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8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ozpoctovarada.sharepoint.com/sites/Sprvaodlhodobejudratenosti2021/Zdielane dokumenty/General/03_Sprava_jun_2021/"/>
    </mc:Choice>
  </mc:AlternateContent>
  <xr:revisionPtr revIDLastSave="12" documentId="13_ncr:1_{279CBF9A-8317-43F3-BA50-01F91040D9D0}" xr6:coauthVersionLast="47" xr6:coauthVersionMax="47" xr10:uidLastSave="{FC034C45-0206-4CFC-BF59-0ABEEBA56897}"/>
  <bookViews>
    <workbookView xWindow="-108" yWindow="-108" windowWidth="23256" windowHeight="12576" tabRatio="599" xr2:uid="{00000000-000D-0000-FFFF-FFFF00000000}"/>
  </bookViews>
  <sheets>
    <sheet name="obsah" sheetId="35" r:id="rId1"/>
    <sheet name="T01" sheetId="43" r:id="rId2"/>
    <sheet name="T02" sheetId="44" r:id="rId3"/>
    <sheet name="T03" sheetId="45" r:id="rId4"/>
    <sheet name="T04" sheetId="155" r:id="rId5"/>
    <sheet name="T05" sheetId="156" r:id="rId6"/>
    <sheet name="T06" sheetId="138" r:id="rId7"/>
    <sheet name="T07" sheetId="134" r:id="rId8"/>
    <sheet name="G01" sheetId="144" r:id="rId9"/>
    <sheet name="G02" sheetId="145" r:id="rId10"/>
    <sheet name="G03" sheetId="123" r:id="rId11"/>
    <sheet name="G04" sheetId="147" r:id="rId12"/>
    <sheet name="G05" sheetId="148" r:id="rId13"/>
    <sheet name="G06,G07" sheetId="151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123Graph_A" localSheetId="8" hidden="1">#REF!</definedName>
    <definedName name="__123Graph_A" localSheetId="9" hidden="1">#REF!</definedName>
    <definedName name="__123Graph_A" localSheetId="10" hidden="1">#REF!</definedName>
    <definedName name="__123Graph_A" localSheetId="11" hidden="1">#REF!</definedName>
    <definedName name="__123Graph_A" localSheetId="12" hidden="1">#REF!</definedName>
    <definedName name="__123Graph_A" localSheetId="13" hidden="1">#REF!</definedName>
    <definedName name="__123Graph_A" localSheetId="1" hidden="1">#REF!</definedName>
    <definedName name="__123Graph_A" localSheetId="2" hidden="1">#REF!</definedName>
    <definedName name="__123Graph_A" localSheetId="7" hidden="1">#REF!</definedName>
    <definedName name="__123Graph_A" hidden="1">#REF!</definedName>
    <definedName name="__123Graph_AEXP" localSheetId="10" hidden="1">#REF!</definedName>
    <definedName name="__123Graph_AEXP" hidden="1">#REF!</definedName>
    <definedName name="__123Graph_AIBRD_LEND" hidden="1">[1]WB!$Q$13:$AK$13</definedName>
    <definedName name="__123Graph_AIMPORTS" localSheetId="10" hidden="1">'[2]CA input'!#REF!</definedName>
    <definedName name="__123Graph_AIMPORTS" hidden="1">'[2]CA input'!#REF!</definedName>
    <definedName name="__123Graph_APIPELINE" hidden="1">[1]BoP!$U$359:$AQ$359</definedName>
    <definedName name="__123Graph_AREER" localSheetId="10" hidden="1">[1]ER!#REF!</definedName>
    <definedName name="__123Graph_AREER" hidden="1">[1]ER!#REF!</definedName>
    <definedName name="__123Graph_ATEST1" localSheetId="10" hidden="1">[3]REER!$AZ$144:$AZ$210</definedName>
    <definedName name="__123Graph_ATEST1" hidden="1">[4]REER!$AZ$144:$AZ$210</definedName>
    <definedName name="__123Graph_B" localSheetId="8" hidden="1">#REF!</definedName>
    <definedName name="__123Graph_B" localSheetId="9" hidden="1">#REF!</definedName>
    <definedName name="__123Graph_B" localSheetId="10" hidden="1">#REF!</definedName>
    <definedName name="__123Graph_B" localSheetId="11" hidden="1">#REF!</definedName>
    <definedName name="__123Graph_B" localSheetId="12" hidden="1">#REF!</definedName>
    <definedName name="__123Graph_B" localSheetId="13" hidden="1">#REF!</definedName>
    <definedName name="__123Graph_B" localSheetId="1" hidden="1">#REF!</definedName>
    <definedName name="__123Graph_B" localSheetId="2" hidden="1">#REF!</definedName>
    <definedName name="__123Graph_B" localSheetId="7" hidden="1">#REF!</definedName>
    <definedName name="__123Graph_B" hidden="1">#REF!</definedName>
    <definedName name="__123Graph_BCurrent" localSheetId="8" hidden="1">[5]G!#REF!</definedName>
    <definedName name="__123Graph_BCurrent" localSheetId="9" hidden="1">[5]G!#REF!</definedName>
    <definedName name="__123Graph_BCurrent" localSheetId="10" hidden="1">[5]G!#REF!</definedName>
    <definedName name="__123Graph_BCurrent" localSheetId="11" hidden="1">[5]G!#REF!</definedName>
    <definedName name="__123Graph_BCurrent" localSheetId="12" hidden="1">[5]G!#REF!</definedName>
    <definedName name="__123Graph_BCurrent" localSheetId="13" hidden="1">[5]G!#REF!</definedName>
    <definedName name="__123Graph_BCurrent" localSheetId="1" hidden="1">[5]G!#REF!</definedName>
    <definedName name="__123Graph_BCurrent" localSheetId="2" hidden="1">[5]G!#REF!</definedName>
    <definedName name="__123Graph_BCurrent" localSheetId="7" hidden="1">[5]G!#REF!</definedName>
    <definedName name="__123Graph_BCurrent" hidden="1">[5]G!#REF!</definedName>
    <definedName name="__123Graph_BGDP" localSheetId="10" hidden="1">'[6]Quarterly Program'!#REF!</definedName>
    <definedName name="__123Graph_BGDP" hidden="1">'[7]Quarterly Program'!#REF!</definedName>
    <definedName name="__123Graph_BIBRD_LEND" hidden="1">[1]WB!$Q$61:$AK$61</definedName>
    <definedName name="__123Graph_BIMPORTS" localSheetId="10" hidden="1">'[2]CA input'!#REF!</definedName>
    <definedName name="__123Graph_BIMPORTS" hidden="1">'[2]CA input'!#REF!</definedName>
    <definedName name="__123Graph_BMONEY" localSheetId="10" hidden="1">'[6]Quarterly Program'!#REF!</definedName>
    <definedName name="__123Graph_BMONEY" hidden="1">'[7]Quarterly Program'!#REF!</definedName>
    <definedName name="__123Graph_BPIPELINE" hidden="1">[1]BoP!$U$358:$AQ$358</definedName>
    <definedName name="__123Graph_BREER" localSheetId="10" hidden="1">[1]ER!#REF!</definedName>
    <definedName name="__123Graph_BREER" hidden="1">[1]ER!#REF!</definedName>
    <definedName name="__123Graph_BREER3" localSheetId="10" hidden="1">[3]REER!$BB$144:$BB$212</definedName>
    <definedName name="__123Graph_BREER3" hidden="1">[4]REER!$BB$144:$BB$212</definedName>
    <definedName name="__123Graph_BTEST1" localSheetId="10" hidden="1">[3]REER!$AY$144:$AY$210</definedName>
    <definedName name="__123Graph_BTEST1" hidden="1">[4]REER!$AY$144:$AY$210</definedName>
    <definedName name="__123Graph_C" localSheetId="10" hidden="1">'[8]Central Govt'!#REF!</definedName>
    <definedName name="__123Graph_C" hidden="1">'[8]Central Govt'!#REF!</definedName>
    <definedName name="__123Graph_CIMPORTS" localSheetId="10" hidden="1">#REF!</definedName>
    <definedName name="__123Graph_CIMPORTS" hidden="1">#REF!</definedName>
    <definedName name="__123Graph_CREER" localSheetId="10" hidden="1">[1]ER!#REF!</definedName>
    <definedName name="__123Graph_CREER" hidden="1">[1]ER!#REF!</definedName>
    <definedName name="__123Graph_CREER3" localSheetId="10" hidden="1">[3]REER!$BB$144:$BB$212</definedName>
    <definedName name="__123Graph_CREER3" hidden="1">[4]REER!$BB$144:$BB$212</definedName>
    <definedName name="__123Graph_CTEST1" localSheetId="10" hidden="1">[3]REER!$BK$140:$BK$140</definedName>
    <definedName name="__123Graph_CTEST1" hidden="1">[4]REER!$BK$140:$BK$140</definedName>
    <definedName name="__123Graph_D" hidden="1">[9]FLUJO!$B$7937:$C$7937</definedName>
    <definedName name="__123Graph_DREER3" localSheetId="10" hidden="1">[3]REER!$BB$144:$BB$210</definedName>
    <definedName name="__123Graph_DREER3" hidden="1">[4]REER!$BB$144:$BB$210</definedName>
    <definedName name="__123Graph_DTEST1" localSheetId="10" hidden="1">[3]REER!$BB$144:$BB$210</definedName>
    <definedName name="__123Graph_DTEST1" hidden="1">[4]REER!$BB$144:$BB$210</definedName>
    <definedName name="__123Graph_E" localSheetId="10" hidden="1">'[8]Central Govt'!#REF!</definedName>
    <definedName name="__123Graph_E" hidden="1">'[8]Central Govt'!#REF!</definedName>
    <definedName name="__123Graph_EREER3" localSheetId="10" hidden="1">[3]REER!$BR$144:$BR$211</definedName>
    <definedName name="__123Graph_EREER3" hidden="1">[4]REER!$BR$144:$BR$211</definedName>
    <definedName name="__123Graph_ETEST1" localSheetId="10" hidden="1">[3]REER!$BR$144:$BR$211</definedName>
    <definedName name="__123Graph_ETEST1" hidden="1">[4]REER!$BR$144:$BR$211</definedName>
    <definedName name="__123Graph_F" localSheetId="10" hidden="1">'[8]Central Govt'!#REF!</definedName>
    <definedName name="__123Graph_F" hidden="1">'[8]Central Govt'!#REF!</definedName>
    <definedName name="__123Graph_FREER3" localSheetId="10" hidden="1">[3]REER!$BN$140:$BN$140</definedName>
    <definedName name="__123Graph_FREER3" hidden="1">[4]REER!$BN$140:$BN$140</definedName>
    <definedName name="__123Graph_FTEST1" localSheetId="10" hidden="1">[3]REER!$BN$140:$BN$140</definedName>
    <definedName name="__123Graph_FTEST1" hidden="1">[4]REER!$BN$140:$BN$140</definedName>
    <definedName name="__123Graph_X" localSheetId="8" hidden="1">'[10]i2-KA'!#REF!</definedName>
    <definedName name="__123Graph_X" localSheetId="9" hidden="1">'[10]i2-KA'!#REF!</definedName>
    <definedName name="__123Graph_X" localSheetId="10" hidden="1">'[10]i2-KA'!#REF!</definedName>
    <definedName name="__123Graph_X" localSheetId="11" hidden="1">'[10]i2-KA'!#REF!</definedName>
    <definedName name="__123Graph_X" localSheetId="12" hidden="1">'[10]i2-KA'!#REF!</definedName>
    <definedName name="__123Graph_X" localSheetId="13" hidden="1">'[10]i2-KA'!#REF!</definedName>
    <definedName name="__123Graph_X" localSheetId="1" hidden="1">'[10]i2-KA'!#REF!</definedName>
    <definedName name="__123Graph_X" localSheetId="2" hidden="1">'[10]i2-KA'!#REF!</definedName>
    <definedName name="__123Graph_X" localSheetId="7" hidden="1">'[10]i2-KA'!#REF!</definedName>
    <definedName name="__123Graph_X" hidden="1">'[10]i2-KA'!#REF!</definedName>
    <definedName name="__123Graph_XCurrent" localSheetId="8" hidden="1">'[10]i2-KA'!#REF!</definedName>
    <definedName name="__123Graph_XCurrent" localSheetId="9" hidden="1">'[10]i2-KA'!#REF!</definedName>
    <definedName name="__123Graph_XCurrent" localSheetId="10" hidden="1">'[10]i2-KA'!#REF!</definedName>
    <definedName name="__123Graph_XCurrent" localSheetId="11" hidden="1">'[10]i2-KA'!#REF!</definedName>
    <definedName name="__123Graph_XCurrent" localSheetId="12" hidden="1">'[10]i2-KA'!#REF!</definedName>
    <definedName name="__123Graph_XCurrent" localSheetId="13" hidden="1">'[10]i2-KA'!#REF!</definedName>
    <definedName name="__123Graph_XCurrent" localSheetId="1" hidden="1">'[10]i2-KA'!#REF!</definedName>
    <definedName name="__123Graph_XCurrent" localSheetId="2" hidden="1">'[10]i2-KA'!#REF!</definedName>
    <definedName name="__123Graph_XCurrent" localSheetId="7" hidden="1">'[10]i2-KA'!#REF!</definedName>
    <definedName name="__123Graph_XCurrent" hidden="1">'[10]i2-KA'!#REF!</definedName>
    <definedName name="__123Graph_XEXP" localSheetId="10" hidden="1">[11]EdssGeeGAS!#REF!</definedName>
    <definedName name="__123Graph_XEXP" hidden="1">[12]EdssGeeGAS!#REF!</definedName>
    <definedName name="__123Graph_XChart1" localSheetId="8" hidden="1">'[10]i2-KA'!#REF!</definedName>
    <definedName name="__123Graph_XChart1" localSheetId="9" hidden="1">'[10]i2-KA'!#REF!</definedName>
    <definedName name="__123Graph_XChart1" localSheetId="10" hidden="1">'[10]i2-KA'!#REF!</definedName>
    <definedName name="__123Graph_XChart1" localSheetId="11" hidden="1">'[10]i2-KA'!#REF!</definedName>
    <definedName name="__123Graph_XChart1" localSheetId="12" hidden="1">'[10]i2-KA'!#REF!</definedName>
    <definedName name="__123Graph_XChart1" localSheetId="13" hidden="1">'[10]i2-KA'!#REF!</definedName>
    <definedName name="__123Graph_XChart1" localSheetId="1" hidden="1">'[10]i2-KA'!#REF!</definedName>
    <definedName name="__123Graph_XChart1" localSheetId="2" hidden="1">'[10]i2-KA'!#REF!</definedName>
    <definedName name="__123Graph_XChart1" localSheetId="7" hidden="1">'[10]i2-KA'!#REF!</definedName>
    <definedName name="__123Graph_XChart1" hidden="1">'[10]i2-KA'!#REF!</definedName>
    <definedName name="__123Graph_XChart2" localSheetId="8" hidden="1">'[10]i2-KA'!#REF!</definedName>
    <definedName name="__123Graph_XChart2" localSheetId="9" hidden="1">'[10]i2-KA'!#REF!</definedName>
    <definedName name="__123Graph_XChart2" localSheetId="10" hidden="1">'[10]i2-KA'!#REF!</definedName>
    <definedName name="__123Graph_XChart2" localSheetId="11" hidden="1">'[10]i2-KA'!#REF!</definedName>
    <definedName name="__123Graph_XChart2" localSheetId="12" hidden="1">'[10]i2-KA'!#REF!</definedName>
    <definedName name="__123Graph_XChart2" localSheetId="13" hidden="1">'[10]i2-KA'!#REF!</definedName>
    <definedName name="__123Graph_XChart2" localSheetId="1" hidden="1">'[10]i2-KA'!#REF!</definedName>
    <definedName name="__123Graph_XChart2" localSheetId="2" hidden="1">'[10]i2-KA'!#REF!</definedName>
    <definedName name="__123Graph_XChart2" localSheetId="7" hidden="1">'[10]i2-KA'!#REF!</definedName>
    <definedName name="__123Graph_XChart2" hidden="1">'[10]i2-KA'!#REF!</definedName>
    <definedName name="__123Graph_XIBRD_LEND" hidden="1">[1]WB!$Q$9:$AK$9</definedName>
    <definedName name="__123Graph_XIMPORTS" localSheetId="10" hidden="1">'[2]CA input'!#REF!</definedName>
    <definedName name="__123Graph_XIMPORTS" hidden="1">'[2]CA input'!#REF!</definedName>
    <definedName name="__123Graph_XTEST1" localSheetId="10" hidden="1">[3]REER!$C$9:$C$75</definedName>
    <definedName name="__123Graph_XTEST1" hidden="1">[4]REER!$C$9:$C$75</definedName>
    <definedName name="__BOP1">#REF!</definedName>
    <definedName name="__BOP2">[13]BoP!#REF!</definedName>
    <definedName name="__dat1">'[14]work Q real'!#REF!</definedName>
    <definedName name="__dat2">#REF!</definedName>
    <definedName name="__EXP5">#REF!</definedName>
    <definedName name="__EXP6">#REF!</definedName>
    <definedName name="__EXP7">#REF!</definedName>
    <definedName name="__EXP9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'[15]Annual Tables'!#REF!</definedName>
    <definedName name="__OUT1">#REF!</definedName>
    <definedName name="__OUT2">#REF!</definedName>
    <definedName name="__PAG2">[15]Index!#REF!</definedName>
    <definedName name="__PAG3">[15]Index!#REF!</definedName>
    <definedName name="__PAG4">[15]Index!#REF!</definedName>
    <definedName name="__PAG5">[15]Index!#REF!</definedName>
    <definedName name="__PAG6">[15]Index!#REF!</definedName>
    <definedName name="__PAG7">#REF!</definedName>
    <definedName name="__pro2001">[16]pro2001!$A$1:$B$72</definedName>
    <definedName name="__RES2">[13]RES!#REF!</definedName>
    <definedName name="__TAB1">#REF!</definedName>
    <definedName name="__TAB10">#REF!</definedName>
    <definedName name="__TAB12">#REF!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41">#REF!</definedName>
    <definedName name="__WEO1">#REF!</definedName>
    <definedName name="__WEO2">#REF!</definedName>
    <definedName name="_1_0ju" localSheetId="10" hidden="1">#REF!</definedName>
    <definedName name="_1_0ju" hidden="1">#REF!</definedName>
    <definedName name="_1_123Graph_A" localSheetId="10" hidden="1">#REF!</definedName>
    <definedName name="_1_123Graph_A" hidden="1">#REF!</definedName>
    <definedName name="_10__123Graph_ACPI_ER_LOG" localSheetId="10" hidden="1">[17]ER!#REF!</definedName>
    <definedName name="_10__123Graph_ACPI_ER_LOG" hidden="1">[17]ER!#REF!</definedName>
    <definedName name="_10__123Graph_ACHART_1" hidden="1">'[18]Employment Data Sectors (wages)'!$A$8173:$A$8184</definedName>
    <definedName name="_10__123Graph_ACHART_2" hidden="1">'[18]Employment Data Sectors (wages)'!$A$8173:$A$8184</definedName>
    <definedName name="_10__123Graph_ACHART_8" localSheetId="10" hidden="1">'[19]Employment Data Sectors (wages)'!$W$8175:$W$8186</definedName>
    <definedName name="_10__123Graph_ACHART_8" hidden="1">'[20]Employment Data Sectors (wages)'!$W$8175:$W$8186</definedName>
    <definedName name="_10__123Graph_BCHART_1" hidden="1">'[21]Employment Data Sectors (wages)'!$B$8173:$B$8184</definedName>
    <definedName name="_100__123Graph_BCHART_8" hidden="1">'[22]Employment Data Sectors (wages)'!$W$13:$W$8187</definedName>
    <definedName name="_103__123Graph_CCHART_3" hidden="1">'[23]Employment Data Sectors (wages)'!$C$11:$C$8185</definedName>
    <definedName name="_105__123Graph_CCHART_1" hidden="1">'[22]Employment Data Sectors (wages)'!$C$8173:$C$8184</definedName>
    <definedName name="_108__123Graph_CCHART_4" hidden="1">'[23]Employment Data Sectors (wages)'!$C$12:$C$23</definedName>
    <definedName name="_11__123Graph_AGROWTH_CPI" localSheetId="10" hidden="1">[24]Data!#REF!</definedName>
    <definedName name="_11__123Graph_AGROWTH_CPI" hidden="1">[24]Data!#REF!</definedName>
    <definedName name="_11__123Graph_BCHART_1" localSheetId="10" hidden="1">'[19]Employment Data Sectors (wages)'!$B$8173:$B$8184</definedName>
    <definedName name="_11__123Graph_BCHART_1" hidden="1">'[20]Employment Data Sectors (wages)'!$B$8173:$B$8184</definedName>
    <definedName name="_11__123Graph_BCHART_2" hidden="1">'[21]Employment Data Sectors (wages)'!$B$8173:$B$8184</definedName>
    <definedName name="_110__123Graph_CCHART_2" hidden="1">'[22]Employment Data Sectors (wages)'!$C$8173:$C$8184</definedName>
    <definedName name="_113__123Graph_CCHART_5" hidden="1">'[23]Employment Data Sectors (wages)'!$C$24:$C$35</definedName>
    <definedName name="_115__123Graph_CCHART_3" hidden="1">'[22]Employment Data Sectors (wages)'!$C$11:$C$8185</definedName>
    <definedName name="_118__123Graph_CCHART_6" hidden="1">'[23]Employment Data Sectors (wages)'!$U$49:$U$8103</definedName>
    <definedName name="_12__123Graph_ACHART_2" hidden="1">'[25]Employment Data Sectors (wages)'!$A$8173:$A$8184</definedName>
    <definedName name="_12__123Graph_ACHART_3" hidden="1">'[18]Employment Data Sectors (wages)'!$A$11:$A$8185</definedName>
    <definedName name="_12__123Graph_AIBA_IBRD" hidden="1">[1]WB!$Q$62:$AK$62</definedName>
    <definedName name="_12__123Graph_BCHART_2" localSheetId="10" hidden="1">'[19]Employment Data Sectors (wages)'!$B$8173:$B$8184</definedName>
    <definedName name="_12__123Graph_BCHART_2" hidden="1">'[20]Employment Data Sectors (wages)'!$B$8173:$B$8184</definedName>
    <definedName name="_12__123Graph_BCHART_3" hidden="1">'[21]Employment Data Sectors (wages)'!$B$11:$B$8185</definedName>
    <definedName name="_120__123Graph_CCHART_4" hidden="1">'[22]Employment Data Sectors (wages)'!$C$12:$C$23</definedName>
    <definedName name="_123__123Graph_CCHART_7" hidden="1">'[23]Employment Data Sectors (wages)'!$Y$14:$Y$25</definedName>
    <definedName name="_123Graph_AB" localSheetId="8" hidden="1">#REF!</definedName>
    <definedName name="_123Graph_AB" localSheetId="9" hidden="1">#REF!</definedName>
    <definedName name="_123Graph_AB" localSheetId="10" hidden="1">#REF!</definedName>
    <definedName name="_123Graph_AB" localSheetId="11" hidden="1">#REF!</definedName>
    <definedName name="_123Graph_AB" localSheetId="12" hidden="1">#REF!</definedName>
    <definedName name="_123Graph_AB" localSheetId="13" hidden="1">#REF!</definedName>
    <definedName name="_123Graph_AB" localSheetId="1" hidden="1">#REF!</definedName>
    <definedName name="_123Graph_AB" localSheetId="2" hidden="1">#REF!</definedName>
    <definedName name="_123Graph_AB" localSheetId="7" hidden="1">#REF!</definedName>
    <definedName name="_123Graph_AB" hidden="1">#REF!</definedName>
    <definedName name="_123Graph_B" localSheetId="8" hidden="1">#REF!</definedName>
    <definedName name="_123Graph_B" localSheetId="9" hidden="1">#REF!</definedName>
    <definedName name="_123Graph_B" localSheetId="10" hidden="1">#REF!</definedName>
    <definedName name="_123Graph_B" localSheetId="11" hidden="1">#REF!</definedName>
    <definedName name="_123Graph_B" localSheetId="12" hidden="1">#REF!</definedName>
    <definedName name="_123Graph_B" localSheetId="13" hidden="1">#REF!</definedName>
    <definedName name="_123Graph_B" localSheetId="1" hidden="1">#REF!</definedName>
    <definedName name="_123Graph_B" localSheetId="2" hidden="1">#REF!</definedName>
    <definedName name="_123Graph_B" localSheetId="7" hidden="1">#REF!</definedName>
    <definedName name="_123Graph_B" hidden="1">#REF!</definedName>
    <definedName name="_123Graph_DB" localSheetId="8" hidden="1">#REF!</definedName>
    <definedName name="_123Graph_DB" localSheetId="9" hidden="1">#REF!</definedName>
    <definedName name="_123Graph_DB" localSheetId="10" hidden="1">#REF!</definedName>
    <definedName name="_123Graph_DB" localSheetId="11" hidden="1">#REF!</definedName>
    <definedName name="_123Graph_DB" localSheetId="12" hidden="1">#REF!</definedName>
    <definedName name="_123Graph_DB" localSheetId="13" hidden="1">#REF!</definedName>
    <definedName name="_123Graph_DB" localSheetId="1" hidden="1">#REF!</definedName>
    <definedName name="_123Graph_DB" localSheetId="2" hidden="1">#REF!</definedName>
    <definedName name="_123Graph_DB" localSheetId="7" hidden="1">#REF!</definedName>
    <definedName name="_123Graph_DB" hidden="1">#REF!</definedName>
    <definedName name="_123Graph_EB" localSheetId="8" hidden="1">#REF!</definedName>
    <definedName name="_123Graph_EB" localSheetId="9" hidden="1">#REF!</definedName>
    <definedName name="_123Graph_EB" localSheetId="10" hidden="1">#REF!</definedName>
    <definedName name="_123Graph_EB" localSheetId="11" hidden="1">#REF!</definedName>
    <definedName name="_123Graph_EB" localSheetId="12" hidden="1">#REF!</definedName>
    <definedName name="_123Graph_EB" hidden="1">#REF!</definedName>
    <definedName name="_123Graph_FB" localSheetId="8" hidden="1">#REF!</definedName>
    <definedName name="_123Graph_FB" localSheetId="9" hidden="1">#REF!</definedName>
    <definedName name="_123Graph_FB" localSheetId="10" hidden="1">#REF!</definedName>
    <definedName name="_123Graph_FB" localSheetId="11" hidden="1">#REF!</definedName>
    <definedName name="_123Graph_FB" localSheetId="12" hidden="1">#REF!</definedName>
    <definedName name="_123Graph_FB" hidden="1">#REF!</definedName>
    <definedName name="_125__123Graph_CCHART_5" hidden="1">'[22]Employment Data Sectors (wages)'!$C$24:$C$35</definedName>
    <definedName name="_128__123Graph_CCHART_8" hidden="1">'[23]Employment Data Sectors (wages)'!$W$14:$W$25</definedName>
    <definedName name="_13__123Graph_ACHART_1" hidden="1">'[23]Employment Data Sectors (wages)'!$A$8173:$A$8184</definedName>
    <definedName name="_13__123Graph_ACHART_2" hidden="1">'[18]Employment Data Sectors (wages)'!$A$8173:$A$8184</definedName>
    <definedName name="_13__123Graph_AINVENT_SALES" localSheetId="10" hidden="1">#REF!</definedName>
    <definedName name="_13__123Graph_AINVENT_SALES" hidden="1">#REF!</definedName>
    <definedName name="_13__123Graph_BCHART_3" localSheetId="10" hidden="1">'[19]Employment Data Sectors (wages)'!$B$11:$B$8185</definedName>
    <definedName name="_13__123Graph_BCHART_3" hidden="1">'[20]Employment Data Sectors (wages)'!$B$11:$B$8185</definedName>
    <definedName name="_13__123Graph_BCHART_4" hidden="1">'[21]Employment Data Sectors (wages)'!$B$12:$B$23</definedName>
    <definedName name="_130__123Graph_CCHART_6" hidden="1">'[22]Employment Data Sectors (wages)'!$U$49:$U$8103</definedName>
    <definedName name="_132Graph_CB" localSheetId="8" hidden="1">#REF!</definedName>
    <definedName name="_132Graph_CB" localSheetId="9" hidden="1">#REF!</definedName>
    <definedName name="_132Graph_CB" localSheetId="10" hidden="1">#REF!</definedName>
    <definedName name="_132Graph_CB" localSheetId="11" hidden="1">#REF!</definedName>
    <definedName name="_132Graph_CB" localSheetId="12" hidden="1">#REF!</definedName>
    <definedName name="_132Graph_CB" localSheetId="13" hidden="1">#REF!</definedName>
    <definedName name="_132Graph_CB" localSheetId="1" hidden="1">#REF!</definedName>
    <definedName name="_132Graph_CB" localSheetId="2" hidden="1">#REF!</definedName>
    <definedName name="_132Graph_CB" localSheetId="7" hidden="1">#REF!</definedName>
    <definedName name="_132Graph_CB" hidden="1">#REF!</definedName>
    <definedName name="_133__123Graph_DCHART_7" hidden="1">'[23]Employment Data Sectors (wages)'!$Y$26:$Y$37</definedName>
    <definedName name="_135__123Graph_CCHART_7" hidden="1">'[22]Employment Data Sectors (wages)'!$Y$14:$Y$25</definedName>
    <definedName name="_138__123Graph_DCHART_8" hidden="1">'[23]Employment Data Sectors (wages)'!$W$26:$W$37</definedName>
    <definedName name="_14__123Graph_ACHART_4" hidden="1">'[18]Employment Data Sectors (wages)'!$A$12:$A$23</definedName>
    <definedName name="_14__123Graph_AMIMPMA_1" localSheetId="10" hidden="1">#REF!</definedName>
    <definedName name="_14__123Graph_AMIMPMA_1" hidden="1">#REF!</definedName>
    <definedName name="_14__123Graph_BCHART_4" localSheetId="10" hidden="1">'[19]Employment Data Sectors (wages)'!$B$12:$B$23</definedName>
    <definedName name="_14__123Graph_BCHART_4" hidden="1">'[20]Employment Data Sectors (wages)'!$B$12:$B$23</definedName>
    <definedName name="_14__123Graph_BCHART_5" hidden="1">'[21]Employment Data Sectors (wages)'!$B$24:$B$35</definedName>
    <definedName name="_140__123Graph_CCHART_8" hidden="1">'[22]Employment Data Sectors (wages)'!$W$14:$W$25</definedName>
    <definedName name="_143__123Graph_ECHART_7" hidden="1">'[23]Employment Data Sectors (wages)'!$Y$38:$Y$49</definedName>
    <definedName name="_145__123Graph_DCHART_7" hidden="1">'[22]Employment Data Sectors (wages)'!$Y$26:$Y$37</definedName>
    <definedName name="_148__123Graph_ECHART_8" hidden="1">'[23]Employment Data Sectors (wages)'!$H$86:$H$99</definedName>
    <definedName name="_15__123Graph_ACHART_3" hidden="1">'[25]Employment Data Sectors (wages)'!$A$11:$A$8185</definedName>
    <definedName name="_15__123Graph_ANDA_OIN" localSheetId="10" hidden="1">#REF!</definedName>
    <definedName name="_15__123Graph_ANDA_OIN" hidden="1">#REF!</definedName>
    <definedName name="_15__123Graph_BCHART_5" localSheetId="10" hidden="1">'[19]Employment Data Sectors (wages)'!$B$24:$B$35</definedName>
    <definedName name="_15__123Graph_BCHART_5" hidden="1">'[20]Employment Data Sectors (wages)'!$B$24:$B$35</definedName>
    <definedName name="_15__123Graph_BCHART_6" hidden="1">'[21]Employment Data Sectors (wages)'!$AS$49:$AS$8103</definedName>
    <definedName name="_150__123Graph_DCHART_8" hidden="1">'[22]Employment Data Sectors (wages)'!$W$26:$W$37</definedName>
    <definedName name="_153__123Graph_FCHART_8" hidden="1">'[23]Employment Data Sectors (wages)'!$H$6:$H$17</definedName>
    <definedName name="_155__123Graph_ECHART_7" hidden="1">'[22]Employment Data Sectors (wages)'!$Y$38:$Y$49</definedName>
    <definedName name="_16__123Graph_ACHART_3" hidden="1">'[18]Employment Data Sectors (wages)'!$A$11:$A$8185</definedName>
    <definedName name="_16__123Graph_ACHART_5" hidden="1">'[18]Employment Data Sectors (wages)'!$A$24:$A$35</definedName>
    <definedName name="_16__123Graph_AR_BMONEY" localSheetId="10" hidden="1">#REF!</definedName>
    <definedName name="_16__123Graph_AR_BMONEY" hidden="1">#REF!</definedName>
    <definedName name="_16__123Graph_BCHART_6" localSheetId="10" hidden="1">'[19]Employment Data Sectors (wages)'!$AS$49:$AS$8103</definedName>
    <definedName name="_16__123Graph_BCHART_6" hidden="1">'[20]Employment Data Sectors (wages)'!$AS$49:$AS$8103</definedName>
    <definedName name="_16__123Graph_BCHART_7" hidden="1">'[21]Employment Data Sectors (wages)'!$Y$13:$Y$8187</definedName>
    <definedName name="_160__123Graph_ECHART_8" hidden="1">'[22]Employment Data Sectors (wages)'!$H$86:$H$99</definedName>
    <definedName name="_165__123Graph_FCHART_8" hidden="1">'[22]Employment Data Sectors (wages)'!$H$6:$H$17</definedName>
    <definedName name="_17__123Graph_ASEIGNOR" localSheetId="10" hidden="1">[26]seignior!#REF!</definedName>
    <definedName name="_17__123Graph_ASEIGNOR" hidden="1">[26]seignior!#REF!</definedName>
    <definedName name="_17__123Graph_BCHART_7" localSheetId="10" hidden="1">'[19]Employment Data Sectors (wages)'!$Y$13:$Y$8187</definedName>
    <definedName name="_17__123Graph_BCHART_7" hidden="1">'[20]Employment Data Sectors (wages)'!$Y$13:$Y$8187</definedName>
    <definedName name="_17__123Graph_BCHART_8" hidden="1">'[21]Employment Data Sectors (wages)'!$W$13:$W$8187</definedName>
    <definedName name="_18__123Graph_ACHART_2" hidden="1">'[23]Employment Data Sectors (wages)'!$A$8173:$A$8184</definedName>
    <definedName name="_18__123Graph_ACHART_4" hidden="1">'[25]Employment Data Sectors (wages)'!$A$12:$A$23</definedName>
    <definedName name="_18__123Graph_ACHART_6" hidden="1">'[18]Employment Data Sectors (wages)'!$Y$49:$Y$8103</definedName>
    <definedName name="_18__123Graph_AWB_ADJ_PRJ" hidden="1">[1]WB!$Q$255:$AK$255</definedName>
    <definedName name="_18__123Graph_BCHART_8" localSheetId="10" hidden="1">'[19]Employment Data Sectors (wages)'!$W$13:$W$8187</definedName>
    <definedName name="_18__123Graph_BCHART_8" hidden="1">'[20]Employment Data Sectors (wages)'!$W$13:$W$8187</definedName>
    <definedName name="_18__123Graph_CCHART_1" hidden="1">'[21]Employment Data Sectors (wages)'!$C$8173:$C$8184</definedName>
    <definedName name="_19__123Graph_ACHART_4" hidden="1">'[18]Employment Data Sectors (wages)'!$A$12:$A$23</definedName>
    <definedName name="_19__123Graph_BCHART_1" hidden="1">[27]IPC1988!$E$176:$E$182</definedName>
    <definedName name="_19__123Graph_CCHART_1" localSheetId="10" hidden="1">'[19]Employment Data Sectors (wages)'!$C$8173:$C$8184</definedName>
    <definedName name="_19__123Graph_CCHART_1" hidden="1">'[20]Employment Data Sectors (wages)'!$C$8173:$C$8184</definedName>
    <definedName name="_19__123Graph_CCHART_2" hidden="1">'[21]Employment Data Sectors (wages)'!$C$8173:$C$8184</definedName>
    <definedName name="_1992BOPB">#REF!</definedName>
    <definedName name="_1Macros_Import_.qbop">[28]!'[Macros Import].qbop'</definedName>
    <definedName name="_2__123Graph_ACHART_1" hidden="1">'[21]Employment Data Sectors (wages)'!$A$8173:$A$8184</definedName>
    <definedName name="_20__123Graph_ACHART_7" hidden="1">'[18]Employment Data Sectors (wages)'!$Y$8175:$Y$8186</definedName>
    <definedName name="_20__123Graph_BCHART_2" hidden="1">[27]IPC1988!$D$176:$D$182</definedName>
    <definedName name="_20__123Graph_CCHART_2" localSheetId="10" hidden="1">'[19]Employment Data Sectors (wages)'!$C$8173:$C$8184</definedName>
    <definedName name="_20__123Graph_CCHART_2" hidden="1">'[20]Employment Data Sectors (wages)'!$C$8173:$C$8184</definedName>
    <definedName name="_20__123Graph_CCHART_3" hidden="1">'[21]Employment Data Sectors (wages)'!$C$11:$C$8185</definedName>
    <definedName name="_21__123Graph_ACHART_5" hidden="1">'[25]Employment Data Sectors (wages)'!$A$24:$A$35</definedName>
    <definedName name="_21__123Graph_CCHART_3" localSheetId="10" hidden="1">'[19]Employment Data Sectors (wages)'!$C$11:$C$8185</definedName>
    <definedName name="_21__123Graph_CCHART_3" hidden="1">'[20]Employment Data Sectors (wages)'!$C$11:$C$8185</definedName>
    <definedName name="_21__123Graph_CCHART_4" hidden="1">'[21]Employment Data Sectors (wages)'!$C$12:$C$23</definedName>
    <definedName name="_22__123Graph_ACHART_5" hidden="1">'[18]Employment Data Sectors (wages)'!$A$24:$A$35</definedName>
    <definedName name="_22__123Graph_ACHART_8" hidden="1">'[18]Employment Data Sectors (wages)'!$W$8175:$W$8186</definedName>
    <definedName name="_22__123Graph_CCHART_4" localSheetId="10" hidden="1">'[19]Employment Data Sectors (wages)'!$C$12:$C$23</definedName>
    <definedName name="_22__123Graph_CCHART_4" hidden="1">'[20]Employment Data Sectors (wages)'!$C$12:$C$23</definedName>
    <definedName name="_22__123Graph_CCHART_5" hidden="1">'[21]Employment Data Sectors (wages)'!$C$24:$C$35</definedName>
    <definedName name="_23__123Graph_ACHART_3" hidden="1">'[23]Employment Data Sectors (wages)'!$A$11:$A$8185</definedName>
    <definedName name="_23__123Graph_CCHART_5" localSheetId="10" hidden="1">'[19]Employment Data Sectors (wages)'!$C$24:$C$35</definedName>
    <definedName name="_23__123Graph_CCHART_5" hidden="1">'[20]Employment Data Sectors (wages)'!$C$24:$C$35</definedName>
    <definedName name="_23__123Graph_CCHART_6" hidden="1">'[21]Employment Data Sectors (wages)'!$U$49:$U$8103</definedName>
    <definedName name="_24__123Graph_ACHART_6" hidden="1">'[25]Employment Data Sectors (wages)'!$Y$49:$Y$8103</definedName>
    <definedName name="_24__123Graph_BCPI_ER_LOG" localSheetId="10" hidden="1">[17]ER!#REF!</definedName>
    <definedName name="_24__123Graph_BCPI_ER_LOG" hidden="1">[17]ER!#REF!</definedName>
    <definedName name="_24__123Graph_BCHART_1" hidden="1">'[18]Employment Data Sectors (wages)'!$B$8173:$B$8184</definedName>
    <definedName name="_24__123Graph_CCHART_6" localSheetId="10" hidden="1">'[19]Employment Data Sectors (wages)'!$U$49:$U$8103</definedName>
    <definedName name="_24__123Graph_CCHART_6" hidden="1">'[20]Employment Data Sectors (wages)'!$U$49:$U$8103</definedName>
    <definedName name="_24__123Graph_CCHART_7" hidden="1">'[21]Employment Data Sectors (wages)'!$Y$14:$Y$25</definedName>
    <definedName name="_25__123Graph_ACHART_1" hidden="1">'[22]Employment Data Sectors (wages)'!$A$8173:$A$8184</definedName>
    <definedName name="_25__123Graph_ACHART_6" hidden="1">'[18]Employment Data Sectors (wages)'!$Y$49:$Y$8103</definedName>
    <definedName name="_25__123Graph_CCHART_7" localSheetId="10" hidden="1">'[19]Employment Data Sectors (wages)'!$Y$14:$Y$25</definedName>
    <definedName name="_25__123Graph_CCHART_7" hidden="1">'[20]Employment Data Sectors (wages)'!$Y$14:$Y$25</definedName>
    <definedName name="_25__123Graph_CCHART_8" hidden="1">'[21]Employment Data Sectors (wages)'!$W$14:$W$25</definedName>
    <definedName name="_26__123Graph_BCHART_2" hidden="1">'[18]Employment Data Sectors (wages)'!$B$8173:$B$8184</definedName>
    <definedName name="_26__123Graph_CCHART_8" localSheetId="10" hidden="1">'[19]Employment Data Sectors (wages)'!$W$14:$W$25</definedName>
    <definedName name="_26__123Graph_CCHART_8" hidden="1">'[20]Employment Data Sectors (wages)'!$W$14:$W$25</definedName>
    <definedName name="_26__123Graph_DCHART_7" hidden="1">'[21]Employment Data Sectors (wages)'!$Y$26:$Y$37</definedName>
    <definedName name="_27__123Graph_ACHART_7" hidden="1">'[25]Employment Data Sectors (wages)'!$Y$8175:$Y$8186</definedName>
    <definedName name="_27__123Graph_DCHART_7" localSheetId="10" hidden="1">'[19]Employment Data Sectors (wages)'!$Y$26:$Y$37</definedName>
    <definedName name="_27__123Graph_DCHART_7" hidden="1">'[20]Employment Data Sectors (wages)'!$Y$26:$Y$37</definedName>
    <definedName name="_27__123Graph_DCHART_8" hidden="1">'[21]Employment Data Sectors (wages)'!$W$26:$W$37</definedName>
    <definedName name="_28__123Graph_ACHART_4" hidden="1">'[23]Employment Data Sectors (wages)'!$A$12:$A$23</definedName>
    <definedName name="_28__123Graph_ACHART_7" hidden="1">'[18]Employment Data Sectors (wages)'!$Y$8175:$Y$8186</definedName>
    <definedName name="_28__123Graph_BCHART_3" hidden="1">'[18]Employment Data Sectors (wages)'!$B$11:$B$8185</definedName>
    <definedName name="_28__123Graph_BIBA_IBRD" localSheetId="10" hidden="1">[17]WB!#REF!</definedName>
    <definedName name="_28__123Graph_BIBA_IBRD" hidden="1">[17]WB!#REF!</definedName>
    <definedName name="_28__123Graph_DCHART_8" localSheetId="10" hidden="1">'[19]Employment Data Sectors (wages)'!$W$26:$W$37</definedName>
    <definedName name="_28__123Graph_DCHART_8" hidden="1">'[20]Employment Data Sectors (wages)'!$W$26:$W$37</definedName>
    <definedName name="_28__123Graph_ECHART_7" hidden="1">'[21]Employment Data Sectors (wages)'!$Y$38:$Y$49</definedName>
    <definedName name="_29__123Graph_BNDA_OIN" localSheetId="10" hidden="1">#REF!</definedName>
    <definedName name="_29__123Graph_BNDA_OIN" hidden="1">#REF!</definedName>
    <definedName name="_29__123Graph_ECHART_7" localSheetId="10" hidden="1">'[19]Employment Data Sectors (wages)'!$Y$38:$Y$49</definedName>
    <definedName name="_29__123Graph_ECHART_7" hidden="1">'[20]Employment Data Sectors (wages)'!$Y$38:$Y$49</definedName>
    <definedName name="_29__123Graph_ECHART_8" hidden="1">'[21]Employment Data Sectors (wages)'!$H$86:$H$99</definedName>
    <definedName name="_2Macros_Import_.qbop">[28]!'[Macros Import].qbop'</definedName>
    <definedName name="_3__123Graph_ACHART_1" localSheetId="10" hidden="1">'[19]Employment Data Sectors (wages)'!$A$8173:$A$8184</definedName>
    <definedName name="_3__123Graph_ACHART_1" hidden="1">'[20]Employment Data Sectors (wages)'!$A$8173:$A$8184</definedName>
    <definedName name="_3__123Graph_ACHART_2" hidden="1">'[21]Employment Data Sectors (wages)'!$A$8173:$A$8184</definedName>
    <definedName name="_30__123Graph_ACHART_2" hidden="1">'[22]Employment Data Sectors (wages)'!$A$8173:$A$8184</definedName>
    <definedName name="_30__123Graph_ACHART_8" hidden="1">'[25]Employment Data Sectors (wages)'!$W$8175:$W$8186</definedName>
    <definedName name="_30__123Graph_BCHART_4" hidden="1">'[18]Employment Data Sectors (wages)'!$B$12:$B$23</definedName>
    <definedName name="_30__123Graph_BR_BMONEY" localSheetId="10" hidden="1">#REF!</definedName>
    <definedName name="_30__123Graph_BR_BMONEY" hidden="1">#REF!</definedName>
    <definedName name="_30__123Graph_ECHART_8" localSheetId="10" hidden="1">'[19]Employment Data Sectors (wages)'!$H$86:$H$99</definedName>
    <definedName name="_30__123Graph_ECHART_8" hidden="1">'[20]Employment Data Sectors (wages)'!$H$86:$H$99</definedName>
    <definedName name="_30__123Graph_FCHART_8" hidden="1">'[21]Employment Data Sectors (wages)'!$H$6:$H$17</definedName>
    <definedName name="_31__123Graph_ACHART_8" hidden="1">'[18]Employment Data Sectors (wages)'!$W$8175:$W$8186</definedName>
    <definedName name="_31__123Graph_BSEIGNOR" localSheetId="10" hidden="1">[26]seignior!#REF!</definedName>
    <definedName name="_31__123Graph_BSEIGNOR" hidden="1">[26]seignior!#REF!</definedName>
    <definedName name="_31__123Graph_FCHART_8" localSheetId="10" hidden="1">'[19]Employment Data Sectors (wages)'!$H$6:$H$17</definedName>
    <definedName name="_31__123Graph_FCHART_8" hidden="1">'[20]Employment Data Sectors (wages)'!$H$6:$H$17</definedName>
    <definedName name="_32__123Graph_BCHART_5" hidden="1">'[18]Employment Data Sectors (wages)'!$B$24:$B$35</definedName>
    <definedName name="_32__123Graph_BWB_ADJ_PRJ" hidden="1">[1]WB!$Q$257:$AK$257</definedName>
    <definedName name="_33__123Graph_ACHART_5" hidden="1">'[23]Employment Data Sectors (wages)'!$A$24:$A$35</definedName>
    <definedName name="_33__123Graph_BCHART_1" hidden="1">'[25]Employment Data Sectors (wages)'!$B$8173:$B$8184</definedName>
    <definedName name="_33__123Graph_CMIMPMA_0" localSheetId="10" hidden="1">#REF!</definedName>
    <definedName name="_33__123Graph_CMIMPMA_0" hidden="1">#REF!</definedName>
    <definedName name="_34__123Graph_BCHART_1" hidden="1">'[18]Employment Data Sectors (wages)'!$B$8173:$B$8184</definedName>
    <definedName name="_34__123Graph_BCHART_6" hidden="1">'[18]Employment Data Sectors (wages)'!$AS$49:$AS$8103</definedName>
    <definedName name="_34__123Graph_DGROWTH_CPI" localSheetId="10" hidden="1">[24]Data!#REF!</definedName>
    <definedName name="_34__123Graph_DGROWTH_CPI" hidden="1">[24]Data!#REF!</definedName>
    <definedName name="_35__123Graph_ACHART_3" hidden="1">'[22]Employment Data Sectors (wages)'!$A$11:$A$8185</definedName>
    <definedName name="_35__123Graph_DMIMPMA_1" localSheetId="10" hidden="1">#REF!</definedName>
    <definedName name="_35__123Graph_DMIMPMA_1" hidden="1">#REF!</definedName>
    <definedName name="_36__123Graph_BCHART_2" hidden="1">'[25]Employment Data Sectors (wages)'!$B$8173:$B$8184</definedName>
    <definedName name="_36__123Graph_BCHART_7" hidden="1">'[18]Employment Data Sectors (wages)'!$Y$13:$Y$8187</definedName>
    <definedName name="_36__123Graph_EMIMPMA_0" localSheetId="10" hidden="1">#REF!</definedName>
    <definedName name="_36__123Graph_EMIMPMA_0" hidden="1">#REF!</definedName>
    <definedName name="_37__123Graph_BCHART_2" hidden="1">'[18]Employment Data Sectors (wages)'!$B$8173:$B$8184</definedName>
    <definedName name="_37__123Graph_EMIMPMA_1" localSheetId="10" hidden="1">#REF!</definedName>
    <definedName name="_37__123Graph_EMIMPMA_1" hidden="1">#REF!</definedName>
    <definedName name="_38__123Graph_ACHART_6" hidden="1">'[23]Employment Data Sectors (wages)'!$Y$49:$Y$8103</definedName>
    <definedName name="_38__123Graph_BCHART_8" hidden="1">'[18]Employment Data Sectors (wages)'!$W$13:$W$8187</definedName>
    <definedName name="_38__123Graph_FMIMPMA_0" localSheetId="10" hidden="1">#REF!</definedName>
    <definedName name="_38__123Graph_FMIMPMA_0" hidden="1">#REF!</definedName>
    <definedName name="_39__123Graph_BCHART_3" hidden="1">'[25]Employment Data Sectors (wages)'!$B$11:$B$8185</definedName>
    <definedName name="_39__123Graph_XCHART_2" hidden="1">[27]IPC1988!$A$176:$A$182</definedName>
    <definedName name="_4__123Graph_ACHART_2" localSheetId="10" hidden="1">'[19]Employment Data Sectors (wages)'!$A$8173:$A$8184</definedName>
    <definedName name="_4__123Graph_ACHART_2" hidden="1">'[20]Employment Data Sectors (wages)'!$A$8173:$A$8184</definedName>
    <definedName name="_4__123Graph_ACHART_3" hidden="1">'[21]Employment Data Sectors (wages)'!$A$11:$A$8185</definedName>
    <definedName name="_40__123Graph_ACHART_4" hidden="1">'[22]Employment Data Sectors (wages)'!$A$12:$A$23</definedName>
    <definedName name="_40__123Graph_BCHART_3" hidden="1">'[18]Employment Data Sectors (wages)'!$B$11:$B$8185</definedName>
    <definedName name="_40__123Graph_CCHART_1" hidden="1">'[18]Employment Data Sectors (wages)'!$C$8173:$C$8184</definedName>
    <definedName name="_40__123Graph_XMIMPMA_0" localSheetId="10" hidden="1">#REF!</definedName>
    <definedName name="_40__123Graph_XMIMPMA_0" hidden="1">#REF!</definedName>
    <definedName name="_41__123Graph_XR_BMONEY" localSheetId="10" hidden="1">#REF!</definedName>
    <definedName name="_41__123Graph_XR_BMONEY" hidden="1">#REF!</definedName>
    <definedName name="_42__123Graph_BCHART_4" hidden="1">'[25]Employment Data Sectors (wages)'!$B$12:$B$23</definedName>
    <definedName name="_42__123Graph_CCHART_2" hidden="1">'[18]Employment Data Sectors (wages)'!$C$8173:$C$8184</definedName>
    <definedName name="_42__123Graph_XREALEX_WAGE" localSheetId="10" hidden="1">[29]PRIVATE!#REF!</definedName>
    <definedName name="_42__123Graph_XREALEX_WAGE" hidden="1">[29]PRIVATE!#REF!</definedName>
    <definedName name="_43__123Graph_ACHART_7" hidden="1">'[23]Employment Data Sectors (wages)'!$Y$8175:$Y$8186</definedName>
    <definedName name="_43__123Graph_BCHART_4" hidden="1">'[18]Employment Data Sectors (wages)'!$B$12:$B$23</definedName>
    <definedName name="_43_0ju" localSheetId="10" hidden="1">#REF!</definedName>
    <definedName name="_43_0ju" hidden="1">#REF!</definedName>
    <definedName name="_44__123Graph_CCHART_3" hidden="1">'[18]Employment Data Sectors (wages)'!$C$11:$C$8185</definedName>
    <definedName name="_45__123Graph_ACHART_5" hidden="1">'[22]Employment Data Sectors (wages)'!$A$24:$A$35</definedName>
    <definedName name="_45__123Graph_BCHART_5" hidden="1">'[25]Employment Data Sectors (wages)'!$B$24:$B$35</definedName>
    <definedName name="_46__123Graph_BCHART_5" hidden="1">'[18]Employment Data Sectors (wages)'!$B$24:$B$35</definedName>
    <definedName name="_46__123Graph_CCHART_4" hidden="1">'[18]Employment Data Sectors (wages)'!$C$12:$C$23</definedName>
    <definedName name="_48__123Graph_ACHART_8" hidden="1">'[23]Employment Data Sectors (wages)'!$W$8175:$W$8186</definedName>
    <definedName name="_48__123Graph_BCHART_6" hidden="1">'[25]Employment Data Sectors (wages)'!$AS$49:$AS$8103</definedName>
    <definedName name="_48__123Graph_CCHART_5" hidden="1">'[18]Employment Data Sectors (wages)'!$C$24:$C$35</definedName>
    <definedName name="_49__123Graph_BCHART_6" hidden="1">'[18]Employment Data Sectors (wages)'!$AS$49:$AS$8103</definedName>
    <definedName name="_5__123Graph_ACHART_1" hidden="1">[27]IPC1988!$C$176:$C$182</definedName>
    <definedName name="_5__123Graph_ACHART_3" localSheetId="10" hidden="1">'[19]Employment Data Sectors (wages)'!$A$11:$A$8185</definedName>
    <definedName name="_5__123Graph_ACHART_3" hidden="1">'[20]Employment Data Sectors (wages)'!$A$11:$A$8185</definedName>
    <definedName name="_5__123Graph_ACHART_4" hidden="1">'[21]Employment Data Sectors (wages)'!$A$12:$A$23</definedName>
    <definedName name="_50__123Graph_ACHART_6" hidden="1">'[22]Employment Data Sectors (wages)'!$Y$49:$Y$8103</definedName>
    <definedName name="_50__123Graph_CCHART_6" hidden="1">'[18]Employment Data Sectors (wages)'!$U$49:$U$8103</definedName>
    <definedName name="_51__123Graph_BCHART_7" hidden="1">'[25]Employment Data Sectors (wages)'!$Y$13:$Y$8187</definedName>
    <definedName name="_52__123Graph_BCHART_7" hidden="1">'[18]Employment Data Sectors (wages)'!$Y$13:$Y$8187</definedName>
    <definedName name="_52__123Graph_CCHART_7" hidden="1">'[18]Employment Data Sectors (wages)'!$Y$14:$Y$25</definedName>
    <definedName name="_53__123Graph_BCHART_1" hidden="1">'[23]Employment Data Sectors (wages)'!$B$8173:$B$8184</definedName>
    <definedName name="_54__123Graph_BCHART_8" hidden="1">'[25]Employment Data Sectors (wages)'!$W$13:$W$8187</definedName>
    <definedName name="_54__123Graph_CCHART_8" hidden="1">'[18]Employment Data Sectors (wages)'!$W$14:$W$25</definedName>
    <definedName name="_55__123Graph_ACHART_7" hidden="1">'[22]Employment Data Sectors (wages)'!$Y$8175:$Y$8186</definedName>
    <definedName name="_55__123Graph_BCHART_8" hidden="1">'[18]Employment Data Sectors (wages)'!$W$13:$W$8187</definedName>
    <definedName name="_56__123Graph_DCHART_7" hidden="1">'[18]Employment Data Sectors (wages)'!$Y$26:$Y$37</definedName>
    <definedName name="_57__123Graph_CCHART_1" hidden="1">'[25]Employment Data Sectors (wages)'!$C$8173:$C$8184</definedName>
    <definedName name="_58__123Graph_BCHART_2" hidden="1">'[23]Employment Data Sectors (wages)'!$B$8173:$B$8184</definedName>
    <definedName name="_58__123Graph_CCHART_1" hidden="1">'[18]Employment Data Sectors (wages)'!$C$8173:$C$8184</definedName>
    <definedName name="_58__123Graph_DCHART_8" hidden="1">'[18]Employment Data Sectors (wages)'!$W$26:$W$37</definedName>
    <definedName name="_6__123Graph_ACHART_2" hidden="1">[27]IPC1988!$B$176:$B$182</definedName>
    <definedName name="_6__123Graph_ACHART_4" localSheetId="10" hidden="1">'[19]Employment Data Sectors (wages)'!$A$12:$A$23</definedName>
    <definedName name="_6__123Graph_ACHART_4" hidden="1">'[20]Employment Data Sectors (wages)'!$A$12:$A$23</definedName>
    <definedName name="_6__123Graph_ACHART_5" hidden="1">'[21]Employment Data Sectors (wages)'!$A$24:$A$35</definedName>
    <definedName name="_60__123Graph_ACHART_8" hidden="1">'[22]Employment Data Sectors (wages)'!$W$8175:$W$8186</definedName>
    <definedName name="_60__123Graph_CCHART_2" hidden="1">'[25]Employment Data Sectors (wages)'!$C$8173:$C$8184</definedName>
    <definedName name="_60__123Graph_ECHART_7" hidden="1">'[18]Employment Data Sectors (wages)'!$Y$38:$Y$49</definedName>
    <definedName name="_61__123Graph_CCHART_2" hidden="1">'[18]Employment Data Sectors (wages)'!$C$8173:$C$8184</definedName>
    <definedName name="_62__123Graph_ECHART_8" hidden="1">'[18]Employment Data Sectors (wages)'!$H$86:$H$99</definedName>
    <definedName name="_63__123Graph_BCHART_3" hidden="1">'[23]Employment Data Sectors (wages)'!$B$11:$B$8185</definedName>
    <definedName name="_63__123Graph_CCHART_3" hidden="1">'[25]Employment Data Sectors (wages)'!$C$11:$C$8185</definedName>
    <definedName name="_64__123Graph_CCHART_3" hidden="1">'[18]Employment Data Sectors (wages)'!$C$11:$C$8185</definedName>
    <definedName name="_64__123Graph_FCHART_8" hidden="1">'[18]Employment Data Sectors (wages)'!$H$6:$H$17</definedName>
    <definedName name="_65__123Graph_BCHART_1" hidden="1">'[22]Employment Data Sectors (wages)'!$B$8173:$B$8184</definedName>
    <definedName name="_66__123Graph_CCHART_4" hidden="1">'[25]Employment Data Sectors (wages)'!$C$12:$C$23</definedName>
    <definedName name="_67__123Graph_CCHART_4" hidden="1">'[18]Employment Data Sectors (wages)'!$C$12:$C$23</definedName>
    <definedName name="_68__123Graph_BCHART_4" hidden="1">'[23]Employment Data Sectors (wages)'!$B$12:$B$23</definedName>
    <definedName name="_69__123Graph_CCHART_5" hidden="1">'[25]Employment Data Sectors (wages)'!$C$24:$C$35</definedName>
    <definedName name="_6Macros_Import_.qbop">[28]!'[Macros Import].qbop'</definedName>
    <definedName name="_7__123Graph_ACHART_5" localSheetId="10" hidden="1">'[19]Employment Data Sectors (wages)'!$A$24:$A$35</definedName>
    <definedName name="_7__123Graph_ACHART_5" hidden="1">'[20]Employment Data Sectors (wages)'!$A$24:$A$35</definedName>
    <definedName name="_7__123Graph_ACHART_6" hidden="1">'[21]Employment Data Sectors (wages)'!$Y$49:$Y$8103</definedName>
    <definedName name="_70__123Graph_BCHART_2" hidden="1">'[22]Employment Data Sectors (wages)'!$B$8173:$B$8184</definedName>
    <definedName name="_70__123Graph_CCHART_5" hidden="1">'[18]Employment Data Sectors (wages)'!$C$24:$C$35</definedName>
    <definedName name="_72__123Graph_CCHART_6" hidden="1">'[25]Employment Data Sectors (wages)'!$U$49:$U$8103</definedName>
    <definedName name="_73__123Graph_BCHART_5" hidden="1">'[23]Employment Data Sectors (wages)'!$B$24:$B$35</definedName>
    <definedName name="_73__123Graph_CCHART_6" hidden="1">'[18]Employment Data Sectors (wages)'!$U$49:$U$8103</definedName>
    <definedName name="_75__123Graph_BCHART_3" hidden="1">'[22]Employment Data Sectors (wages)'!$B$11:$B$8185</definedName>
    <definedName name="_75__123Graph_CCHART_7" hidden="1">'[25]Employment Data Sectors (wages)'!$Y$14:$Y$25</definedName>
    <definedName name="_76__123Graph_CCHART_7" hidden="1">'[18]Employment Data Sectors (wages)'!$Y$14:$Y$25</definedName>
    <definedName name="_78__123Graph_BCHART_6" hidden="1">'[23]Employment Data Sectors (wages)'!$AS$49:$AS$8103</definedName>
    <definedName name="_78__123Graph_CCHART_8" hidden="1">'[25]Employment Data Sectors (wages)'!$W$14:$W$25</definedName>
    <definedName name="_79__123Graph_CCHART_8" hidden="1">'[18]Employment Data Sectors (wages)'!$W$14:$W$25</definedName>
    <definedName name="_8__123Graph_ACHART_1" hidden="1">'[18]Employment Data Sectors (wages)'!$A$8173:$A$8184</definedName>
    <definedName name="_8__123Graph_ACHART_6" localSheetId="10" hidden="1">'[19]Employment Data Sectors (wages)'!$Y$49:$Y$8103</definedName>
    <definedName name="_8__123Graph_ACHART_6" hidden="1">'[20]Employment Data Sectors (wages)'!$Y$49:$Y$8103</definedName>
    <definedName name="_8__123Graph_ACHART_7" hidden="1">'[21]Employment Data Sectors (wages)'!$Y$8175:$Y$8186</definedName>
    <definedName name="_80__123Graph_BCHART_4" hidden="1">'[22]Employment Data Sectors (wages)'!$B$12:$B$23</definedName>
    <definedName name="_81__123Graph_DCHART_7" hidden="1">'[25]Employment Data Sectors (wages)'!$Y$26:$Y$37</definedName>
    <definedName name="_82__123Graph_DCHART_7" hidden="1">'[18]Employment Data Sectors (wages)'!$Y$26:$Y$37</definedName>
    <definedName name="_83__123Graph_BCHART_7" hidden="1">'[23]Employment Data Sectors (wages)'!$Y$13:$Y$8187</definedName>
    <definedName name="_84__123Graph_DCHART_8" hidden="1">'[25]Employment Data Sectors (wages)'!$W$26:$W$37</definedName>
    <definedName name="_85__123Graph_BCHART_5" hidden="1">'[22]Employment Data Sectors (wages)'!$B$24:$B$35</definedName>
    <definedName name="_85__123Graph_DCHART_8" hidden="1">'[18]Employment Data Sectors (wages)'!$W$26:$W$37</definedName>
    <definedName name="_87__123Graph_ECHART_7" hidden="1">'[25]Employment Data Sectors (wages)'!$Y$38:$Y$49</definedName>
    <definedName name="_88__123Graph_BCHART_8" hidden="1">'[23]Employment Data Sectors (wages)'!$W$13:$W$8187</definedName>
    <definedName name="_88__123Graph_ECHART_7" hidden="1">'[18]Employment Data Sectors (wages)'!$Y$38:$Y$49</definedName>
    <definedName name="_8Macros_Import_.qbop">[28]!'[Macros Import].qbop'</definedName>
    <definedName name="_9__123Graph_ACHART_1" hidden="1">'[25]Employment Data Sectors (wages)'!$A$8173:$A$8184</definedName>
    <definedName name="_9__123Graph_ACHART_7" localSheetId="10" hidden="1">'[19]Employment Data Sectors (wages)'!$Y$8175:$Y$8186</definedName>
    <definedName name="_9__123Graph_ACHART_7" hidden="1">'[20]Employment Data Sectors (wages)'!$Y$8175:$Y$8186</definedName>
    <definedName name="_9__123Graph_ACHART_8" hidden="1">'[21]Employment Data Sectors (wages)'!$W$8175:$W$8186</definedName>
    <definedName name="_90__123Graph_BCHART_6" hidden="1">'[22]Employment Data Sectors (wages)'!$AS$49:$AS$8103</definedName>
    <definedName name="_90__123Graph_ECHART_8" hidden="1">'[25]Employment Data Sectors (wages)'!$H$86:$H$99</definedName>
    <definedName name="_91__123Graph_ECHART_8" hidden="1">'[18]Employment Data Sectors (wages)'!$H$86:$H$99</definedName>
    <definedName name="_93__123Graph_CCHART_1" hidden="1">'[23]Employment Data Sectors (wages)'!$C$8173:$C$8184</definedName>
    <definedName name="_93__123Graph_FCHART_8" hidden="1">'[25]Employment Data Sectors (wages)'!$H$6:$H$17</definedName>
    <definedName name="_94__123Graph_FCHART_8" hidden="1">'[18]Employment Data Sectors (wages)'!$H$6:$H$17</definedName>
    <definedName name="_95__123Graph_BCHART_7" hidden="1">'[22]Employment Data Sectors (wages)'!$Y$13:$Y$8187</definedName>
    <definedName name="_98__123Graph_CCHART_2" hidden="1">'[23]Employment Data Sectors (wages)'!$C$8173:$C$8184</definedName>
    <definedName name="_AMO_UniqueIdentifier" hidden="1">"'29c62706-5d42-41fa-aa78-69d1047da2fb'"</definedName>
    <definedName name="_BOP1">#REF!</definedName>
    <definedName name="_BOP2">[13]BoP!#REF!</definedName>
    <definedName name="_cp10" localSheetId="10" hidden="1">{"'előző év december'!$A$2:$CP$214"}</definedName>
    <definedName name="_cp10" hidden="1">{"'előző év december'!$A$2:$CP$214"}</definedName>
    <definedName name="_cp11" localSheetId="10" hidden="1">{"'előző év december'!$A$2:$CP$214"}</definedName>
    <definedName name="_cp11" hidden="1">{"'előző év december'!$A$2:$CP$214"}</definedName>
    <definedName name="_cp2" localSheetId="10" hidden="1">{"'előző év december'!$A$2:$CP$214"}</definedName>
    <definedName name="_cp2" hidden="1">{"'előző év december'!$A$2:$CP$214"}</definedName>
    <definedName name="_cp3" localSheetId="10" hidden="1">{"'előző év december'!$A$2:$CP$214"}</definedName>
    <definedName name="_cp3" hidden="1">{"'előző év december'!$A$2:$CP$214"}</definedName>
    <definedName name="_cp4" localSheetId="10" hidden="1">{"'előző év december'!$A$2:$CP$214"}</definedName>
    <definedName name="_cp4" hidden="1">{"'előző év december'!$A$2:$CP$214"}</definedName>
    <definedName name="_cp5" localSheetId="10" hidden="1">{"'előző év december'!$A$2:$CP$214"}</definedName>
    <definedName name="_cp5" hidden="1">{"'előző év december'!$A$2:$CP$214"}</definedName>
    <definedName name="_cp7" localSheetId="10" hidden="1">{"'előző év december'!$A$2:$CP$214"}</definedName>
    <definedName name="_cp7" hidden="1">{"'előző év december'!$A$2:$CP$214"}</definedName>
    <definedName name="_cp8" localSheetId="10" hidden="1">{"'előző év december'!$A$2:$CP$214"}</definedName>
    <definedName name="_cp8" hidden="1">{"'előző év december'!$A$2:$CP$214"}</definedName>
    <definedName name="_cp9" localSheetId="10" hidden="1">{"'előző év december'!$A$2:$CP$214"}</definedName>
    <definedName name="_cp9" hidden="1">{"'előző év december'!$A$2:$CP$214"}</definedName>
    <definedName name="_cpr2" localSheetId="10" hidden="1">{"'előző év december'!$A$2:$CP$214"}</definedName>
    <definedName name="_cpr2" hidden="1">{"'előző év december'!$A$2:$CP$214"}</definedName>
    <definedName name="_cpr4" localSheetId="10" hidden="1">{"'előző év december'!$A$2:$CP$214"}</definedName>
    <definedName name="_cpr4" hidden="1">{"'előző év december'!$A$2:$CP$214"}</definedName>
    <definedName name="_dat1">'[14]work Q real'!#REF!</definedName>
    <definedName name="_dat2">#REF!</definedName>
    <definedName name="_Dist_Bin" localSheetId="10" hidden="1">#REF!</definedName>
    <definedName name="_Dist_Bin" hidden="1">#REF!</definedName>
    <definedName name="_Dist_Values" localSheetId="10" hidden="1">#REF!</definedName>
    <definedName name="_Dist_Values" hidden="1">#REF!</definedName>
    <definedName name="_EXP5">#REF!</definedName>
    <definedName name="_EXP6">#REF!</definedName>
    <definedName name="_EXP7">#REF!</definedName>
    <definedName name="_EXP9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" hidden="1">#REF!</definedName>
    <definedName name="_Fill" localSheetId="2" hidden="1">#REF!</definedName>
    <definedName name="_Fill" localSheetId="7" hidden="1">#REF!</definedName>
    <definedName name="_Fill" hidden="1">#REF!</definedName>
    <definedName name="_Fill1" localSheetId="10" hidden="1">#REF!</definedName>
    <definedName name="_Fill1" hidden="1">#REF!</definedName>
    <definedName name="_Filler" hidden="1">[30]A!$A$43:$A$598</definedName>
    <definedName name="_xlnm._FilterDatabase" hidden="1">[31]C!$P$428:$T$428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Key1" localSheetId="10" hidden="1">#REF!</definedName>
    <definedName name="_Key1" hidden="1">#REF!</definedName>
    <definedName name="_Key2" localSheetId="10" hidden="1">#REF!</definedName>
    <definedName name="_Key2" hidden="1">#REF!</definedName>
    <definedName name="_MTS2">'[15]Annual Tables'!#REF!</definedName>
    <definedName name="_Order1" localSheetId="10" hidden="1">255</definedName>
    <definedName name="_Order1" hidden="1">255</definedName>
    <definedName name="_Order2" localSheetId="10" hidden="1">255</definedName>
    <definedName name="_Order2" hidden="1">255</definedName>
    <definedName name="_OUT1">#REF!</definedName>
    <definedName name="_OUT2">#REF!</definedName>
    <definedName name="_PAG2">[15]Index!#REF!</definedName>
    <definedName name="_PAG3">[15]Index!#REF!</definedName>
    <definedName name="_PAG4">[15]Index!#REF!</definedName>
    <definedName name="_PAG5">[15]Index!#REF!</definedName>
    <definedName name="_PAG6">[15]Index!#REF!</definedName>
    <definedName name="_PAG7">#REF!</definedName>
    <definedName name="_Parse_Out" localSheetId="10" hidden="1">#REF!</definedName>
    <definedName name="_Parse_Out" hidden="1">#REF!</definedName>
    <definedName name="_pro2001">[16]pro2001!$A$1:$B$72</definedName>
    <definedName name="_Regression_Int" hidden="1">1</definedName>
    <definedName name="_Regression_Out" localSheetId="10" hidden="1">#REF!</definedName>
    <definedName name="_Regression_Out" hidden="1">#REF!</definedName>
    <definedName name="_Regression_X" localSheetId="8" hidden="1">#REF!</definedName>
    <definedName name="_Regression_X" localSheetId="9" hidden="1">#REF!</definedName>
    <definedName name="_Regression_X" localSheetId="10" hidden="1">#REF!</definedName>
    <definedName name="_Regression_X" localSheetId="11" hidden="1">#REF!</definedName>
    <definedName name="_Regression_X" localSheetId="12" hidden="1">#REF!</definedName>
    <definedName name="_Regression_X" localSheetId="13" hidden="1">#REF!</definedName>
    <definedName name="_Regression_X" localSheetId="1" hidden="1">#REF!</definedName>
    <definedName name="_Regression_X" localSheetId="2" hidden="1">#REF!</definedName>
    <definedName name="_Regression_X" localSheetId="7" hidden="1">#REF!</definedName>
    <definedName name="_Regression_X" hidden="1">#REF!</definedName>
    <definedName name="_Regression_Y" localSheetId="8" hidden="1">#REF!</definedName>
    <definedName name="_Regression_Y" localSheetId="9" hidden="1">#REF!</definedName>
    <definedName name="_Regression_Y" localSheetId="10" hidden="1">#REF!</definedName>
    <definedName name="_Regression_Y" localSheetId="11" hidden="1">#REF!</definedName>
    <definedName name="_Regression_Y" localSheetId="12" hidden="1">#REF!</definedName>
    <definedName name="_Regression_Y" localSheetId="13" hidden="1">#REF!</definedName>
    <definedName name="_Regression_Y" localSheetId="1" hidden="1">#REF!</definedName>
    <definedName name="_Regression_Y" localSheetId="2" hidden="1">#REF!</definedName>
    <definedName name="_Regression_Y" localSheetId="7" hidden="1">#REF!</definedName>
    <definedName name="_Regression_Y" hidden="1">#REF!</definedName>
    <definedName name="_RES2">[13]RES!#REF!</definedName>
    <definedName name="_RULC">[3]REER!$BA$144:$BA$206</definedName>
    <definedName name="_Sort" localSheetId="10" hidden="1">#REF!</definedName>
    <definedName name="_Sort" hidden="1">#REF!</definedName>
    <definedName name="_TAB1">#REF!</definedName>
    <definedName name="_TAB10">#REF!</definedName>
    <definedName name="_TAB12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4">#REF!</definedName>
    <definedName name="_TAB5">#REF!</definedName>
    <definedName name="_Tab52">#REF!</definedName>
    <definedName name="_Tab58">#REF!</definedName>
    <definedName name="_tab6">#REF!</definedName>
    <definedName name="_TAB7">#REF!</definedName>
    <definedName name="_TAB8">#REF!</definedName>
    <definedName name="_tab9">#REF!</definedName>
    <definedName name="_TB41">#REF!</definedName>
    <definedName name="_Toc386095065" localSheetId="3">'T03'!$A$1</definedName>
    <definedName name="_Toc386111488" localSheetId="1">'T01'!$A$1</definedName>
    <definedName name="_Toc417454541" localSheetId="2">'T02'!$A$1</definedName>
    <definedName name="_Toc449346528" localSheetId="13">'G06,G07'!$A$13</definedName>
    <definedName name="_Toc449346529" localSheetId="13">'G06,G07'!$H$13</definedName>
    <definedName name="_Toc511735349" localSheetId="11">'G04'!$G$1</definedName>
    <definedName name="_Toc511735350" localSheetId="12">'G05'!$E$1</definedName>
    <definedName name="_Toc70067243" localSheetId="6">'T06'!$A$1</definedName>
    <definedName name="_Toc70569873" localSheetId="10">'G03'!#REF!</definedName>
    <definedName name="_Toc70615513" localSheetId="4">'T04'!$A$1</definedName>
    <definedName name="_Toc70615559" localSheetId="8">'G01'!$G$1</definedName>
    <definedName name="_Toc70615560" localSheetId="9">'G02'!$G$1</definedName>
    <definedName name="_Toc73614264" localSheetId="5">'T05'!$A$1</definedName>
    <definedName name="_WEO1">#REF!</definedName>
    <definedName name="_WEO2">#REF!</definedName>
    <definedName name="a">#REF!</definedName>
    <definedName name="aa">#REF!</definedName>
    <definedName name="aaaaaaaaaaaaaa">[32]!aaaaaaaaaaaaaa</definedName>
    <definedName name="aas">[33]Contents!$A$1:$C$25</definedName>
    <definedName name="ACwvu.PLA1." localSheetId="10" hidden="1">'[34]COP FED'!#REF!</definedName>
    <definedName name="ACwvu.PLA1." hidden="1">'[34]COP FED'!#REF!</definedName>
    <definedName name="ACwvu.PLA2." hidden="1">'[34]COP FED'!$A$1:$N$49</definedName>
    <definedName name="aloha" localSheetId="8" hidden="1">'[33]i2-KA'!#REF!</definedName>
    <definedName name="aloha" localSheetId="9" hidden="1">'[33]i2-KA'!#REF!</definedName>
    <definedName name="aloha" localSheetId="10" hidden="1">'[33]i2-KA'!#REF!</definedName>
    <definedName name="aloha" localSheetId="11" hidden="1">'[33]i2-KA'!#REF!</definedName>
    <definedName name="aloha" localSheetId="12" hidden="1">'[33]i2-KA'!#REF!</definedName>
    <definedName name="aloha" localSheetId="13" hidden="1">'[33]i2-KA'!#REF!</definedName>
    <definedName name="aloha" localSheetId="1" hidden="1">'[33]i2-KA'!#REF!</definedName>
    <definedName name="aloha" localSheetId="2" hidden="1">'[33]i2-KA'!#REF!</definedName>
    <definedName name="aloha" localSheetId="7" hidden="1">'[33]i2-KA'!#REF!</definedName>
    <definedName name="aloha" hidden="1">'[33]i2-KA'!#REF!</definedName>
    <definedName name="ANNUALNOM">#REF!</definedName>
    <definedName name="anscount" hidden="1">1</definedName>
    <definedName name="as">'[33]i-REER'!$A$2:$F$104</definedName>
    <definedName name="asdfasd" localSheetId="10" hidden="1">{"'előző év december'!$A$2:$CP$214"}</definedName>
    <definedName name="asdfasd" hidden="1">{"'előző év december'!$A$2:$CP$214"}</definedName>
    <definedName name="ASSUM">#REF!</definedName>
    <definedName name="ASSUMB">#REF!</definedName>
    <definedName name="atrade">[28]!atrade</definedName>
    <definedName name="b">#REF!</definedName>
    <definedName name="BAKLANBOPB">#REF!</definedName>
    <definedName name="BAKLANDEBT2B">#REF!</definedName>
    <definedName name="BAKLDEBT1B">#REF!</definedName>
    <definedName name="BASDAT">'[15]Annual Tables'!#REF!</definedName>
    <definedName name="bb" localSheetId="8" hidden="1">{"Riqfin97",#N/A,FALSE,"Tran";"Riqfinpro",#N/A,FALSE,"Tran"}</definedName>
    <definedName name="bb" localSheetId="9" hidden="1">{"Riqfin97",#N/A,FALSE,"Tran";"Riqfinpro",#N/A,FALSE,"Tran"}</definedName>
    <definedName name="bb" localSheetId="10" hidden="1">{"Riqfin97",#N/A,FALSE,"Tran";"Riqfinpro",#N/A,FALSE,"Tran"}</definedName>
    <definedName name="bb" localSheetId="11" hidden="1">{"Riqfin97",#N/A,FALSE,"Tran";"Riqfinpro",#N/A,FALSE,"Tran"}</definedName>
    <definedName name="bb" localSheetId="12" hidden="1">{"Riqfin97",#N/A,FALSE,"Tran";"Riqfinpro",#N/A,FALSE,"Tran"}</definedName>
    <definedName name="bb" localSheetId="13" hidden="1">{"Riqfin97",#N/A,FALSE,"Tran";"Riqfinpro",#N/A,FALSE,"Tran"}</definedName>
    <definedName name="bb" localSheetId="1" hidden="1">{"Riqfin97",#N/A,FALSE,"Tran";"Riqfinpro",#N/A,FALSE,"Tran"}</definedName>
    <definedName name="bb" localSheetId="2" hidden="1">{"Riqfin97",#N/A,FALSE,"Tran";"Riqfinpro",#N/A,FALSE,"Tran"}</definedName>
    <definedName name="bb" localSheetId="7" hidden="1">{"Riqfin97",#N/A,FALSE,"Tran";"Riqfinpro",#N/A,FALSE,"Tran"}</definedName>
    <definedName name="bb" hidden="1">{"Riqfin97",#N/A,FALSE,"Tran";"Riqfinpro",#N/A,FALSE,"Tran"}</definedName>
    <definedName name="bbb" localSheetId="8" hidden="1">{"Riqfin97",#N/A,FALSE,"Tran";"Riqfinpro",#N/A,FALSE,"Tran"}</definedName>
    <definedName name="bbb" localSheetId="9" hidden="1">{"Riqfin97",#N/A,FALSE,"Tran";"Riqfinpro",#N/A,FALSE,"Tran"}</definedName>
    <definedName name="bbb" localSheetId="10" hidden="1">{"Riqfin97",#N/A,FALSE,"Tran";"Riqfinpro",#N/A,FALSE,"Tran"}</definedName>
    <definedName name="bbb" localSheetId="11" hidden="1">{"Riqfin97",#N/A,FALSE,"Tran";"Riqfinpro",#N/A,FALSE,"Tran"}</definedName>
    <definedName name="bbb" localSheetId="12" hidden="1">{"Riqfin97",#N/A,FALSE,"Tran";"Riqfinpro",#N/A,FALSE,"Tran"}</definedName>
    <definedName name="bbb" localSheetId="13" hidden="1">{"Riqfin97",#N/A,FALSE,"Tran";"Riqfinpro",#N/A,FALSE,"Tran"}</definedName>
    <definedName name="bbb" localSheetId="1" hidden="1">{"Riqfin97",#N/A,FALSE,"Tran";"Riqfinpro",#N/A,FALSE,"Tran"}</definedName>
    <definedName name="bbb" localSheetId="2" hidden="1">{"Riqfin97",#N/A,FALSE,"Tran";"Riqfinpro",#N/A,FALSE,"Tran"}</definedName>
    <definedName name="bbb" localSheetId="7" hidden="1">{"Riqfin97",#N/A,FALSE,"Tran";"Riqfinpro",#N/A,FALSE,"Tran"}</definedName>
    <definedName name="bbb" hidden="1">{"Riqfin97",#N/A,FALSE,"Tran";"Riqfinpro",#N/A,FALSE,"Tran"}</definedName>
    <definedName name="bbbbbbbbbbbbbb">[32]!bbbbbbbbbbbbbb</definedName>
    <definedName name="BCA">#N/A</definedName>
    <definedName name="BCA_GDP">#N/A</definedName>
    <definedName name="BE">#N/A</definedName>
    <definedName name="BEA">'[35]WEO-BOP'!#REF!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E">#REF!</definedName>
    <definedName name="BER">'[35]WEO-BOP'!#REF!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'[35]WEO-BOP'!#REF!</definedName>
    <definedName name="BFDI">'[35]WEO-BOP'!#REF!</definedName>
    <definedName name="bfftsy" localSheetId="10" hidden="1">[1]ER!#REF!</definedName>
    <definedName name="bfftsy" hidden="1">[1]ER!#REF!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[32]!BFLD_DF</definedName>
    <definedName name="BFLG">#N/A</definedName>
    <definedName name="BFLG_D">#N/A</definedName>
    <definedName name="BFLG_DF">#N/A</definedName>
    <definedName name="BFO">'[35]WEO-BOP'!#REF!</definedName>
    <definedName name="BFOA">'[35]WEO-BOP'!#REF!</definedName>
    <definedName name="BFOAG">'[35]WEO-BOP'!#REF!</definedName>
    <definedName name="BFOG">'[35]WEO-BOP'!#REF!</definedName>
    <definedName name="BFOL">'[35]WEO-BOP'!#REF!</definedName>
    <definedName name="BFOL_B">'[35]WEO-BOP'!#REF!</definedName>
    <definedName name="BFOL_G">'[35]WEO-BOP'!#REF!</definedName>
    <definedName name="BFOLG">'[35]WEO-BOP'!#REF!</definedName>
    <definedName name="BFP">'[35]WEO-BOP'!#REF!</definedName>
    <definedName name="BFPA">'[35]WEO-BOP'!#REF!</definedName>
    <definedName name="BFPAG">'[35]WEO-BOP'!#REF!</definedName>
    <definedName name="BFPG">'[35]WEO-BOP'!#REF!</definedName>
    <definedName name="BFPL">'[35]WEO-BOP'!#REF!</definedName>
    <definedName name="BFPLD">'[35]WEO-BOP'!#REF!</definedName>
    <definedName name="BFPLDG">'[35]WEO-BOP'!#REF!</definedName>
    <definedName name="BFPLE">'[35]WEO-BOP'!#REF!</definedName>
    <definedName name="BFRA">#N/A</definedName>
    <definedName name="bfsdhtr" localSheetId="10" hidden="1">[1]WB!#REF!</definedName>
    <definedName name="bfsdhtr" hidden="1">[1]WB!#REF!</definedName>
    <definedName name="BGS">'[35]WEO-BOP'!#REF!</definedName>
    <definedName name="BI">#N/A</definedName>
    <definedName name="BID">'[35]WEO-BOP'!#REF!</definedName>
    <definedName name="BK">#N/A</definedName>
    <definedName name="BKF">#N/A</definedName>
    <definedName name="BLPH1" hidden="1">'[36]Ex rate bloom'!$A$4</definedName>
    <definedName name="BLPH2" hidden="1">'[36]Ex rate bloom'!$D$4</definedName>
    <definedName name="BLPH3" hidden="1">'[36]Ex rate bloom'!$G$4</definedName>
    <definedName name="BLPH4" hidden="1">'[36]Ex rate bloom'!$J$4</definedName>
    <definedName name="BLPH5" hidden="1">'[36]Ex rate bloom'!$M$4</definedName>
    <definedName name="BLPH6" hidden="1">'[36]Ex rate bloom'!$P$4</definedName>
    <definedName name="BLPH7" hidden="1">'[36]Ex rate bloom'!$S$4</definedName>
    <definedName name="BLPH8" hidden="1">'[36]Ex rate bloom'!$V$4</definedName>
    <definedName name="BMG">[37]Q6!$E$28:$AH$28</definedName>
    <definedName name="BMII">#N/A</definedName>
    <definedName name="BMIIB">#N/A</definedName>
    <definedName name="BMIIG">#N/A</definedName>
    <definedName name="BMS">'[35]WEO-BOP'!#REF!</definedName>
    <definedName name="bn" localSheetId="10" hidden="1">{"'előző év december'!$A$2:$CP$214"}</definedName>
    <definedName name="bn" hidden="1">{"'előző év december'!$A$2:$CP$214"}</definedName>
    <definedName name="Bolivia">#REF!</definedName>
    <definedName name="BOP">#N/A</definedName>
    <definedName name="BOPB">#REF!</definedName>
    <definedName name="BOPMEMOB">#REF!</definedName>
    <definedName name="bracket_2">#REF!</definedName>
    <definedName name="BRASS">'[35]WEO-BOP'!#REF!</definedName>
    <definedName name="Brazil">#REF!</definedName>
    <definedName name="BTR">'[35]WEO-BOP'!#REF!</definedName>
    <definedName name="BTRG">'[35]WEO-BOP'!#REF!</definedName>
    <definedName name="BUDGET">#REF!</definedName>
    <definedName name="Budget_expenditure">#REF!</definedName>
    <definedName name="Budget_revenue">#REF!</definedName>
    <definedName name="BXG">[37]Q6!$E$26:$AH$26</definedName>
    <definedName name="BXS">'[35]WEO-BOP'!#REF!</definedName>
    <definedName name="BXTSAq">#REF!</definedName>
    <definedName name="CalcMCV_4">#REF!</definedName>
    <definedName name="calcNGS_NGDP">#N/A</definedName>
    <definedName name="CAPACCB">#REF!</definedName>
    <definedName name="cc" localSheetId="8" hidden="1">{"Riqfin97",#N/A,FALSE,"Tran";"Riqfinpro",#N/A,FALSE,"Tran"}</definedName>
    <definedName name="cc" localSheetId="9" hidden="1">{"Riqfin97",#N/A,FALSE,"Tran";"Riqfinpro",#N/A,FALSE,"Tran"}</definedName>
    <definedName name="cc" localSheetId="10" hidden="1">{"Riqfin97",#N/A,FALSE,"Tran";"Riqfinpro",#N/A,FALSE,"Tran"}</definedName>
    <definedName name="cc" localSheetId="11" hidden="1">{"Riqfin97",#N/A,FALSE,"Tran";"Riqfinpro",#N/A,FALSE,"Tran"}</definedName>
    <definedName name="cc" localSheetId="12" hidden="1">{"Riqfin97",#N/A,FALSE,"Tran";"Riqfinpro",#N/A,FALSE,"Tran"}</definedName>
    <definedName name="cc" localSheetId="13" hidden="1">{"Riqfin97",#N/A,FALSE,"Tran";"Riqfinpro",#N/A,FALSE,"Tran"}</definedName>
    <definedName name="cc" localSheetId="1" hidden="1">{"Riqfin97",#N/A,FALSE,"Tran";"Riqfinpro",#N/A,FALSE,"Tran"}</definedName>
    <definedName name="cc" localSheetId="2" hidden="1">{"Riqfin97",#N/A,FALSE,"Tran";"Riqfinpro",#N/A,FALSE,"Tran"}</definedName>
    <definedName name="cc" localSheetId="7" hidden="1">{"Riqfin97",#N/A,FALSE,"Tran";"Riqfinpro",#N/A,FALSE,"Tran"}</definedName>
    <definedName name="cc" hidden="1">{"Riqfin97",#N/A,FALSE,"Tran";"Riqfinpro",#N/A,FALSE,"Tran"}</definedName>
    <definedName name="ccc" localSheetId="8" hidden="1">{"Riqfin97",#N/A,FALSE,"Tran";"Riqfinpro",#N/A,FALSE,"Tran"}</definedName>
    <definedName name="ccc" localSheetId="9" hidden="1">{"Riqfin97",#N/A,FALSE,"Tran";"Riqfinpro",#N/A,FALSE,"Tran"}</definedName>
    <definedName name="ccc" localSheetId="10" hidden="1">{"Riqfin97",#N/A,FALSE,"Tran";"Riqfinpro",#N/A,FALSE,"Tran"}</definedName>
    <definedName name="ccc" localSheetId="11" hidden="1">{"Riqfin97",#N/A,FALSE,"Tran";"Riqfinpro",#N/A,FALSE,"Tran"}</definedName>
    <definedName name="ccc" localSheetId="12" hidden="1">{"Riqfin97",#N/A,FALSE,"Tran";"Riqfinpro",#N/A,FALSE,"Tran"}</definedName>
    <definedName name="ccc" localSheetId="13" hidden="1">{"Riqfin97",#N/A,FALSE,"Tran";"Riqfinpro",#N/A,FALSE,"Tran"}</definedName>
    <definedName name="ccc" localSheetId="1" hidden="1">{"Riqfin97",#N/A,FALSE,"Tran";"Riqfinpro",#N/A,FALSE,"Tran"}</definedName>
    <definedName name="ccc" localSheetId="2" hidden="1">{"Riqfin97",#N/A,FALSE,"Tran";"Riqfinpro",#N/A,FALSE,"Tran"}</definedName>
    <definedName name="ccc" localSheetId="7" hidden="1">{"Riqfin97",#N/A,FALSE,"Tran";"Riqfinpro",#N/A,FALSE,"Tran"}</definedName>
    <definedName name="ccc" hidden="1">{"Riqfin97",#N/A,FALSE,"Tran";"Riqfinpro",#N/A,FALSE,"Tran"}</definedName>
    <definedName name="CCODE">#REF!</definedName>
    <definedName name="cgb">#REF!</definedName>
    <definedName name="cge">#REF!</definedName>
    <definedName name="cgr">#REF!</definedName>
    <definedName name="CONCK">#REF!</definedName>
    <definedName name="Cons">#REF!</definedName>
    <definedName name="CORULCSA">[38]E!$V$15:$V$98</definedName>
    <definedName name="cp" localSheetId="10" hidden="1">{"'előző év december'!$A$2:$CP$214"}</definedName>
    <definedName name="cp" hidden="1">{"'előző év december'!$A$2:$CP$214"}</definedName>
    <definedName name="cpr" localSheetId="10" hidden="1">{"'előző év december'!$A$2:$CP$214"}</definedName>
    <definedName name="cpr" hidden="1">{"'előző év december'!$A$2:$CP$214"}</definedName>
    <definedName name="cprsa" localSheetId="10" hidden="1">{"'előző év december'!$A$2:$CP$214"}</definedName>
    <definedName name="cprsa" hidden="1">{"'előző év december'!$A$2:$CP$214"}</definedName>
    <definedName name="CurrVintage">[39]Current!$D$66</definedName>
    <definedName name="Cwvu.a." localSheetId="10" hidden="1">[40]BOP!$A$36:$IV$36,[40]BOP!$A$44:$IV$44,[40]BOP!$A$59:$IV$59,[40]BOP!#REF!,[40]BOP!#REF!,[40]BOP!$A$81:$IV$88</definedName>
    <definedName name="Cwvu.a." hidden="1">[40]BOP!$A$36:$IV$36,[40]BOP!$A$44:$IV$44,[40]BOP!$A$59:$IV$59,[40]BOP!#REF!,[40]BOP!#REF!,[40]BOP!$A$81:$IV$88</definedName>
    <definedName name="Cwvu.bop." localSheetId="10" hidden="1">[40]BOP!$A$36:$IV$36,[40]BOP!$A$44:$IV$44,[40]BOP!$A$59:$IV$59,[40]BOP!#REF!,[40]BOP!#REF!,[40]BOP!$A$81:$IV$88</definedName>
    <definedName name="Cwvu.bop." hidden="1">[40]BOP!$A$36:$IV$36,[40]BOP!$A$44:$IV$44,[40]BOP!$A$59:$IV$59,[40]BOP!#REF!,[40]BOP!#REF!,[40]BOP!$A$81:$IV$88</definedName>
    <definedName name="Cwvu.bop.sr." localSheetId="10" hidden="1">[40]BOP!$A$36:$IV$36,[40]BOP!$A$44:$IV$44,[40]BOP!$A$59:$IV$59,[40]BOP!#REF!,[40]BOP!#REF!,[40]BOP!$A$81:$IV$88</definedName>
    <definedName name="Cwvu.bop.sr." hidden="1">[40]BOP!$A$36:$IV$36,[40]BOP!$A$44:$IV$44,[40]BOP!$A$59:$IV$59,[40]BOP!#REF!,[40]BOP!#REF!,[40]BOP!$A$81:$IV$88</definedName>
    <definedName name="Cwvu.bopsdr.sr." localSheetId="10" hidden="1">[40]BOP!$A$36:$IV$36,[40]BOP!$A$44:$IV$44,[40]BOP!$A$59:$IV$59,[40]BOP!#REF!,[40]BOP!#REF!,[40]BOP!$A$81:$IV$88</definedName>
    <definedName name="Cwvu.bopsdr.sr." hidden="1">[40]BOP!$A$36:$IV$36,[40]BOP!$A$44:$IV$44,[40]BOP!$A$59:$IV$59,[40]BOP!#REF!,[40]BOP!#REF!,[40]BOP!$A$81:$IV$88</definedName>
    <definedName name="Cwvu.cotton." localSheetId="10" hidden="1">[40]BOP!$A$36:$IV$36,[40]BOP!$A$44:$IV$44,[40]BOP!$A$59:$IV$59,[40]BOP!#REF!,[40]BOP!#REF!,[40]BOP!$A$79:$IV$79,[40]BOP!$A$81:$IV$88,[40]BOP!#REF!</definedName>
    <definedName name="Cwvu.cotton." hidden="1">[40]BOP!$A$36:$IV$36,[40]BOP!$A$44:$IV$44,[40]BOP!$A$59:$IV$59,[40]BOP!#REF!,[40]BOP!#REF!,[40]BOP!$A$79:$IV$79,[40]BOP!$A$81:$IV$88,[40]BOP!#REF!</definedName>
    <definedName name="Cwvu.cottonall." localSheetId="10" hidden="1">[40]BOP!$A$36:$IV$36,[40]BOP!$A$44:$IV$44,[40]BOP!$A$59:$IV$59,[40]BOP!#REF!,[40]BOP!#REF!,[40]BOP!$A$79:$IV$79,[40]BOP!$A$81:$IV$88</definedName>
    <definedName name="Cwvu.cottonall." hidden="1">[40]BOP!$A$36:$IV$36,[40]BOP!$A$44:$IV$44,[40]BOP!$A$59:$IV$59,[40]BOP!#REF!,[40]BOP!#REF!,[40]BOP!$A$79:$IV$79,[40]BOP!$A$81:$IV$88</definedName>
    <definedName name="Cwvu.exportdetails." localSheetId="10" hidden="1">[40]BOP!$A$36:$IV$36,[40]BOP!$A$44:$IV$44,[40]BOP!$A$59:$IV$59,[40]BOP!#REF!,[40]BOP!#REF!,[40]BOP!$A$79:$IV$79,[40]BOP!#REF!</definedName>
    <definedName name="Cwvu.exportdetails." hidden="1">[40]BOP!$A$36:$IV$36,[40]BOP!$A$44:$IV$44,[40]BOP!$A$59:$IV$59,[40]BOP!#REF!,[40]BOP!#REF!,[40]BOP!$A$79:$IV$79,[40]BOP!#REF!</definedName>
    <definedName name="Cwvu.exports." localSheetId="10" hidden="1">[40]BOP!$A$36:$IV$36,[40]BOP!$A$44:$IV$44,[40]BOP!$A$59:$IV$59,[40]BOP!#REF!,[40]BOP!#REF!,[40]BOP!$A$79:$IV$79,[40]BOP!$A$81:$IV$88,[40]BOP!#REF!</definedName>
    <definedName name="Cwvu.exports." hidden="1">[40]BOP!$A$36:$IV$36,[40]BOP!$A$44:$IV$44,[40]BOP!$A$59:$IV$59,[40]BOP!#REF!,[40]BOP!#REF!,[40]BOP!$A$79:$IV$79,[40]BOP!$A$81:$IV$88,[40]BOP!#REF!</definedName>
    <definedName name="Cwvu.gold." localSheetId="10" hidden="1">[40]BOP!$A$36:$IV$36,[40]BOP!$A$44:$IV$44,[40]BOP!$A$59:$IV$59,[40]BOP!#REF!,[40]BOP!#REF!,[40]BOP!$A$79:$IV$79,[40]BOP!$A$81:$IV$88,[40]BOP!#REF!</definedName>
    <definedName name="Cwvu.gold." hidden="1">[40]BOP!$A$36:$IV$36,[40]BOP!$A$44:$IV$44,[40]BOP!$A$59:$IV$59,[40]BOP!#REF!,[40]BOP!#REF!,[40]BOP!$A$79:$IV$79,[40]BOP!$A$81:$IV$88,[40]BOP!#REF!</definedName>
    <definedName name="Cwvu.goldall." localSheetId="10" hidden="1">[40]BOP!$A$36:$IV$36,[40]BOP!$A$44:$IV$44,[40]BOP!$A$59:$IV$59,[40]BOP!#REF!,[40]BOP!#REF!,[40]BOP!$A$79:$IV$79,[40]BOP!$A$81:$IV$88,[40]BOP!#REF!</definedName>
    <definedName name="Cwvu.goldall." hidden="1">[40]BOP!$A$36:$IV$36,[40]BOP!$A$44:$IV$44,[40]BOP!$A$59:$IV$59,[40]BOP!#REF!,[40]BOP!#REF!,[40]BOP!$A$79:$IV$79,[40]BOP!$A$81:$IV$88,[40]BOP!#REF!</definedName>
    <definedName name="Cwvu.imports." localSheetId="10" hidden="1">[40]BOP!$A$36:$IV$36,[40]BOP!$A$44:$IV$44,[40]BOP!$A$59:$IV$59,[40]BOP!#REF!,[40]BOP!#REF!,[40]BOP!$A$79:$IV$79,[40]BOP!$A$81:$IV$88,[40]BOP!#REF!,[40]BOP!#REF!</definedName>
    <definedName name="Cwvu.imports." hidden="1">[40]BOP!$A$36:$IV$36,[40]BOP!$A$44:$IV$44,[40]BOP!$A$59:$IV$59,[40]BOP!#REF!,[40]BOP!#REF!,[40]BOP!$A$79:$IV$79,[40]BOP!$A$81:$IV$88,[40]BOP!#REF!,[40]BOP!#REF!</definedName>
    <definedName name="Cwvu.importsall." localSheetId="10" hidden="1">[40]BOP!$A$36:$IV$36,[40]BOP!$A$44:$IV$44,[40]BOP!$A$59:$IV$59,[40]BOP!#REF!,[40]BOP!#REF!,[40]BOP!$A$79:$IV$79,[40]BOP!$A$81:$IV$88,[40]BOP!#REF!,[40]BOP!#REF!</definedName>
    <definedName name="Cwvu.importsall." hidden="1">[40]BOP!$A$36:$IV$36,[40]BOP!$A$44:$IV$44,[40]BOP!$A$59:$IV$59,[40]BOP!#REF!,[40]BOP!#REF!,[40]BOP!$A$79:$IV$79,[40]BOP!$A$81:$IV$88,[40]BOP!#REF!,[40]BOP!#REF!</definedName>
    <definedName name="Cwvu.tot." localSheetId="10" hidden="1">[40]BOP!$A$36:$IV$36,[40]BOP!$A$44:$IV$44,[40]BOP!$A$59:$IV$59,[40]BOP!#REF!,[40]BOP!#REF!,[40]BOP!$A$79:$IV$79</definedName>
    <definedName name="Cwvu.tot." hidden="1">[40]BOP!$A$36:$IV$36,[40]BOP!$A$44:$IV$44,[40]BOP!$A$59:$IV$59,[40]BOP!#REF!,[40]BOP!#REF!,[40]BOP!$A$79:$IV$79</definedName>
    <definedName name="cx" localSheetId="10" hidden="1">{"'előző év december'!$A$2:$CP$214"}</definedName>
    <definedName name="cx" hidden="1">{"'előző év december'!$A$2:$CP$214"}</definedName>
    <definedName name="d">"Graf 5"</definedName>
    <definedName name="DABproj">#N/A</definedName>
    <definedName name="DAGproj">#N/A</definedName>
    <definedName name="daily_interest_rates">'[41]daily calculations'!#REF!</definedName>
    <definedName name="DAproj">#N/A</definedName>
    <definedName name="das" localSheetId="7" hidden="1">[5]G!#REF!</definedName>
    <definedName name="das" hidden="1">[5]G!#REF!</definedName>
    <definedName name="DASD">#N/A</definedName>
    <definedName name="DASDB">#N/A</definedName>
    <definedName name="DASDG">#N/A</definedName>
    <definedName name="data_area">#REF!</definedName>
    <definedName name="_xlnm.Database">#REF!</definedName>
    <definedName name="DATB">[3]REER!$B$144:$B$240</definedName>
    <definedName name="datcr">'[14]Tab ann curr'!#REF!</definedName>
    <definedName name="date">#REF!</definedName>
    <definedName name="date_EXP">[42]Sheet1!$B$1:$G$1</definedName>
    <definedName name="date_FISC">#REF!</definedName>
    <definedName name="dateIntLiq">#REF!</definedName>
    <definedName name="dateMoney">#REF!</definedName>
    <definedName name="dateprofit">[3]C!$A$9:$A$125</definedName>
    <definedName name="dateRates">#REF!</definedName>
    <definedName name="dateRawQ">'[43]Raw Data'!#REF!</definedName>
    <definedName name="dateReal">#REF!</definedName>
    <definedName name="dates">#REF!</definedName>
    <definedName name="dates_w">#REF!</definedName>
    <definedName name="dates1">#REF!</definedName>
    <definedName name="dates2">#REF!</definedName>
    <definedName name="datesb">[38]B!$B$20:$B$134</definedName>
    <definedName name="datesc">#REF!</definedName>
    <definedName name="datesd">#REF!</definedName>
    <definedName name="DATESG">#REF!</definedName>
    <definedName name="datesm">#REF!</definedName>
    <definedName name="datesq">#REF!</definedName>
    <definedName name="datesr">#REF!</definedName>
    <definedName name="datestran">[38]transfer!$A$9:$A$116</definedName>
    <definedName name="datgdp">#REF!</definedName>
    <definedName name="datin1">[3]REER!$B$9:$B$119</definedName>
    <definedName name="datin2">[3]REER!$B$144:$B$253</definedName>
    <definedName name="datq">#REF!</definedName>
    <definedName name="datq1">#REF!</definedName>
    <definedName name="datq2">#REF!</definedName>
    <definedName name="datreer">[3]REER!$B$144:$B$258</definedName>
    <definedName name="datt">#REF!</definedName>
    <definedName name="DBproj">#N/A</definedName>
    <definedName name="dd" localSheetId="8" hidden="1">{"Riqfin97",#N/A,FALSE,"Tran";"Riqfinpro",#N/A,FALSE,"Tran"}</definedName>
    <definedName name="dd" localSheetId="9" hidden="1">{"Riqfin97",#N/A,FALSE,"Tran";"Riqfinpro",#N/A,FALSE,"Tran"}</definedName>
    <definedName name="dd" localSheetId="10" hidden="1">{"Riqfin97",#N/A,FALSE,"Tran";"Riqfinpro",#N/A,FALSE,"Tran"}</definedName>
    <definedName name="dd" localSheetId="11" hidden="1">{"Riqfin97",#N/A,FALSE,"Tran";"Riqfinpro",#N/A,FALSE,"Tran"}</definedName>
    <definedName name="dd" localSheetId="12" hidden="1">{"Riqfin97",#N/A,FALSE,"Tran";"Riqfinpro",#N/A,FALSE,"Tran"}</definedName>
    <definedName name="dd" localSheetId="13" hidden="1">{"Riqfin97",#N/A,FALSE,"Tran";"Riqfinpro",#N/A,FALSE,"Tran"}</definedName>
    <definedName name="dd" localSheetId="1" hidden="1">{"Riqfin97",#N/A,FALSE,"Tran";"Riqfinpro",#N/A,FALSE,"Tran"}</definedName>
    <definedName name="dd" localSheetId="2" hidden="1">{"Riqfin97",#N/A,FALSE,"Tran";"Riqfinpro",#N/A,FALSE,"Tran"}</definedName>
    <definedName name="dd" localSheetId="7" hidden="1">{"Riqfin97",#N/A,FALSE,"Tran";"Riqfinpro",#N/A,FALSE,"Tran"}</definedName>
    <definedName name="dd" hidden="1">{"Riqfin97",#N/A,FALSE,"Tran";"Riqfinpro",#N/A,FALSE,"Tran"}</definedName>
    <definedName name="ddd" localSheetId="8" hidden="1">{"Riqfin97",#N/A,FALSE,"Tran";"Riqfinpro",#N/A,FALSE,"Tran"}</definedName>
    <definedName name="ddd" localSheetId="9" hidden="1">{"Riqfin97",#N/A,FALSE,"Tran";"Riqfinpro",#N/A,FALSE,"Tran"}</definedName>
    <definedName name="ddd" localSheetId="10" hidden="1">{"Riqfin97",#N/A,FALSE,"Tran";"Riqfinpro",#N/A,FALSE,"Tran"}</definedName>
    <definedName name="ddd" localSheetId="11" hidden="1">{"Riqfin97",#N/A,FALSE,"Tran";"Riqfinpro",#N/A,FALSE,"Tran"}</definedName>
    <definedName name="ddd" localSheetId="12" hidden="1">{"Riqfin97",#N/A,FALSE,"Tran";"Riqfinpro",#N/A,FALSE,"Tran"}</definedName>
    <definedName name="ddd" localSheetId="13" hidden="1">{"Riqfin97",#N/A,FALSE,"Tran";"Riqfinpro",#N/A,FALSE,"Tran"}</definedName>
    <definedName name="ddd" localSheetId="1" hidden="1">{"Riqfin97",#N/A,FALSE,"Tran";"Riqfinpro",#N/A,FALSE,"Tran"}</definedName>
    <definedName name="ddd" localSheetId="2" hidden="1">{"Riqfin97",#N/A,FALSE,"Tran";"Riqfinpro",#N/A,FALSE,"Tran"}</definedName>
    <definedName name="ddd" localSheetId="7" hidden="1">{"Riqfin97",#N/A,FALSE,"Tran";"Riqfinpro",#N/A,FALSE,"Tran"}</definedName>
    <definedName name="ddd" hidden="1">{"Riqfin97",#N/A,FALSE,"Tran";"Riqfinpro",#N/A,FALSE,"Tran"}</definedName>
    <definedName name="debt">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B">#REF!</definedName>
    <definedName name="DEBT2">#REF!</definedName>
    <definedName name="DEBT2B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proj">#REF!</definedName>
    <definedName name="DEFLATORS">#REF!</definedName>
    <definedName name="degresivita">#REF!</definedName>
    <definedName name="degresivita_2">#REF!</definedName>
    <definedName name="deleteme1" localSheetId="10" hidden="1">#REF!</definedName>
    <definedName name="deleteme1" hidden="1">#REF!</definedName>
    <definedName name="deleteme3" localSheetId="10" hidden="1">#REF!</definedName>
    <definedName name="deleteme3" hidden="1">#REF!</definedName>
    <definedName name="Department">[44]REER!#REF!</definedName>
    <definedName name="DF_GRID_3">Počet klientov-[45]PR!$B$17:$H$19</definedName>
    <definedName name="DF_GRID_4">#REF!</definedName>
    <definedName name="DF_GRID_5">#REF!</definedName>
    <definedName name="DF_GRID_6">#REF!</definedName>
    <definedName name="DF_GRID_7">Počet klientov-#REF!</definedName>
    <definedName name="DGproj">#N/A</definedName>
    <definedName name="DLX1.USE">[46]Haver!$A$2:$N$8</definedName>
    <definedName name="DME_Dirty" hidden="1">"False"</definedName>
    <definedName name="DME_LocalFile" hidden="1">"True"</definedName>
    <definedName name="DOC">#REF!</definedName>
    <definedName name="dp">[47]DP!$A$1:$E$65536</definedName>
    <definedName name="Dproj">#N/A</definedName>
    <definedName name="dre" localSheetId="7" hidden="1">[48]M!#REF!</definedName>
    <definedName name="dre" hidden="1">[48]M!#REF!</definedName>
    <definedName name="DSD">#N/A</definedName>
    <definedName name="DSD_S">#N/A</definedName>
    <definedName name="DSDB">#N/A</definedName>
    <definedName name="DSDG">#N/A</definedName>
    <definedName name="dsfsdds" localSheetId="10" hidden="1">{"Riqfin97",#N/A,FALSE,"Tran";"Riqfinpro",#N/A,FALSE,"Tran"}</definedName>
    <definedName name="dsfsdds" hidden="1">{"Riqfin97",#N/A,FALSE,"Tran";"Riqfinpro",#N/A,FALSE,"Tran"}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12db">#REF!</definedName>
    <definedName name="e9db">[49]e9!$A$1:$V$49</definedName>
    <definedName name="EDNA">#N/A</definedName>
    <definedName name="edr" localSheetId="10" hidden="1">{"'előző év december'!$A$2:$CP$214"}</definedName>
    <definedName name="edr" hidden="1">{"'előző év december'!$A$2:$CP$214"}</definedName>
    <definedName name="EDSSDESCRIPTOR">#REF!</definedName>
    <definedName name="EDSSFILE">#REF!</definedName>
    <definedName name="EDSSNAME">#REF!</definedName>
    <definedName name="EDSSTIME">#REF!</definedName>
    <definedName name="ee" localSheetId="8" hidden="1">{"Tab1",#N/A,FALSE,"P";"Tab2",#N/A,FALSE,"P"}</definedName>
    <definedName name="ee" localSheetId="9" hidden="1">{"Tab1",#N/A,FALSE,"P";"Tab2",#N/A,FALSE,"P"}</definedName>
    <definedName name="ee" localSheetId="10" hidden="1">{"Tab1",#N/A,FALSE,"P";"Tab2",#N/A,FALSE,"P"}</definedName>
    <definedName name="ee" localSheetId="11" hidden="1">{"Tab1",#N/A,FALSE,"P";"Tab2",#N/A,FALSE,"P"}</definedName>
    <definedName name="ee" localSheetId="12" hidden="1">{"Tab1",#N/A,FALSE,"P";"Tab2",#N/A,FALSE,"P"}</definedName>
    <definedName name="ee" localSheetId="13" hidden="1">{"Tab1",#N/A,FALSE,"P";"Tab2",#N/A,FALSE,"P"}</definedName>
    <definedName name="ee" localSheetId="1" hidden="1">{"Tab1",#N/A,FALSE,"P";"Tab2",#N/A,FALSE,"P"}</definedName>
    <definedName name="ee" localSheetId="2" hidden="1">{"Tab1",#N/A,FALSE,"P";"Tab2",#N/A,FALSE,"P"}</definedName>
    <definedName name="ee" localSheetId="7" hidden="1">{"Tab1",#N/A,FALSE,"P";"Tab2",#N/A,FALSE,"P"}</definedName>
    <definedName name="ee" hidden="1">{"Tab1",#N/A,FALSE,"P";"Tab2",#N/A,FALSE,"P"}</definedName>
    <definedName name="EECB">#REF!</definedName>
    <definedName name="eedx" localSheetId="10" hidden="1">{"Tab1",#N/A,FALSE,"P";"Tab2",#N/A,FALSE,"P"}</definedName>
    <definedName name="eedx" hidden="1">{"Tab1",#N/A,FALSE,"P";"Tab2",#N/A,FALSE,"P"}</definedName>
    <definedName name="eee" localSheetId="8" hidden="1">{"Tab1",#N/A,FALSE,"P";"Tab2",#N/A,FALSE,"P"}</definedName>
    <definedName name="eee" localSheetId="9" hidden="1">{"Tab1",#N/A,FALSE,"P";"Tab2",#N/A,FALSE,"P"}</definedName>
    <definedName name="eee" localSheetId="10" hidden="1">{"Tab1",#N/A,FALSE,"P";"Tab2",#N/A,FALSE,"P"}</definedName>
    <definedName name="eee" localSheetId="11" hidden="1">{"Tab1",#N/A,FALSE,"P";"Tab2",#N/A,FALSE,"P"}</definedName>
    <definedName name="eee" localSheetId="12" hidden="1">{"Tab1",#N/A,FALSE,"P";"Tab2",#N/A,FALSE,"P"}</definedName>
    <definedName name="eee" localSheetId="13" hidden="1">{"Tab1",#N/A,FALSE,"P";"Tab2",#N/A,FALSE,"P"}</definedName>
    <definedName name="eee" localSheetId="1" hidden="1">{"Tab1",#N/A,FALSE,"P";"Tab2",#N/A,FALSE,"P"}</definedName>
    <definedName name="eee" localSheetId="2" hidden="1">{"Tab1",#N/A,FALSE,"P";"Tab2",#N/A,FALSE,"P"}</definedName>
    <definedName name="eee" localSheetId="7" hidden="1">{"Tab1",#N/A,FALSE,"P";"Tab2",#N/A,FALSE,"P"}</definedName>
    <definedName name="eee" hidden="1">{"Tab1",#N/A,FALSE,"P";"Tab2",#N/A,FALSE,"P"}</definedName>
    <definedName name="EISCODE">#REF!</definedName>
    <definedName name="elect">#REF!</definedName>
    <definedName name="Emerging_HTML_AREA">#REF!</definedName>
    <definedName name="EMETEL">#REF!</definedName>
    <definedName name="ENDA">#N/A</definedName>
    <definedName name="equal_TLC">#REF!</definedName>
    <definedName name="ert" localSheetId="10" hidden="1">{"'előző év december'!$A$2:$CP$214"}</definedName>
    <definedName name="ert" hidden="1">{"'előző év december'!$A$2:$CP$214"}</definedName>
    <definedName name="ertertwertwert" localSheetId="10" hidden="1">{"'előző év december'!$A$2:$CP$214"}</definedName>
    <definedName name="ertertwertwert" hidden="1">{"'előző év december'!$A$2:$CP$214"}</definedName>
    <definedName name="ewqr" localSheetId="10" hidden="1">[24]Data!#REF!</definedName>
    <definedName name="ewqr" hidden="1">[24]Data!#REF!</definedName>
    <definedName name="ExitWRS">[50]Main!$AB$25</definedName>
    <definedName name="f" localSheetId="10" hidden="1">{"'előző év december'!$A$2:$CP$214"}</definedName>
    <definedName name="f" hidden="1">{"'előző év december'!$A$2:$CP$214"}</definedName>
    <definedName name="fdfs" localSheetId="8" hidden="1">{"Riqfin97",#N/A,FALSE,"Tran";"Riqfinpro",#N/A,FALSE,"Tran"}</definedName>
    <definedName name="fdfs" localSheetId="9" hidden="1">{"Riqfin97",#N/A,FALSE,"Tran";"Riqfinpro",#N/A,FALSE,"Tran"}</definedName>
    <definedName name="fdfs" localSheetId="11" hidden="1">{"Riqfin97",#N/A,FALSE,"Tran";"Riqfinpro",#N/A,FALSE,"Tran"}</definedName>
    <definedName name="fdfs" localSheetId="12" hidden="1">{"Riqfin97",#N/A,FALSE,"Tran";"Riqfinpro",#N/A,FALSE,"Tran"}</definedName>
    <definedName name="fdfs" localSheetId="13" hidden="1">{"Riqfin97",#N/A,FALSE,"Tran";"Riqfinpro",#N/A,FALSE,"Tran"}</definedName>
    <definedName name="fdfs" localSheetId="1" hidden="1">{"Riqfin97",#N/A,FALSE,"Tran";"Riqfinpro",#N/A,FALSE,"Tran"}</definedName>
    <definedName name="fdfs" localSheetId="2" hidden="1">{"Riqfin97",#N/A,FALSE,"Tran";"Riqfinpro",#N/A,FALSE,"Tran"}</definedName>
    <definedName name="fdfs" localSheetId="7" hidden="1">{"Riqfin97",#N/A,FALSE,"Tran";"Riqfinpro",#N/A,FALSE,"Tran"}</definedName>
    <definedName name="fdfs" hidden="1">{"Riqfin97",#N/A,FALSE,"Tran";"Riqfinpro",#N/A,FALSE,"Tran"}</definedName>
    <definedName name="ff" localSheetId="8" hidden="1">{"Tab1",#N/A,FALSE,"P";"Tab2",#N/A,FALSE,"P"}</definedName>
    <definedName name="ff" localSheetId="9" hidden="1">{"Tab1",#N/A,FALSE,"P";"Tab2",#N/A,FALSE,"P"}</definedName>
    <definedName name="ff" localSheetId="10" hidden="1">{"Tab1",#N/A,FALSE,"P";"Tab2",#N/A,FALSE,"P"}</definedName>
    <definedName name="ff" localSheetId="11" hidden="1">{"Tab1",#N/A,FALSE,"P";"Tab2",#N/A,FALSE,"P"}</definedName>
    <definedName name="ff" localSheetId="12" hidden="1">{"Tab1",#N/A,FALSE,"P";"Tab2",#N/A,FALSE,"P"}</definedName>
    <definedName name="ff" localSheetId="13" hidden="1">{"Tab1",#N/A,FALSE,"P";"Tab2",#N/A,FALSE,"P"}</definedName>
    <definedName name="ff" localSheetId="1" hidden="1">{"Tab1",#N/A,FALSE,"P";"Tab2",#N/A,FALSE,"P"}</definedName>
    <definedName name="ff" localSheetId="2" hidden="1">{"Tab1",#N/A,FALSE,"P";"Tab2",#N/A,FALSE,"P"}</definedName>
    <definedName name="ff" localSheetId="7" hidden="1">{"Tab1",#N/A,FALSE,"P";"Tab2",#N/A,FALSE,"P"}</definedName>
    <definedName name="ff" hidden="1">{"Tab1",#N/A,FALSE,"P";"Tab2",#N/A,FALSE,"P"}</definedName>
    <definedName name="fff" localSheetId="8" hidden="1">{"Tab1",#N/A,FALSE,"P";"Tab2",#N/A,FALSE,"P"}</definedName>
    <definedName name="fff" localSheetId="9" hidden="1">{"Tab1",#N/A,FALSE,"P";"Tab2",#N/A,FALSE,"P"}</definedName>
    <definedName name="fff" localSheetId="10" hidden="1">{"Tab1",#N/A,FALSE,"P";"Tab2",#N/A,FALSE,"P"}</definedName>
    <definedName name="fff" localSheetId="11" hidden="1">{"Tab1",#N/A,FALSE,"P";"Tab2",#N/A,FALSE,"P"}</definedName>
    <definedName name="fff" localSheetId="12" hidden="1">{"Tab1",#N/A,FALSE,"P";"Tab2",#N/A,FALSE,"P"}</definedName>
    <definedName name="fff" localSheetId="13" hidden="1">{"Tab1",#N/A,FALSE,"P";"Tab2",#N/A,FALSE,"P"}</definedName>
    <definedName name="fff" localSheetId="1" hidden="1">{"Tab1",#N/A,FALSE,"P";"Tab2",#N/A,FALSE,"P"}</definedName>
    <definedName name="fff" localSheetId="2" hidden="1">{"Tab1",#N/A,FALSE,"P";"Tab2",#N/A,FALSE,"P"}</definedName>
    <definedName name="fff" localSheetId="7" hidden="1">{"Tab1",#N/A,FALSE,"P";"Tab2",#N/A,FALSE,"P"}</definedName>
    <definedName name="fff" hidden="1">{"Tab1",#N/A,FALSE,"P";"Tab2",#N/A,FALSE,"P"}</definedName>
    <definedName name="ffg" localSheetId="10" hidden="1">{"'előző év december'!$A$2:$CP$214"}</definedName>
    <definedName name="ffg" hidden="1">{"'előző év december'!$A$2:$CP$214"}</definedName>
    <definedName name="fg" localSheetId="10" hidden="1">{"'előző év december'!$A$2:$CP$214"}</definedName>
    <definedName name="fg" hidden="1">{"'előző év december'!$A$2:$CP$214"}</definedName>
    <definedName name="Fig8.2a">#REF!</definedName>
    <definedName name="fill" localSheetId="10" hidden="1">'[50]Macroframework-Ver.1'!$A$1:$A$267</definedName>
    <definedName name="fill" hidden="1">'[51]Macroframework-Ver.1'!$A$1:$A$267</definedName>
    <definedName name="finan">#REF!</definedName>
    <definedName name="finan1">#REF!</definedName>
    <definedName name="Financing" localSheetId="8" hidden="1">{"Tab1",#N/A,FALSE,"P";"Tab2",#N/A,FALSE,"P"}</definedName>
    <definedName name="Financing" localSheetId="9" hidden="1">{"Tab1",#N/A,FALSE,"P";"Tab2",#N/A,FALSE,"P"}</definedName>
    <definedName name="Financing" localSheetId="10" hidden="1">{"Tab1",#N/A,FALSE,"P";"Tab2",#N/A,FALSE,"P"}</definedName>
    <definedName name="Financing" localSheetId="11" hidden="1">{"Tab1",#N/A,FALSE,"P";"Tab2",#N/A,FALSE,"P"}</definedName>
    <definedName name="Financing" localSheetId="12" hidden="1">{"Tab1",#N/A,FALSE,"P";"Tab2",#N/A,FALSE,"P"}</definedName>
    <definedName name="Financing" localSheetId="13" hidden="1">{"Tab1",#N/A,FALSE,"P";"Tab2",#N/A,FALSE,"P"}</definedName>
    <definedName name="Financing" localSheetId="1" hidden="1">{"Tab1",#N/A,FALSE,"P";"Tab2",#N/A,FALSE,"P"}</definedName>
    <definedName name="Financing" localSheetId="2" hidden="1">{"Tab1",#N/A,FALSE,"P";"Tab2",#N/A,FALSE,"P"}</definedName>
    <definedName name="Financing" localSheetId="7" hidden="1">{"Tab1",#N/A,FALSE,"P";"Tab2",#N/A,FALSE,"P"}</definedName>
    <definedName name="Financing" hidden="1">{"Tab1",#N/A,FALSE,"P";"Tab2",#N/A,FALSE,"P"}</definedName>
    <definedName name="FISUM">#REF!</definedName>
    <definedName name="FLOPEC">#REF!</definedName>
    <definedName name="FMB">#REF!</definedName>
    <definedName name="FODESEC">#REF!</definedName>
    <definedName name="FOREXPORT">[3]H!$A$2:$F$86</definedName>
    <definedName name="frt" localSheetId="10" hidden="1">{"'előző év december'!$A$2:$CP$214"}</definedName>
    <definedName name="frt" hidden="1">{"'előző év december'!$A$2:$CP$214"}</definedName>
    <definedName name="fsd" localSheetId="8" hidden="1">#REF!</definedName>
    <definedName name="fsd" localSheetId="9" hidden="1">#REF!</definedName>
    <definedName name="fsd" localSheetId="11" hidden="1">#REF!</definedName>
    <definedName name="fsd" localSheetId="12" hidden="1">#REF!</definedName>
    <definedName name="fsd" localSheetId="13" hidden="1">#REF!</definedName>
    <definedName name="fsd" localSheetId="1" hidden="1">#REF!</definedName>
    <definedName name="fsd" localSheetId="2" hidden="1">#REF!</definedName>
    <definedName name="fsd" localSheetId="7" hidden="1">#REF!</definedName>
    <definedName name="fsd" hidden="1">#REF!</definedName>
    <definedName name="fsdfsdfasdfasdfasd" localSheetId="8" hidden="1">#REF!</definedName>
    <definedName name="fsdfsdfasdfasdfasd" localSheetId="9" hidden="1">#REF!</definedName>
    <definedName name="fsdfsdfasdfasdfasd" localSheetId="11" hidden="1">#REF!</definedName>
    <definedName name="fsdfsdfasdfasdfasd" localSheetId="12" hidden="1">#REF!</definedName>
    <definedName name="fsdfsdfasdfasdfasd" localSheetId="13" hidden="1">#REF!</definedName>
    <definedName name="fsdfsdfasdfasdfasd" localSheetId="1" hidden="1">#REF!</definedName>
    <definedName name="fsdfsdfasdfasdfasd" localSheetId="2" hidden="1">#REF!</definedName>
    <definedName name="fsdfsdfasdfasdfasd" localSheetId="7" hidden="1">#REF!</definedName>
    <definedName name="fsdfsdfasdfasdfasd" hidden="1">#REF!</definedName>
    <definedName name="fshrts" hidden="1">[1]WB!$Q$255:$AK$255</definedName>
    <definedName name="FUNDOBL">#REF!</definedName>
    <definedName name="FUNDOBLB">#REF!</definedName>
    <definedName name="g">#REF!</definedName>
    <definedName name="GCB">#REF!</definedName>
    <definedName name="GCB_NGDP">#N/A</definedName>
    <definedName name="GCEI">#REF!</definedName>
    <definedName name="GCENL">#REF!</definedName>
    <definedName name="GCND">#REF!</definedName>
    <definedName name="GCND_NGDP">#REF!</definedName>
    <definedName name="GCRG">#REF!</definedName>
    <definedName name="ggb">'[52]budget-G'!$A$1:$W$109</definedName>
    <definedName name="GGB_NGDP">#N/A</definedName>
    <definedName name="ggbeu">#REF!</definedName>
    <definedName name="ggblg">#REF!</definedName>
    <definedName name="ggbls">#REF!</definedName>
    <definedName name="ggbss">#REF!</definedName>
    <definedName name="gge">[52]Expenditures!$A$1:$AC$62</definedName>
    <definedName name="GGED">#REF!</definedName>
    <definedName name="GGEI">#REF!</definedName>
    <definedName name="GGENL">#REF!</definedName>
    <definedName name="ggg" localSheetId="8" hidden="1">{"Riqfin97",#N/A,FALSE,"Tran";"Riqfinpro",#N/A,FALSE,"Tran"}</definedName>
    <definedName name="ggg" localSheetId="9" hidden="1">{"Riqfin97",#N/A,FALSE,"Tran";"Riqfinpro",#N/A,FALSE,"Tran"}</definedName>
    <definedName name="ggg" localSheetId="10" hidden="1">{"Riqfin97",#N/A,FALSE,"Tran";"Riqfinpro",#N/A,FALSE,"Tran"}</definedName>
    <definedName name="ggg" localSheetId="11" hidden="1">{"Riqfin97",#N/A,FALSE,"Tran";"Riqfinpro",#N/A,FALSE,"Tran"}</definedName>
    <definedName name="ggg" localSheetId="12" hidden="1">{"Riqfin97",#N/A,FALSE,"Tran";"Riqfinpro",#N/A,FALSE,"Tran"}</definedName>
    <definedName name="ggg" localSheetId="13" hidden="1">{"Riqfin97",#N/A,FALSE,"Tran";"Riqfinpro",#N/A,FALSE,"Tran"}</definedName>
    <definedName name="ggg" localSheetId="1" hidden="1">{"Riqfin97",#N/A,FALSE,"Tran";"Riqfinpro",#N/A,FALSE,"Tran"}</definedName>
    <definedName name="ggg" localSheetId="2" hidden="1">{"Riqfin97",#N/A,FALSE,"Tran";"Riqfinpro",#N/A,FALSE,"Tran"}</definedName>
    <definedName name="ggg" localSheetId="7" hidden="1">{"Riqfin97",#N/A,FALSE,"Tran";"Riqfinpro",#N/A,FALSE,"Tran"}</definedName>
    <definedName name="ggg" hidden="1">{"Riqfin97",#N/A,FALSE,"Tran";"Riqfinpro",#N/A,FALSE,"Tran"}</definedName>
    <definedName name="ggggg" localSheetId="10" hidden="1">'[52]J(Priv.Cap)'!#REF!</definedName>
    <definedName name="ggggg" hidden="1">'[52]J(Priv.Cap)'!#REF!</definedName>
    <definedName name="ggggggg">[32]!ggggggg</definedName>
    <definedName name="GGND">#REF!</definedName>
    <definedName name="ggr">[52]Revenues!$A$1:$AD$58</definedName>
    <definedName name="GGRG">#REF!</definedName>
    <definedName name="gh" localSheetId="10" hidden="1">{"'előző év december'!$A$2:$CP$214"}</definedName>
    <definedName name="gh" hidden="1">{"'előző év december'!$A$2:$CP$214"}</definedName>
    <definedName name="ghj" localSheetId="10" hidden="1">{"'előző év december'!$A$2:$CP$214"}</definedName>
    <definedName name="ghj" hidden="1">{"'előző év december'!$A$2:$CP$214"}</definedName>
    <definedName name="GPee_2">#REF!</definedName>
    <definedName name="GPer_2">#REF!</definedName>
    <definedName name="Graf_42__Semafor_bezpečnej_úrovne_dlhu__scenár_NPC_2019">#REF!</definedName>
    <definedName name="Graf_43__Semafor_bezpečnej_úrovne_dlhu__citlivostný_scenár__udržateľnosť_dôchodkového_systému_na_úrovni_roka_2018">#REF!</definedName>
    <definedName name="Graf_43__Semafor_bezpečnej_úrovne_dlhu__scenár_NPC_2020">#REF!</definedName>
    <definedName name="Graf_45__Semafor_bezpečnej_úrovne_dlhu__scenár_NPC_2020__predkrízová_hospodárska_politika">#REF!</definedName>
    <definedName name="graf_deficit">#REF!</definedName>
    <definedName name="graf_dlh">#REF!</definedName>
    <definedName name="hfrstes" localSheetId="10" hidden="1">[1]ER!#REF!</definedName>
    <definedName name="hfrstes" hidden="1">[1]ER!#REF!</definedName>
    <definedName name="hfshfrt" hidden="1">[1]WB!$Q$62:$AK$62</definedName>
    <definedName name="hgf" localSheetId="10" hidden="1">{"'előző év december'!$A$2:$CP$214"}</definedName>
    <definedName name="hgf" hidden="1">{"'előző év december'!$A$2:$CP$214"}</definedName>
    <definedName name="hgfd" localSheetId="10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h" localSheetId="10" hidden="1">'[53]J(Priv.Cap)'!#REF!</definedName>
    <definedName name="hhh" hidden="1">'[53]J(Priv.Cap)'!#REF!</definedName>
    <definedName name="hhhhhhh">[32]!hhhhhhh</definedName>
    <definedName name="HTML_CodePage" hidden="1">1252</definedName>
    <definedName name="HTML_Control" localSheetId="10" hidden="1">{"'Resources'!$A$1:$W$34","'Balance Sheet'!$A$1:$W$58","'SFD'!$A$1:$J$52"}</definedName>
    <definedName name="HTML_Control" hidden="1">{"'Resources'!$A$1:$W$34","'Balance Sheet'!$A$1:$W$58","'SFD'!$A$1:$J$52"}</definedName>
    <definedName name="HTML_Controll2" localSheetId="1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0" hidden="1">{"'előző év december'!$A$2:$CP$214"}</definedName>
    <definedName name="html_f" hidden="1">{"'előző év december'!$A$2:$CP$214"}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">#REF!</definedName>
    <definedName name="chart4" localSheetId="10" hidden="1">{#N/A,#N/A,FALSE,"CB";#N/A,#N/A,FALSE,"CMB";#N/A,#N/A,FALSE,"NBFI"}</definedName>
    <definedName name="chart4" hidden="1">{#N/A,#N/A,FALSE,"CB";#N/A,#N/A,FALSE,"CMB";#N/A,#N/A,FALSE,"NBFI"}</definedName>
    <definedName name="CHILE">#REF!</definedName>
    <definedName name="CHK">#REF!</definedName>
    <definedName name="i">#REF!</definedName>
    <definedName name="IESS">#REF!</definedName>
    <definedName name="ii" localSheetId="8" hidden="1">{"Tab1",#N/A,FALSE,"P";"Tab2",#N/A,FALSE,"P"}</definedName>
    <definedName name="ii" localSheetId="9" hidden="1">{"Tab1",#N/A,FALSE,"P";"Tab2",#N/A,FALSE,"P"}</definedName>
    <definedName name="ii" localSheetId="10" hidden="1">{"Tab1",#N/A,FALSE,"P";"Tab2",#N/A,FALSE,"P"}</definedName>
    <definedName name="ii" localSheetId="11" hidden="1">{"Tab1",#N/A,FALSE,"P";"Tab2",#N/A,FALSE,"P"}</definedName>
    <definedName name="ii" localSheetId="12" hidden="1">{"Tab1",#N/A,FALSE,"P";"Tab2",#N/A,FALSE,"P"}</definedName>
    <definedName name="ii" localSheetId="13" hidden="1">{"Tab1",#N/A,FALSE,"P";"Tab2",#N/A,FALSE,"P"}</definedName>
    <definedName name="ii" localSheetId="1" hidden="1">{"Tab1",#N/A,FALSE,"P";"Tab2",#N/A,FALSE,"P"}</definedName>
    <definedName name="ii" localSheetId="2" hidden="1">{"Tab1",#N/A,FALSE,"P";"Tab2",#N/A,FALSE,"P"}</definedName>
    <definedName name="ii" localSheetId="7" hidden="1">{"Tab1",#N/A,FALSE,"P";"Tab2",#N/A,FALSE,"P"}</definedName>
    <definedName name="ii" hidden="1">{"Tab1",#N/A,FALSE,"P";"Tab2",#N/A,FALSE,"P"}</definedName>
    <definedName name="II_pilier_2">#REF!</definedName>
    <definedName name="II_pillar_figure">#REF!</definedName>
    <definedName name="ima">#REF!</definedName>
    <definedName name="IN1_">#REF!</definedName>
    <definedName name="IN2_">#REF!</definedName>
    <definedName name="INB">[38]B!$K$6:$T$6</definedName>
    <definedName name="INC">[38]C!$H$6:$I$6</definedName>
    <definedName name="ind">#REF!</definedName>
    <definedName name="INECEL">#REF!</definedName>
    <definedName name="inflation" localSheetId="10" hidden="1">[54]TAB34!#REF!</definedName>
    <definedName name="inflation" localSheetId="7" hidden="1">[55]TAB34!#REF!</definedName>
    <definedName name="inflation" hidden="1">[55]TAB34!#REF!</definedName>
    <definedName name="INPUT_2">[13]Input!#REF!</definedName>
    <definedName name="INPUT_4">[13]Input!#REF!</definedName>
    <definedName name="IPee_2">#REF!</definedName>
    <definedName name="IPer_2">#REF!</definedName>
    <definedName name="IT">#REF!</definedName>
    <definedName name="IT_2">#REF!</definedName>
    <definedName name="IT_2_bracket_2">#REF!</definedName>
    <definedName name="jhgf" localSheetId="10" hidden="1">{"MONA",#N/A,FALSE,"S"}</definedName>
    <definedName name="jhgf" hidden="1">{"MONA",#N/A,FALSE,"S"}</definedName>
    <definedName name="jj" localSheetId="8" hidden="1">{"Riqfin97",#N/A,FALSE,"Tran";"Riqfinpro",#N/A,FALSE,"Tran"}</definedName>
    <definedName name="jj" localSheetId="9" hidden="1">{"Riqfin97",#N/A,FALSE,"Tran";"Riqfinpro",#N/A,FALSE,"Tran"}</definedName>
    <definedName name="jj" localSheetId="10" hidden="1">{"Riqfin97",#N/A,FALSE,"Tran";"Riqfinpro",#N/A,FALSE,"Tran"}</definedName>
    <definedName name="jj" localSheetId="11" hidden="1">{"Riqfin97",#N/A,FALSE,"Tran";"Riqfinpro",#N/A,FALSE,"Tran"}</definedName>
    <definedName name="jj" localSheetId="12" hidden="1">{"Riqfin97",#N/A,FALSE,"Tran";"Riqfinpro",#N/A,FALSE,"Tran"}</definedName>
    <definedName name="jj" localSheetId="13" hidden="1">{"Riqfin97",#N/A,FALSE,"Tran";"Riqfinpro",#N/A,FALSE,"Tran"}</definedName>
    <definedName name="jj" localSheetId="1" hidden="1">{"Riqfin97",#N/A,FALSE,"Tran";"Riqfinpro",#N/A,FALSE,"Tran"}</definedName>
    <definedName name="jj" localSheetId="2" hidden="1">{"Riqfin97",#N/A,FALSE,"Tran";"Riqfinpro",#N/A,FALSE,"Tran"}</definedName>
    <definedName name="jj" localSheetId="7" hidden="1">{"Riqfin97",#N/A,FALSE,"Tran";"Riqfinpro",#N/A,FALSE,"Tran"}</definedName>
    <definedName name="jj" hidden="1">{"Riqfin97",#N/A,FALSE,"Tran";"Riqfinpro",#N/A,FALSE,"Tran"}</definedName>
    <definedName name="jjj" localSheetId="10" hidden="1">[56]M!#REF!</definedName>
    <definedName name="jjj" hidden="1">[56]M!#REF!</definedName>
    <definedName name="jjjjjj" localSheetId="10" hidden="1">'[52]J(Priv.Cap)'!#REF!</definedName>
    <definedName name="jjjjjj" hidden="1">'[52]J(Priv.Cap)'!#REF!</definedName>
    <definedName name="kjg" localSheetId="10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8" hidden="1">{"Tab1",#N/A,FALSE,"P";"Tab2",#N/A,FALSE,"P"}</definedName>
    <definedName name="kk" localSheetId="9" hidden="1">{"Tab1",#N/A,FALSE,"P";"Tab2",#N/A,FALSE,"P"}</definedName>
    <definedName name="kk" localSheetId="10" hidden="1">{"Tab1",#N/A,FALSE,"P";"Tab2",#N/A,FALSE,"P"}</definedName>
    <definedName name="kk" localSheetId="11" hidden="1">{"Tab1",#N/A,FALSE,"P";"Tab2",#N/A,FALSE,"P"}</definedName>
    <definedName name="kk" localSheetId="12" hidden="1">{"Tab1",#N/A,FALSE,"P";"Tab2",#N/A,FALSE,"P"}</definedName>
    <definedName name="kk" localSheetId="13" hidden="1">{"Tab1",#N/A,FALSE,"P";"Tab2",#N/A,FALSE,"P"}</definedName>
    <definedName name="kk" localSheetId="1" hidden="1">{"Tab1",#N/A,FALSE,"P";"Tab2",#N/A,FALSE,"P"}</definedName>
    <definedName name="kk" localSheetId="2" hidden="1">{"Tab1",#N/A,FALSE,"P";"Tab2",#N/A,FALSE,"P"}</definedName>
    <definedName name="kk" localSheetId="7" hidden="1">{"Tab1",#N/A,FALSE,"P";"Tab2",#N/A,FALSE,"P"}</definedName>
    <definedName name="kk" hidden="1">{"Tab1",#N/A,FALSE,"P";"Tab2",#N/A,FALSE,"P"}</definedName>
    <definedName name="kkk" localSheetId="8" hidden="1">{"Tab1",#N/A,FALSE,"P";"Tab2",#N/A,FALSE,"P"}</definedName>
    <definedName name="kkk" localSheetId="9" hidden="1">{"Tab1",#N/A,FALSE,"P";"Tab2",#N/A,FALSE,"P"}</definedName>
    <definedName name="kkk" localSheetId="10" hidden="1">{"Tab1",#N/A,FALSE,"P";"Tab2",#N/A,FALSE,"P"}</definedName>
    <definedName name="kkk" localSheetId="11" hidden="1">{"Tab1",#N/A,FALSE,"P";"Tab2",#N/A,FALSE,"P"}</definedName>
    <definedName name="kkk" localSheetId="12" hidden="1">{"Tab1",#N/A,FALSE,"P";"Tab2",#N/A,FALSE,"P"}</definedName>
    <definedName name="kkk" localSheetId="13" hidden="1">{"Tab1",#N/A,FALSE,"P";"Tab2",#N/A,FALSE,"P"}</definedName>
    <definedName name="kkk" localSheetId="1" hidden="1">{"Tab1",#N/A,FALSE,"P";"Tab2",#N/A,FALSE,"P"}</definedName>
    <definedName name="kkk" localSheetId="2" hidden="1">{"Tab1",#N/A,FALSE,"P";"Tab2",#N/A,FALSE,"P"}</definedName>
    <definedName name="kkk" localSheetId="7" hidden="1">{"Tab1",#N/A,FALSE,"P";"Tab2",#N/A,FALSE,"P"}</definedName>
    <definedName name="kkk" hidden="1">{"Tab1",#N/A,FALSE,"P";"Tab2",#N/A,FALSE,"P"}</definedName>
    <definedName name="kkkk" localSheetId="10" hidden="1">[48]M!#REF!</definedName>
    <definedName name="kkkk" hidden="1">[48]M!#REF!</definedName>
    <definedName name="kkkkk" localSheetId="10" hidden="1">'[57]J(Priv.Cap)'!#REF!</definedName>
    <definedName name="kkkkk" hidden="1">'[57]J(Priv.Cap)'!#REF!</definedName>
    <definedName name="Konto">#REF!</definedName>
    <definedName name="kumul1">#REF!</definedName>
    <definedName name="kumul2">#REF!</definedName>
    <definedName name="kvart1">#REF!</definedName>
    <definedName name="kvart2">#REF!</definedName>
    <definedName name="kvart3">#REF!</definedName>
    <definedName name="kvart4">#REF!</definedName>
    <definedName name="ll" localSheetId="8" hidden="1">{"Tab1",#N/A,FALSE,"P";"Tab2",#N/A,FALSE,"P"}</definedName>
    <definedName name="ll" localSheetId="9" hidden="1">{"Tab1",#N/A,FALSE,"P";"Tab2",#N/A,FALSE,"P"}</definedName>
    <definedName name="ll" localSheetId="10" hidden="1">{"Tab1",#N/A,FALSE,"P";"Tab2",#N/A,FALSE,"P"}</definedName>
    <definedName name="ll" localSheetId="11" hidden="1">{"Tab1",#N/A,FALSE,"P";"Tab2",#N/A,FALSE,"P"}</definedName>
    <definedName name="ll" localSheetId="12" hidden="1">{"Tab1",#N/A,FALSE,"P";"Tab2",#N/A,FALSE,"P"}</definedName>
    <definedName name="ll" localSheetId="13" hidden="1">{"Tab1",#N/A,FALSE,"P";"Tab2",#N/A,FALSE,"P"}</definedName>
    <definedName name="ll" localSheetId="1" hidden="1">{"Tab1",#N/A,FALSE,"P";"Tab2",#N/A,FALSE,"P"}</definedName>
    <definedName name="ll" localSheetId="2" hidden="1">{"Tab1",#N/A,FALSE,"P";"Tab2",#N/A,FALSE,"P"}</definedName>
    <definedName name="ll" localSheetId="7" hidden="1">{"Tab1",#N/A,FALSE,"P";"Tab2",#N/A,FALSE,"P"}</definedName>
    <definedName name="ll" hidden="1">{"Tab1",#N/A,FALSE,"P";"Tab2",#N/A,FALSE,"P"}</definedName>
    <definedName name="lll" localSheetId="8" hidden="1">{"Riqfin97",#N/A,FALSE,"Tran";"Riqfinpro",#N/A,FALSE,"Tran"}</definedName>
    <definedName name="lll" localSheetId="9" hidden="1">{"Riqfin97",#N/A,FALSE,"Tran";"Riqfinpro",#N/A,FALSE,"Tran"}</definedName>
    <definedName name="lll" localSheetId="10" hidden="1">{"Riqfin97",#N/A,FALSE,"Tran";"Riqfinpro",#N/A,FALSE,"Tran"}</definedName>
    <definedName name="lll" localSheetId="11" hidden="1">{"Riqfin97",#N/A,FALSE,"Tran";"Riqfinpro",#N/A,FALSE,"Tran"}</definedName>
    <definedName name="lll" localSheetId="12" hidden="1">{"Riqfin97",#N/A,FALSE,"Tran";"Riqfinpro",#N/A,FALSE,"Tran"}</definedName>
    <definedName name="lll" localSheetId="13" hidden="1">{"Riqfin97",#N/A,FALSE,"Tran";"Riqfinpro",#N/A,FALSE,"Tran"}</definedName>
    <definedName name="lll" localSheetId="1" hidden="1">{"Riqfin97",#N/A,FALSE,"Tran";"Riqfinpro",#N/A,FALSE,"Tran"}</definedName>
    <definedName name="lll" localSheetId="2" hidden="1">{"Riqfin97",#N/A,FALSE,"Tran";"Riqfinpro",#N/A,FALSE,"Tran"}</definedName>
    <definedName name="lll" localSheetId="7" hidden="1">{"Riqfin97",#N/A,FALSE,"Tran";"Riqfinpro",#N/A,FALSE,"Tran"}</definedName>
    <definedName name="lll" hidden="1">{"Riqfin97",#N/A,FALSE,"Tran";"Riqfinpro",#N/A,FALSE,"Tran"}</definedName>
    <definedName name="llll" localSheetId="10" hidden="1">[56]M!#REF!</definedName>
    <definedName name="llll" hidden="1">[56]M!#REF!</definedName>
    <definedName name="ls">[47]LS!$A$1:$E$65536</definedName>
    <definedName name="LUR">#N/A</definedName>
    <definedName name="Malaysia">#REF!</definedName>
    <definedName name="MCV">#N/A</definedName>
    <definedName name="MCV_B">#N/A</definedName>
    <definedName name="MCV_B1">'[35]WEO-BOP'!#REF!</definedName>
    <definedName name="MCV_D">#N/A</definedName>
    <definedName name="MCV_N">#N/A</definedName>
    <definedName name="MCV_T">#N/A</definedName>
    <definedName name="MENORES">#REF!</definedName>
    <definedName name="mesec1">#REF!</definedName>
    <definedName name="mesec2">#REF!</definedName>
    <definedName name="mf" localSheetId="8" hidden="1">{"Tab1",#N/A,FALSE,"P";"Tab2",#N/A,FALSE,"P"}</definedName>
    <definedName name="mf" localSheetId="9" hidden="1">{"Tab1",#N/A,FALSE,"P";"Tab2",#N/A,FALSE,"P"}</definedName>
    <definedName name="mf" localSheetId="10" hidden="1">{"Tab1",#N/A,FALSE,"P";"Tab2",#N/A,FALSE,"P"}</definedName>
    <definedName name="mf" localSheetId="11" hidden="1">{"Tab1",#N/A,FALSE,"P";"Tab2",#N/A,FALSE,"P"}</definedName>
    <definedName name="mf" localSheetId="12" hidden="1">{"Tab1",#N/A,FALSE,"P";"Tab2",#N/A,FALSE,"P"}</definedName>
    <definedName name="mf" localSheetId="13" hidden="1">{"Tab1",#N/A,FALSE,"P";"Tab2",#N/A,FALSE,"P"}</definedName>
    <definedName name="mf" localSheetId="1" hidden="1">{"Tab1",#N/A,FALSE,"P";"Tab2",#N/A,FALSE,"P"}</definedName>
    <definedName name="mf" localSheetId="2" hidden="1">{"Tab1",#N/A,FALSE,"P";"Tab2",#N/A,FALSE,"P"}</definedName>
    <definedName name="mf" localSheetId="7" hidden="1">{"Tab1",#N/A,FALSE,"P";"Tab2",#N/A,FALSE,"P"}</definedName>
    <definedName name="mf" hidden="1">{"Tab1",#N/A,FALSE,"P";"Tab2",#N/A,FALSE,"P"}</definedName>
    <definedName name="MFISCAL">'[15]Annual Raw Data'!#REF!</definedName>
    <definedName name="mflowsa">[28]!mflowsa</definedName>
    <definedName name="mflowsq">[28]!mflowsq</definedName>
    <definedName name="MICRO">#REF!</definedName>
    <definedName name="min_VZ">#REF!</definedName>
    <definedName name="MISC3">#REF!</definedName>
    <definedName name="MISC4">[13]OUTPUT!#REF!</definedName>
    <definedName name="mmm" localSheetId="8" hidden="1">{"Riqfin97",#N/A,FALSE,"Tran";"Riqfinpro",#N/A,FALSE,"Tran"}</definedName>
    <definedName name="mmm" localSheetId="9" hidden="1">{"Riqfin97",#N/A,FALSE,"Tran";"Riqfinpro",#N/A,FALSE,"Tran"}</definedName>
    <definedName name="mmm" localSheetId="10" hidden="1">{"Riqfin97",#N/A,FALSE,"Tran";"Riqfinpro",#N/A,FALSE,"Tran"}</definedName>
    <definedName name="mmm" localSheetId="11" hidden="1">{"Riqfin97",#N/A,FALSE,"Tran";"Riqfinpro",#N/A,FALSE,"Tran"}</definedName>
    <definedName name="mmm" localSheetId="12" hidden="1">{"Riqfin97",#N/A,FALSE,"Tran";"Riqfinpro",#N/A,FALSE,"Tran"}</definedName>
    <definedName name="mmm" localSheetId="13" hidden="1">{"Riqfin97",#N/A,FALSE,"Tran";"Riqfinpro",#N/A,FALSE,"Tran"}</definedName>
    <definedName name="mmm" localSheetId="1" hidden="1">{"Riqfin97",#N/A,FALSE,"Tran";"Riqfinpro",#N/A,FALSE,"Tran"}</definedName>
    <definedName name="mmm" localSheetId="2" hidden="1">{"Riqfin97",#N/A,FALSE,"Tran";"Riqfinpro",#N/A,FALSE,"Tran"}</definedName>
    <definedName name="mmm" localSheetId="7" hidden="1">{"Riqfin97",#N/A,FALSE,"Tran";"Riqfinpro",#N/A,FALSE,"Tran"}</definedName>
    <definedName name="mmm" hidden="1">{"Riqfin97",#N/A,FALSE,"Tran";"Riqfinpro",#N/A,FALSE,"Tran"}</definedName>
    <definedName name="mmmm" localSheetId="8" hidden="1">{"Tab1",#N/A,FALSE,"P";"Tab2",#N/A,FALSE,"P"}</definedName>
    <definedName name="mmmm" localSheetId="9" hidden="1">{"Tab1",#N/A,FALSE,"P";"Tab2",#N/A,FALSE,"P"}</definedName>
    <definedName name="mmmm" localSheetId="10" hidden="1">{"Tab1",#N/A,FALSE,"P";"Tab2",#N/A,FALSE,"P"}</definedName>
    <definedName name="mmmm" localSheetId="11" hidden="1">{"Tab1",#N/A,FALSE,"P";"Tab2",#N/A,FALSE,"P"}</definedName>
    <definedName name="mmmm" localSheetId="12" hidden="1">{"Tab1",#N/A,FALSE,"P";"Tab2",#N/A,FALSE,"P"}</definedName>
    <definedName name="mmmm" localSheetId="13" hidden="1">{"Tab1",#N/A,FALSE,"P";"Tab2",#N/A,FALSE,"P"}</definedName>
    <definedName name="mmmm" localSheetId="1" hidden="1">{"Tab1",#N/A,FALSE,"P";"Tab2",#N/A,FALSE,"P"}</definedName>
    <definedName name="mmmm" localSheetId="2" hidden="1">{"Tab1",#N/A,FALSE,"P";"Tab2",#N/A,FALSE,"P"}</definedName>
    <definedName name="mmmm" localSheetId="7" hidden="1">{"Tab1",#N/A,FALSE,"P";"Tab2",#N/A,FALSE,"P"}</definedName>
    <definedName name="mmmm" hidden="1">{"Tab1",#N/A,FALSE,"P";"Tab2",#N/A,FALSE,"P"}</definedName>
    <definedName name="MON_SM">#REF!</definedName>
    <definedName name="MONF_SM">#REF!</definedName>
    <definedName name="MONTH">[3]REER!$D$140:$E$199</definedName>
    <definedName name="mstocksa">[28]!mstocksa</definedName>
    <definedName name="mstocksq">[28]!mstocksq</definedName>
    <definedName name="MTO">#REF!</definedName>
    <definedName name="Municipios">#REF!</definedName>
    <definedName name="MVZ_1.5x">#REF!</definedName>
    <definedName name="MVZ_4x">#REF!</definedName>
    <definedName name="MVZ_5x">#REF!</definedName>
    <definedName name="MW">#REF!</definedName>
    <definedName name="MW_2">#REF!</definedName>
    <definedName name="NACTCURRENT">#REF!</definedName>
    <definedName name="nam1out">#REF!</definedName>
    <definedName name="nam2in">#REF!</definedName>
    <definedName name="nam2out">#REF!</definedName>
    <definedName name="NAMB">[3]REER!$AY$143:$BB$143</definedName>
    <definedName name="namcr">'[14]Tab ann curr'!#REF!</definedName>
    <definedName name="namcs">'[14]Tab ann cst'!#REF!</definedName>
    <definedName name="name_AD">[42]Sheet1!$A$20</definedName>
    <definedName name="name_EXP">[42]Sheet1!$N$54:$N$71</definedName>
    <definedName name="name_FISC">#REF!</definedName>
    <definedName name="nameIntLiq">#REF!</definedName>
    <definedName name="nameMoney">#REF!</definedName>
    <definedName name="nameRATES">#REF!</definedName>
    <definedName name="nameRAWQ">'[43]Raw Data'!#REF!</definedName>
    <definedName name="nameReal">#REF!</definedName>
    <definedName name="names">#REF!</definedName>
    <definedName name="NAMES_fidr_r">[41]monthly!#REF!</definedName>
    <definedName name="names_figb_r">[41]monthly!#REF!</definedName>
    <definedName name="names_w">#REF!</definedName>
    <definedName name="names1in">#REF!</definedName>
    <definedName name="NAMESB">#REF!</definedName>
    <definedName name="namesc">#REF!</definedName>
    <definedName name="NAMESG">#REF!</definedName>
    <definedName name="namesm">#REF!</definedName>
    <definedName name="NAMESQ">#REF!</definedName>
    <definedName name="namesr">#REF!</definedName>
    <definedName name="namestran">[38]transfer!$C$1:$O$1</definedName>
    <definedName name="namgdp">#REF!</definedName>
    <definedName name="NAMIN">#REF!</definedName>
    <definedName name="namin1">[3]REER!$F$1:$BP$1</definedName>
    <definedName name="namin2">[3]REER!$F$138:$AA$138</definedName>
    <definedName name="namind">'[14]work Q real'!#REF!</definedName>
    <definedName name="naminm">#REF!</definedName>
    <definedName name="naminq">#REF!</definedName>
    <definedName name="namm">#REF!</definedName>
    <definedName name="NAMOUT">#REF!</definedName>
    <definedName name="namout1">[3]REER!$F$2:$AA$2</definedName>
    <definedName name="namoutm">#REF!</definedName>
    <definedName name="namoutq">#REF!</definedName>
    <definedName name="namprofit">[3]C!$O$1:$Z$1</definedName>
    <definedName name="namq">#REF!</definedName>
    <definedName name="namq1">#REF!</definedName>
    <definedName name="namq2">#REF!</definedName>
    <definedName name="namreer">[3]REER!$AY$143:$BF$143</definedName>
    <definedName name="namsgdp">#REF!</definedName>
    <definedName name="namtin">#REF!</definedName>
    <definedName name="namtout">#REF!</definedName>
    <definedName name="namulc">[3]REER!$BI$1:$BP$1</definedName>
    <definedName name="NCG">#N/A</definedName>
    <definedName name="NCG_R">#N/A</definedName>
    <definedName name="NCP">#N/A</definedName>
    <definedName name="NCP_R">#N/A</definedName>
    <definedName name="NCZD">#REF!</definedName>
    <definedName name="NCZD_2">#REF!</definedName>
    <definedName name="NEER">[3]REER!$AY$144:$AY$206</definedName>
    <definedName name="NFI">#N/A</definedName>
    <definedName name="NFI_R">#N/A</definedName>
    <definedName name="nfrtrs" hidden="1">[1]WB!$Q$257:$AK$257</definedName>
    <definedName name="NGDP">#N/A</definedName>
    <definedName name="NGDP_DG">#N/A</definedName>
    <definedName name="NGDP_R">#N/A</definedName>
    <definedName name="NGDP_RG">#N/A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localSheetId="8" hidden="1">{"Riqfin97",#N/A,FALSE,"Tran";"Riqfinpro",#N/A,FALSE,"Tran"}</definedName>
    <definedName name="nn" localSheetId="9" hidden="1">{"Riqfin97",#N/A,FALSE,"Tran";"Riqfinpro",#N/A,FALSE,"Tran"}</definedName>
    <definedName name="nn" localSheetId="10" hidden="1">{"Riqfin97",#N/A,FALSE,"Tran";"Riqfinpro",#N/A,FALSE,"Tran"}</definedName>
    <definedName name="nn" localSheetId="11" hidden="1">{"Riqfin97",#N/A,FALSE,"Tran";"Riqfinpro",#N/A,FALSE,"Tran"}</definedName>
    <definedName name="nn" localSheetId="12" hidden="1">{"Riqfin97",#N/A,FALSE,"Tran";"Riqfinpro",#N/A,FALSE,"Tran"}</definedName>
    <definedName name="nn" localSheetId="13" hidden="1">{"Riqfin97",#N/A,FALSE,"Tran";"Riqfinpro",#N/A,FALSE,"Tran"}</definedName>
    <definedName name="nn" localSheetId="1" hidden="1">{"Riqfin97",#N/A,FALSE,"Tran";"Riqfinpro",#N/A,FALSE,"Tran"}</definedName>
    <definedName name="nn" localSheetId="2" hidden="1">{"Riqfin97",#N/A,FALSE,"Tran";"Riqfinpro",#N/A,FALSE,"Tran"}</definedName>
    <definedName name="nn" localSheetId="7" hidden="1">{"Riqfin97",#N/A,FALSE,"Tran";"Riqfinpro",#N/A,FALSE,"Tran"}</definedName>
    <definedName name="nn" hidden="1">{"Riqfin97",#N/A,FALSE,"Tran";"Riqfinpro",#N/A,FALSE,"Tran"}</definedName>
    <definedName name="nnn" localSheetId="8" hidden="1">{"Tab1",#N/A,FALSE,"P";"Tab2",#N/A,FALSE,"P"}</definedName>
    <definedName name="nnn" localSheetId="9" hidden="1">{"Tab1",#N/A,FALSE,"P";"Tab2",#N/A,FALSE,"P"}</definedName>
    <definedName name="nnn" localSheetId="10" hidden="1">{"Tab1",#N/A,FALSE,"P";"Tab2",#N/A,FALSE,"P"}</definedName>
    <definedName name="nnn" localSheetId="11" hidden="1">{"Tab1",#N/A,FALSE,"P";"Tab2",#N/A,FALSE,"P"}</definedName>
    <definedName name="nnn" localSheetId="12" hidden="1">{"Tab1",#N/A,FALSE,"P";"Tab2",#N/A,FALSE,"P"}</definedName>
    <definedName name="nnn" localSheetId="13" hidden="1">{"Tab1",#N/A,FALSE,"P";"Tab2",#N/A,FALSE,"P"}</definedName>
    <definedName name="nnn" localSheetId="1" hidden="1">{"Tab1",#N/A,FALSE,"P";"Tab2",#N/A,FALSE,"P"}</definedName>
    <definedName name="nnn" localSheetId="2" hidden="1">{"Tab1",#N/A,FALSE,"P";"Tab2",#N/A,FALSE,"P"}</definedName>
    <definedName name="nnn" localSheetId="7" hidden="1">{"Tab1",#N/A,FALSE,"P";"Tab2",#N/A,FALSE,"P"}</definedName>
    <definedName name="nnn" hidden="1">{"Tab1",#N/A,FALSE,"P";"Tab2",#N/A,FALSE,"P"}</definedName>
    <definedName name="NOMINAL">#REF!</definedName>
    <definedName name="NPee_2">#REF!</definedName>
    <definedName name="NPer_2">#REF!</definedName>
    <definedName name="NTDD_RG">[32]!NTDD_RG</definedName>
    <definedName name="NX">#N/A</definedName>
    <definedName name="NX_R">#N/A</definedName>
    <definedName name="NXG_RG">#N/A</definedName>
    <definedName name="obce">'[58]NOVA legislativa'!$M$2</definedName>
    <definedName name="Odh">#REF!</definedName>
    <definedName name="oliu" localSheetId="10" hidden="1">{"WEO",#N/A,FALSE,"T"}</definedName>
    <definedName name="oliu" hidden="1">{"WEO",#N/A,FALSE,"T"}</definedName>
    <definedName name="oo" localSheetId="8" hidden="1">{"Riqfin97",#N/A,FALSE,"Tran";"Riqfinpro",#N/A,FALSE,"Tran"}</definedName>
    <definedName name="oo" localSheetId="9" hidden="1">{"Riqfin97",#N/A,FALSE,"Tran";"Riqfinpro",#N/A,FALSE,"Tran"}</definedName>
    <definedName name="oo" localSheetId="10" hidden="1">{"Riqfin97",#N/A,FALSE,"Tran";"Riqfinpro",#N/A,FALSE,"Tran"}</definedName>
    <definedName name="oo" localSheetId="11" hidden="1">{"Riqfin97",#N/A,FALSE,"Tran";"Riqfinpro",#N/A,FALSE,"Tran"}</definedName>
    <definedName name="oo" localSheetId="12" hidden="1">{"Riqfin97",#N/A,FALSE,"Tran";"Riqfinpro",#N/A,FALSE,"Tran"}</definedName>
    <definedName name="oo" localSheetId="13" hidden="1">{"Riqfin97",#N/A,FALSE,"Tran";"Riqfinpro",#N/A,FALSE,"Tran"}</definedName>
    <definedName name="oo" localSheetId="1" hidden="1">{"Riqfin97",#N/A,FALSE,"Tran";"Riqfinpro",#N/A,FALSE,"Tran"}</definedName>
    <definedName name="oo" localSheetId="2" hidden="1">{"Riqfin97",#N/A,FALSE,"Tran";"Riqfinpro",#N/A,FALSE,"Tran"}</definedName>
    <definedName name="oo" localSheetId="7" hidden="1">{"Riqfin97",#N/A,FALSE,"Tran";"Riqfinpro",#N/A,FALSE,"Tran"}</definedName>
    <definedName name="oo" hidden="1">{"Riqfin97",#N/A,FALSE,"Tran";"Riqfinpro",#N/A,FALSE,"Tran"}</definedName>
    <definedName name="ooo" localSheetId="8" hidden="1">{"Tab1",#N/A,FALSE,"P";"Tab2",#N/A,FALSE,"P"}</definedName>
    <definedName name="ooo" localSheetId="9" hidden="1">{"Tab1",#N/A,FALSE,"P";"Tab2",#N/A,FALSE,"P"}</definedName>
    <definedName name="ooo" localSheetId="10" hidden="1">{"Tab1",#N/A,FALSE,"P";"Tab2",#N/A,FALSE,"P"}</definedName>
    <definedName name="ooo" localSheetId="11" hidden="1">{"Tab1",#N/A,FALSE,"P";"Tab2",#N/A,FALSE,"P"}</definedName>
    <definedName name="ooo" localSheetId="12" hidden="1">{"Tab1",#N/A,FALSE,"P";"Tab2",#N/A,FALSE,"P"}</definedName>
    <definedName name="ooo" localSheetId="13" hidden="1">{"Tab1",#N/A,FALSE,"P";"Tab2",#N/A,FALSE,"P"}</definedName>
    <definedName name="ooo" localSheetId="1" hidden="1">{"Tab1",#N/A,FALSE,"P";"Tab2",#N/A,FALSE,"P"}</definedName>
    <definedName name="ooo" localSheetId="2" hidden="1">{"Tab1",#N/A,FALSE,"P";"Tab2",#N/A,FALSE,"P"}</definedName>
    <definedName name="ooo" localSheetId="7" hidden="1">{"Tab1",#N/A,FALSE,"P";"Tab2",#N/A,FALSE,"P"}</definedName>
    <definedName name="ooo" hidden="1">{"Tab1",#N/A,FALSE,"P";"Tab2",#N/A,FALSE,"P"}</definedName>
    <definedName name="other">#REF!</definedName>
    <definedName name="Otras_Residuales">#REF!</definedName>
    <definedName name="out">[59]output!$A$3:$P$128</definedName>
    <definedName name="OUTB">[38]B!$D$6:$H$6</definedName>
    <definedName name="outc">[38]C!$C$6:$D$6</definedName>
    <definedName name="output">#REF!</definedName>
    <definedName name="output_projections">[60]projections!$A$3:$R$108</definedName>
    <definedName name="output1">[61]OUTPUT!$A$1:$J$122</definedName>
    <definedName name="p" localSheetId="8" hidden="1">{"Riqfin97",#N/A,FALSE,"Tran";"Riqfinpro",#N/A,FALSE,"Tran"}</definedName>
    <definedName name="p" localSheetId="9" hidden="1">{"Riqfin97",#N/A,FALSE,"Tran";"Riqfinpro",#N/A,FALSE,"Tran"}</definedName>
    <definedName name="p" localSheetId="10" hidden="1">{"Riqfin97",#N/A,FALSE,"Tran";"Riqfinpro",#N/A,FALSE,"Tran"}</definedName>
    <definedName name="p" localSheetId="11" hidden="1">{"Riqfin97",#N/A,FALSE,"Tran";"Riqfinpro",#N/A,FALSE,"Tran"}</definedName>
    <definedName name="p" localSheetId="12" hidden="1">{"Riqfin97",#N/A,FALSE,"Tran";"Riqfinpro",#N/A,FALSE,"Tran"}</definedName>
    <definedName name="p" localSheetId="13" hidden="1">{"Riqfin97",#N/A,FALSE,"Tran";"Riqfinpro",#N/A,FALSE,"Tran"}</definedName>
    <definedName name="p" localSheetId="1" hidden="1">{"Riqfin97",#N/A,FALSE,"Tran";"Riqfinpro",#N/A,FALSE,"Tran"}</definedName>
    <definedName name="p" localSheetId="2" hidden="1">{"Riqfin97",#N/A,FALSE,"Tran";"Riqfinpro",#N/A,FALSE,"Tran"}</definedName>
    <definedName name="p" localSheetId="7" hidden="1">{"Riqfin97",#N/A,FALSE,"Tran";"Riqfinpro",#N/A,FALSE,"Tran"}</definedName>
    <definedName name="p" hidden="1">{"Riqfin97",#N/A,FALSE,"Tran";"Riqfinpro",#N/A,FALSE,"Tran"}</definedName>
    <definedName name="Page_4">#REF!</definedName>
    <definedName name="page2">#REF!</definedName>
    <definedName name="ParamsCopy">#REF!</definedName>
    <definedName name="ParamsPaste">#REF!</definedName>
    <definedName name="pata" localSheetId="8" hidden="1">{"Tab1",#N/A,FALSE,"P";"Tab2",#N/A,FALSE,"P"}</definedName>
    <definedName name="pata" localSheetId="9" hidden="1">{"Tab1",#N/A,FALSE,"P";"Tab2",#N/A,FALSE,"P"}</definedName>
    <definedName name="pata" localSheetId="10" hidden="1">{"Tab1",#N/A,FALSE,"P";"Tab2",#N/A,FALSE,"P"}</definedName>
    <definedName name="pata" localSheetId="11" hidden="1">{"Tab1",#N/A,FALSE,"P";"Tab2",#N/A,FALSE,"P"}</definedName>
    <definedName name="pata" localSheetId="12" hidden="1">{"Tab1",#N/A,FALSE,"P";"Tab2",#N/A,FALSE,"P"}</definedName>
    <definedName name="pata" localSheetId="13" hidden="1">{"Tab1",#N/A,FALSE,"P";"Tab2",#N/A,FALSE,"P"}</definedName>
    <definedName name="pata" localSheetId="1" hidden="1">{"Tab1",#N/A,FALSE,"P";"Tab2",#N/A,FALSE,"P"}</definedName>
    <definedName name="pata" localSheetId="2" hidden="1">{"Tab1",#N/A,FALSE,"P";"Tab2",#N/A,FALSE,"P"}</definedName>
    <definedName name="pata" localSheetId="7" hidden="1">{"Tab1",#N/A,FALSE,"P";"Tab2",#N/A,FALSE,"P"}</definedName>
    <definedName name="pata" hidden="1">{"Tab1",#N/A,FALSE,"P";"Tab2",#N/A,FALSE,"P"}</definedName>
    <definedName name="PCPIG">#N/A</definedName>
    <definedName name="Petroecuador">#REF!</definedName>
    <definedName name="pchar00memu.m">[41]monthly!#REF!</definedName>
    <definedName name="pica\" localSheetId="10" hidden="1">{"Tab1",#N/A,FALSE,"P";"Tab2",#N/A,FALSE,"P"}</definedName>
    <definedName name="pica\" hidden="1">{"Tab1",#N/A,FALSE,"P";"Tab2",#N/A,FALSE,"P"}</definedName>
    <definedName name="podatki">#REF!</definedName>
    <definedName name="Ports">#REF!</definedName>
    <definedName name="pp" localSheetId="8" hidden="1">{"Riqfin97",#N/A,FALSE,"Tran";"Riqfinpro",#N/A,FALSE,"Tran"}</definedName>
    <definedName name="pp" localSheetId="9" hidden="1">{"Riqfin97",#N/A,FALSE,"Tran";"Riqfinpro",#N/A,FALSE,"Tran"}</definedName>
    <definedName name="pp" localSheetId="10" hidden="1">{"Riqfin97",#N/A,FALSE,"Tran";"Riqfinpro",#N/A,FALSE,"Tran"}</definedName>
    <definedName name="pp" localSheetId="11" hidden="1">{"Riqfin97",#N/A,FALSE,"Tran";"Riqfinpro",#N/A,FALSE,"Tran"}</definedName>
    <definedName name="pp" localSheetId="12" hidden="1">{"Riqfin97",#N/A,FALSE,"Tran";"Riqfinpro",#N/A,FALSE,"Tran"}</definedName>
    <definedName name="pp" localSheetId="13" hidden="1">{"Riqfin97",#N/A,FALSE,"Tran";"Riqfinpro",#N/A,FALSE,"Tran"}</definedName>
    <definedName name="pp" localSheetId="1" hidden="1">{"Riqfin97",#N/A,FALSE,"Tran";"Riqfinpro",#N/A,FALSE,"Tran"}</definedName>
    <definedName name="pp" localSheetId="2" hidden="1">{"Riqfin97",#N/A,FALSE,"Tran";"Riqfinpro",#N/A,FALSE,"Tran"}</definedName>
    <definedName name="pp" localSheetId="7" hidden="1">{"Riqfin97",#N/A,FALSE,"Tran";"Riqfinpro",#N/A,FALSE,"Tran"}</definedName>
    <definedName name="pp" hidden="1">{"Riqfin97",#N/A,FALSE,"Tran";"Riqfinpro",#N/A,FALSE,"Tran"}</definedName>
    <definedName name="ppp" localSheetId="8" hidden="1">{"Riqfin97",#N/A,FALSE,"Tran";"Riqfinpro",#N/A,FALSE,"Tran"}</definedName>
    <definedName name="ppp" localSheetId="9" hidden="1">{"Riqfin97",#N/A,FALSE,"Tran";"Riqfinpro",#N/A,FALSE,"Tran"}</definedName>
    <definedName name="ppp" localSheetId="10" hidden="1">{"Riqfin97",#N/A,FALSE,"Tran";"Riqfinpro",#N/A,FALSE,"Tran"}</definedName>
    <definedName name="ppp" localSheetId="11" hidden="1">{"Riqfin97",#N/A,FALSE,"Tran";"Riqfinpro",#N/A,FALSE,"Tran"}</definedName>
    <definedName name="ppp" localSheetId="12" hidden="1">{"Riqfin97",#N/A,FALSE,"Tran";"Riqfinpro",#N/A,FALSE,"Tran"}</definedName>
    <definedName name="ppp" localSheetId="13" hidden="1">{"Riqfin97",#N/A,FALSE,"Tran";"Riqfinpro",#N/A,FALSE,"Tran"}</definedName>
    <definedName name="ppp" localSheetId="1" hidden="1">{"Riqfin97",#N/A,FALSE,"Tran";"Riqfinpro",#N/A,FALSE,"Tran"}</definedName>
    <definedName name="ppp" localSheetId="2" hidden="1">{"Riqfin97",#N/A,FALSE,"Tran";"Riqfinpro",#N/A,FALSE,"Tran"}</definedName>
    <definedName name="ppp" localSheetId="7" hidden="1">{"Riqfin97",#N/A,FALSE,"Tran";"Riqfinpro",#N/A,FALSE,"Tran"}</definedName>
    <definedName name="ppp" hidden="1">{"Riqfin97",#N/A,FALSE,"Tran";"Riqfinpro",#N/A,FALSE,"Tran"}</definedName>
    <definedName name="PPPWGT">#N/A</definedName>
    <definedName name="pri">#REF!</definedName>
    <definedName name="Print">#REF!</definedName>
    <definedName name="_xlnm.Print_Area">#N/A</definedName>
    <definedName name="_xlnm.Print_Titles">#REF!,#REF!</definedName>
    <definedName name="PRINT1">[62]Index!#REF!</definedName>
    <definedName name="PRINT2">[62]Index!#REF!</definedName>
    <definedName name="PRINT3">[62]Index!#REF!</definedName>
    <definedName name="PrintThis_Links">[50]Links!$A$1:$F$33</definedName>
    <definedName name="profit">[3]C!$O$1:$T$1</definedName>
    <definedName name="prorač">[63]Prorač!$A:$IV</definedName>
    <definedName name="PvNee_2">#REF!</definedName>
    <definedName name="PvNer_2">#REF!</definedName>
    <definedName name="Q6_">#REF!</definedName>
    <definedName name="QFISCAL">'[15]Quarterly Raw Data'!#REF!</definedName>
    <definedName name="qq" localSheetId="10" hidden="1">'[53]J(Priv.Cap)'!#REF!</definedName>
    <definedName name="qq" localSheetId="7" hidden="1">'[53]J(Priv.Cap)'!#REF!</definedName>
    <definedName name="qq" hidden="1">'[53]J(Priv.Cap)'!#REF!</definedName>
    <definedName name="qtab_35">'[64]i1-CA'!#REF!</definedName>
    <definedName name="QTAB7">'[15]Quarterly MacroFlow'!#REF!</definedName>
    <definedName name="QTAB7A">'[15]Quarterly MacroFlow'!#REF!</definedName>
    <definedName name="quest1">#REF!</definedName>
    <definedName name="quest2">#REF!</definedName>
    <definedName name="quest3">#REF!</definedName>
    <definedName name="quest4">#REF!</definedName>
    <definedName name="quest5">#REF!</definedName>
    <definedName name="quest6">#REF!</definedName>
    <definedName name="quest7">#REF!</definedName>
    <definedName name="QW">#REF!</definedName>
    <definedName name="qwerw" localSheetId="10" hidden="1">{"'előző év december'!$A$2:$CP$214"}</definedName>
    <definedName name="qwerw" hidden="1">{"'előző év december'!$A$2:$CP$214"}</definedName>
    <definedName name="re" hidden="1">#N/A</definedName>
    <definedName name="REAL">#REF!</definedName>
    <definedName name="REALANNUAL">#REF!</definedName>
    <definedName name="realizacia">[65]Sheet1!$A$1:$I$406</definedName>
    <definedName name="realizacija">[65]Sheet1!$A$1:$I$406</definedName>
    <definedName name="REALNACT">#REF!</definedName>
    <definedName name="red_26">#REF!</definedName>
    <definedName name="red_33">#REF!</definedName>
    <definedName name="red_34">#REF!</definedName>
    <definedName name="red_35">#REF!</definedName>
    <definedName name="REDTbl3">#REF!</definedName>
    <definedName name="REDTbl4">#REF!</definedName>
    <definedName name="REDTbl5">#REF!</definedName>
    <definedName name="REDTbl6">#REF!</definedName>
    <definedName name="REDTbl7">#REF!</definedName>
    <definedName name="REERCPI">[3]REER!$AZ$144:$AZ$206</definedName>
    <definedName name="REERPPI">[3]REER!$BB$144:$BB$206</definedName>
    <definedName name="REGISTERALL">#REF!</definedName>
    <definedName name="RFSee_2">#REF!</definedName>
    <definedName name="RFSer_2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ngBefore">[50]Main!$AB$26</definedName>
    <definedName name="rngDepartmentDrive">[50]Main!$AB$23</definedName>
    <definedName name="rngEMailAddress">[50]Main!$AB$20</definedName>
    <definedName name="rngErrorSort">[50]ErrCheck!$A$4</definedName>
    <definedName name="rngLastSave">[50]Main!$G$19</definedName>
    <definedName name="rngLastSent">[50]Main!$G$18</definedName>
    <definedName name="rngLastUpdate">[50]Links!$D$2</definedName>
    <definedName name="rngNeedsUpdate">[50]Links!$E$2</definedName>
    <definedName name="rngNews">[50]Main!$AB$27</definedName>
    <definedName name="rngQuestChecked">[50]ErrCheck!$A$3</definedName>
    <definedName name="rounding">#REF!</definedName>
    <definedName name="rr" localSheetId="8" hidden="1">{"Riqfin97",#N/A,FALSE,"Tran";"Riqfinpro",#N/A,FALSE,"Tran"}</definedName>
    <definedName name="rr" localSheetId="9" hidden="1">{"Riqfin97",#N/A,FALSE,"Tran";"Riqfinpro",#N/A,FALSE,"Tran"}</definedName>
    <definedName name="rr" localSheetId="10" hidden="1">{"Riqfin97",#N/A,FALSE,"Tran";"Riqfinpro",#N/A,FALSE,"Tran"}</definedName>
    <definedName name="rr" localSheetId="11" hidden="1">{"Riqfin97",#N/A,FALSE,"Tran";"Riqfinpro",#N/A,FALSE,"Tran"}</definedName>
    <definedName name="rr" localSheetId="12" hidden="1">{"Riqfin97",#N/A,FALSE,"Tran";"Riqfinpro",#N/A,FALSE,"Tran"}</definedName>
    <definedName name="rr" localSheetId="13" hidden="1">{"Riqfin97",#N/A,FALSE,"Tran";"Riqfinpro",#N/A,FALSE,"Tran"}</definedName>
    <definedName name="rr" localSheetId="1" hidden="1">{"Riqfin97",#N/A,FALSE,"Tran";"Riqfinpro",#N/A,FALSE,"Tran"}</definedName>
    <definedName name="rr" localSheetId="2" hidden="1">{"Riqfin97",#N/A,FALSE,"Tran";"Riqfinpro",#N/A,FALSE,"Tran"}</definedName>
    <definedName name="rr" localSheetId="7" hidden="1">{"Riqfin97",#N/A,FALSE,"Tran";"Riqfinpro",#N/A,FALSE,"Tran"}</definedName>
    <definedName name="rr" hidden="1">{"Riqfin97",#N/A,FALSE,"Tran";"Riqfinpro",#N/A,FALSE,"Tran"}</definedName>
    <definedName name="rrr" localSheetId="8" hidden="1">{"Riqfin97",#N/A,FALSE,"Tran";"Riqfinpro",#N/A,FALSE,"Tran"}</definedName>
    <definedName name="rrr" localSheetId="9" hidden="1">{"Riqfin97",#N/A,FALSE,"Tran";"Riqfinpro",#N/A,FALSE,"Tran"}</definedName>
    <definedName name="rrr" localSheetId="10" hidden="1">{"Riqfin97",#N/A,FALSE,"Tran";"Riqfinpro",#N/A,FALSE,"Tran"}</definedName>
    <definedName name="rrr" localSheetId="11" hidden="1">{"Riqfin97",#N/A,FALSE,"Tran";"Riqfinpro",#N/A,FALSE,"Tran"}</definedName>
    <definedName name="rrr" localSheetId="12" hidden="1">{"Riqfin97",#N/A,FALSE,"Tran";"Riqfinpro",#N/A,FALSE,"Tran"}</definedName>
    <definedName name="rrr" localSheetId="13" hidden="1">{"Riqfin97",#N/A,FALSE,"Tran";"Riqfinpro",#N/A,FALSE,"Tran"}</definedName>
    <definedName name="rrr" localSheetId="1" hidden="1">{"Riqfin97",#N/A,FALSE,"Tran";"Riqfinpro",#N/A,FALSE,"Tran"}</definedName>
    <definedName name="rrr" localSheetId="2" hidden="1">{"Riqfin97",#N/A,FALSE,"Tran";"Riqfinpro",#N/A,FALSE,"Tran"}</definedName>
    <definedName name="rrr" localSheetId="7" hidden="1">{"Riqfin97",#N/A,FALSE,"Tran";"Riqfinpro",#N/A,FALSE,"Tran"}</definedName>
    <definedName name="rrr" hidden="1">{"Riqfin97",#N/A,FALSE,"Tran";"Riqfinpro",#N/A,FALSE,"Tran"}</definedName>
    <definedName name="rt" localSheetId="10" hidden="1">{"'előző év december'!$A$2:$CP$214"}</definedName>
    <definedName name="rt" hidden="1">{"'előző év december'!$A$2:$CP$214"}</definedName>
    <definedName name="rte" localSheetId="10" hidden="1">{"'előző év december'!$A$2:$CP$214"}</definedName>
    <definedName name="rte" hidden="1">{"'előző év december'!$A$2:$CP$214"}</definedName>
    <definedName name="rtew" localSheetId="10" hidden="1">{"'előző év december'!$A$2:$CP$214"}</definedName>
    <definedName name="rtew" hidden="1">{"'előző év december'!$A$2:$CP$214"}</definedName>
    <definedName name="rtz" localSheetId="10" hidden="1">{"'előző év december'!$A$2:$CP$214"}</definedName>
    <definedName name="rtz" hidden="1">{"'előző év december'!$A$2:$CP$214"}</definedName>
    <definedName name="RULCPPI">[3]C!$O$9:$O$71</definedName>
    <definedName name="Rwvu.PLA2." localSheetId="10" hidden="1">'[34]COP FED'!#REF!</definedName>
    <definedName name="Rwvu.PLA2." hidden="1">'[34]COP FED'!#REF!</definedName>
    <definedName name="Rwvu.Print." hidden="1">#N/A</definedName>
    <definedName name="rx" localSheetId="10" hidden="1">#REF!</definedName>
    <definedName name="rx" hidden="1">#REF!</definedName>
    <definedName name="ry" localSheetId="10" hidden="1">#REF!</definedName>
    <definedName name="ry" hidden="1">#REF!</definedName>
    <definedName name="SAPBEXhrIndnt" hidden="1">"Wide"</definedName>
    <definedName name="SAPBEXrevision" localSheetId="10" hidden="1">10</definedName>
    <definedName name="SAPBEXrevision" hidden="1">38</definedName>
    <definedName name="SAPBEXsysID" hidden="1">"BSP"</definedName>
    <definedName name="SAPBEXwbID" localSheetId="10" hidden="1">"4TOUPT6NWTB0J40VYRY84RMDW"</definedName>
    <definedName name="SAPBEXwbID" hidden="1">"4GPMQGOE6GBN721YXH4DRY8ES"</definedName>
    <definedName name="SAPsysID" hidden="1">"708C5W7SBKP804JT78WJ0JNKI"</definedName>
    <definedName name="SAPwbID" hidden="1">"ARS"</definedName>
    <definedName name="sdf" localSheetId="10" hidden="1">{"'előző év december'!$A$2:$CP$214"}</definedName>
    <definedName name="sdf" hidden="1">{"'előző év december'!$A$2:$CP$214"}</definedName>
    <definedName name="SECTORS">#REF!</definedName>
    <definedName name="seitable">'[66]Sel. Ind. Tbl'!$A$3:$G$75</definedName>
    <definedName name="sencount" hidden="1">2</definedName>
    <definedName name="skr_obd">#REF!</definedName>
    <definedName name="SolverModelBands">#REF!</definedName>
    <definedName name="SolverModelParams">#REF!</definedName>
    <definedName name="SPee_2">#REF!</definedName>
    <definedName name="SPer_2">#REF!</definedName>
    <definedName name="SprejetiProracun">#REF!</definedName>
    <definedName name="SR_3">#REF!</definedName>
    <definedName name="SR_5">#REF!</definedName>
    <definedName name="SS">[67]IMATA!$B$45:$B$108</definedName>
    <definedName name="Swvu.PLA1." localSheetId="10" hidden="1">'[34]COP FED'!#REF!</definedName>
    <definedName name="Swvu.PLA1." hidden="1">'[34]COP FED'!#REF!</definedName>
    <definedName name="Swvu.PLA2." hidden="1">'[34]COP FED'!$A$1:$N$49</definedName>
    <definedName name="T1.13">#REF!</definedName>
    <definedName name="t2q">#REF!</definedName>
    <definedName name="Tab_10__Bezpečné_úrovne_čistého_dlhu_v_roku_2030_na_základe_scenárov_z_rokov_2019_a_2020">#REF!</definedName>
    <definedName name="Tab_8__Pravdepodobnosť_defaultu_a_rating">#REF!</definedName>
    <definedName name="Tab_9__Bezpečné_úrovne_čistého_dlhu_v_roku_2020_na_základe_scenárov_z_rokov_2019_a_2020">#REF!</definedName>
    <definedName name="TAB1A">#REF!</definedName>
    <definedName name="TAB1CK">#REF!</definedName>
    <definedName name="Tab25a">#REF!</definedName>
    <definedName name="Tab25b">#REF!</definedName>
    <definedName name="TAB2A">#REF!</definedName>
    <definedName name="TAB5A">#REF!</definedName>
    <definedName name="TAB6A">'[15]Annual Tables'!#REF!</definedName>
    <definedName name="TAB6B">'[15]Annual Tables'!#REF!</definedName>
    <definedName name="TAB6C">#REF!</definedName>
    <definedName name="TAB7A">#REF!</definedName>
    <definedName name="Taba">#REF!</definedName>
    <definedName name="tabC1">#REF!</definedName>
    <definedName name="tabC2">#REF!</definedName>
    <definedName name="Tabela_6a">#REF!</definedName>
    <definedName name="tabela3a">'[68]Table 1'!#REF!</definedName>
    <definedName name="Tabelaxx">#REF!</definedName>
    <definedName name="tabF">#REF!</definedName>
    <definedName name="tabH">#REF!</definedName>
    <definedName name="tabI">#REF!</definedName>
    <definedName name="Table__47">[69]RED47!$A$1:$I$53</definedName>
    <definedName name="Table_2._Country_X___Public_Sector_Financing_1">#REF!</definedName>
    <definedName name="Table_4SR">#REF!</definedName>
    <definedName name="Table_debt">[70]Table!$A$3:$AB$73</definedName>
    <definedName name="TABLE1">#REF!</definedName>
    <definedName name="Table1printarea">#REF!</definedName>
    <definedName name="table30">#REF!</definedName>
    <definedName name="TABLE31">#REF!</definedName>
    <definedName name="TABLE32">#REF!</definedName>
    <definedName name="TABLE33">#REF!</definedName>
    <definedName name="TABLE4">#REF!</definedName>
    <definedName name="table6">#REF!</definedName>
    <definedName name="table9">#REF!</definedName>
    <definedName name="tabulka">#REF!</definedName>
    <definedName name="TAME">#REF!</definedName>
    <definedName name="Tbl_GFN">[70]Table_GEF!$B$2:$T$53</definedName>
    <definedName name="tblChecks">[50]ErrCheck!$A$3:$E$5</definedName>
    <definedName name="tblLinks">[50]Links!$A$4:$F$33</definedName>
    <definedName name="TEMP">[71]Data!#REF!</definedName>
    <definedName name="tempo_kles">#REF!</definedName>
    <definedName name="tempo_kles_2">#REF!</definedName>
    <definedName name="test" localSheetId="10" hidden="1">{"'előző év december'!$A$2:$CP$214"}</definedName>
    <definedName name="test" hidden="1">{"'előző év december'!$A$2:$CP$214"}</definedName>
    <definedName name="text" localSheetId="10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gz" localSheetId="10" hidden="1">{"'előző év december'!$A$2:$CP$214"}</definedName>
    <definedName name="tgz" hidden="1">{"'előző év december'!$A$2:$CP$214"}</definedName>
    <definedName name="TMG_D">[37]Q5!$E$23:$AH$23</definedName>
    <definedName name="TMGO">#N/A</definedName>
    <definedName name="TOWEO">#REF!</definedName>
    <definedName name="TRADE3">[13]Trade!#REF!</definedName>
    <definedName name="trans">#REF!</definedName>
    <definedName name="Transfer_check">#REF!</definedName>
    <definedName name="TRANSNAVE">#REF!</definedName>
    <definedName name="tre" localSheetId="10" hidden="1">{"'előző év december'!$A$2:$CP$214"}</definedName>
    <definedName name="tre" hidden="1">{"'előző év december'!$A$2:$CP$214"}</definedName>
    <definedName name="tretry" localSheetId="10" hidden="1">[24]Data!#REF!</definedName>
    <definedName name="tretry" hidden="1">[24]Data!#REF!</definedName>
    <definedName name="tt" localSheetId="8" hidden="1">{"Tab1",#N/A,FALSE,"P";"Tab2",#N/A,FALSE,"P"}</definedName>
    <definedName name="tt" localSheetId="9" hidden="1">{"Tab1",#N/A,FALSE,"P";"Tab2",#N/A,FALSE,"P"}</definedName>
    <definedName name="tt" localSheetId="10" hidden="1">{"Tab1",#N/A,FALSE,"P";"Tab2",#N/A,FALSE,"P"}</definedName>
    <definedName name="tt" localSheetId="11" hidden="1">{"Tab1",#N/A,FALSE,"P";"Tab2",#N/A,FALSE,"P"}</definedName>
    <definedName name="tt" localSheetId="12" hidden="1">{"Tab1",#N/A,FALSE,"P";"Tab2",#N/A,FALSE,"P"}</definedName>
    <definedName name="tt" localSheetId="13" hidden="1">{"Tab1",#N/A,FALSE,"P";"Tab2",#N/A,FALSE,"P"}</definedName>
    <definedName name="tt" localSheetId="1" hidden="1">{"Tab1",#N/A,FALSE,"P";"Tab2",#N/A,FALSE,"P"}</definedName>
    <definedName name="tt" localSheetId="2" hidden="1">{"Tab1",#N/A,FALSE,"P";"Tab2",#N/A,FALSE,"P"}</definedName>
    <definedName name="tt" localSheetId="7" hidden="1">{"Tab1",#N/A,FALSE,"P";"Tab2",#N/A,FALSE,"P"}</definedName>
    <definedName name="tt" hidden="1">{"Tab1",#N/A,FALSE,"P";"Tab2",#N/A,FALSE,"P"}</definedName>
    <definedName name="ttt" localSheetId="8" hidden="1">{"Tab1",#N/A,FALSE,"P";"Tab2",#N/A,FALSE,"P"}</definedName>
    <definedName name="ttt" localSheetId="9" hidden="1">{"Tab1",#N/A,FALSE,"P";"Tab2",#N/A,FALSE,"P"}</definedName>
    <definedName name="ttt" localSheetId="10" hidden="1">{"Tab1",#N/A,FALSE,"P";"Tab2",#N/A,FALSE,"P"}</definedName>
    <definedName name="ttt" localSheetId="11" hidden="1">{"Tab1",#N/A,FALSE,"P";"Tab2",#N/A,FALSE,"P"}</definedName>
    <definedName name="ttt" localSheetId="12" hidden="1">{"Tab1",#N/A,FALSE,"P";"Tab2",#N/A,FALSE,"P"}</definedName>
    <definedName name="ttt" localSheetId="13" hidden="1">{"Tab1",#N/A,FALSE,"P";"Tab2",#N/A,FALSE,"P"}</definedName>
    <definedName name="ttt" localSheetId="1" hidden="1">{"Tab1",#N/A,FALSE,"P";"Tab2",#N/A,FALSE,"P"}</definedName>
    <definedName name="ttt" localSheetId="2" hidden="1">{"Tab1",#N/A,FALSE,"P";"Tab2",#N/A,FALSE,"P"}</definedName>
    <definedName name="ttt" localSheetId="7" hidden="1">{"Tab1",#N/A,FALSE,"P";"Tab2",#N/A,FALSE,"P"}</definedName>
    <definedName name="ttt" hidden="1">{"Tab1",#N/A,FALSE,"P";"Tab2",#N/A,FALSE,"P"}</definedName>
    <definedName name="ttttt" localSheetId="10" hidden="1">[56]M!#REF!</definedName>
    <definedName name="ttttt" hidden="1">[56]M!#REF!</definedName>
    <definedName name="TTTTTTTTTTTT">[32]!TTTTTTTTTTTT</definedName>
    <definedName name="twryrwe" localSheetId="10" hidden="1">[29]PRIVATE!#REF!</definedName>
    <definedName name="twryrwe" hidden="1">[29]PRIVATE!#REF!</definedName>
    <definedName name="TXG_D">#N/A</definedName>
    <definedName name="TXGO">#N/A</definedName>
    <definedName name="u163lnulcm_x_et.m">[41]monthly!#REF!</definedName>
    <definedName name="ULC_CZ">[3]REER!$BU$144:$BU$206</definedName>
    <definedName name="ULC_PART">[3]REER!$BR$144:$BR$206</definedName>
    <definedName name="Universities">#REF!</definedName>
    <definedName name="UPee_2">#REF!</definedName>
    <definedName name="UPer_2">#REF!</definedName>
    <definedName name="Uruguay">'[71]PDR vulnerability table'!$A$3:$E$65</definedName>
    <definedName name="USERNAME">#REF!</definedName>
    <definedName name="uu" localSheetId="8" hidden="1">{"Riqfin97",#N/A,FALSE,"Tran";"Riqfinpro",#N/A,FALSE,"Tran"}</definedName>
    <definedName name="uu" localSheetId="9" hidden="1">{"Riqfin97",#N/A,FALSE,"Tran";"Riqfinpro",#N/A,FALSE,"Tran"}</definedName>
    <definedName name="uu" localSheetId="10" hidden="1">{"Riqfin97",#N/A,FALSE,"Tran";"Riqfinpro",#N/A,FALSE,"Tran"}</definedName>
    <definedName name="uu" localSheetId="11" hidden="1">{"Riqfin97",#N/A,FALSE,"Tran";"Riqfinpro",#N/A,FALSE,"Tran"}</definedName>
    <definedName name="uu" localSheetId="12" hidden="1">{"Riqfin97",#N/A,FALSE,"Tran";"Riqfinpro",#N/A,FALSE,"Tran"}</definedName>
    <definedName name="uu" localSheetId="13" hidden="1">{"Riqfin97",#N/A,FALSE,"Tran";"Riqfinpro",#N/A,FALSE,"Tran"}</definedName>
    <definedName name="uu" localSheetId="1" hidden="1">{"Riqfin97",#N/A,FALSE,"Tran";"Riqfinpro",#N/A,FALSE,"Tran"}</definedName>
    <definedName name="uu" localSheetId="2" hidden="1">{"Riqfin97",#N/A,FALSE,"Tran";"Riqfinpro",#N/A,FALSE,"Tran"}</definedName>
    <definedName name="uu" localSheetId="7" hidden="1">{"Riqfin97",#N/A,FALSE,"Tran";"Riqfinpro",#N/A,FALSE,"Tran"}</definedName>
    <definedName name="uu" hidden="1">{"Riqfin97",#N/A,FALSE,"Tran";"Riqfinpro",#N/A,FALSE,"Tran"}</definedName>
    <definedName name="uuu" localSheetId="8" hidden="1">{"Riqfin97",#N/A,FALSE,"Tran";"Riqfinpro",#N/A,FALSE,"Tran"}</definedName>
    <definedName name="uuu" localSheetId="9" hidden="1">{"Riqfin97",#N/A,FALSE,"Tran";"Riqfinpro",#N/A,FALSE,"Tran"}</definedName>
    <definedName name="uuu" localSheetId="10" hidden="1">{"Riqfin97",#N/A,FALSE,"Tran";"Riqfinpro",#N/A,FALSE,"Tran"}</definedName>
    <definedName name="uuu" localSheetId="11" hidden="1">{"Riqfin97",#N/A,FALSE,"Tran";"Riqfinpro",#N/A,FALSE,"Tran"}</definedName>
    <definedName name="uuu" localSheetId="12" hidden="1">{"Riqfin97",#N/A,FALSE,"Tran";"Riqfinpro",#N/A,FALSE,"Tran"}</definedName>
    <definedName name="uuu" localSheetId="13" hidden="1">{"Riqfin97",#N/A,FALSE,"Tran";"Riqfinpro",#N/A,FALSE,"Tran"}</definedName>
    <definedName name="uuu" localSheetId="1" hidden="1">{"Riqfin97",#N/A,FALSE,"Tran";"Riqfinpro",#N/A,FALSE,"Tran"}</definedName>
    <definedName name="uuu" localSheetId="2" hidden="1">{"Riqfin97",#N/A,FALSE,"Tran";"Riqfinpro",#N/A,FALSE,"Tran"}</definedName>
    <definedName name="uuu" localSheetId="7" hidden="1">{"Riqfin97",#N/A,FALSE,"Tran";"Riqfinpro",#N/A,FALSE,"Tran"}</definedName>
    <definedName name="uuu" hidden="1">{"Riqfin97",#N/A,FALSE,"Tran";"Riqfinpro",#N/A,FALSE,"Tran"}</definedName>
    <definedName name="UUUUUUUUUUU">[32]!UUUUUUUUUUU</definedName>
    <definedName name="v" localSheetId="10" hidden="1">#REF!</definedName>
    <definedName name="v" hidden="1">#REF!</definedName>
    <definedName name="ValidationList">#REF!</definedName>
    <definedName name="vb" localSheetId="10" hidden="1">{"'előző év december'!$A$2:$CP$214"}</definedName>
    <definedName name="vb" hidden="1">{"'előző év december'!$A$2:$CP$214"}</definedName>
    <definedName name="vc" localSheetId="10" hidden="1">{"'előző év december'!$A$2:$CP$214"}</definedName>
    <definedName name="vc" hidden="1">{"'előző év december'!$A$2:$CP$214"}</definedName>
    <definedName name="VeljavniProracun">#REF!</definedName>
    <definedName name="Venezuela">#REF!</definedName>
    <definedName name="VUC">'[58]NOVA legislativa'!$M$3</definedName>
    <definedName name="vv" localSheetId="8" hidden="1">{"Tab1",#N/A,FALSE,"P";"Tab2",#N/A,FALSE,"P"}</definedName>
    <definedName name="vv" localSheetId="9" hidden="1">{"Tab1",#N/A,FALSE,"P";"Tab2",#N/A,FALSE,"P"}</definedName>
    <definedName name="vv" localSheetId="10" hidden="1">{"Tab1",#N/A,FALSE,"P";"Tab2",#N/A,FALSE,"P"}</definedName>
    <definedName name="vv" localSheetId="11" hidden="1">{"Tab1",#N/A,FALSE,"P";"Tab2",#N/A,FALSE,"P"}</definedName>
    <definedName name="vv" localSheetId="12" hidden="1">{"Tab1",#N/A,FALSE,"P";"Tab2",#N/A,FALSE,"P"}</definedName>
    <definedName name="vv" localSheetId="13" hidden="1">{"Tab1",#N/A,FALSE,"P";"Tab2",#N/A,FALSE,"P"}</definedName>
    <definedName name="vv" localSheetId="1" hidden="1">{"Tab1",#N/A,FALSE,"P";"Tab2",#N/A,FALSE,"P"}</definedName>
    <definedName name="vv" localSheetId="2" hidden="1">{"Tab1",#N/A,FALSE,"P";"Tab2",#N/A,FALSE,"P"}</definedName>
    <definedName name="vv" localSheetId="7" hidden="1">{"Tab1",#N/A,FALSE,"P";"Tab2",#N/A,FALSE,"P"}</definedName>
    <definedName name="vv" hidden="1">{"Tab1",#N/A,FALSE,"P";"Tab2",#N/A,FALSE,"P"}</definedName>
    <definedName name="vvv" localSheetId="8" hidden="1">{"Tab1",#N/A,FALSE,"P";"Tab2",#N/A,FALSE,"P"}</definedName>
    <definedName name="vvv" localSheetId="9" hidden="1">{"Tab1",#N/A,FALSE,"P";"Tab2",#N/A,FALSE,"P"}</definedName>
    <definedName name="vvv" localSheetId="10" hidden="1">{"Tab1",#N/A,FALSE,"P";"Tab2",#N/A,FALSE,"P"}</definedName>
    <definedName name="vvv" localSheetId="11" hidden="1">{"Tab1",#N/A,FALSE,"P";"Tab2",#N/A,FALSE,"P"}</definedName>
    <definedName name="vvv" localSheetId="12" hidden="1">{"Tab1",#N/A,FALSE,"P";"Tab2",#N/A,FALSE,"P"}</definedName>
    <definedName name="vvv" localSheetId="13" hidden="1">{"Tab1",#N/A,FALSE,"P";"Tab2",#N/A,FALSE,"P"}</definedName>
    <definedName name="vvv" localSheetId="1" hidden="1">{"Tab1",#N/A,FALSE,"P";"Tab2",#N/A,FALSE,"P"}</definedName>
    <definedName name="vvv" localSheetId="2" hidden="1">{"Tab1",#N/A,FALSE,"P";"Tab2",#N/A,FALSE,"P"}</definedName>
    <definedName name="vvv" localSheetId="7" hidden="1">{"Tab1",#N/A,FALSE,"P";"Tab2",#N/A,FALSE,"P"}</definedName>
    <definedName name="vvv" hidden="1">{"Tab1",#N/A,FALSE,"P";"Tab2",#N/A,FALSE,"P"}</definedName>
    <definedName name="we" localSheetId="10" hidden="1">{"'előző év december'!$A$2:$CP$214"}</definedName>
    <definedName name="we" hidden="1">{"'előző év december'!$A$2:$CP$214"}</definedName>
    <definedName name="we11pcpi.m">[41]monthly!#REF!</definedName>
    <definedName name="wee" localSheetId="10" hidden="1">{"'előző év december'!$A$2:$CP$214"}</definedName>
    <definedName name="wee" hidden="1">{"'előző év december'!$A$2:$CP$214"}</definedName>
    <definedName name="werwer" localSheetId="10" hidden="1">{"'előző év december'!$A$2:$CP$214"}</definedName>
    <definedName name="werwer" hidden="1">{"'előző év december'!$A$2:$CP$214"}</definedName>
    <definedName name="WMENU">#REF!</definedName>
    <definedName name="wrn.1993_2002." localSheetId="10" hidden="1">{"1993_2002",#N/A,FALSE,"UnderlyingData"}</definedName>
    <definedName name="wrn.1993_2002." hidden="1">{"1993_2002",#N/A,FALSE,"UnderlyingData"}</definedName>
    <definedName name="wrn.a11._.general._.government." localSheetId="10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10" hidden="1">{"a12 Federal Government",#N/A,FALSE,"RED Tables"}</definedName>
    <definedName name="wrn.a12._.Federal._.Government." hidden="1">{"a12 Federal Government",#N/A,FALSE,"RED Tables"}</definedName>
    <definedName name="wrn.a13._.social._.security." localSheetId="10" hidden="1">{"a13 social security",#N/A,FALSE,"RED Tables"}</definedName>
    <definedName name="wrn.a13._.social._.security." hidden="1">{"a13 social security",#N/A,FALSE,"RED Tables"}</definedName>
    <definedName name="wrn.a14._.regions._.and._.communities." localSheetId="10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10" hidden="1">{"a15 local governments",#N/A,FALSE,"RED Tables"}</definedName>
    <definedName name="wrn.a15._.local._.governments." hidden="1">{"a15 local governments",#N/A,FALSE,"RED Tables"}</definedName>
    <definedName name="wrn.BOP_MIDTERM." localSheetId="10" hidden="1">{"BOP_TAB",#N/A,FALSE,"N";"MIDTERM_TAB",#N/A,FALSE,"O"}</definedName>
    <definedName name="wrn.BOP_MIDTERM." hidden="1">{"BOP_TAB",#N/A,FALSE,"N";"MIDTERM_TAB",#N/A,FALSE,"O"}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0" hidden="1">{#N/A,#N/A,FALSE,"CB";#N/A,#N/A,FALSE,"CMB";#N/A,#N/A,FALSE,"NBFI"}</definedName>
    <definedName name="wrn.MIT." hidden="1">{#N/A,#N/A,FALSE,"CB";#N/A,#N/A,FALSE,"CMB";#N/A,#N/A,FALSE,"NBFI"}</definedName>
    <definedName name="wrn.MONA." localSheetId="10" hidden="1">{"MONA",#N/A,FALSE,"S"}</definedName>
    <definedName name="wrn.MONA." hidden="1">{"MONA",#N/A,FALSE,"S"}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8" hidden="1">{"Tab1",#N/A,FALSE,"P";"Tab2",#N/A,FALSE,"P"}</definedName>
    <definedName name="wrn.Program." localSheetId="9" hidden="1">{"Tab1",#N/A,FALSE,"P";"Tab2",#N/A,FALSE,"P"}</definedName>
    <definedName name="wrn.Program." localSheetId="10" hidden="1">{"Tab1",#N/A,FALSE,"P";"Tab2",#N/A,FALSE,"P"}</definedName>
    <definedName name="wrn.Program." localSheetId="11" hidden="1">{"Tab1",#N/A,FALSE,"P";"Tab2",#N/A,FALSE,"P"}</definedName>
    <definedName name="wrn.Program." localSheetId="12" hidden="1">{"Tab1",#N/A,FALSE,"P";"Tab2",#N/A,FALSE,"P"}</definedName>
    <definedName name="wrn.Program." localSheetId="13" hidden="1">{"Tab1",#N/A,FALSE,"P";"Tab2",#N/A,FALSE,"P"}</definedName>
    <definedName name="wrn.Program." localSheetId="1" hidden="1">{"Tab1",#N/A,FALSE,"P";"Tab2",#N/A,FALSE,"P"}</definedName>
    <definedName name="wrn.Program." localSheetId="2" hidden="1">{"Tab1",#N/A,FALSE,"P";"Tab2",#N/A,FALSE,"P"}</definedName>
    <definedName name="wrn.Program." localSheetId="7" hidden="1">{"Tab1",#N/A,FALSE,"P";"Tab2",#N/A,FALSE,"P"}</definedName>
    <definedName name="wrn.Program." hidden="1">{"Tab1",#N/A,FALSE,"P";"Tab2",#N/A,FALSE,"P"}</definedName>
    <definedName name="wrn.Ques._.1." localSheetId="10" hidden="1">{"Ques 1",#N/A,FALSE,"NWEO138"}</definedName>
    <definedName name="wrn.Ques._.1." hidden="1">{"Ques 1",#N/A,FALSE,"NWEO138"}</definedName>
    <definedName name="wrn.Riqfin." localSheetId="8" hidden="1">{"Riqfin97",#N/A,FALSE,"Tran";"Riqfinpro",#N/A,FALSE,"Tran"}</definedName>
    <definedName name="wrn.Riqfin." localSheetId="9" hidden="1">{"Riqfin97",#N/A,FALSE,"Tran";"Riqfinpro",#N/A,FALSE,"Tran"}</definedName>
    <definedName name="wrn.Riqfin." localSheetId="10" hidden="1">{"Riqfin97",#N/A,FALSE,"Tran";"Riqfinpro",#N/A,FALSE,"Tran"}</definedName>
    <definedName name="wrn.Riqfin." localSheetId="11" hidden="1">{"Riqfin97",#N/A,FALSE,"Tran";"Riqfinpro",#N/A,FALSE,"Tran"}</definedName>
    <definedName name="wrn.Riqfin." localSheetId="12" hidden="1">{"Riqfin97",#N/A,FALSE,"Tran";"Riqfinpro",#N/A,FALSE,"Tran"}</definedName>
    <definedName name="wrn.Riqfin." localSheetId="13" hidden="1">{"Riqfin97",#N/A,FALSE,"Tran";"Riqfinpro",#N/A,FALSE,"Tran"}</definedName>
    <definedName name="wrn.Riqfin." localSheetId="1" hidden="1">{"Riqfin97",#N/A,FALSE,"Tran";"Riqfinpro",#N/A,FALSE,"Tran"}</definedName>
    <definedName name="wrn.Riqfin." localSheetId="2" hidden="1">{"Riqfin97",#N/A,FALSE,"Tran";"Riqfinpro",#N/A,FALSE,"Tran"}</definedName>
    <definedName name="wrn.Riqfin." localSheetId="7" hidden="1">{"Riqfin97",#N/A,FALSE,"Tran";"Riqfinpro",#N/A,FALSE,"Tran"}</definedName>
    <definedName name="wrn.Riqfin." hidden="1">{"Riqfin97",#N/A,FALSE,"Tran";"Riqfinpro",#N/A,FALSE,"Tran"}</definedName>
    <definedName name="wrn.Staff._.Report._.Tables." localSheetId="10" hidden="1">{#N/A,#N/A,FALSE,"SRFSYS";#N/A,#N/A,FALSE,"SRBSYS"}</definedName>
    <definedName name="wrn.Staff._.Report._.Tables." hidden="1">{#N/A,#N/A,FALSE,"SRFSYS";#N/A,#N/A,FALSE,"SRBSYS"}</definedName>
    <definedName name="wrn.WEO." localSheetId="10" hidden="1">{"WEO",#N/A,FALSE,"T"}</definedName>
    <definedName name="wrn.WEO." hidden="1">{"WEO",#N/A,FALSE,"T"}</definedName>
    <definedName name="ww" localSheetId="10" hidden="1">[56]M!#REF!</definedName>
    <definedName name="ww" hidden="1">[56]M!#REF!</definedName>
    <definedName name="www" localSheetId="8" hidden="1">{"Riqfin97",#N/A,FALSE,"Tran";"Riqfinpro",#N/A,FALSE,"Tran"}</definedName>
    <definedName name="www" localSheetId="9" hidden="1">{"Riqfin97",#N/A,FALSE,"Tran";"Riqfinpro",#N/A,FALSE,"Tran"}</definedName>
    <definedName name="www" localSheetId="10" hidden="1">{"Riqfin97",#N/A,FALSE,"Tran";"Riqfinpro",#N/A,FALSE,"Tran"}</definedName>
    <definedName name="www" localSheetId="11" hidden="1">{"Riqfin97",#N/A,FALSE,"Tran";"Riqfinpro",#N/A,FALSE,"Tran"}</definedName>
    <definedName name="www" localSheetId="12" hidden="1">{"Riqfin97",#N/A,FALSE,"Tran";"Riqfinpro",#N/A,FALSE,"Tran"}</definedName>
    <definedName name="www" localSheetId="13" hidden="1">{"Riqfin97",#N/A,FALSE,"Tran";"Riqfinpro",#N/A,FALSE,"Tran"}</definedName>
    <definedName name="www" localSheetId="1" hidden="1">{"Riqfin97",#N/A,FALSE,"Tran";"Riqfinpro",#N/A,FALSE,"Tran"}</definedName>
    <definedName name="www" localSheetId="2" hidden="1">{"Riqfin97",#N/A,FALSE,"Tran";"Riqfinpro",#N/A,FALSE,"Tran"}</definedName>
    <definedName name="www" localSheetId="7" hidden="1">{"Riqfin97",#N/A,FALSE,"Tran";"Riqfinpro",#N/A,FALSE,"Tran"}</definedName>
    <definedName name="www" hidden="1">{"Riqfin97",#N/A,FALSE,"Tran";"Riqfinpro",#N/A,FALSE,"Tran"}</definedName>
    <definedName name="wwww" localSheetId="10" hidden="1">[72]M!#REF!</definedName>
    <definedName name="wwww" hidden="1">[72]M!#REF!</definedName>
    <definedName name="XR">[3]REER!$AT$140:$BA$199</definedName>
    <definedName name="xx" localSheetId="8" hidden="1">{"Riqfin97",#N/A,FALSE,"Tran";"Riqfinpro",#N/A,FALSE,"Tran"}</definedName>
    <definedName name="xx" localSheetId="9" hidden="1">{"Riqfin97",#N/A,FALSE,"Tran";"Riqfinpro",#N/A,FALSE,"Tran"}</definedName>
    <definedName name="xx" localSheetId="10" hidden="1">{"Riqfin97",#N/A,FALSE,"Tran";"Riqfinpro",#N/A,FALSE,"Tran"}</definedName>
    <definedName name="xx" localSheetId="11" hidden="1">{"Riqfin97",#N/A,FALSE,"Tran";"Riqfinpro",#N/A,FALSE,"Tran"}</definedName>
    <definedName name="xx" localSheetId="12" hidden="1">{"Riqfin97",#N/A,FALSE,"Tran";"Riqfinpro",#N/A,FALSE,"Tran"}</definedName>
    <definedName name="xx" localSheetId="13" hidden="1">{"Riqfin97",#N/A,FALSE,"Tran";"Riqfinpro",#N/A,FALSE,"Tran"}</definedName>
    <definedName name="xx" localSheetId="1" hidden="1">{"Riqfin97",#N/A,FALSE,"Tran";"Riqfinpro",#N/A,FALSE,"Tran"}</definedName>
    <definedName name="xx" localSheetId="2" hidden="1">{"Riqfin97",#N/A,FALSE,"Tran";"Riqfinpro",#N/A,FALSE,"Tran"}</definedName>
    <definedName name="xx" localSheetId="7" hidden="1">{"Riqfin97",#N/A,FALSE,"Tran";"Riqfinpro",#N/A,FALSE,"Tran"}</definedName>
    <definedName name="xx" hidden="1">{"Riqfin97",#N/A,FALSE,"Tran";"Riqfinpro",#N/A,FALSE,"Tran"}</definedName>
    <definedName name="xxWRS_1">#REF!</definedName>
    <definedName name="xxWRS_10">#REF!</definedName>
    <definedName name="xxWRS_11">#REF!</definedName>
    <definedName name="xxWRS_12">#REF!</definedName>
    <definedName name="xxWRS_2">#REF!</definedName>
    <definedName name="xxWRS_6">#REF!</definedName>
    <definedName name="xxWRS_7">#REF!</definedName>
    <definedName name="xxWRS_8">#REF!</definedName>
    <definedName name="xxWRS_9">#REF!</definedName>
    <definedName name="xxx" localSheetId="10" hidden="1">{"'előző év december'!$A$2:$CP$214"}</definedName>
    <definedName name="xxx" hidden="1">{"'előző év december'!$A$2:$CP$214"}</definedName>
    <definedName name="xxxx" localSheetId="8" hidden="1">{"Riqfin97",#N/A,FALSE,"Tran";"Riqfinpro",#N/A,FALSE,"Tran"}</definedName>
    <definedName name="xxxx" localSheetId="9" hidden="1">{"Riqfin97",#N/A,FALSE,"Tran";"Riqfinpro",#N/A,FALSE,"Tran"}</definedName>
    <definedName name="xxxx" localSheetId="10" hidden="1">{"Riqfin97",#N/A,FALSE,"Tran";"Riqfinpro",#N/A,FALSE,"Tran"}</definedName>
    <definedName name="xxxx" localSheetId="11" hidden="1">{"Riqfin97",#N/A,FALSE,"Tran";"Riqfinpro",#N/A,FALSE,"Tran"}</definedName>
    <definedName name="xxxx" localSheetId="12" hidden="1">{"Riqfin97",#N/A,FALSE,"Tran";"Riqfinpro",#N/A,FALSE,"Tran"}</definedName>
    <definedName name="xxxx" localSheetId="13" hidden="1">{"Riqfin97",#N/A,FALSE,"Tran";"Riqfinpro",#N/A,FALSE,"Tran"}</definedName>
    <definedName name="xxxx" localSheetId="1" hidden="1">{"Riqfin97",#N/A,FALSE,"Tran";"Riqfinpro",#N/A,FALSE,"Tran"}</definedName>
    <definedName name="xxxx" localSheetId="2" hidden="1">{"Riqfin97",#N/A,FALSE,"Tran";"Riqfinpro",#N/A,FALSE,"Tran"}</definedName>
    <definedName name="xxxx" localSheetId="7" hidden="1">{"Riqfin97",#N/A,FALSE,"Tran";"Riqfinpro",#N/A,FALSE,"Tran"}</definedName>
    <definedName name="xxxx" hidden="1">{"Riqfin97",#N/A,FALSE,"Tran";"Riqfinpro",#N/A,FALSE,"Tran"}</definedName>
    <definedName name="year">#REF!</definedName>
    <definedName name="yy" localSheetId="8" hidden="1">{"Tab1",#N/A,FALSE,"P";"Tab2",#N/A,FALSE,"P"}</definedName>
    <definedName name="yy" localSheetId="9" hidden="1">{"Tab1",#N/A,FALSE,"P";"Tab2",#N/A,FALSE,"P"}</definedName>
    <definedName name="yy" localSheetId="10" hidden="1">{"Tab1",#N/A,FALSE,"P";"Tab2",#N/A,FALSE,"P"}</definedName>
    <definedName name="yy" localSheetId="11" hidden="1">{"Tab1",#N/A,FALSE,"P";"Tab2",#N/A,FALSE,"P"}</definedName>
    <definedName name="yy" localSheetId="12" hidden="1">{"Tab1",#N/A,FALSE,"P";"Tab2",#N/A,FALSE,"P"}</definedName>
    <definedName name="yy" localSheetId="13" hidden="1">{"Tab1",#N/A,FALSE,"P";"Tab2",#N/A,FALSE,"P"}</definedName>
    <definedName name="yy" localSheetId="1" hidden="1">{"Tab1",#N/A,FALSE,"P";"Tab2",#N/A,FALSE,"P"}</definedName>
    <definedName name="yy" localSheetId="2" hidden="1">{"Tab1",#N/A,FALSE,"P";"Tab2",#N/A,FALSE,"P"}</definedName>
    <definedName name="yy" localSheetId="7" hidden="1">{"Tab1",#N/A,FALSE,"P";"Tab2",#N/A,FALSE,"P"}</definedName>
    <definedName name="yy" hidden="1">{"Tab1",#N/A,FALSE,"P";"Tab2",#N/A,FALSE,"P"}</definedName>
    <definedName name="yyy" localSheetId="8" hidden="1">{"Tab1",#N/A,FALSE,"P";"Tab2",#N/A,FALSE,"P"}</definedName>
    <definedName name="yyy" localSheetId="9" hidden="1">{"Tab1",#N/A,FALSE,"P";"Tab2",#N/A,FALSE,"P"}</definedName>
    <definedName name="yyy" localSheetId="10" hidden="1">{"Tab1",#N/A,FALSE,"P";"Tab2",#N/A,FALSE,"P"}</definedName>
    <definedName name="yyy" localSheetId="11" hidden="1">{"Tab1",#N/A,FALSE,"P";"Tab2",#N/A,FALSE,"P"}</definedName>
    <definedName name="yyy" localSheetId="12" hidden="1">{"Tab1",#N/A,FALSE,"P";"Tab2",#N/A,FALSE,"P"}</definedName>
    <definedName name="yyy" localSheetId="13" hidden="1">{"Tab1",#N/A,FALSE,"P";"Tab2",#N/A,FALSE,"P"}</definedName>
    <definedName name="yyy" localSheetId="1" hidden="1">{"Tab1",#N/A,FALSE,"P";"Tab2",#N/A,FALSE,"P"}</definedName>
    <definedName name="yyy" localSheetId="2" hidden="1">{"Tab1",#N/A,FALSE,"P";"Tab2",#N/A,FALSE,"P"}</definedName>
    <definedName name="yyy" localSheetId="7" hidden="1">{"Tab1",#N/A,FALSE,"P";"Tab2",#N/A,FALSE,"P"}</definedName>
    <definedName name="yyy" hidden="1">{"Tab1",#N/A,FALSE,"P";"Tab2",#N/A,FALSE,"P"}</definedName>
    <definedName name="yyyy" localSheetId="8" hidden="1">{"Riqfin97",#N/A,FALSE,"Tran";"Riqfinpro",#N/A,FALSE,"Tran"}</definedName>
    <definedName name="yyyy" localSheetId="9" hidden="1">{"Riqfin97",#N/A,FALSE,"Tran";"Riqfinpro",#N/A,FALSE,"Tran"}</definedName>
    <definedName name="yyyy" localSheetId="10" hidden="1">{"Riqfin97",#N/A,FALSE,"Tran";"Riqfinpro",#N/A,FALSE,"Tran"}</definedName>
    <definedName name="yyyy" localSheetId="11" hidden="1">{"Riqfin97",#N/A,FALSE,"Tran";"Riqfinpro",#N/A,FALSE,"Tran"}</definedName>
    <definedName name="yyyy" localSheetId="12" hidden="1">{"Riqfin97",#N/A,FALSE,"Tran";"Riqfinpro",#N/A,FALSE,"Tran"}</definedName>
    <definedName name="yyyy" localSheetId="13" hidden="1">{"Riqfin97",#N/A,FALSE,"Tran";"Riqfinpro",#N/A,FALSE,"Tran"}</definedName>
    <definedName name="yyyy" localSheetId="1" hidden="1">{"Riqfin97",#N/A,FALSE,"Tran";"Riqfinpro",#N/A,FALSE,"Tran"}</definedName>
    <definedName name="yyyy" localSheetId="2" hidden="1">{"Riqfin97",#N/A,FALSE,"Tran";"Riqfinpro",#N/A,FALSE,"Tran"}</definedName>
    <definedName name="yyyy" localSheetId="7" hidden="1">{"Riqfin97",#N/A,FALSE,"Tran";"Riqfinpro",#N/A,FALSE,"Tran"}</definedName>
    <definedName name="yyyy" hidden="1">{"Riqfin97",#N/A,FALSE,"Tran";"Riqfinpro",#N/A,FALSE,"Tran"}</definedName>
    <definedName name="Z_00C67BFA_FEDD_11D1_98B3_00C04FC96ABD_.wvu.Rows" localSheetId="10" hidden="1">[40]BOP!$A$36:$IV$36,[40]BOP!$A$44:$IV$44,[40]BOP!$A$59:$IV$59,[40]BOP!#REF!,[40]BOP!#REF!,[40]BOP!$A$81:$IV$88</definedName>
    <definedName name="Z_00C67BFA_FEDD_11D1_98B3_00C04FC96ABD_.wvu.Rows" hidden="1">[40]BOP!$A$36:$IV$36,[40]BOP!$A$44:$IV$44,[40]BOP!$A$59:$IV$59,[40]BOP!#REF!,[40]BOP!#REF!,[40]BOP!$A$81:$IV$88</definedName>
    <definedName name="Z_00C67BFB_FEDD_11D1_98B3_00C04FC96ABD_.wvu.Rows" localSheetId="10" hidden="1">[40]BOP!$A$36:$IV$36,[40]BOP!$A$44:$IV$44,[40]BOP!$A$59:$IV$59,[40]BOP!#REF!,[40]BOP!#REF!,[40]BOP!$A$81:$IV$88</definedName>
    <definedName name="Z_00C67BFB_FEDD_11D1_98B3_00C04FC96ABD_.wvu.Rows" hidden="1">[40]BOP!$A$36:$IV$36,[40]BOP!$A$44:$IV$44,[40]BOP!$A$59:$IV$59,[40]BOP!#REF!,[40]BOP!#REF!,[40]BOP!$A$81:$IV$88</definedName>
    <definedName name="Z_00C67BFC_FEDD_11D1_98B3_00C04FC96ABD_.wvu.Rows" localSheetId="10" hidden="1">[40]BOP!$A$36:$IV$36,[40]BOP!$A$44:$IV$44,[40]BOP!$A$59:$IV$59,[40]BOP!#REF!,[40]BOP!#REF!,[40]BOP!$A$81:$IV$88</definedName>
    <definedName name="Z_00C67BFC_FEDD_11D1_98B3_00C04FC96ABD_.wvu.Rows" hidden="1">[40]BOP!$A$36:$IV$36,[40]BOP!$A$44:$IV$44,[40]BOP!$A$59:$IV$59,[40]BOP!#REF!,[40]BOP!#REF!,[40]BOP!$A$81:$IV$88</definedName>
    <definedName name="Z_00C67BFD_FEDD_11D1_98B3_00C04FC96ABD_.wvu.Rows" localSheetId="10" hidden="1">[40]BOP!$A$36:$IV$36,[40]BOP!$A$44:$IV$44,[40]BOP!$A$59:$IV$59,[40]BOP!#REF!,[40]BOP!#REF!,[40]BOP!$A$81:$IV$88</definedName>
    <definedName name="Z_00C67BFD_FEDD_11D1_98B3_00C04FC96ABD_.wvu.Rows" hidden="1">[40]BOP!$A$36:$IV$36,[40]BOP!$A$44:$IV$44,[40]BOP!$A$59:$IV$59,[40]BOP!#REF!,[40]BOP!#REF!,[40]BOP!$A$81:$IV$88</definedName>
    <definedName name="Z_00C67BFE_FEDD_11D1_98B3_00C04FC96ABD_.wvu.Rows" localSheetId="10" hidden="1">[40]BOP!$A$36:$IV$36,[40]BOP!$A$44:$IV$44,[40]BOP!$A$59:$IV$59,[40]BOP!#REF!,[40]BOP!#REF!,[40]BOP!$A$79:$IV$79,[40]BOP!$A$81:$IV$88,[40]BOP!#REF!</definedName>
    <definedName name="Z_00C67BFE_FEDD_11D1_98B3_00C04FC96ABD_.wvu.Rows" hidden="1">[40]BOP!$A$36:$IV$36,[40]BOP!$A$44:$IV$44,[40]BOP!$A$59:$IV$59,[40]BOP!#REF!,[40]BOP!#REF!,[40]BOP!$A$79:$IV$79,[40]BOP!$A$81:$IV$88,[40]BOP!#REF!</definedName>
    <definedName name="Z_00C67BFF_FEDD_11D1_98B3_00C04FC96ABD_.wvu.Rows" localSheetId="10" hidden="1">[40]BOP!$A$36:$IV$36,[40]BOP!$A$44:$IV$44,[40]BOP!$A$59:$IV$59,[40]BOP!#REF!,[40]BOP!#REF!,[40]BOP!$A$79:$IV$79,[40]BOP!$A$81:$IV$88</definedName>
    <definedName name="Z_00C67BFF_FEDD_11D1_98B3_00C04FC96ABD_.wvu.Rows" hidden="1">[40]BOP!$A$36:$IV$36,[40]BOP!$A$44:$IV$44,[40]BOP!$A$59:$IV$59,[40]BOP!#REF!,[40]BOP!#REF!,[40]BOP!$A$79:$IV$79,[40]BOP!$A$81:$IV$88</definedName>
    <definedName name="Z_00C67C00_FEDD_11D1_98B3_00C04FC96ABD_.wvu.Rows" localSheetId="10" hidden="1">[40]BOP!$A$36:$IV$36,[40]BOP!$A$44:$IV$44,[40]BOP!$A$59:$IV$59,[40]BOP!#REF!,[40]BOP!#REF!,[40]BOP!$A$79:$IV$79,[40]BOP!#REF!</definedName>
    <definedName name="Z_00C67C00_FEDD_11D1_98B3_00C04FC96ABD_.wvu.Rows" hidden="1">[40]BOP!$A$36:$IV$36,[40]BOP!$A$44:$IV$44,[40]BOP!$A$59:$IV$59,[40]BOP!#REF!,[40]BOP!#REF!,[40]BOP!$A$79:$IV$79,[40]BOP!#REF!</definedName>
    <definedName name="Z_00C67C01_FEDD_11D1_98B3_00C04FC96ABD_.wvu.Rows" localSheetId="10" hidden="1">[40]BOP!$A$36:$IV$36,[40]BOP!$A$44:$IV$44,[40]BOP!$A$59:$IV$59,[40]BOP!#REF!,[40]BOP!#REF!,[40]BOP!$A$79:$IV$79,[40]BOP!$A$81:$IV$88,[40]BOP!#REF!</definedName>
    <definedName name="Z_00C67C01_FEDD_11D1_98B3_00C04FC96ABD_.wvu.Rows" hidden="1">[40]BOP!$A$36:$IV$36,[40]BOP!$A$44:$IV$44,[40]BOP!$A$59:$IV$59,[40]BOP!#REF!,[40]BOP!#REF!,[40]BOP!$A$79:$IV$79,[40]BOP!$A$81:$IV$88,[40]BOP!#REF!</definedName>
    <definedName name="Z_00C67C02_FEDD_11D1_98B3_00C04FC96ABD_.wvu.Rows" localSheetId="10" hidden="1">[40]BOP!$A$36:$IV$36,[40]BOP!$A$44:$IV$44,[40]BOP!$A$59:$IV$59,[40]BOP!#REF!,[40]BOP!#REF!,[40]BOP!$A$79:$IV$79,[40]BOP!$A$81:$IV$88,[40]BOP!#REF!</definedName>
    <definedName name="Z_00C67C02_FEDD_11D1_98B3_00C04FC96ABD_.wvu.Rows" hidden="1">[40]BOP!$A$36:$IV$36,[40]BOP!$A$44:$IV$44,[40]BOP!$A$59:$IV$59,[40]BOP!#REF!,[40]BOP!#REF!,[40]BOP!$A$79:$IV$79,[40]BOP!$A$81:$IV$88,[40]BOP!#REF!</definedName>
    <definedName name="Z_00C67C03_FEDD_11D1_98B3_00C04FC96ABD_.wvu.Rows" localSheetId="10" hidden="1">[40]BOP!$A$36:$IV$36,[40]BOP!$A$44:$IV$44,[40]BOP!$A$59:$IV$59,[40]BOP!#REF!,[40]BOP!#REF!,[40]BOP!$A$79:$IV$79,[40]BOP!$A$81:$IV$88,[40]BOP!#REF!</definedName>
    <definedName name="Z_00C67C03_FEDD_11D1_98B3_00C04FC96ABD_.wvu.Rows" hidden="1">[40]BOP!$A$36:$IV$36,[40]BOP!$A$44:$IV$44,[40]BOP!$A$59:$IV$59,[40]BOP!#REF!,[40]BOP!#REF!,[40]BOP!$A$79:$IV$79,[40]BOP!$A$81:$IV$88,[40]BOP!#REF!</definedName>
    <definedName name="Z_00C67C05_FEDD_11D1_98B3_00C04FC96ABD_.wvu.Rows" localSheetId="10" hidden="1">[40]BOP!$A$36:$IV$36,[40]BOP!$A$44:$IV$44,[40]BOP!$A$59:$IV$59,[40]BOP!#REF!,[40]BOP!#REF!,[40]BOP!$A$79:$IV$79,[40]BOP!$A$81:$IV$88,[40]BOP!#REF!,[40]BOP!#REF!</definedName>
    <definedName name="Z_00C67C05_FEDD_11D1_98B3_00C04FC96ABD_.wvu.Rows" hidden="1">[40]BOP!$A$36:$IV$36,[40]BOP!$A$44:$IV$44,[40]BOP!$A$59:$IV$59,[40]BOP!#REF!,[40]BOP!#REF!,[40]BOP!$A$79:$IV$79,[40]BOP!$A$81:$IV$88,[40]BOP!#REF!,[40]BOP!#REF!</definedName>
    <definedName name="Z_00C67C06_FEDD_11D1_98B3_00C04FC96ABD_.wvu.Rows" localSheetId="10" hidden="1">[40]BOP!$A$36:$IV$36,[40]BOP!$A$44:$IV$44,[40]BOP!$A$59:$IV$59,[40]BOP!#REF!,[40]BOP!#REF!,[40]BOP!$A$79:$IV$79,[40]BOP!$A$81:$IV$88,[40]BOP!#REF!,[40]BOP!#REF!</definedName>
    <definedName name="Z_00C67C06_FEDD_11D1_98B3_00C04FC96ABD_.wvu.Rows" hidden="1">[40]BOP!$A$36:$IV$36,[40]BOP!$A$44:$IV$44,[40]BOP!$A$59:$IV$59,[40]BOP!#REF!,[40]BOP!#REF!,[40]BOP!$A$79:$IV$79,[40]BOP!$A$81:$IV$88,[40]BOP!#REF!,[40]BOP!#REF!</definedName>
    <definedName name="Z_00C67C07_FEDD_11D1_98B3_00C04FC96ABD_.wvu.Rows" localSheetId="10" hidden="1">[40]BOP!$A$36:$IV$36,[40]BOP!$A$44:$IV$44,[40]BOP!$A$59:$IV$59,[40]BOP!#REF!,[40]BOP!#REF!,[40]BOP!$A$79:$IV$79</definedName>
    <definedName name="Z_00C67C07_FEDD_11D1_98B3_00C04FC96ABD_.wvu.Rows" hidden="1">[40]BOP!$A$36:$IV$36,[40]BOP!$A$44:$IV$44,[40]BOP!$A$59:$IV$59,[40]BOP!#REF!,[40]BOP!#REF!,[40]BOP!$A$79:$IV$79</definedName>
    <definedName name="Z_112039D0_FF0B_11D1_98B3_00C04FC96ABD_.wvu.Rows" localSheetId="10" hidden="1">[40]BOP!$A$36:$IV$36,[40]BOP!$A$44:$IV$44,[40]BOP!$A$59:$IV$59,[40]BOP!#REF!,[40]BOP!#REF!,[40]BOP!$A$81:$IV$88</definedName>
    <definedName name="Z_112039D0_FF0B_11D1_98B3_00C04FC96ABD_.wvu.Rows" hidden="1">[40]BOP!$A$36:$IV$36,[40]BOP!$A$44:$IV$44,[40]BOP!$A$59:$IV$59,[40]BOP!#REF!,[40]BOP!#REF!,[40]BOP!$A$81:$IV$88</definedName>
    <definedName name="Z_112039D1_FF0B_11D1_98B3_00C04FC96ABD_.wvu.Rows" localSheetId="10" hidden="1">[40]BOP!$A$36:$IV$36,[40]BOP!$A$44:$IV$44,[40]BOP!$A$59:$IV$59,[40]BOP!#REF!,[40]BOP!#REF!,[40]BOP!$A$81:$IV$88</definedName>
    <definedName name="Z_112039D1_FF0B_11D1_98B3_00C04FC96ABD_.wvu.Rows" hidden="1">[40]BOP!$A$36:$IV$36,[40]BOP!$A$44:$IV$44,[40]BOP!$A$59:$IV$59,[40]BOP!#REF!,[40]BOP!#REF!,[40]BOP!$A$81:$IV$88</definedName>
    <definedName name="Z_112039D2_FF0B_11D1_98B3_00C04FC96ABD_.wvu.Rows" localSheetId="10" hidden="1">[40]BOP!$A$36:$IV$36,[40]BOP!$A$44:$IV$44,[40]BOP!$A$59:$IV$59,[40]BOP!#REF!,[40]BOP!#REF!,[40]BOP!$A$81:$IV$88</definedName>
    <definedName name="Z_112039D2_FF0B_11D1_98B3_00C04FC96ABD_.wvu.Rows" hidden="1">[40]BOP!$A$36:$IV$36,[40]BOP!$A$44:$IV$44,[40]BOP!$A$59:$IV$59,[40]BOP!#REF!,[40]BOP!#REF!,[40]BOP!$A$81:$IV$88</definedName>
    <definedName name="Z_112039D3_FF0B_11D1_98B3_00C04FC96ABD_.wvu.Rows" localSheetId="10" hidden="1">[40]BOP!$A$36:$IV$36,[40]BOP!$A$44:$IV$44,[40]BOP!$A$59:$IV$59,[40]BOP!#REF!,[40]BOP!#REF!,[40]BOP!$A$81:$IV$88</definedName>
    <definedName name="Z_112039D3_FF0B_11D1_98B3_00C04FC96ABD_.wvu.Rows" hidden="1">[40]BOP!$A$36:$IV$36,[40]BOP!$A$44:$IV$44,[40]BOP!$A$59:$IV$59,[40]BOP!#REF!,[40]BOP!#REF!,[40]BOP!$A$81:$IV$88</definedName>
    <definedName name="Z_112039D4_FF0B_11D1_98B3_00C04FC96ABD_.wvu.Rows" localSheetId="10" hidden="1">[40]BOP!$A$36:$IV$36,[40]BOP!$A$44:$IV$44,[40]BOP!$A$59:$IV$59,[40]BOP!#REF!,[40]BOP!#REF!,[40]BOP!$A$79:$IV$79,[40]BOP!$A$81:$IV$88,[40]BOP!#REF!</definedName>
    <definedName name="Z_112039D4_FF0B_11D1_98B3_00C04FC96ABD_.wvu.Rows" hidden="1">[40]BOP!$A$36:$IV$36,[40]BOP!$A$44:$IV$44,[40]BOP!$A$59:$IV$59,[40]BOP!#REF!,[40]BOP!#REF!,[40]BOP!$A$79:$IV$79,[40]BOP!$A$81:$IV$88,[40]BOP!#REF!</definedName>
    <definedName name="Z_112039D5_FF0B_11D1_98B3_00C04FC96ABD_.wvu.Rows" localSheetId="10" hidden="1">[40]BOP!$A$36:$IV$36,[40]BOP!$A$44:$IV$44,[40]BOP!$A$59:$IV$59,[40]BOP!#REF!,[40]BOP!#REF!,[40]BOP!$A$79:$IV$79,[40]BOP!$A$81:$IV$88</definedName>
    <definedName name="Z_112039D5_FF0B_11D1_98B3_00C04FC96ABD_.wvu.Rows" hidden="1">[40]BOP!$A$36:$IV$36,[40]BOP!$A$44:$IV$44,[40]BOP!$A$59:$IV$59,[40]BOP!#REF!,[40]BOP!#REF!,[40]BOP!$A$79:$IV$79,[40]BOP!$A$81:$IV$88</definedName>
    <definedName name="Z_112039D6_FF0B_11D1_98B3_00C04FC96ABD_.wvu.Rows" localSheetId="10" hidden="1">[40]BOP!$A$36:$IV$36,[40]BOP!$A$44:$IV$44,[40]BOP!$A$59:$IV$59,[40]BOP!#REF!,[40]BOP!#REF!,[40]BOP!$A$79:$IV$79,[40]BOP!#REF!</definedName>
    <definedName name="Z_112039D6_FF0B_11D1_98B3_00C04FC96ABD_.wvu.Rows" hidden="1">[40]BOP!$A$36:$IV$36,[40]BOP!$A$44:$IV$44,[40]BOP!$A$59:$IV$59,[40]BOP!#REF!,[40]BOP!#REF!,[40]BOP!$A$79:$IV$79,[40]BOP!#REF!</definedName>
    <definedName name="Z_112039D7_FF0B_11D1_98B3_00C04FC96ABD_.wvu.Rows" localSheetId="10" hidden="1">[40]BOP!$A$36:$IV$36,[40]BOP!$A$44:$IV$44,[40]BOP!$A$59:$IV$59,[40]BOP!#REF!,[40]BOP!#REF!,[40]BOP!$A$79:$IV$79,[40]BOP!$A$81:$IV$88,[40]BOP!#REF!</definedName>
    <definedName name="Z_112039D7_FF0B_11D1_98B3_00C04FC96ABD_.wvu.Rows" hidden="1">[40]BOP!$A$36:$IV$36,[40]BOP!$A$44:$IV$44,[40]BOP!$A$59:$IV$59,[40]BOP!#REF!,[40]BOP!#REF!,[40]BOP!$A$79:$IV$79,[40]BOP!$A$81:$IV$88,[40]BOP!#REF!</definedName>
    <definedName name="Z_112039D8_FF0B_11D1_98B3_00C04FC96ABD_.wvu.Rows" localSheetId="10" hidden="1">[40]BOP!$A$36:$IV$36,[40]BOP!$A$44:$IV$44,[40]BOP!$A$59:$IV$59,[40]BOP!#REF!,[40]BOP!#REF!,[40]BOP!$A$79:$IV$79,[40]BOP!$A$81:$IV$88,[40]BOP!#REF!</definedName>
    <definedName name="Z_112039D8_FF0B_11D1_98B3_00C04FC96ABD_.wvu.Rows" hidden="1">[40]BOP!$A$36:$IV$36,[40]BOP!$A$44:$IV$44,[40]BOP!$A$59:$IV$59,[40]BOP!#REF!,[40]BOP!#REF!,[40]BOP!$A$79:$IV$79,[40]BOP!$A$81:$IV$88,[40]BOP!#REF!</definedName>
    <definedName name="Z_112039D9_FF0B_11D1_98B3_00C04FC96ABD_.wvu.Rows" localSheetId="10" hidden="1">[40]BOP!$A$36:$IV$36,[40]BOP!$A$44:$IV$44,[40]BOP!$A$59:$IV$59,[40]BOP!#REF!,[40]BOP!#REF!,[40]BOP!$A$79:$IV$79,[40]BOP!$A$81:$IV$88,[40]BOP!#REF!</definedName>
    <definedName name="Z_112039D9_FF0B_11D1_98B3_00C04FC96ABD_.wvu.Rows" hidden="1">[40]BOP!$A$36:$IV$36,[40]BOP!$A$44:$IV$44,[40]BOP!$A$59:$IV$59,[40]BOP!#REF!,[40]BOP!#REF!,[40]BOP!$A$79:$IV$79,[40]BOP!$A$81:$IV$88,[40]BOP!#REF!</definedName>
    <definedName name="Z_112039DB_FF0B_11D1_98B3_00C04FC96ABD_.wvu.Rows" localSheetId="10" hidden="1">[40]BOP!$A$36:$IV$36,[40]BOP!$A$44:$IV$44,[40]BOP!$A$59:$IV$59,[40]BOP!#REF!,[40]BOP!#REF!,[40]BOP!$A$79:$IV$79,[40]BOP!$A$81:$IV$88,[40]BOP!#REF!,[40]BOP!#REF!</definedName>
    <definedName name="Z_112039DB_FF0B_11D1_98B3_00C04FC96ABD_.wvu.Rows" hidden="1">[40]BOP!$A$36:$IV$36,[40]BOP!$A$44:$IV$44,[40]BOP!$A$59:$IV$59,[40]BOP!#REF!,[40]BOP!#REF!,[40]BOP!$A$79:$IV$79,[40]BOP!$A$81:$IV$88,[40]BOP!#REF!,[40]BOP!#REF!</definedName>
    <definedName name="Z_112039DC_FF0B_11D1_98B3_00C04FC96ABD_.wvu.Rows" localSheetId="10" hidden="1">[40]BOP!$A$36:$IV$36,[40]BOP!$A$44:$IV$44,[40]BOP!$A$59:$IV$59,[40]BOP!#REF!,[40]BOP!#REF!,[40]BOP!$A$79:$IV$79,[40]BOP!$A$81:$IV$88,[40]BOP!#REF!,[40]BOP!#REF!</definedName>
    <definedName name="Z_112039DC_FF0B_11D1_98B3_00C04FC96ABD_.wvu.Rows" hidden="1">[40]BOP!$A$36:$IV$36,[40]BOP!$A$44:$IV$44,[40]BOP!$A$59:$IV$59,[40]BOP!#REF!,[40]BOP!#REF!,[40]BOP!$A$79:$IV$79,[40]BOP!$A$81:$IV$88,[40]BOP!#REF!,[40]BOP!#REF!</definedName>
    <definedName name="Z_112039DD_FF0B_11D1_98B3_00C04FC96ABD_.wvu.Rows" localSheetId="10" hidden="1">[40]BOP!$A$36:$IV$36,[40]BOP!$A$44:$IV$44,[40]BOP!$A$59:$IV$59,[40]BOP!#REF!,[40]BOP!#REF!,[40]BOP!$A$79:$IV$79</definedName>
    <definedName name="Z_112039DD_FF0B_11D1_98B3_00C04FC96ABD_.wvu.Rows" hidden="1">[40]BOP!$A$36:$IV$36,[40]BOP!$A$44:$IV$44,[40]BOP!$A$59:$IV$59,[40]BOP!#REF!,[40]BOP!#REF!,[40]BOP!$A$79:$IV$79</definedName>
    <definedName name="Z_1A8C061B_2301_11D3_BFD1_000039E37209_.wvu.Cols" hidden="1">'[73]IDA-tab7'!$K$1:$T$65536,'[73]IDA-tab7'!$V$1:$AE$65536,'[73]IDA-tab7'!$AG$1:$AP$65536</definedName>
    <definedName name="Z_1A8C061B_2301_11D3_BFD1_000039E37209_.wvu.Rows" hidden="1">'[73]IDA-tab7'!$A$10:$IV$11,'[73]IDA-tab7'!$A$14:$IV$14,'[73]IDA-tab7'!$A$18:$IV$18</definedName>
    <definedName name="Z_1A8C061C_2301_11D3_BFD1_000039E37209_.wvu.Cols" hidden="1">'[73]IDA-tab7'!$K$1:$T$65536,'[73]IDA-tab7'!$V$1:$AE$65536,'[73]IDA-tab7'!$AG$1:$AP$65536</definedName>
    <definedName name="Z_1A8C061C_2301_11D3_BFD1_000039E37209_.wvu.Rows" hidden="1">'[73]IDA-tab7'!$A$10:$IV$11,'[73]IDA-tab7'!$A$14:$IV$14,'[73]IDA-tab7'!$A$18:$IV$18</definedName>
    <definedName name="Z_1A8C061E_2301_11D3_BFD1_000039E37209_.wvu.Cols" hidden="1">'[73]IDA-tab7'!$K$1:$T$65536,'[73]IDA-tab7'!$V$1:$AE$65536,'[73]IDA-tab7'!$AG$1:$AP$65536</definedName>
    <definedName name="Z_1A8C061E_2301_11D3_BFD1_000039E37209_.wvu.Rows" hidden="1">'[73]IDA-tab7'!$A$10:$IV$11,'[73]IDA-tab7'!$A$14:$IV$14,'[73]IDA-tab7'!$A$18:$IV$18</definedName>
    <definedName name="Z_1A8C061F_2301_11D3_BFD1_000039E37209_.wvu.Cols" hidden="1">'[73]IDA-tab7'!$K$1:$T$65536,'[73]IDA-tab7'!$V$1:$AE$65536,'[73]IDA-tab7'!$AG$1:$AP$65536</definedName>
    <definedName name="Z_1A8C061F_2301_11D3_BFD1_000039E37209_.wvu.Rows" hidden="1">'[73]IDA-tab7'!$A$10:$IV$11,'[73]IDA-tab7'!$A$14:$IV$14,'[73]IDA-tab7'!$A$18:$IV$18</definedName>
    <definedName name="Z_1F4C2007_FFA7_11D1_98B6_00C04FC96ABD_.wvu.Rows" localSheetId="10" hidden="1">[40]BOP!$A$36:$IV$36,[40]BOP!$A$44:$IV$44,[40]BOP!$A$59:$IV$59,[40]BOP!#REF!,[40]BOP!#REF!,[40]BOP!$A$81:$IV$88</definedName>
    <definedName name="Z_1F4C2007_FFA7_11D1_98B6_00C04FC96ABD_.wvu.Rows" hidden="1">[40]BOP!$A$36:$IV$36,[40]BOP!$A$44:$IV$44,[40]BOP!$A$59:$IV$59,[40]BOP!#REF!,[40]BOP!#REF!,[40]BOP!$A$81:$IV$88</definedName>
    <definedName name="Z_1F4C2008_FFA7_11D1_98B6_00C04FC96ABD_.wvu.Rows" localSheetId="10" hidden="1">[40]BOP!$A$36:$IV$36,[40]BOP!$A$44:$IV$44,[40]BOP!$A$59:$IV$59,[40]BOP!#REF!,[40]BOP!#REF!,[40]BOP!$A$81:$IV$88</definedName>
    <definedName name="Z_1F4C2008_FFA7_11D1_98B6_00C04FC96ABD_.wvu.Rows" hidden="1">[40]BOP!$A$36:$IV$36,[40]BOP!$A$44:$IV$44,[40]BOP!$A$59:$IV$59,[40]BOP!#REF!,[40]BOP!#REF!,[40]BOP!$A$81:$IV$88</definedName>
    <definedName name="Z_1F4C2009_FFA7_11D1_98B6_00C04FC96ABD_.wvu.Rows" localSheetId="10" hidden="1">[40]BOP!$A$36:$IV$36,[40]BOP!$A$44:$IV$44,[40]BOP!$A$59:$IV$59,[40]BOP!#REF!,[40]BOP!#REF!,[40]BOP!$A$81:$IV$88</definedName>
    <definedName name="Z_1F4C2009_FFA7_11D1_98B6_00C04FC96ABD_.wvu.Rows" hidden="1">[40]BOP!$A$36:$IV$36,[40]BOP!$A$44:$IV$44,[40]BOP!$A$59:$IV$59,[40]BOP!#REF!,[40]BOP!#REF!,[40]BOP!$A$81:$IV$88</definedName>
    <definedName name="Z_1F4C200A_FFA7_11D1_98B6_00C04FC96ABD_.wvu.Rows" localSheetId="10" hidden="1">[40]BOP!$A$36:$IV$36,[40]BOP!$A$44:$IV$44,[40]BOP!$A$59:$IV$59,[40]BOP!#REF!,[40]BOP!#REF!,[40]BOP!$A$81:$IV$88</definedName>
    <definedName name="Z_1F4C200A_FFA7_11D1_98B6_00C04FC96ABD_.wvu.Rows" hidden="1">[40]BOP!$A$36:$IV$36,[40]BOP!$A$44:$IV$44,[40]BOP!$A$59:$IV$59,[40]BOP!#REF!,[40]BOP!#REF!,[40]BOP!$A$81:$IV$88</definedName>
    <definedName name="Z_1F4C200B_FFA7_11D1_98B6_00C04FC96ABD_.wvu.Rows" localSheetId="10" hidden="1">[40]BOP!$A$36:$IV$36,[40]BOP!$A$44:$IV$44,[40]BOP!$A$59:$IV$59,[40]BOP!#REF!,[40]BOP!#REF!,[40]BOP!$A$79:$IV$79,[40]BOP!$A$81:$IV$88,[40]BOP!#REF!</definedName>
    <definedName name="Z_1F4C200B_FFA7_11D1_98B6_00C04FC96ABD_.wvu.Rows" hidden="1">[40]BOP!$A$36:$IV$36,[40]BOP!$A$44:$IV$44,[40]BOP!$A$59:$IV$59,[40]BOP!#REF!,[40]BOP!#REF!,[40]BOP!$A$79:$IV$79,[40]BOP!$A$81:$IV$88,[40]BOP!#REF!</definedName>
    <definedName name="Z_1F4C200C_FFA7_11D1_98B6_00C04FC96ABD_.wvu.Rows" localSheetId="10" hidden="1">[40]BOP!$A$36:$IV$36,[40]BOP!$A$44:$IV$44,[40]BOP!$A$59:$IV$59,[40]BOP!#REF!,[40]BOP!#REF!,[40]BOP!$A$79:$IV$79,[40]BOP!$A$81:$IV$88</definedName>
    <definedName name="Z_1F4C200C_FFA7_11D1_98B6_00C04FC96ABD_.wvu.Rows" hidden="1">[40]BOP!$A$36:$IV$36,[40]BOP!$A$44:$IV$44,[40]BOP!$A$59:$IV$59,[40]BOP!#REF!,[40]BOP!#REF!,[40]BOP!$A$79:$IV$79,[40]BOP!$A$81:$IV$88</definedName>
    <definedName name="Z_1F4C200D_FFA7_11D1_98B6_00C04FC96ABD_.wvu.Rows" localSheetId="10" hidden="1">[40]BOP!$A$36:$IV$36,[40]BOP!$A$44:$IV$44,[40]BOP!$A$59:$IV$59,[40]BOP!#REF!,[40]BOP!#REF!,[40]BOP!$A$79:$IV$79,[40]BOP!#REF!</definedName>
    <definedName name="Z_1F4C200D_FFA7_11D1_98B6_00C04FC96ABD_.wvu.Rows" hidden="1">[40]BOP!$A$36:$IV$36,[40]BOP!$A$44:$IV$44,[40]BOP!$A$59:$IV$59,[40]BOP!#REF!,[40]BOP!#REF!,[40]BOP!$A$79:$IV$79,[40]BOP!#REF!</definedName>
    <definedName name="Z_1F4C200E_FFA7_11D1_98B6_00C04FC96ABD_.wvu.Rows" localSheetId="10" hidden="1">[40]BOP!$A$36:$IV$36,[40]BOP!$A$44:$IV$44,[40]BOP!$A$59:$IV$59,[40]BOP!#REF!,[40]BOP!#REF!,[40]BOP!$A$79:$IV$79,[40]BOP!$A$81:$IV$88,[40]BOP!#REF!</definedName>
    <definedName name="Z_1F4C200E_FFA7_11D1_98B6_00C04FC96ABD_.wvu.Rows" hidden="1">[40]BOP!$A$36:$IV$36,[40]BOP!$A$44:$IV$44,[40]BOP!$A$59:$IV$59,[40]BOP!#REF!,[40]BOP!#REF!,[40]BOP!$A$79:$IV$79,[40]BOP!$A$81:$IV$88,[40]BOP!#REF!</definedName>
    <definedName name="Z_1F4C200F_FFA7_11D1_98B6_00C04FC96ABD_.wvu.Rows" localSheetId="10" hidden="1">[40]BOP!$A$36:$IV$36,[40]BOP!$A$44:$IV$44,[40]BOP!$A$59:$IV$59,[40]BOP!#REF!,[40]BOP!#REF!,[40]BOP!$A$79:$IV$79,[40]BOP!$A$81:$IV$88,[40]BOP!#REF!</definedName>
    <definedName name="Z_1F4C200F_FFA7_11D1_98B6_00C04FC96ABD_.wvu.Rows" hidden="1">[40]BOP!$A$36:$IV$36,[40]BOP!$A$44:$IV$44,[40]BOP!$A$59:$IV$59,[40]BOP!#REF!,[40]BOP!#REF!,[40]BOP!$A$79:$IV$79,[40]BOP!$A$81:$IV$88,[40]BOP!#REF!</definedName>
    <definedName name="Z_1F4C2010_FFA7_11D1_98B6_00C04FC96ABD_.wvu.Rows" localSheetId="10" hidden="1">[40]BOP!$A$36:$IV$36,[40]BOP!$A$44:$IV$44,[40]BOP!$A$59:$IV$59,[40]BOP!#REF!,[40]BOP!#REF!,[40]BOP!$A$79:$IV$79,[40]BOP!$A$81:$IV$88,[40]BOP!#REF!</definedName>
    <definedName name="Z_1F4C2010_FFA7_11D1_98B6_00C04FC96ABD_.wvu.Rows" hidden="1">[40]BOP!$A$36:$IV$36,[40]BOP!$A$44:$IV$44,[40]BOP!$A$59:$IV$59,[40]BOP!#REF!,[40]BOP!#REF!,[40]BOP!$A$79:$IV$79,[40]BOP!$A$81:$IV$88,[40]BOP!#REF!</definedName>
    <definedName name="Z_1F4C2012_FFA7_11D1_98B6_00C04FC96ABD_.wvu.Rows" localSheetId="10" hidden="1">[40]BOP!$A$36:$IV$36,[40]BOP!$A$44:$IV$44,[40]BOP!$A$59:$IV$59,[40]BOP!#REF!,[40]BOP!#REF!,[40]BOP!$A$79:$IV$79,[40]BOP!$A$81:$IV$88,[40]BOP!#REF!,[40]BOP!#REF!</definedName>
    <definedName name="Z_1F4C2012_FFA7_11D1_98B6_00C04FC96ABD_.wvu.Rows" hidden="1">[40]BOP!$A$36:$IV$36,[40]BOP!$A$44:$IV$44,[40]BOP!$A$59:$IV$59,[40]BOP!#REF!,[40]BOP!#REF!,[40]BOP!$A$79:$IV$79,[40]BOP!$A$81:$IV$88,[40]BOP!#REF!,[40]BOP!#REF!</definedName>
    <definedName name="Z_1F4C2013_FFA7_11D1_98B6_00C04FC96ABD_.wvu.Rows" localSheetId="10" hidden="1">[40]BOP!$A$36:$IV$36,[40]BOP!$A$44:$IV$44,[40]BOP!$A$59:$IV$59,[40]BOP!#REF!,[40]BOP!#REF!,[40]BOP!$A$79:$IV$79,[40]BOP!$A$81:$IV$88,[40]BOP!#REF!,[40]BOP!#REF!</definedName>
    <definedName name="Z_1F4C2013_FFA7_11D1_98B6_00C04FC96ABD_.wvu.Rows" hidden="1">[40]BOP!$A$36:$IV$36,[40]BOP!$A$44:$IV$44,[40]BOP!$A$59:$IV$59,[40]BOP!#REF!,[40]BOP!#REF!,[40]BOP!$A$79:$IV$79,[40]BOP!$A$81:$IV$88,[40]BOP!#REF!,[40]BOP!#REF!</definedName>
    <definedName name="Z_1F4C2014_FFA7_11D1_98B6_00C04FC96ABD_.wvu.Rows" localSheetId="10" hidden="1">[40]BOP!$A$36:$IV$36,[40]BOP!$A$44:$IV$44,[40]BOP!$A$59:$IV$59,[40]BOP!#REF!,[40]BOP!#REF!,[40]BOP!$A$79:$IV$79</definedName>
    <definedName name="Z_1F4C2014_FFA7_11D1_98B6_00C04FC96ABD_.wvu.Rows" hidden="1">[40]BOP!$A$36:$IV$36,[40]BOP!$A$44:$IV$44,[40]BOP!$A$59:$IV$59,[40]BOP!#REF!,[40]BOP!#REF!,[40]BOP!$A$79:$IV$79</definedName>
    <definedName name="Z_49B0A4B0_963B_11D1_BFD1_00A02466B680_.wvu.Rows" localSheetId="10" hidden="1">[40]BOP!$A$36:$IV$36,[40]BOP!$A$44:$IV$44,[40]BOP!$A$59:$IV$59,[40]BOP!#REF!,[40]BOP!#REF!,[40]BOP!$A$81:$IV$88</definedName>
    <definedName name="Z_49B0A4B0_963B_11D1_BFD1_00A02466B680_.wvu.Rows" hidden="1">[40]BOP!$A$36:$IV$36,[40]BOP!$A$44:$IV$44,[40]BOP!$A$59:$IV$59,[40]BOP!#REF!,[40]BOP!#REF!,[40]BOP!$A$81:$IV$88</definedName>
    <definedName name="Z_49B0A4B1_963B_11D1_BFD1_00A02466B680_.wvu.Rows" localSheetId="10" hidden="1">[40]BOP!$A$36:$IV$36,[40]BOP!$A$44:$IV$44,[40]BOP!$A$59:$IV$59,[40]BOP!#REF!,[40]BOP!#REF!,[40]BOP!$A$81:$IV$88</definedName>
    <definedName name="Z_49B0A4B1_963B_11D1_BFD1_00A02466B680_.wvu.Rows" hidden="1">[40]BOP!$A$36:$IV$36,[40]BOP!$A$44:$IV$44,[40]BOP!$A$59:$IV$59,[40]BOP!#REF!,[40]BOP!#REF!,[40]BOP!$A$81:$IV$88</definedName>
    <definedName name="Z_49B0A4B4_963B_11D1_BFD1_00A02466B680_.wvu.Rows" localSheetId="10" hidden="1">[40]BOP!$A$36:$IV$36,[40]BOP!$A$44:$IV$44,[40]BOP!$A$59:$IV$59,[40]BOP!#REF!,[40]BOP!#REF!,[40]BOP!$A$79:$IV$79,[40]BOP!$A$81:$IV$88,[40]BOP!#REF!</definedName>
    <definedName name="Z_49B0A4B4_963B_11D1_BFD1_00A02466B680_.wvu.Rows" hidden="1">[40]BOP!$A$36:$IV$36,[40]BOP!$A$44:$IV$44,[40]BOP!$A$59:$IV$59,[40]BOP!#REF!,[40]BOP!#REF!,[40]BOP!$A$79:$IV$79,[40]BOP!$A$81:$IV$88,[40]BOP!#REF!</definedName>
    <definedName name="Z_49B0A4B5_963B_11D1_BFD1_00A02466B680_.wvu.Rows" localSheetId="10" hidden="1">[40]BOP!$A$36:$IV$36,[40]BOP!$A$44:$IV$44,[40]BOP!$A$59:$IV$59,[40]BOP!#REF!,[40]BOP!#REF!,[40]BOP!$A$79:$IV$79,[40]BOP!$A$81:$IV$88</definedName>
    <definedName name="Z_49B0A4B5_963B_11D1_BFD1_00A02466B680_.wvu.Rows" hidden="1">[40]BOP!$A$36:$IV$36,[40]BOP!$A$44:$IV$44,[40]BOP!$A$59:$IV$59,[40]BOP!#REF!,[40]BOP!#REF!,[40]BOP!$A$79:$IV$79,[40]BOP!$A$81:$IV$88</definedName>
    <definedName name="Z_49B0A4B6_963B_11D1_BFD1_00A02466B680_.wvu.Rows" localSheetId="10" hidden="1">[40]BOP!$A$36:$IV$36,[40]BOP!$A$44:$IV$44,[40]BOP!$A$59:$IV$59,[40]BOP!#REF!,[40]BOP!#REF!,[40]BOP!$A$79:$IV$79,[40]BOP!#REF!</definedName>
    <definedName name="Z_49B0A4B6_963B_11D1_BFD1_00A02466B680_.wvu.Rows" hidden="1">[40]BOP!$A$36:$IV$36,[40]BOP!$A$44:$IV$44,[40]BOP!$A$59:$IV$59,[40]BOP!#REF!,[40]BOP!#REF!,[40]BOP!$A$79:$IV$79,[40]BOP!#REF!</definedName>
    <definedName name="Z_49B0A4B7_963B_11D1_BFD1_00A02466B680_.wvu.Rows" localSheetId="10" hidden="1">[40]BOP!$A$36:$IV$36,[40]BOP!$A$44:$IV$44,[40]BOP!$A$59:$IV$59,[40]BOP!#REF!,[40]BOP!#REF!,[40]BOP!$A$79:$IV$79,[40]BOP!$A$81:$IV$88,[40]BOP!#REF!</definedName>
    <definedName name="Z_49B0A4B7_963B_11D1_BFD1_00A02466B680_.wvu.Rows" hidden="1">[40]BOP!$A$36:$IV$36,[40]BOP!$A$44:$IV$44,[40]BOP!$A$59:$IV$59,[40]BOP!#REF!,[40]BOP!#REF!,[40]BOP!$A$79:$IV$79,[40]BOP!$A$81:$IV$88,[40]BOP!#REF!</definedName>
    <definedName name="Z_49B0A4B8_963B_11D1_BFD1_00A02466B680_.wvu.Rows" localSheetId="10" hidden="1">[40]BOP!$A$36:$IV$36,[40]BOP!$A$44:$IV$44,[40]BOP!$A$59:$IV$59,[40]BOP!#REF!,[40]BOP!#REF!,[40]BOP!$A$79:$IV$79,[40]BOP!$A$81:$IV$88,[40]BOP!#REF!</definedName>
    <definedName name="Z_49B0A4B8_963B_11D1_BFD1_00A02466B680_.wvu.Rows" hidden="1">[40]BOP!$A$36:$IV$36,[40]BOP!$A$44:$IV$44,[40]BOP!$A$59:$IV$59,[40]BOP!#REF!,[40]BOP!#REF!,[40]BOP!$A$79:$IV$79,[40]BOP!$A$81:$IV$88,[40]BOP!#REF!</definedName>
    <definedName name="Z_49B0A4B9_963B_11D1_BFD1_00A02466B680_.wvu.Rows" localSheetId="10" hidden="1">[40]BOP!$A$36:$IV$36,[40]BOP!$A$44:$IV$44,[40]BOP!$A$59:$IV$59,[40]BOP!#REF!,[40]BOP!#REF!,[40]BOP!$A$79:$IV$79,[40]BOP!$A$81:$IV$88,[40]BOP!#REF!</definedName>
    <definedName name="Z_49B0A4B9_963B_11D1_BFD1_00A02466B680_.wvu.Rows" hidden="1">[40]BOP!$A$36:$IV$36,[40]BOP!$A$44:$IV$44,[40]BOP!$A$59:$IV$59,[40]BOP!#REF!,[40]BOP!#REF!,[40]BOP!$A$79:$IV$79,[40]BOP!$A$81:$IV$88,[40]BOP!#REF!</definedName>
    <definedName name="Z_49B0A4BB_963B_11D1_BFD1_00A02466B680_.wvu.Rows" localSheetId="10" hidden="1">[40]BOP!$A$36:$IV$36,[40]BOP!$A$44:$IV$44,[40]BOP!$A$59:$IV$59,[40]BOP!#REF!,[40]BOP!#REF!,[40]BOP!$A$79:$IV$79,[40]BOP!$A$81:$IV$88,[40]BOP!#REF!,[40]BOP!#REF!</definedName>
    <definedName name="Z_49B0A4BB_963B_11D1_BFD1_00A02466B680_.wvu.Rows" hidden="1">[40]BOP!$A$36:$IV$36,[40]BOP!$A$44:$IV$44,[40]BOP!$A$59:$IV$59,[40]BOP!#REF!,[40]BOP!#REF!,[40]BOP!$A$79:$IV$79,[40]BOP!$A$81:$IV$88,[40]BOP!#REF!,[40]BOP!#REF!</definedName>
    <definedName name="Z_49B0A4BC_963B_11D1_BFD1_00A02466B680_.wvu.Rows" localSheetId="10" hidden="1">[40]BOP!$A$36:$IV$36,[40]BOP!$A$44:$IV$44,[40]BOP!$A$59:$IV$59,[40]BOP!#REF!,[40]BOP!#REF!,[40]BOP!$A$79:$IV$79,[40]BOP!$A$81:$IV$88,[40]BOP!#REF!,[40]BOP!#REF!</definedName>
    <definedName name="Z_49B0A4BC_963B_11D1_BFD1_00A02466B680_.wvu.Rows" hidden="1">[40]BOP!$A$36:$IV$36,[40]BOP!$A$44:$IV$44,[40]BOP!$A$59:$IV$59,[40]BOP!#REF!,[40]BOP!#REF!,[40]BOP!$A$79:$IV$79,[40]BOP!$A$81:$IV$88,[40]BOP!#REF!,[40]BOP!#REF!</definedName>
    <definedName name="Z_49B0A4BD_963B_11D1_BFD1_00A02466B680_.wvu.Rows" localSheetId="10" hidden="1">[40]BOP!$A$36:$IV$36,[40]BOP!$A$44:$IV$44,[40]BOP!$A$59:$IV$59,[40]BOP!#REF!,[40]BOP!#REF!,[40]BOP!$A$79:$IV$79</definedName>
    <definedName name="Z_49B0A4BD_963B_11D1_BFD1_00A02466B680_.wvu.Rows" hidden="1">[40]BOP!$A$36:$IV$36,[40]BOP!$A$44:$IV$44,[40]BOP!$A$59:$IV$59,[40]BOP!#REF!,[40]BOP!#REF!,[40]BOP!$A$79:$IV$79</definedName>
    <definedName name="Z_95224721_0485_11D4_BFD1_00508B5F4DA4_.wvu.Cols" localSheetId="8" hidden="1">#REF!</definedName>
    <definedName name="Z_95224721_0485_11D4_BFD1_00508B5F4DA4_.wvu.Cols" localSheetId="9" hidden="1">#REF!</definedName>
    <definedName name="Z_95224721_0485_11D4_BFD1_00508B5F4DA4_.wvu.Cols" localSheetId="10" hidden="1">#REF!</definedName>
    <definedName name="Z_95224721_0485_11D4_BFD1_00508B5F4DA4_.wvu.Cols" localSheetId="11" hidden="1">#REF!</definedName>
    <definedName name="Z_95224721_0485_11D4_BFD1_00508B5F4DA4_.wvu.Cols" localSheetId="12" hidden="1">#REF!</definedName>
    <definedName name="Z_95224721_0485_11D4_BFD1_00508B5F4DA4_.wvu.Cols" localSheetId="13" hidden="1">#REF!</definedName>
    <definedName name="Z_95224721_0485_11D4_BFD1_00508B5F4DA4_.wvu.Cols" localSheetId="1" hidden="1">#REF!</definedName>
    <definedName name="Z_95224721_0485_11D4_BFD1_00508B5F4DA4_.wvu.Cols" localSheetId="2" hidden="1">#REF!</definedName>
    <definedName name="Z_95224721_0485_11D4_BFD1_00508B5F4DA4_.wvu.Cols" localSheetId="7" hidden="1">#REF!</definedName>
    <definedName name="Z_95224721_0485_11D4_BFD1_00508B5F4DA4_.wvu.Cols" hidden="1">#REF!</definedName>
    <definedName name="Z_9E0C48F8_FFCC_11D1_98BA_00C04FC96ABD_.wvu.Rows" localSheetId="10" hidden="1">[40]BOP!$A$36:$IV$36,[40]BOP!$A$44:$IV$44,[40]BOP!$A$59:$IV$59,[40]BOP!#REF!,[40]BOP!#REF!,[40]BOP!$A$81:$IV$88</definedName>
    <definedName name="Z_9E0C48F8_FFCC_11D1_98BA_00C04FC96ABD_.wvu.Rows" hidden="1">[40]BOP!$A$36:$IV$36,[40]BOP!$A$44:$IV$44,[40]BOP!$A$59:$IV$59,[40]BOP!#REF!,[40]BOP!#REF!,[40]BOP!$A$81:$IV$88</definedName>
    <definedName name="Z_9E0C48F9_FFCC_11D1_98BA_00C04FC96ABD_.wvu.Rows" localSheetId="10" hidden="1">[40]BOP!$A$36:$IV$36,[40]BOP!$A$44:$IV$44,[40]BOP!$A$59:$IV$59,[40]BOP!#REF!,[40]BOP!#REF!,[40]BOP!$A$81:$IV$88</definedName>
    <definedName name="Z_9E0C48F9_FFCC_11D1_98BA_00C04FC96ABD_.wvu.Rows" hidden="1">[40]BOP!$A$36:$IV$36,[40]BOP!$A$44:$IV$44,[40]BOP!$A$59:$IV$59,[40]BOP!#REF!,[40]BOP!#REF!,[40]BOP!$A$81:$IV$88</definedName>
    <definedName name="Z_9E0C48FA_FFCC_11D1_98BA_00C04FC96ABD_.wvu.Rows" localSheetId="10" hidden="1">[40]BOP!$A$36:$IV$36,[40]BOP!$A$44:$IV$44,[40]BOP!$A$59:$IV$59,[40]BOP!#REF!,[40]BOP!#REF!,[40]BOP!$A$81:$IV$88</definedName>
    <definedName name="Z_9E0C48FA_FFCC_11D1_98BA_00C04FC96ABD_.wvu.Rows" hidden="1">[40]BOP!$A$36:$IV$36,[40]BOP!$A$44:$IV$44,[40]BOP!$A$59:$IV$59,[40]BOP!#REF!,[40]BOP!#REF!,[40]BOP!$A$81:$IV$88</definedName>
    <definedName name="Z_9E0C48FB_FFCC_11D1_98BA_00C04FC96ABD_.wvu.Rows" localSheetId="10" hidden="1">[40]BOP!$A$36:$IV$36,[40]BOP!$A$44:$IV$44,[40]BOP!$A$59:$IV$59,[40]BOP!#REF!,[40]BOP!#REF!,[40]BOP!$A$81:$IV$88</definedName>
    <definedName name="Z_9E0C48FB_FFCC_11D1_98BA_00C04FC96ABD_.wvu.Rows" hidden="1">[40]BOP!$A$36:$IV$36,[40]BOP!$A$44:$IV$44,[40]BOP!$A$59:$IV$59,[40]BOP!#REF!,[40]BOP!#REF!,[40]BOP!$A$81:$IV$88</definedName>
    <definedName name="Z_9E0C48FC_FFCC_11D1_98BA_00C04FC96ABD_.wvu.Rows" localSheetId="10" hidden="1">[40]BOP!$A$36:$IV$36,[40]BOP!$A$44:$IV$44,[40]BOP!$A$59:$IV$59,[40]BOP!#REF!,[40]BOP!#REF!,[40]BOP!$A$79:$IV$79,[40]BOP!$A$81:$IV$88,[40]BOP!#REF!</definedName>
    <definedName name="Z_9E0C48FC_FFCC_11D1_98BA_00C04FC96ABD_.wvu.Rows" hidden="1">[40]BOP!$A$36:$IV$36,[40]BOP!$A$44:$IV$44,[40]BOP!$A$59:$IV$59,[40]BOP!#REF!,[40]BOP!#REF!,[40]BOP!$A$79:$IV$79,[40]BOP!$A$81:$IV$88,[40]BOP!#REF!</definedName>
    <definedName name="Z_9E0C48FD_FFCC_11D1_98BA_00C04FC96ABD_.wvu.Rows" localSheetId="10" hidden="1">[40]BOP!$A$36:$IV$36,[40]BOP!$A$44:$IV$44,[40]BOP!$A$59:$IV$59,[40]BOP!#REF!,[40]BOP!#REF!,[40]BOP!$A$79:$IV$79,[40]BOP!$A$81:$IV$88</definedName>
    <definedName name="Z_9E0C48FD_FFCC_11D1_98BA_00C04FC96ABD_.wvu.Rows" hidden="1">[40]BOP!$A$36:$IV$36,[40]BOP!$A$44:$IV$44,[40]BOP!$A$59:$IV$59,[40]BOP!#REF!,[40]BOP!#REF!,[40]BOP!$A$79:$IV$79,[40]BOP!$A$81:$IV$88</definedName>
    <definedName name="Z_9E0C48FE_FFCC_11D1_98BA_00C04FC96ABD_.wvu.Rows" localSheetId="10" hidden="1">[40]BOP!$A$36:$IV$36,[40]BOP!$A$44:$IV$44,[40]BOP!$A$59:$IV$59,[40]BOP!#REF!,[40]BOP!#REF!,[40]BOP!$A$79:$IV$79,[40]BOP!#REF!</definedName>
    <definedName name="Z_9E0C48FE_FFCC_11D1_98BA_00C04FC96ABD_.wvu.Rows" hidden="1">[40]BOP!$A$36:$IV$36,[40]BOP!$A$44:$IV$44,[40]BOP!$A$59:$IV$59,[40]BOP!#REF!,[40]BOP!#REF!,[40]BOP!$A$79:$IV$79,[40]BOP!#REF!</definedName>
    <definedName name="Z_9E0C48FF_FFCC_11D1_98BA_00C04FC96ABD_.wvu.Rows" localSheetId="10" hidden="1">[40]BOP!$A$36:$IV$36,[40]BOP!$A$44:$IV$44,[40]BOP!$A$59:$IV$59,[40]BOP!#REF!,[40]BOP!#REF!,[40]BOP!$A$79:$IV$79,[40]BOP!$A$81:$IV$88,[40]BOP!#REF!</definedName>
    <definedName name="Z_9E0C48FF_FFCC_11D1_98BA_00C04FC96ABD_.wvu.Rows" hidden="1">[40]BOP!$A$36:$IV$36,[40]BOP!$A$44:$IV$44,[40]BOP!$A$59:$IV$59,[40]BOP!#REF!,[40]BOP!#REF!,[40]BOP!$A$79:$IV$79,[40]BOP!$A$81:$IV$88,[40]BOP!#REF!</definedName>
    <definedName name="Z_9E0C4900_FFCC_11D1_98BA_00C04FC96ABD_.wvu.Rows" localSheetId="10" hidden="1">[40]BOP!$A$36:$IV$36,[40]BOP!$A$44:$IV$44,[40]BOP!$A$59:$IV$59,[40]BOP!#REF!,[40]BOP!#REF!,[40]BOP!$A$79:$IV$79,[40]BOP!$A$81:$IV$88,[40]BOP!#REF!</definedName>
    <definedName name="Z_9E0C4900_FFCC_11D1_98BA_00C04FC96ABD_.wvu.Rows" hidden="1">[40]BOP!$A$36:$IV$36,[40]BOP!$A$44:$IV$44,[40]BOP!$A$59:$IV$59,[40]BOP!#REF!,[40]BOP!#REF!,[40]BOP!$A$79:$IV$79,[40]BOP!$A$81:$IV$88,[40]BOP!#REF!</definedName>
    <definedName name="Z_9E0C4901_FFCC_11D1_98BA_00C04FC96ABD_.wvu.Rows" localSheetId="10" hidden="1">[40]BOP!$A$36:$IV$36,[40]BOP!$A$44:$IV$44,[40]BOP!$A$59:$IV$59,[40]BOP!#REF!,[40]BOP!#REF!,[40]BOP!$A$79:$IV$79,[40]BOP!$A$81:$IV$88,[40]BOP!#REF!</definedName>
    <definedName name="Z_9E0C4901_FFCC_11D1_98BA_00C04FC96ABD_.wvu.Rows" hidden="1">[40]BOP!$A$36:$IV$36,[40]BOP!$A$44:$IV$44,[40]BOP!$A$59:$IV$59,[40]BOP!#REF!,[40]BOP!#REF!,[40]BOP!$A$79:$IV$79,[40]BOP!$A$81:$IV$88,[40]BOP!#REF!</definedName>
    <definedName name="Z_9E0C4903_FFCC_11D1_98BA_00C04FC96ABD_.wvu.Rows" localSheetId="10" hidden="1">[40]BOP!$A$36:$IV$36,[40]BOP!$A$44:$IV$44,[40]BOP!$A$59:$IV$59,[40]BOP!#REF!,[40]BOP!#REF!,[40]BOP!$A$79:$IV$79,[40]BOP!$A$81:$IV$88,[40]BOP!#REF!,[40]BOP!#REF!</definedName>
    <definedName name="Z_9E0C4903_FFCC_11D1_98BA_00C04FC96ABD_.wvu.Rows" hidden="1">[40]BOP!$A$36:$IV$36,[40]BOP!$A$44:$IV$44,[40]BOP!$A$59:$IV$59,[40]BOP!#REF!,[40]BOP!#REF!,[40]BOP!$A$79:$IV$79,[40]BOP!$A$81:$IV$88,[40]BOP!#REF!,[40]BOP!#REF!</definedName>
    <definedName name="Z_9E0C4904_FFCC_11D1_98BA_00C04FC96ABD_.wvu.Rows" localSheetId="10" hidden="1">[40]BOP!$A$36:$IV$36,[40]BOP!$A$44:$IV$44,[40]BOP!$A$59:$IV$59,[40]BOP!#REF!,[40]BOP!#REF!,[40]BOP!$A$79:$IV$79,[40]BOP!$A$81:$IV$88,[40]BOP!#REF!,[40]BOP!#REF!</definedName>
    <definedName name="Z_9E0C4904_FFCC_11D1_98BA_00C04FC96ABD_.wvu.Rows" hidden="1">[40]BOP!$A$36:$IV$36,[40]BOP!$A$44:$IV$44,[40]BOP!$A$59:$IV$59,[40]BOP!#REF!,[40]BOP!#REF!,[40]BOP!$A$79:$IV$79,[40]BOP!$A$81:$IV$88,[40]BOP!#REF!,[40]BOP!#REF!</definedName>
    <definedName name="Z_9E0C4905_FFCC_11D1_98BA_00C04FC96ABD_.wvu.Rows" localSheetId="10" hidden="1">[40]BOP!$A$36:$IV$36,[40]BOP!$A$44:$IV$44,[40]BOP!$A$59:$IV$59,[40]BOP!#REF!,[40]BOP!#REF!,[40]BOP!$A$79:$IV$79</definedName>
    <definedName name="Z_9E0C4905_FFCC_11D1_98BA_00C04FC96ABD_.wvu.Rows" hidden="1">[40]BOP!$A$36:$IV$36,[40]BOP!$A$44:$IV$44,[40]BOP!$A$59:$IV$59,[40]BOP!#REF!,[40]BOP!#REF!,[40]BOP!$A$79:$IV$79</definedName>
    <definedName name="Z_C21FAE85_013A_11D2_98BD_00C04FC96ABD_.wvu.Rows" localSheetId="10" hidden="1">[40]BOP!$A$36:$IV$36,[40]BOP!$A$44:$IV$44,[40]BOP!$A$59:$IV$59,[40]BOP!#REF!,[40]BOP!#REF!,[40]BOP!$A$81:$IV$88</definedName>
    <definedName name="Z_C21FAE85_013A_11D2_98BD_00C04FC96ABD_.wvu.Rows" hidden="1">[40]BOP!$A$36:$IV$36,[40]BOP!$A$44:$IV$44,[40]BOP!$A$59:$IV$59,[40]BOP!#REF!,[40]BOP!#REF!,[40]BOP!$A$81:$IV$88</definedName>
    <definedName name="Z_C21FAE86_013A_11D2_98BD_00C04FC96ABD_.wvu.Rows" localSheetId="10" hidden="1">[40]BOP!$A$36:$IV$36,[40]BOP!$A$44:$IV$44,[40]BOP!$A$59:$IV$59,[40]BOP!#REF!,[40]BOP!#REF!,[40]BOP!$A$81:$IV$88</definedName>
    <definedName name="Z_C21FAE86_013A_11D2_98BD_00C04FC96ABD_.wvu.Rows" hidden="1">[40]BOP!$A$36:$IV$36,[40]BOP!$A$44:$IV$44,[40]BOP!$A$59:$IV$59,[40]BOP!#REF!,[40]BOP!#REF!,[40]BOP!$A$81:$IV$88</definedName>
    <definedName name="Z_C21FAE87_013A_11D2_98BD_00C04FC96ABD_.wvu.Rows" localSheetId="10" hidden="1">[40]BOP!$A$36:$IV$36,[40]BOP!$A$44:$IV$44,[40]BOP!$A$59:$IV$59,[40]BOP!#REF!,[40]BOP!#REF!,[40]BOP!$A$81:$IV$88</definedName>
    <definedName name="Z_C21FAE87_013A_11D2_98BD_00C04FC96ABD_.wvu.Rows" hidden="1">[40]BOP!$A$36:$IV$36,[40]BOP!$A$44:$IV$44,[40]BOP!$A$59:$IV$59,[40]BOP!#REF!,[40]BOP!#REF!,[40]BOP!$A$81:$IV$88</definedName>
    <definedName name="Z_C21FAE88_013A_11D2_98BD_00C04FC96ABD_.wvu.Rows" localSheetId="10" hidden="1">[40]BOP!$A$36:$IV$36,[40]BOP!$A$44:$IV$44,[40]BOP!$A$59:$IV$59,[40]BOP!#REF!,[40]BOP!#REF!,[40]BOP!$A$81:$IV$88</definedName>
    <definedName name="Z_C21FAE88_013A_11D2_98BD_00C04FC96ABD_.wvu.Rows" hidden="1">[40]BOP!$A$36:$IV$36,[40]BOP!$A$44:$IV$44,[40]BOP!$A$59:$IV$59,[40]BOP!#REF!,[40]BOP!#REF!,[40]BOP!$A$81:$IV$88</definedName>
    <definedName name="Z_C21FAE89_013A_11D2_98BD_00C04FC96ABD_.wvu.Rows" localSheetId="10" hidden="1">[40]BOP!$A$36:$IV$36,[40]BOP!$A$44:$IV$44,[40]BOP!$A$59:$IV$59,[40]BOP!#REF!,[40]BOP!#REF!,[40]BOP!$A$79:$IV$79,[40]BOP!$A$81:$IV$88,[40]BOP!#REF!</definedName>
    <definedName name="Z_C21FAE89_013A_11D2_98BD_00C04FC96ABD_.wvu.Rows" hidden="1">[40]BOP!$A$36:$IV$36,[40]BOP!$A$44:$IV$44,[40]BOP!$A$59:$IV$59,[40]BOP!#REF!,[40]BOP!#REF!,[40]BOP!$A$79:$IV$79,[40]BOP!$A$81:$IV$88,[40]BOP!#REF!</definedName>
    <definedName name="Z_C21FAE8A_013A_11D2_98BD_00C04FC96ABD_.wvu.Rows" localSheetId="10" hidden="1">[40]BOP!$A$36:$IV$36,[40]BOP!$A$44:$IV$44,[40]BOP!$A$59:$IV$59,[40]BOP!#REF!,[40]BOP!#REF!,[40]BOP!$A$79:$IV$79,[40]BOP!$A$81:$IV$88</definedName>
    <definedName name="Z_C21FAE8A_013A_11D2_98BD_00C04FC96ABD_.wvu.Rows" hidden="1">[40]BOP!$A$36:$IV$36,[40]BOP!$A$44:$IV$44,[40]BOP!$A$59:$IV$59,[40]BOP!#REF!,[40]BOP!#REF!,[40]BOP!$A$79:$IV$79,[40]BOP!$A$81:$IV$88</definedName>
    <definedName name="Z_C21FAE8B_013A_11D2_98BD_00C04FC96ABD_.wvu.Rows" localSheetId="10" hidden="1">[40]BOP!$A$36:$IV$36,[40]BOP!$A$44:$IV$44,[40]BOP!$A$59:$IV$59,[40]BOP!#REF!,[40]BOP!#REF!,[40]BOP!$A$79:$IV$79,[40]BOP!#REF!</definedName>
    <definedName name="Z_C21FAE8B_013A_11D2_98BD_00C04FC96ABD_.wvu.Rows" hidden="1">[40]BOP!$A$36:$IV$36,[40]BOP!$A$44:$IV$44,[40]BOP!$A$59:$IV$59,[40]BOP!#REF!,[40]BOP!#REF!,[40]BOP!$A$79:$IV$79,[40]BOP!#REF!</definedName>
    <definedName name="Z_C21FAE8C_013A_11D2_98BD_00C04FC96ABD_.wvu.Rows" localSheetId="10" hidden="1">[40]BOP!$A$36:$IV$36,[40]BOP!$A$44:$IV$44,[40]BOP!$A$59:$IV$59,[40]BOP!#REF!,[40]BOP!#REF!,[40]BOP!$A$79:$IV$79,[40]BOP!$A$81:$IV$88,[40]BOP!#REF!</definedName>
    <definedName name="Z_C21FAE8C_013A_11D2_98BD_00C04FC96ABD_.wvu.Rows" hidden="1">[40]BOP!$A$36:$IV$36,[40]BOP!$A$44:$IV$44,[40]BOP!$A$59:$IV$59,[40]BOP!#REF!,[40]BOP!#REF!,[40]BOP!$A$79:$IV$79,[40]BOP!$A$81:$IV$88,[40]BOP!#REF!</definedName>
    <definedName name="Z_C21FAE8D_013A_11D2_98BD_00C04FC96ABD_.wvu.Rows" localSheetId="10" hidden="1">[40]BOP!$A$36:$IV$36,[40]BOP!$A$44:$IV$44,[40]BOP!$A$59:$IV$59,[40]BOP!#REF!,[40]BOP!#REF!,[40]BOP!$A$79:$IV$79,[40]BOP!$A$81:$IV$88,[40]BOP!#REF!</definedName>
    <definedName name="Z_C21FAE8D_013A_11D2_98BD_00C04FC96ABD_.wvu.Rows" hidden="1">[40]BOP!$A$36:$IV$36,[40]BOP!$A$44:$IV$44,[40]BOP!$A$59:$IV$59,[40]BOP!#REF!,[40]BOP!#REF!,[40]BOP!$A$79:$IV$79,[40]BOP!$A$81:$IV$88,[40]BOP!#REF!</definedName>
    <definedName name="Z_C21FAE8E_013A_11D2_98BD_00C04FC96ABD_.wvu.Rows" localSheetId="10" hidden="1">[40]BOP!$A$36:$IV$36,[40]BOP!$A$44:$IV$44,[40]BOP!$A$59:$IV$59,[40]BOP!#REF!,[40]BOP!#REF!,[40]BOP!$A$79:$IV$79,[40]BOP!$A$81:$IV$88,[40]BOP!#REF!</definedName>
    <definedName name="Z_C21FAE8E_013A_11D2_98BD_00C04FC96ABD_.wvu.Rows" hidden="1">[40]BOP!$A$36:$IV$36,[40]BOP!$A$44:$IV$44,[40]BOP!$A$59:$IV$59,[40]BOP!#REF!,[40]BOP!#REF!,[40]BOP!$A$79:$IV$79,[40]BOP!$A$81:$IV$88,[40]BOP!#REF!</definedName>
    <definedName name="Z_C21FAE90_013A_11D2_98BD_00C04FC96ABD_.wvu.Rows" localSheetId="10" hidden="1">[40]BOP!$A$36:$IV$36,[40]BOP!$A$44:$IV$44,[40]BOP!$A$59:$IV$59,[40]BOP!#REF!,[40]BOP!#REF!,[40]BOP!$A$79:$IV$79,[40]BOP!$A$81:$IV$88,[40]BOP!#REF!,[40]BOP!#REF!</definedName>
    <definedName name="Z_C21FAE90_013A_11D2_98BD_00C04FC96ABD_.wvu.Rows" hidden="1">[40]BOP!$A$36:$IV$36,[40]BOP!$A$44:$IV$44,[40]BOP!$A$59:$IV$59,[40]BOP!#REF!,[40]BOP!#REF!,[40]BOP!$A$79:$IV$79,[40]BOP!$A$81:$IV$88,[40]BOP!#REF!,[40]BOP!#REF!</definedName>
    <definedName name="Z_C21FAE91_013A_11D2_98BD_00C04FC96ABD_.wvu.Rows" localSheetId="10" hidden="1">[40]BOP!$A$36:$IV$36,[40]BOP!$A$44:$IV$44,[40]BOP!$A$59:$IV$59,[40]BOP!#REF!,[40]BOP!#REF!,[40]BOP!$A$79:$IV$79,[40]BOP!$A$81:$IV$88,[40]BOP!#REF!,[40]BOP!#REF!</definedName>
    <definedName name="Z_C21FAE91_013A_11D2_98BD_00C04FC96ABD_.wvu.Rows" hidden="1">[40]BOP!$A$36:$IV$36,[40]BOP!$A$44:$IV$44,[40]BOP!$A$59:$IV$59,[40]BOP!#REF!,[40]BOP!#REF!,[40]BOP!$A$79:$IV$79,[40]BOP!$A$81:$IV$88,[40]BOP!#REF!,[40]BOP!#REF!</definedName>
    <definedName name="Z_C21FAE92_013A_11D2_98BD_00C04FC96ABD_.wvu.Rows" localSheetId="10" hidden="1">[40]BOP!$A$36:$IV$36,[40]BOP!$A$44:$IV$44,[40]BOP!$A$59:$IV$59,[40]BOP!#REF!,[40]BOP!#REF!,[40]BOP!$A$79:$IV$79</definedName>
    <definedName name="Z_C21FAE92_013A_11D2_98BD_00C04FC96ABD_.wvu.Rows" hidden="1">[40]BOP!$A$36:$IV$36,[40]BOP!$A$44:$IV$44,[40]BOP!$A$59:$IV$59,[40]BOP!#REF!,[40]BOP!#REF!,[40]BOP!$A$79:$IV$79</definedName>
    <definedName name="Z_CF25EF4A_FFAB_11D1_98B7_00C04FC96ABD_.wvu.Rows" localSheetId="10" hidden="1">[40]BOP!$A$36:$IV$36,[40]BOP!$A$44:$IV$44,[40]BOP!$A$59:$IV$59,[40]BOP!#REF!,[40]BOP!#REF!,[40]BOP!$A$81:$IV$88</definedName>
    <definedName name="Z_CF25EF4A_FFAB_11D1_98B7_00C04FC96ABD_.wvu.Rows" hidden="1">[40]BOP!$A$36:$IV$36,[40]BOP!$A$44:$IV$44,[40]BOP!$A$59:$IV$59,[40]BOP!#REF!,[40]BOP!#REF!,[40]BOP!$A$81:$IV$88</definedName>
    <definedName name="Z_CF25EF4B_FFAB_11D1_98B7_00C04FC96ABD_.wvu.Rows" localSheetId="10" hidden="1">[40]BOP!$A$36:$IV$36,[40]BOP!$A$44:$IV$44,[40]BOP!$A$59:$IV$59,[40]BOP!#REF!,[40]BOP!#REF!,[40]BOP!$A$81:$IV$88</definedName>
    <definedName name="Z_CF25EF4B_FFAB_11D1_98B7_00C04FC96ABD_.wvu.Rows" hidden="1">[40]BOP!$A$36:$IV$36,[40]BOP!$A$44:$IV$44,[40]BOP!$A$59:$IV$59,[40]BOP!#REF!,[40]BOP!#REF!,[40]BOP!$A$81:$IV$88</definedName>
    <definedName name="Z_CF25EF4C_FFAB_11D1_98B7_00C04FC96ABD_.wvu.Rows" localSheetId="10" hidden="1">[40]BOP!$A$36:$IV$36,[40]BOP!$A$44:$IV$44,[40]BOP!$A$59:$IV$59,[40]BOP!#REF!,[40]BOP!#REF!,[40]BOP!$A$81:$IV$88</definedName>
    <definedName name="Z_CF25EF4C_FFAB_11D1_98B7_00C04FC96ABD_.wvu.Rows" hidden="1">[40]BOP!$A$36:$IV$36,[40]BOP!$A$44:$IV$44,[40]BOP!$A$59:$IV$59,[40]BOP!#REF!,[40]BOP!#REF!,[40]BOP!$A$81:$IV$88</definedName>
    <definedName name="Z_CF25EF4D_FFAB_11D1_98B7_00C04FC96ABD_.wvu.Rows" localSheetId="10" hidden="1">[40]BOP!$A$36:$IV$36,[40]BOP!$A$44:$IV$44,[40]BOP!$A$59:$IV$59,[40]BOP!#REF!,[40]BOP!#REF!,[40]BOP!$A$81:$IV$88</definedName>
    <definedName name="Z_CF25EF4D_FFAB_11D1_98B7_00C04FC96ABD_.wvu.Rows" hidden="1">[40]BOP!$A$36:$IV$36,[40]BOP!$A$44:$IV$44,[40]BOP!$A$59:$IV$59,[40]BOP!#REF!,[40]BOP!#REF!,[40]BOP!$A$81:$IV$88</definedName>
    <definedName name="Z_CF25EF4E_FFAB_11D1_98B7_00C04FC96ABD_.wvu.Rows" localSheetId="10" hidden="1">[40]BOP!$A$36:$IV$36,[40]BOP!$A$44:$IV$44,[40]BOP!$A$59:$IV$59,[40]BOP!#REF!,[40]BOP!#REF!,[40]BOP!$A$79:$IV$79,[40]BOP!$A$81:$IV$88,[40]BOP!#REF!</definedName>
    <definedName name="Z_CF25EF4E_FFAB_11D1_98B7_00C04FC96ABD_.wvu.Rows" hidden="1">[40]BOP!$A$36:$IV$36,[40]BOP!$A$44:$IV$44,[40]BOP!$A$59:$IV$59,[40]BOP!#REF!,[40]BOP!#REF!,[40]BOP!$A$79:$IV$79,[40]BOP!$A$81:$IV$88,[40]BOP!#REF!</definedName>
    <definedName name="Z_CF25EF4F_FFAB_11D1_98B7_00C04FC96ABD_.wvu.Rows" localSheetId="10" hidden="1">[40]BOP!$A$36:$IV$36,[40]BOP!$A$44:$IV$44,[40]BOP!$A$59:$IV$59,[40]BOP!#REF!,[40]BOP!#REF!,[40]BOP!$A$79:$IV$79,[40]BOP!$A$81:$IV$88</definedName>
    <definedName name="Z_CF25EF4F_FFAB_11D1_98B7_00C04FC96ABD_.wvu.Rows" hidden="1">[40]BOP!$A$36:$IV$36,[40]BOP!$A$44:$IV$44,[40]BOP!$A$59:$IV$59,[40]BOP!#REF!,[40]BOP!#REF!,[40]BOP!$A$79:$IV$79,[40]BOP!$A$81:$IV$88</definedName>
    <definedName name="Z_CF25EF50_FFAB_11D1_98B7_00C04FC96ABD_.wvu.Rows" localSheetId="10" hidden="1">[40]BOP!$A$36:$IV$36,[40]BOP!$A$44:$IV$44,[40]BOP!$A$59:$IV$59,[40]BOP!#REF!,[40]BOP!#REF!,[40]BOP!$A$79:$IV$79,[40]BOP!#REF!</definedName>
    <definedName name="Z_CF25EF50_FFAB_11D1_98B7_00C04FC96ABD_.wvu.Rows" hidden="1">[40]BOP!$A$36:$IV$36,[40]BOP!$A$44:$IV$44,[40]BOP!$A$59:$IV$59,[40]BOP!#REF!,[40]BOP!#REF!,[40]BOP!$A$79:$IV$79,[40]BOP!#REF!</definedName>
    <definedName name="Z_CF25EF51_FFAB_11D1_98B7_00C04FC96ABD_.wvu.Rows" localSheetId="10" hidden="1">[40]BOP!$A$36:$IV$36,[40]BOP!$A$44:$IV$44,[40]BOP!$A$59:$IV$59,[40]BOP!#REF!,[40]BOP!#REF!,[40]BOP!$A$79:$IV$79,[40]BOP!$A$81:$IV$88,[40]BOP!#REF!</definedName>
    <definedName name="Z_CF25EF51_FFAB_11D1_98B7_00C04FC96ABD_.wvu.Rows" hidden="1">[40]BOP!$A$36:$IV$36,[40]BOP!$A$44:$IV$44,[40]BOP!$A$59:$IV$59,[40]BOP!#REF!,[40]BOP!#REF!,[40]BOP!$A$79:$IV$79,[40]BOP!$A$81:$IV$88,[40]BOP!#REF!</definedName>
    <definedName name="Z_CF25EF52_FFAB_11D1_98B7_00C04FC96ABD_.wvu.Rows" localSheetId="10" hidden="1">[40]BOP!$A$36:$IV$36,[40]BOP!$A$44:$IV$44,[40]BOP!$A$59:$IV$59,[40]BOP!#REF!,[40]BOP!#REF!,[40]BOP!$A$79:$IV$79,[40]BOP!$A$81:$IV$88,[40]BOP!#REF!</definedName>
    <definedName name="Z_CF25EF52_FFAB_11D1_98B7_00C04FC96ABD_.wvu.Rows" hidden="1">[40]BOP!$A$36:$IV$36,[40]BOP!$A$44:$IV$44,[40]BOP!$A$59:$IV$59,[40]BOP!#REF!,[40]BOP!#REF!,[40]BOP!$A$79:$IV$79,[40]BOP!$A$81:$IV$88,[40]BOP!#REF!</definedName>
    <definedName name="Z_CF25EF53_FFAB_11D1_98B7_00C04FC96ABD_.wvu.Rows" localSheetId="10" hidden="1">[40]BOP!$A$36:$IV$36,[40]BOP!$A$44:$IV$44,[40]BOP!$A$59:$IV$59,[40]BOP!#REF!,[40]BOP!#REF!,[40]BOP!$A$79:$IV$79,[40]BOP!$A$81:$IV$88,[40]BOP!#REF!</definedName>
    <definedName name="Z_CF25EF53_FFAB_11D1_98B7_00C04FC96ABD_.wvu.Rows" hidden="1">[40]BOP!$A$36:$IV$36,[40]BOP!$A$44:$IV$44,[40]BOP!$A$59:$IV$59,[40]BOP!#REF!,[40]BOP!#REF!,[40]BOP!$A$79:$IV$79,[40]BOP!$A$81:$IV$88,[40]BOP!#REF!</definedName>
    <definedName name="Z_CF25EF55_FFAB_11D1_98B7_00C04FC96ABD_.wvu.Rows" localSheetId="10" hidden="1">[40]BOP!$A$36:$IV$36,[40]BOP!$A$44:$IV$44,[40]BOP!$A$59:$IV$59,[40]BOP!#REF!,[40]BOP!#REF!,[40]BOP!$A$79:$IV$79,[40]BOP!$A$81:$IV$88,[40]BOP!#REF!,[40]BOP!#REF!</definedName>
    <definedName name="Z_CF25EF55_FFAB_11D1_98B7_00C04FC96ABD_.wvu.Rows" hidden="1">[40]BOP!$A$36:$IV$36,[40]BOP!$A$44:$IV$44,[40]BOP!$A$59:$IV$59,[40]BOP!#REF!,[40]BOP!#REF!,[40]BOP!$A$79:$IV$79,[40]BOP!$A$81:$IV$88,[40]BOP!#REF!,[40]BOP!#REF!</definedName>
    <definedName name="Z_CF25EF56_FFAB_11D1_98B7_00C04FC96ABD_.wvu.Rows" localSheetId="10" hidden="1">[40]BOP!$A$36:$IV$36,[40]BOP!$A$44:$IV$44,[40]BOP!$A$59:$IV$59,[40]BOP!#REF!,[40]BOP!#REF!,[40]BOP!$A$79:$IV$79,[40]BOP!$A$81:$IV$88,[40]BOP!#REF!,[40]BOP!#REF!</definedName>
    <definedName name="Z_CF25EF56_FFAB_11D1_98B7_00C04FC96ABD_.wvu.Rows" hidden="1">[40]BOP!$A$36:$IV$36,[40]BOP!$A$44:$IV$44,[40]BOP!$A$59:$IV$59,[40]BOP!#REF!,[40]BOP!#REF!,[40]BOP!$A$79:$IV$79,[40]BOP!$A$81:$IV$88,[40]BOP!#REF!,[40]BOP!#REF!</definedName>
    <definedName name="Z_CF25EF57_FFAB_11D1_98B7_00C04FC96ABD_.wvu.Rows" localSheetId="10" hidden="1">[40]BOP!$A$36:$IV$36,[40]BOP!$A$44:$IV$44,[40]BOP!$A$59:$IV$59,[40]BOP!#REF!,[40]BOP!#REF!,[40]BOP!$A$79:$IV$79</definedName>
    <definedName name="Z_CF25EF57_FFAB_11D1_98B7_00C04FC96ABD_.wvu.Rows" hidden="1">[40]BOP!$A$36:$IV$36,[40]BOP!$A$44:$IV$44,[40]BOP!$A$59:$IV$59,[40]BOP!#REF!,[40]BOP!#REF!,[40]BOP!$A$79:$IV$79</definedName>
    <definedName name="Z_EA8011E5_017A_11D2_98BD_00C04FC96ABD_.wvu.Rows" localSheetId="10" hidden="1">[40]BOP!$A$36:$IV$36,[40]BOP!$A$44:$IV$44,[40]BOP!$A$59:$IV$59,[40]BOP!#REF!,[40]BOP!#REF!,[40]BOP!$A$79:$IV$79,[40]BOP!$A$81:$IV$88</definedName>
    <definedName name="Z_EA8011E5_017A_11D2_98BD_00C04FC96ABD_.wvu.Rows" hidden="1">[40]BOP!$A$36:$IV$36,[40]BOP!$A$44:$IV$44,[40]BOP!$A$59:$IV$59,[40]BOP!#REF!,[40]BOP!#REF!,[40]BOP!$A$79:$IV$79,[40]BOP!$A$81:$IV$88</definedName>
    <definedName name="Z_EA8011E6_017A_11D2_98BD_00C04FC96ABD_.wvu.Rows" localSheetId="10" hidden="1">[40]BOP!$A$36:$IV$36,[40]BOP!$A$44:$IV$44,[40]BOP!$A$59:$IV$59,[40]BOP!#REF!,[40]BOP!#REF!,[40]BOP!$A$79:$IV$79,[40]BOP!#REF!</definedName>
    <definedName name="Z_EA8011E6_017A_11D2_98BD_00C04FC96ABD_.wvu.Rows" hidden="1">[40]BOP!$A$36:$IV$36,[40]BOP!$A$44:$IV$44,[40]BOP!$A$59:$IV$59,[40]BOP!#REF!,[40]BOP!#REF!,[40]BOP!$A$79:$IV$79,[40]BOP!#REF!</definedName>
    <definedName name="Z_EA8011E9_017A_11D2_98BD_00C04FC96ABD_.wvu.Rows" localSheetId="10" hidden="1">[40]BOP!$A$36:$IV$36,[40]BOP!$A$44:$IV$44,[40]BOP!$A$59:$IV$59,[40]BOP!#REF!,[40]BOP!#REF!,[40]BOP!$A$79:$IV$79,[40]BOP!$A$81:$IV$88,[40]BOP!#REF!</definedName>
    <definedName name="Z_EA8011E9_017A_11D2_98BD_00C04FC96ABD_.wvu.Rows" hidden="1">[40]BOP!$A$36:$IV$36,[40]BOP!$A$44:$IV$44,[40]BOP!$A$59:$IV$59,[40]BOP!#REF!,[40]BOP!#REF!,[40]BOP!$A$79:$IV$79,[40]BOP!$A$81:$IV$88,[40]BOP!#REF!</definedName>
    <definedName name="Z_EA8011EC_017A_11D2_98BD_00C04FC96ABD_.wvu.Rows" localSheetId="10" hidden="1">[40]BOP!$A$36:$IV$36,[40]BOP!$A$44:$IV$44,[40]BOP!$A$59:$IV$59,[40]BOP!#REF!,[40]BOP!#REF!,[40]BOP!$A$79:$IV$79,[40]BOP!$A$81:$IV$88,[40]BOP!#REF!,[40]BOP!#REF!</definedName>
    <definedName name="Z_EA8011EC_017A_11D2_98BD_00C04FC96ABD_.wvu.Rows" hidden="1">[40]BOP!$A$36:$IV$36,[40]BOP!$A$44:$IV$44,[40]BOP!$A$59:$IV$59,[40]BOP!#REF!,[40]BOP!#REF!,[40]BOP!$A$79:$IV$79,[40]BOP!$A$81:$IV$88,[40]BOP!#REF!,[40]BOP!#REF!</definedName>
    <definedName name="Z_EA86CE3A_00A2_11D2_98BC_00C04FC96ABD_.wvu.Rows" localSheetId="10" hidden="1">[40]BOP!$A$36:$IV$36,[40]BOP!$A$44:$IV$44,[40]BOP!$A$59:$IV$59,[40]BOP!#REF!,[40]BOP!#REF!,[40]BOP!$A$81:$IV$88</definedName>
    <definedName name="Z_EA86CE3A_00A2_11D2_98BC_00C04FC96ABD_.wvu.Rows" hidden="1">[40]BOP!$A$36:$IV$36,[40]BOP!$A$44:$IV$44,[40]BOP!$A$59:$IV$59,[40]BOP!#REF!,[40]BOP!#REF!,[40]BOP!$A$81:$IV$88</definedName>
    <definedName name="Z_EA86CE3B_00A2_11D2_98BC_00C04FC96ABD_.wvu.Rows" localSheetId="10" hidden="1">[40]BOP!$A$36:$IV$36,[40]BOP!$A$44:$IV$44,[40]BOP!$A$59:$IV$59,[40]BOP!#REF!,[40]BOP!#REF!,[40]BOP!$A$81:$IV$88</definedName>
    <definedName name="Z_EA86CE3B_00A2_11D2_98BC_00C04FC96ABD_.wvu.Rows" hidden="1">[40]BOP!$A$36:$IV$36,[40]BOP!$A$44:$IV$44,[40]BOP!$A$59:$IV$59,[40]BOP!#REF!,[40]BOP!#REF!,[40]BOP!$A$81:$IV$88</definedName>
    <definedName name="Z_EA86CE3C_00A2_11D2_98BC_00C04FC96ABD_.wvu.Rows" localSheetId="10" hidden="1">[40]BOP!$A$36:$IV$36,[40]BOP!$A$44:$IV$44,[40]BOP!$A$59:$IV$59,[40]BOP!#REF!,[40]BOP!#REF!,[40]BOP!$A$81:$IV$88</definedName>
    <definedName name="Z_EA86CE3C_00A2_11D2_98BC_00C04FC96ABD_.wvu.Rows" hidden="1">[40]BOP!$A$36:$IV$36,[40]BOP!$A$44:$IV$44,[40]BOP!$A$59:$IV$59,[40]BOP!#REF!,[40]BOP!#REF!,[40]BOP!$A$81:$IV$88</definedName>
    <definedName name="Z_EA86CE3D_00A2_11D2_98BC_00C04FC96ABD_.wvu.Rows" localSheetId="10" hidden="1">[40]BOP!$A$36:$IV$36,[40]BOP!$A$44:$IV$44,[40]BOP!$A$59:$IV$59,[40]BOP!#REF!,[40]BOP!#REF!,[40]BOP!$A$81:$IV$88</definedName>
    <definedName name="Z_EA86CE3D_00A2_11D2_98BC_00C04FC96ABD_.wvu.Rows" hidden="1">[40]BOP!$A$36:$IV$36,[40]BOP!$A$44:$IV$44,[40]BOP!$A$59:$IV$59,[40]BOP!#REF!,[40]BOP!#REF!,[40]BOP!$A$81:$IV$88</definedName>
    <definedName name="Z_EA86CE3E_00A2_11D2_98BC_00C04FC96ABD_.wvu.Rows" localSheetId="10" hidden="1">[40]BOP!$A$36:$IV$36,[40]BOP!$A$44:$IV$44,[40]BOP!$A$59:$IV$59,[40]BOP!#REF!,[40]BOP!#REF!,[40]BOP!$A$79:$IV$79,[40]BOP!$A$81:$IV$88,[40]BOP!#REF!</definedName>
    <definedName name="Z_EA86CE3E_00A2_11D2_98BC_00C04FC96ABD_.wvu.Rows" hidden="1">[40]BOP!$A$36:$IV$36,[40]BOP!$A$44:$IV$44,[40]BOP!$A$59:$IV$59,[40]BOP!#REF!,[40]BOP!#REF!,[40]BOP!$A$79:$IV$79,[40]BOP!$A$81:$IV$88,[40]BOP!#REF!</definedName>
    <definedName name="Z_EA86CE3F_00A2_11D2_98BC_00C04FC96ABD_.wvu.Rows" localSheetId="10" hidden="1">[40]BOP!$A$36:$IV$36,[40]BOP!$A$44:$IV$44,[40]BOP!$A$59:$IV$59,[40]BOP!#REF!,[40]BOP!#REF!,[40]BOP!$A$79:$IV$79,[40]BOP!$A$81:$IV$88</definedName>
    <definedName name="Z_EA86CE3F_00A2_11D2_98BC_00C04FC96ABD_.wvu.Rows" hidden="1">[40]BOP!$A$36:$IV$36,[40]BOP!$A$44:$IV$44,[40]BOP!$A$59:$IV$59,[40]BOP!#REF!,[40]BOP!#REF!,[40]BOP!$A$79:$IV$79,[40]BOP!$A$81:$IV$88</definedName>
    <definedName name="Z_EA86CE40_00A2_11D2_98BC_00C04FC96ABD_.wvu.Rows" localSheetId="10" hidden="1">[40]BOP!$A$36:$IV$36,[40]BOP!$A$44:$IV$44,[40]BOP!$A$59:$IV$59,[40]BOP!#REF!,[40]BOP!#REF!,[40]BOP!$A$79:$IV$79,[40]BOP!#REF!</definedName>
    <definedName name="Z_EA86CE40_00A2_11D2_98BC_00C04FC96ABD_.wvu.Rows" hidden="1">[40]BOP!$A$36:$IV$36,[40]BOP!$A$44:$IV$44,[40]BOP!$A$59:$IV$59,[40]BOP!#REF!,[40]BOP!#REF!,[40]BOP!$A$79:$IV$79,[40]BOP!#REF!</definedName>
    <definedName name="Z_EA86CE41_00A2_11D2_98BC_00C04FC96ABD_.wvu.Rows" localSheetId="10" hidden="1">[40]BOP!$A$36:$IV$36,[40]BOP!$A$44:$IV$44,[40]BOP!$A$59:$IV$59,[40]BOP!#REF!,[40]BOP!#REF!,[40]BOP!$A$79:$IV$79,[40]BOP!$A$81:$IV$88,[40]BOP!#REF!</definedName>
    <definedName name="Z_EA86CE41_00A2_11D2_98BC_00C04FC96ABD_.wvu.Rows" hidden="1">[40]BOP!$A$36:$IV$36,[40]BOP!$A$44:$IV$44,[40]BOP!$A$59:$IV$59,[40]BOP!#REF!,[40]BOP!#REF!,[40]BOP!$A$79:$IV$79,[40]BOP!$A$81:$IV$88,[40]BOP!#REF!</definedName>
    <definedName name="Z_EA86CE42_00A2_11D2_98BC_00C04FC96ABD_.wvu.Rows" localSheetId="10" hidden="1">[40]BOP!$A$36:$IV$36,[40]BOP!$A$44:$IV$44,[40]BOP!$A$59:$IV$59,[40]BOP!#REF!,[40]BOP!#REF!,[40]BOP!$A$79:$IV$79,[40]BOP!$A$81:$IV$88,[40]BOP!#REF!</definedName>
    <definedName name="Z_EA86CE42_00A2_11D2_98BC_00C04FC96ABD_.wvu.Rows" hidden="1">[40]BOP!$A$36:$IV$36,[40]BOP!$A$44:$IV$44,[40]BOP!$A$59:$IV$59,[40]BOP!#REF!,[40]BOP!#REF!,[40]BOP!$A$79:$IV$79,[40]BOP!$A$81:$IV$88,[40]BOP!#REF!</definedName>
    <definedName name="Z_EA86CE43_00A2_11D2_98BC_00C04FC96ABD_.wvu.Rows" localSheetId="10" hidden="1">[40]BOP!$A$36:$IV$36,[40]BOP!$A$44:$IV$44,[40]BOP!$A$59:$IV$59,[40]BOP!#REF!,[40]BOP!#REF!,[40]BOP!$A$79:$IV$79,[40]BOP!$A$81:$IV$88,[40]BOP!#REF!</definedName>
    <definedName name="Z_EA86CE43_00A2_11D2_98BC_00C04FC96ABD_.wvu.Rows" hidden="1">[40]BOP!$A$36:$IV$36,[40]BOP!$A$44:$IV$44,[40]BOP!$A$59:$IV$59,[40]BOP!#REF!,[40]BOP!#REF!,[40]BOP!$A$79:$IV$79,[40]BOP!$A$81:$IV$88,[40]BOP!#REF!</definedName>
    <definedName name="Z_EA86CE45_00A2_11D2_98BC_00C04FC96ABD_.wvu.Rows" localSheetId="10" hidden="1">[40]BOP!$A$36:$IV$36,[40]BOP!$A$44:$IV$44,[40]BOP!$A$59:$IV$59,[40]BOP!#REF!,[40]BOP!#REF!,[40]BOP!$A$79:$IV$79,[40]BOP!$A$81:$IV$88,[40]BOP!#REF!,[40]BOP!#REF!</definedName>
    <definedName name="Z_EA86CE45_00A2_11D2_98BC_00C04FC96ABD_.wvu.Rows" hidden="1">[40]BOP!$A$36:$IV$36,[40]BOP!$A$44:$IV$44,[40]BOP!$A$59:$IV$59,[40]BOP!#REF!,[40]BOP!#REF!,[40]BOP!$A$79:$IV$79,[40]BOP!$A$81:$IV$88,[40]BOP!#REF!,[40]BOP!#REF!</definedName>
    <definedName name="Z_EA86CE46_00A2_11D2_98BC_00C04FC96ABD_.wvu.Rows" localSheetId="10" hidden="1">[40]BOP!$A$36:$IV$36,[40]BOP!$A$44:$IV$44,[40]BOP!$A$59:$IV$59,[40]BOP!#REF!,[40]BOP!#REF!,[40]BOP!$A$79:$IV$79,[40]BOP!$A$81:$IV$88,[40]BOP!#REF!,[40]BOP!#REF!</definedName>
    <definedName name="Z_EA86CE46_00A2_11D2_98BC_00C04FC96ABD_.wvu.Rows" hidden="1">[40]BOP!$A$36:$IV$36,[40]BOP!$A$44:$IV$44,[40]BOP!$A$59:$IV$59,[40]BOP!#REF!,[40]BOP!#REF!,[40]BOP!$A$79:$IV$79,[40]BOP!$A$81:$IV$88,[40]BOP!#REF!,[40]BOP!#REF!</definedName>
    <definedName name="Z_EA86CE47_00A2_11D2_98BC_00C04FC96ABD_.wvu.Rows" localSheetId="10" hidden="1">[40]BOP!$A$36:$IV$36,[40]BOP!$A$44:$IV$44,[40]BOP!$A$59:$IV$59,[40]BOP!#REF!,[40]BOP!#REF!,[40]BOP!$A$79:$IV$79</definedName>
    <definedName name="Z_EA86CE47_00A2_11D2_98BC_00C04FC96ABD_.wvu.Rows" hidden="1">[40]BOP!$A$36:$IV$36,[40]BOP!$A$44:$IV$44,[40]BOP!$A$59:$IV$59,[40]BOP!#REF!,[40]BOP!#REF!,[40]BOP!$A$79:$IV$79</definedName>
    <definedName name="zac_kles">#REF!</definedName>
    <definedName name="zac_kles_2">#REF!</definedName>
    <definedName name="ZPee_2">#REF!</definedName>
    <definedName name="ZPer_2">#REF!</definedName>
    <definedName name="zpiz">[47]ZPIZ!$A$1:$F$65536</definedName>
    <definedName name="ztr" localSheetId="10" hidden="1">{"'előző év december'!$A$2:$CP$214"}</definedName>
    <definedName name="ztr" hidden="1">{"'előző év december'!$A$2:$CP$214"}</definedName>
    <definedName name="zz" localSheetId="8" hidden="1">{"Tab1",#N/A,FALSE,"P";"Tab2",#N/A,FALSE,"P"}</definedName>
    <definedName name="zz" localSheetId="9" hidden="1">{"Tab1",#N/A,FALSE,"P";"Tab2",#N/A,FALSE,"P"}</definedName>
    <definedName name="zz" localSheetId="10" hidden="1">{"Tab1",#N/A,FALSE,"P";"Tab2",#N/A,FALSE,"P"}</definedName>
    <definedName name="zz" localSheetId="11" hidden="1">{"Tab1",#N/A,FALSE,"P";"Tab2",#N/A,FALSE,"P"}</definedName>
    <definedName name="zz" localSheetId="12" hidden="1">{"Tab1",#N/A,FALSE,"P";"Tab2",#N/A,FALSE,"P"}</definedName>
    <definedName name="zz" localSheetId="13" hidden="1">{"Tab1",#N/A,FALSE,"P";"Tab2",#N/A,FALSE,"P"}</definedName>
    <definedName name="zz" localSheetId="1" hidden="1">{"Tab1",#N/A,FALSE,"P";"Tab2",#N/A,FALSE,"P"}</definedName>
    <definedName name="zz" localSheetId="2" hidden="1">{"Tab1",#N/A,FALSE,"P";"Tab2",#N/A,FALSE,"P"}</definedName>
    <definedName name="zz" localSheetId="7" hidden="1">{"Tab1",#N/A,FALSE,"P";"Tab2",#N/A,FALSE,"P"}</definedName>
    <definedName name="zz" hidden="1">{"Tab1",#N/A,FALSE,"P";"Tab2",#N/A,FALSE,"P"}</definedName>
    <definedName name="zzz" localSheetId="10" hidden="1">{"'előző év december'!$A$2:$CP$214"}</definedName>
    <definedName name="zzz" hidden="1">{"'előző év december'!$A$2:$CP$214"}</definedName>
    <definedName name="zzzs">[47]ZZZS!$A$1:$E$65536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134" l="1"/>
  <c r="E68" i="134"/>
  <c r="F68" i="134"/>
  <c r="G68" i="134"/>
  <c r="H68" i="134"/>
  <c r="C68" i="134"/>
  <c r="D61" i="134"/>
  <c r="E61" i="134"/>
  <c r="F61" i="134"/>
  <c r="G61" i="134"/>
  <c r="H61" i="134"/>
  <c r="C61" i="134"/>
  <c r="D43" i="134"/>
  <c r="E43" i="134"/>
  <c r="F43" i="134"/>
  <c r="G43" i="134"/>
  <c r="H43" i="134"/>
  <c r="C43" i="134"/>
  <c r="D35" i="134"/>
  <c r="E35" i="134"/>
  <c r="F35" i="134"/>
  <c r="G35" i="134"/>
  <c r="H35" i="134"/>
  <c r="C35" i="134"/>
  <c r="D33" i="134"/>
  <c r="E33" i="134"/>
  <c r="F33" i="134"/>
  <c r="G33" i="134"/>
  <c r="H33" i="134"/>
  <c r="C33" i="134"/>
  <c r="D22" i="134"/>
  <c r="E22" i="134"/>
  <c r="F22" i="134"/>
  <c r="G22" i="134"/>
  <c r="H22" i="134"/>
  <c r="C22" i="134"/>
  <c r="D16" i="134"/>
  <c r="E16" i="134"/>
  <c r="F16" i="134"/>
  <c r="G16" i="134"/>
  <c r="H16" i="134"/>
  <c r="C16" i="134"/>
  <c r="D3" i="134"/>
  <c r="E3" i="134"/>
  <c r="F3" i="134"/>
  <c r="G3" i="134"/>
  <c r="H3" i="134"/>
  <c r="C3" i="134"/>
  <c r="C36" i="138" l="1"/>
  <c r="B36" i="138"/>
  <c r="C35" i="138"/>
  <c r="D35" i="138"/>
  <c r="D36" i="138" s="1"/>
  <c r="E35" i="138"/>
  <c r="E36" i="138" s="1"/>
  <c r="B35" i="138"/>
  <c r="C27" i="138"/>
  <c r="C28" i="138" s="1"/>
  <c r="D27" i="138"/>
  <c r="D28" i="138" s="1"/>
  <c r="E27" i="138"/>
  <c r="E28" i="138" s="1"/>
  <c r="B27" i="138"/>
  <c r="B28" i="138" s="1"/>
  <c r="D4" i="144" l="1"/>
  <c r="D5" i="144"/>
  <c r="D6" i="144"/>
  <c r="D7" i="144"/>
  <c r="D8" i="144"/>
  <c r="D9" i="144"/>
  <c r="D10" i="144"/>
  <c r="D3" i="144"/>
  <c r="B2" i="45" l="1"/>
  <c r="F2" i="43"/>
  <c r="D2" i="134"/>
  <c r="E2" i="134" s="1"/>
  <c r="F2" i="134" s="1"/>
  <c r="G2" i="134" s="1"/>
  <c r="H2" i="134" s="1"/>
  <c r="D66" i="134"/>
  <c r="D75" i="134" s="1"/>
  <c r="H76" i="134"/>
  <c r="G76" i="134"/>
  <c r="F76" i="134"/>
  <c r="C76" i="134"/>
  <c r="C56" i="134"/>
  <c r="C78" i="134" s="1"/>
  <c r="E76" i="134"/>
  <c r="D76" i="134"/>
  <c r="C75" i="134" l="1"/>
  <c r="C77" i="134" s="1"/>
  <c r="G75" i="134"/>
  <c r="E75" i="134"/>
  <c r="E77" i="134" s="1"/>
  <c r="F75" i="134"/>
  <c r="F77" i="134" s="1"/>
  <c r="G77" i="134"/>
  <c r="H75" i="134"/>
  <c r="D77" i="134" l="1"/>
  <c r="H77" i="134"/>
  <c r="B21" i="45" l="1"/>
  <c r="BA14" i="44"/>
  <c r="BA15" i="44"/>
  <c r="BA13" i="44"/>
  <c r="D2" i="44" l="1"/>
  <c r="E2" i="44" s="1"/>
  <c r="F2" i="44" s="1"/>
  <c r="G2" i="44" s="1"/>
  <c r="H2" i="44" s="1"/>
  <c r="I2" i="44" s="1"/>
  <c r="J2" i="44" s="1"/>
  <c r="K2" i="44" s="1"/>
  <c r="L2" i="44" s="1"/>
  <c r="M2" i="44" s="1"/>
  <c r="N2" i="44" s="1"/>
  <c r="O2" i="44" s="1"/>
  <c r="P2" i="44" s="1"/>
  <c r="Q2" i="44" s="1"/>
  <c r="R2" i="44" s="1"/>
  <c r="S2" i="44" s="1"/>
  <c r="T2" i="44" s="1"/>
  <c r="U2" i="44" s="1"/>
  <c r="V2" i="44" s="1"/>
  <c r="W2" i="44" s="1"/>
  <c r="X2" i="44" s="1"/>
  <c r="Y2" i="44" s="1"/>
  <c r="Z2" i="44" s="1"/>
  <c r="AA2" i="44" s="1"/>
  <c r="AB2" i="44" s="1"/>
  <c r="AC2" i="44" s="1"/>
  <c r="AD2" i="44" s="1"/>
  <c r="AE2" i="44" s="1"/>
  <c r="AF2" i="44" s="1"/>
  <c r="AG2" i="44" s="1"/>
  <c r="AH2" i="44" s="1"/>
  <c r="AI2" i="44" s="1"/>
  <c r="AJ2" i="44" s="1"/>
  <c r="AK2" i="44" s="1"/>
  <c r="AL2" i="44" s="1"/>
  <c r="AM2" i="44" s="1"/>
  <c r="AN2" i="44" s="1"/>
  <c r="AO2" i="44" s="1"/>
  <c r="AP2" i="44" s="1"/>
  <c r="AQ2" i="44" s="1"/>
  <c r="AR2" i="44" s="1"/>
  <c r="AS2" i="44" s="1"/>
  <c r="AT2" i="44" s="1"/>
  <c r="AU2" i="44" s="1"/>
  <c r="AV2" i="44" s="1"/>
  <c r="AW2" i="44" s="1"/>
  <c r="AX2" i="44" s="1"/>
  <c r="AY2" i="44" s="1"/>
  <c r="AZ2" i="44" s="1"/>
  <c r="B43" i="45" l="1"/>
  <c r="A33" i="45"/>
  <c r="A42" i="45"/>
  <c r="A41" i="45"/>
  <c r="A40" i="45"/>
  <c r="A39" i="45"/>
  <c r="A38" i="45"/>
  <c r="A37" i="45"/>
  <c r="A36" i="45"/>
  <c r="A35" i="45"/>
  <c r="A34" i="45"/>
  <c r="A32" i="45"/>
  <c r="A31" i="45"/>
  <c r="A30" i="45"/>
  <c r="A29" i="45"/>
  <c r="A28" i="45"/>
  <c r="A27" i="45"/>
  <c r="A26" i="45"/>
  <c r="BA12" i="44"/>
  <c r="BA11" i="44"/>
  <c r="BA10" i="44"/>
  <c r="BA9" i="44"/>
  <c r="BA8" i="44"/>
  <c r="AZ7" i="44"/>
  <c r="AY7" i="44"/>
  <c r="AX7" i="44"/>
  <c r="AW7" i="44"/>
  <c r="AV7" i="44"/>
  <c r="AU7" i="44"/>
  <c r="AT7" i="44"/>
  <c r="AS7" i="44"/>
  <c r="AR7" i="44"/>
  <c r="AQ7" i="44"/>
  <c r="AP7" i="44"/>
  <c r="AO7" i="44"/>
  <c r="AN7" i="44"/>
  <c r="AM7" i="44"/>
  <c r="AL7" i="44"/>
  <c r="AK7" i="44"/>
  <c r="AJ7" i="44"/>
  <c r="AI7" i="44"/>
  <c r="AH7" i="44"/>
  <c r="AG7" i="44"/>
  <c r="AF7" i="44"/>
  <c r="AE7" i="44"/>
  <c r="AD7" i="44"/>
  <c r="AC7" i="44"/>
  <c r="AB7" i="44"/>
  <c r="AA7" i="44"/>
  <c r="Z7" i="44"/>
  <c r="Y7" i="44"/>
  <c r="X7" i="44"/>
  <c r="W7" i="44"/>
  <c r="V7" i="44"/>
  <c r="U7" i="44"/>
  <c r="T7" i="44"/>
  <c r="S7" i="44"/>
  <c r="R7" i="44"/>
  <c r="Q7" i="44"/>
  <c r="P7" i="44"/>
  <c r="O7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BA6" i="44"/>
  <c r="BA5" i="44"/>
  <c r="BA4" i="44"/>
  <c r="AZ3" i="44"/>
  <c r="AY3" i="44"/>
  <c r="AX3" i="44"/>
  <c r="AW3" i="44"/>
  <c r="AV3" i="44"/>
  <c r="AU3" i="44"/>
  <c r="AT3" i="44"/>
  <c r="AS3" i="44"/>
  <c r="AR3" i="44"/>
  <c r="AQ3" i="44"/>
  <c r="AP3" i="44"/>
  <c r="AP16" i="44" s="1"/>
  <c r="AO3" i="44"/>
  <c r="AN3" i="44"/>
  <c r="AM3" i="44"/>
  <c r="AL3" i="44"/>
  <c r="AK3" i="44"/>
  <c r="AJ3" i="44"/>
  <c r="AI3" i="44"/>
  <c r="AH3" i="44"/>
  <c r="AG3" i="44"/>
  <c r="AF3" i="44"/>
  <c r="AE3" i="44"/>
  <c r="AD3" i="44"/>
  <c r="AD16" i="44" s="1"/>
  <c r="AC3" i="44"/>
  <c r="AB3" i="44"/>
  <c r="AA3" i="44"/>
  <c r="Z3" i="44"/>
  <c r="Y3" i="44"/>
  <c r="X3" i="44"/>
  <c r="W3" i="44"/>
  <c r="V3" i="44"/>
  <c r="U3" i="44"/>
  <c r="T3" i="44"/>
  <c r="S3" i="44"/>
  <c r="R3" i="44"/>
  <c r="R16" i="44" s="1"/>
  <c r="Q3" i="44"/>
  <c r="P3" i="44"/>
  <c r="O3" i="44"/>
  <c r="N3" i="44"/>
  <c r="M3" i="44"/>
  <c r="L3" i="44"/>
  <c r="K3" i="44"/>
  <c r="J3" i="44"/>
  <c r="I3" i="44"/>
  <c r="H3" i="44"/>
  <c r="G3" i="44"/>
  <c r="F3" i="44"/>
  <c r="F16" i="44" s="1"/>
  <c r="E3" i="44"/>
  <c r="D3" i="44"/>
  <c r="C3" i="44"/>
  <c r="B3" i="44"/>
  <c r="E16" i="44" l="1"/>
  <c r="Q16" i="44"/>
  <c r="AC16" i="44"/>
  <c r="AO16" i="44"/>
  <c r="AF16" i="44"/>
  <c r="BA3" i="44"/>
  <c r="S16" i="44"/>
  <c r="AE16" i="44"/>
  <c r="G16" i="44"/>
  <c r="T16" i="44"/>
  <c r="H16" i="44"/>
  <c r="AR16" i="44"/>
  <c r="J16" i="44"/>
  <c r="AT16" i="44"/>
  <c r="AH16" i="44"/>
  <c r="V16" i="44"/>
  <c r="M16" i="44"/>
  <c r="AK16" i="44"/>
  <c r="BA7" i="44"/>
  <c r="BA16" i="44" s="1"/>
  <c r="Y16" i="44"/>
  <c r="AW16" i="44"/>
  <c r="D16" i="44"/>
  <c r="P16" i="44"/>
  <c r="AB16" i="44"/>
  <c r="AN16" i="44"/>
  <c r="AZ16" i="44"/>
  <c r="W16" i="44"/>
  <c r="AU16" i="44"/>
  <c r="K16" i="44"/>
  <c r="AI16" i="44"/>
  <c r="L16" i="44"/>
  <c r="X16" i="44"/>
  <c r="AJ16" i="44"/>
  <c r="AV16" i="44"/>
  <c r="N16" i="44"/>
  <c r="AL16" i="44"/>
  <c r="AQ16" i="44"/>
  <c r="B16" i="44"/>
  <c r="Z16" i="44"/>
  <c r="AX16" i="44"/>
  <c r="C16" i="44"/>
  <c r="O16" i="44"/>
  <c r="AA16" i="44"/>
  <c r="AM16" i="44"/>
  <c r="AY16" i="44"/>
  <c r="AG16" i="44"/>
  <c r="I16" i="44"/>
  <c r="U16" i="44"/>
  <c r="AS16" i="44"/>
  <c r="C25" i="45"/>
  <c r="D2" i="45"/>
  <c r="B25" i="45" l="1"/>
  <c r="D25" i="45"/>
  <c r="E2" i="45"/>
  <c r="E25" i="45" l="1"/>
  <c r="F2" i="45"/>
  <c r="F25" i="45" l="1"/>
  <c r="G2" i="45"/>
  <c r="G25" i="45" l="1"/>
  <c r="H2" i="45"/>
  <c r="H25" i="45" l="1"/>
  <c r="I25" i="45" s="1"/>
  <c r="J25" i="45" s="1"/>
  <c r="K25" i="45" s="1"/>
  <c r="L25" i="45" s="1"/>
  <c r="M25" i="45" s="1"/>
  <c r="N25" i="45" s="1"/>
  <c r="O25" i="45" s="1"/>
  <c r="P25" i="45" s="1"/>
  <c r="Q25" i="45" s="1"/>
  <c r="R25" i="45" s="1"/>
  <c r="S25" i="45" s="1"/>
  <c r="T25" i="45" s="1"/>
  <c r="U25" i="45" s="1"/>
  <c r="V25" i="45" s="1"/>
  <c r="W25" i="45" s="1"/>
  <c r="X25" i="45" s="1"/>
  <c r="Y25" i="45" s="1"/>
  <c r="Z25" i="45" s="1"/>
  <c r="AA25" i="45" s="1"/>
  <c r="AB25" i="45" s="1"/>
  <c r="AC25" i="45" s="1"/>
  <c r="AD25" i="45" s="1"/>
  <c r="AE25" i="45" s="1"/>
  <c r="AF25" i="45" s="1"/>
  <c r="AG25" i="45" s="1"/>
  <c r="AH25" i="45" s="1"/>
  <c r="AI25" i="45" s="1"/>
  <c r="AJ25" i="45" s="1"/>
  <c r="AK25" i="45" s="1"/>
  <c r="AL25" i="45" s="1"/>
  <c r="AM25" i="45" s="1"/>
  <c r="AN25" i="45" s="1"/>
  <c r="AO25" i="45" s="1"/>
  <c r="AP25" i="45" s="1"/>
  <c r="AQ25" i="45" s="1"/>
  <c r="AR25" i="45" s="1"/>
  <c r="AS25" i="45" s="1"/>
  <c r="AT25" i="45" s="1"/>
  <c r="AU25" i="45" s="1"/>
  <c r="AV25" i="45" s="1"/>
  <c r="AW25" i="45" s="1"/>
  <c r="AX25" i="45" s="1"/>
  <c r="AY25" i="45" s="1"/>
  <c r="AZ25" i="45" s="1"/>
  <c r="BA25" i="45" s="1"/>
  <c r="I2" i="45"/>
  <c r="J2" i="45" l="1"/>
  <c r="K2" i="45" l="1"/>
  <c r="L2" i="45" l="1"/>
  <c r="M2" i="45" l="1"/>
  <c r="N2" i="45" l="1"/>
  <c r="O2" i="45" l="1"/>
  <c r="P2" i="45" l="1"/>
  <c r="Q2" i="45" l="1"/>
  <c r="R2" i="45" l="1"/>
  <c r="S2" i="45" l="1"/>
  <c r="T2" i="45" l="1"/>
  <c r="U2" i="45" l="1"/>
  <c r="V2" i="45" l="1"/>
  <c r="W2" i="45" l="1"/>
  <c r="X2" i="45" l="1"/>
  <c r="Y2" i="45" l="1"/>
  <c r="Z2" i="45" l="1"/>
  <c r="AA2" i="45" l="1"/>
  <c r="AB2" i="45" l="1"/>
  <c r="AC2" i="45" l="1"/>
  <c r="AD2" i="45" l="1"/>
  <c r="AE2" i="45" l="1"/>
  <c r="AF2" i="45" l="1"/>
  <c r="AG2" i="45" l="1"/>
  <c r="AH2" i="45" l="1"/>
  <c r="AI2" i="45" l="1"/>
  <c r="AJ2" i="45" l="1"/>
  <c r="AK2" i="45" l="1"/>
  <c r="AL2" i="45" l="1"/>
  <c r="AM2" i="45" l="1"/>
  <c r="AN2" i="45" l="1"/>
  <c r="AO2" i="45" l="1"/>
  <c r="AP2" i="45" l="1"/>
  <c r="AQ2" i="45" l="1"/>
  <c r="AR2" i="45" l="1"/>
  <c r="AS2" i="45" l="1"/>
  <c r="AT2" i="45" l="1"/>
  <c r="AU2" i="45" l="1"/>
  <c r="AV2" i="45" l="1"/>
  <c r="AW2" i="45" l="1"/>
  <c r="AX2" i="45" l="1"/>
  <c r="AY2" i="45" l="1"/>
  <c r="AZ2" i="45" l="1"/>
  <c r="BA2" i="45" l="1"/>
  <c r="C2" i="43" l="1"/>
  <c r="D2" i="43" s="1"/>
  <c r="E2" i="43" s="1"/>
  <c r="G2" i="43" s="1"/>
</calcChain>
</file>

<file path=xl/sharedStrings.xml><?xml version="1.0" encoding="utf-8"?>
<sst xmlns="http://schemas.openxmlformats.org/spreadsheetml/2006/main" count="754" uniqueCount="305">
  <si>
    <t xml:space="preserve">Zoznam tabuliek a grafov použitých v materiáli: </t>
  </si>
  <si>
    <t>Príjmy VS</t>
  </si>
  <si>
    <t>Daňové príjmy</t>
  </si>
  <si>
    <t>Sociálne a zdravotné odvody</t>
  </si>
  <si>
    <t>Tržby</t>
  </si>
  <si>
    <t>Príjmy z majetku</t>
  </si>
  <si>
    <t>Prijaté transfery</t>
  </si>
  <si>
    <t>Výdavky VS</t>
  </si>
  <si>
    <t>Kompenzácie zamestnancov</t>
  </si>
  <si>
    <t>Medzispotreba</t>
  </si>
  <si>
    <t>Sociálne transfery</t>
  </si>
  <si>
    <t>Úrokové náklady</t>
  </si>
  <si>
    <t>Investície</t>
  </si>
  <si>
    <t>Saldo VS</t>
  </si>
  <si>
    <t>Primárne saldo</t>
  </si>
  <si>
    <t>Štrukturálne primárne saldo</t>
  </si>
  <si>
    <t>Zdroj: RRZ</t>
  </si>
  <si>
    <t>% HDP</t>
  </si>
  <si>
    <t>Zdroj: RRZ, MF SR</t>
  </si>
  <si>
    <t>HDP</t>
  </si>
  <si>
    <t>skutočnosť</t>
  </si>
  <si>
    <t>úpravy</t>
  </si>
  <si>
    <t>upravené</t>
  </si>
  <si>
    <t>scenár</t>
  </si>
  <si>
    <t>PRÍJMY</t>
  </si>
  <si>
    <t>Sociálne a zdrav. odvody</t>
  </si>
  <si>
    <t>Nedaňové príjmy</t>
  </si>
  <si>
    <t xml:space="preserve"> - z toho príjmy z majetku</t>
  </si>
  <si>
    <t>Granty a transfery</t>
  </si>
  <si>
    <t xml:space="preserve"> - z toho EÚ fondy</t>
  </si>
  <si>
    <t>VÝDAVKY</t>
  </si>
  <si>
    <t>Hrubé mzdy</t>
  </si>
  <si>
    <t>Tovary a služby</t>
  </si>
  <si>
    <t>Dotácie a transfery</t>
  </si>
  <si>
    <t>Dávky a dôchodky</t>
  </si>
  <si>
    <t>Výdavky zdravotníctva</t>
  </si>
  <si>
    <t>Úrokové platby</t>
  </si>
  <si>
    <t>Ostatné výdavky (najmä transfery)</t>
  </si>
  <si>
    <t>SALDO VS</t>
  </si>
  <si>
    <t>ŠTRUKTURÁLNE SALDO VS</t>
  </si>
  <si>
    <t>Zdroj: RRZ, ŠÚ SR</t>
  </si>
  <si>
    <t xml:space="preserve"> - Sociálne a zdravotné odvody (celý balík)</t>
  </si>
  <si>
    <t xml:space="preserve"> - Výpadok - II. pilier</t>
  </si>
  <si>
    <t xml:space="preserve"> - Sociálne poistenie ozbrojených zložiek</t>
  </si>
  <si>
    <t>Výdavky citlivé na demografiu</t>
  </si>
  <si>
    <t xml:space="preserve"> - dôchodkové dávky (I. pilier)</t>
  </si>
  <si>
    <t xml:space="preserve"> - ozbrojené zložky</t>
  </si>
  <si>
    <t xml:space="preserve"> - zdravotná starostlivosť</t>
  </si>
  <si>
    <t xml:space="preserve"> - dlhodobá starostlivosť</t>
  </si>
  <si>
    <t xml:space="preserve"> - školstvo</t>
  </si>
  <si>
    <t xml:space="preserve"> - dávky v nezamestnanosti</t>
  </si>
  <si>
    <t xml:space="preserve"> - nemocenské a úrazové dávky</t>
  </si>
  <si>
    <t xml:space="preserve"> - ostatné sociálne transfery</t>
  </si>
  <si>
    <t>Saldo</t>
  </si>
  <si>
    <t>* bez jednorazových vplyvov</t>
  </si>
  <si>
    <t>Primárne výdavky</t>
  </si>
  <si>
    <t>Fixné v dlhodobej časti</t>
  </si>
  <si>
    <t>Náklady na ukončenie JE</t>
  </si>
  <si>
    <t>PPP projekty a náklady na údržbu</t>
  </si>
  <si>
    <t>Úroky</t>
  </si>
  <si>
    <t>Štrukturálne saldo</t>
  </si>
  <si>
    <t>Dlh VS</t>
  </si>
  <si>
    <t>Nominálny HDP (tis. eur)</t>
  </si>
  <si>
    <t>Implicitná úroková miera (%)</t>
  </si>
  <si>
    <t>-</t>
  </si>
  <si>
    <t>Ostatné</t>
  </si>
  <si>
    <t>druh</t>
  </si>
  <si>
    <t>Daňové príjmy a odvodové príjmy</t>
  </si>
  <si>
    <t xml:space="preserve"> - akruálne zaznamenanie DPH</t>
  </si>
  <si>
    <t>ostatné</t>
  </si>
  <si>
    <t xml:space="preserve"> - DPH z PPP projektu D4/R7</t>
  </si>
  <si>
    <t xml:space="preserve"> - zmeny v umorovaní strát DPPO</t>
  </si>
  <si>
    <t>pandémia</t>
  </si>
  <si>
    <t xml:space="preserve"> - odpustenie sociálnych odvodov</t>
  </si>
  <si>
    <t xml:space="preserve"> - posun v splatnosti odvodov</t>
  </si>
  <si>
    <t xml:space="preserve"> - nulová sadzba DPH na respirátory</t>
  </si>
  <si>
    <t xml:space="preserve"> - jednorazový pokles odvodu z hazardných hier</t>
  </si>
  <si>
    <t xml:space="preserve"> - jednorazový výpadok tržieb</t>
  </si>
  <si>
    <r>
      <t xml:space="preserve"> - dodatočné príjmy nemocníc</t>
    </r>
    <r>
      <rPr>
        <sz val="9"/>
        <color rgb="FF13B5EA"/>
        <rFont val="Constantia"/>
        <family val="1"/>
        <charset val="238"/>
      </rPr>
      <t>*</t>
    </r>
  </si>
  <si>
    <r>
      <t xml:space="preserve"> - zaúčtovanie penále voči nemocniciam Sociálnou poisťovňou</t>
    </r>
    <r>
      <rPr>
        <sz val="9"/>
        <color rgb="FF13B5EA"/>
        <rFont val="Constantia"/>
        <family val="1"/>
        <charset val="238"/>
      </rPr>
      <t>*</t>
    </r>
  </si>
  <si>
    <r>
      <t xml:space="preserve"> - oddlženie nemocníc voči Sociálnej poisťovni</t>
    </r>
    <r>
      <rPr>
        <sz val="9"/>
        <color rgb="FF13B5EA"/>
        <rFont val="Constantia"/>
        <family val="1"/>
        <charset val="238"/>
      </rPr>
      <t>*</t>
    </r>
  </si>
  <si>
    <t xml:space="preserve"> - výdavky na plošné testovanie</t>
  </si>
  <si>
    <r>
      <t xml:space="preserve"> - dodatočné výdavky nemocníc</t>
    </r>
    <r>
      <rPr>
        <sz val="9"/>
        <color rgb="FF13B5EA"/>
        <rFont val="Constantia"/>
        <family val="1"/>
        <charset val="238"/>
      </rPr>
      <t>*</t>
    </r>
  </si>
  <si>
    <t xml:space="preserve"> - odmeny zamestnancom v prvej línii</t>
  </si>
  <si>
    <t xml:space="preserve"> - zriadenie krízového koordinačného centra</t>
  </si>
  <si>
    <t xml:space="preserve"> - úhrada DPH z PPP projektu</t>
  </si>
  <si>
    <r>
      <t xml:space="preserve"> - zníženie záväzkov nemocníc voči veriteľom</t>
    </r>
    <r>
      <rPr>
        <sz val="9"/>
        <color rgb="FF13B5EA"/>
        <rFont val="Constantia"/>
        <family val="1"/>
        <charset val="238"/>
      </rPr>
      <t>*</t>
    </r>
  </si>
  <si>
    <t xml:space="preserve"> - výdavky štátneho rozpočtu na nákup zdravotníckeho materiálu</t>
  </si>
  <si>
    <t xml:space="preserve"> - úspory prevádzkových nákladov štátneho rozpočtu</t>
  </si>
  <si>
    <t xml:space="preserve"> - hospodárska mobilizácia</t>
  </si>
  <si>
    <t xml:space="preserve"> - výdavky štátneho rozpočtu spojené s pandémiou</t>
  </si>
  <si>
    <t xml:space="preserve"> - výdavky ostatných subjektov VS spojených s pandémiou</t>
  </si>
  <si>
    <t>Subvencie</t>
  </si>
  <si>
    <t xml:space="preserve"> - preplácanie nájmov</t>
  </si>
  <si>
    <t xml:space="preserve"> - podpora cestovného ruchu</t>
  </si>
  <si>
    <t xml:space="preserve"> - dotácie v oblasti kultúry</t>
  </si>
  <si>
    <t xml:space="preserve"> - prevádzka mobilných odberových miest</t>
  </si>
  <si>
    <t xml:space="preserve"> - kompenzácia výpadku príjmov z tržieb (SAD, letecké spoločnosti)</t>
  </si>
  <si>
    <t xml:space="preserve"> - SOS dávka</t>
  </si>
  <si>
    <t xml:space="preserve"> - pandemická OČR</t>
  </si>
  <si>
    <t xml:space="preserve"> - predĺženie poberania dávky v nezamestnanosti</t>
  </si>
  <si>
    <t xml:space="preserve"> - zmeny v dávke v hmotnej núdzi</t>
  </si>
  <si>
    <t xml:space="preserve"> - zmeny v rodičovskom príspevku</t>
  </si>
  <si>
    <t xml:space="preserve"> - úspory výdavkov na zdravotnú starostlivosť (neurgentná starostlivosť)</t>
  </si>
  <si>
    <t xml:space="preserve"> - dodatočné výdavky na zdravotnú starostlivosť z dôvodu pandémie</t>
  </si>
  <si>
    <t xml:space="preserve"> - presun platieb v zdravotníctve do kapitálových transferov</t>
  </si>
  <si>
    <t>Ostatné bežné transfery</t>
  </si>
  <si>
    <t xml:space="preserve"> - program "Pracuj, zmeň svoj život"</t>
  </si>
  <si>
    <t xml:space="preserve"> - nástroj núdzovej podpory EÚ - zabezpečenie prístupu k vakcínam</t>
  </si>
  <si>
    <t xml:space="preserve"> - nákup stíhačiek</t>
  </si>
  <si>
    <t>Zmena stavu zásob</t>
  </si>
  <si>
    <t xml:space="preserve"> - antigénové testy a pohotovostné zásoby</t>
  </si>
  <si>
    <t>Kapitálové transfery</t>
  </si>
  <si>
    <r>
      <t xml:space="preserve"> - oddlženie nemocníc voči ostatným veriteľom</t>
    </r>
    <r>
      <rPr>
        <sz val="9"/>
        <color rgb="FF13B5EA"/>
        <rFont val="Constantia"/>
        <family val="1"/>
        <charset val="238"/>
      </rPr>
      <t>*</t>
    </r>
  </si>
  <si>
    <t xml:space="preserve"> - prevzatie rizikových záruk voči Kube</t>
  </si>
  <si>
    <t xml:space="preserve"> - odpustenie pohľadávok voči Srbsku</t>
  </si>
  <si>
    <r>
      <t xml:space="preserve"> - presun platieb v zdravotníctve do kapitálových transferov</t>
    </r>
    <r>
      <rPr>
        <sz val="9"/>
        <color rgb="FF13B5EA"/>
        <rFont val="Constantia"/>
        <family val="1"/>
        <charset val="238"/>
      </rPr>
      <t>*</t>
    </r>
  </si>
  <si>
    <t>Spolu (vplyv na saldo)</t>
  </si>
  <si>
    <t xml:space="preserve"> - vplyv pandémie</t>
  </si>
  <si>
    <t xml:space="preserve"> - ostatné jednorazové vplyvy spĺňajúce definíciu RRZ</t>
  </si>
  <si>
    <t xml:space="preserve"> - dočasné vplyvy</t>
  </si>
  <si>
    <t>Pozn.: * položky s dočasným vplyvom</t>
  </si>
  <si>
    <t>Indikátor udržateľnosti (%HDP)</t>
  </si>
  <si>
    <t>február 2020                              pred krízou</t>
  </si>
  <si>
    <t>február 2020                              s krízou</t>
  </si>
  <si>
    <t>december 2020      (rozpočtová politika            po voľbách)</t>
  </si>
  <si>
    <t>Zdravotníctvo</t>
  </si>
  <si>
    <t>Celkové vplyvy opatrení voči NPC</t>
  </si>
  <si>
    <t xml:space="preserve"> - v % HDP</t>
  </si>
  <si>
    <t xml:space="preserve"> ** zahŕňa dotácie poskytované kapitolami MK SR a MH SR.</t>
  </si>
  <si>
    <t xml:space="preserve"> *** časť prostriedkov bola financovaná z rozpočtu EÚ, v tabuľke je uvedený vplyv na saldo</t>
  </si>
  <si>
    <t xml:space="preserve"> **** ide o celkový rozpočtový vplyv nárastu čerpania vplyvom pandémie vrátane opatrenia „karanténna PN“ </t>
  </si>
  <si>
    <r>
      <t xml:space="preserve"> - karanténna PN</t>
    </r>
    <r>
      <rPr>
        <sz val="9"/>
        <color rgb="FF13B5EA"/>
        <rFont val="Constantia"/>
        <family val="1"/>
        <charset val="238"/>
      </rPr>
      <t>****</t>
    </r>
  </si>
  <si>
    <r>
      <t xml:space="preserve"> - opatrenia na podporu zamestnanosti</t>
    </r>
    <r>
      <rPr>
        <sz val="9"/>
        <color rgb="FF13B5EA"/>
        <rFont val="Constantia"/>
        <family val="1"/>
        <charset val="238"/>
      </rPr>
      <t>***</t>
    </r>
  </si>
  <si>
    <r>
      <t xml:space="preserve"> - dotácie v oblasti kultúry</t>
    </r>
    <r>
      <rPr>
        <sz val="9"/>
        <color rgb="FF13B5EA"/>
        <rFont val="Constantia"/>
        <family val="1"/>
        <charset val="238"/>
      </rPr>
      <t>**</t>
    </r>
  </si>
  <si>
    <t>Strednodobá časť ZS</t>
  </si>
  <si>
    <t xml:space="preserve">Zdravotníctvo </t>
  </si>
  <si>
    <t>Dlhodobá starostlivosť</t>
  </si>
  <si>
    <t>Dôchodky</t>
  </si>
  <si>
    <t>Súčasný stav VF*</t>
  </si>
  <si>
    <t>Pozn.: * ide o vplyv počiatočnej rozpočtovej pozície, t.j. štrukturálneho primárneho salda v danom roku</t>
  </si>
  <si>
    <t>SD časť - strednodobá časť, DD starost. - výdavky na dlhodobú starostlivosť</t>
  </si>
  <si>
    <t>SD vplyvy</t>
  </si>
  <si>
    <t>DD vplyvy</t>
  </si>
  <si>
    <t>Posun konsolidácie a projekcií o jeden rok</t>
  </si>
  <si>
    <t>Ostatné vplyvy</t>
  </si>
  <si>
    <t>Pozn.: SD - strednodobý vplyv, DD - dlhodobý vplyv</t>
  </si>
  <si>
    <t>Ostatné zložky salda (najmä dane, tržby)</t>
  </si>
  <si>
    <t>Dôchodkový systém</t>
  </si>
  <si>
    <t>Iné implicitné záväzky</t>
  </si>
  <si>
    <t>Školstvo</t>
  </si>
  <si>
    <t>Celková zmena</t>
  </si>
  <si>
    <t>Tržby (predaj tovarov a     služieb, admin. popl.)</t>
  </si>
  <si>
    <t>Príjmy z majetku (úroky, dividendy, licencie)</t>
  </si>
  <si>
    <t>Ostatné bežné výdavky</t>
  </si>
  <si>
    <t>Mzdy</t>
  </si>
  <si>
    <t>Spolufinancovanie</t>
  </si>
  <si>
    <t>Vývoj dlhu, primárneho salda a výdavkov v základnom scenári</t>
  </si>
  <si>
    <t>Dlh nad hranicou</t>
  </si>
  <si>
    <t>Horný limit dlhu (ľavá os)</t>
  </si>
  <si>
    <t>Primárne saldo (limit dlhu)</t>
  </si>
  <si>
    <t>Fixné výdavky v dlhodobej časti</t>
  </si>
  <si>
    <t>Modelované výdavky</t>
  </si>
  <si>
    <t>Celkové výdavky</t>
  </si>
  <si>
    <t>najvýznamnejší vplyv zmien</t>
  </si>
  <si>
    <t>Mimoriadna správa - dec. 2012</t>
  </si>
  <si>
    <t>Správa - apríl 2013</t>
  </si>
  <si>
    <t>2012: reforma systému dôchodkového zabezpečenia, konsolidačné opatrenia na rok 2013</t>
  </si>
  <si>
    <t>Správa - apríl 2014</t>
  </si>
  <si>
    <t>2013: zlepšenie salda rozpočtu, reforma výsluhového zabezpečenia</t>
  </si>
  <si>
    <t>Správa - apríl 2015</t>
  </si>
  <si>
    <t>2014: zhoršenie salda v roku 2014, čiastočne kompenzované legislatívnymi zmenami v daniach na rok 2015</t>
  </si>
  <si>
    <t>Správa - apríl 2016</t>
  </si>
  <si>
    <t>2015: zhoršenie salda v roku 2015, zavedenie minimálnych dôchodkov, kompenzované nižším dlhom a pozitívnejším vplyvom strednodobého makroekonomického vývoja</t>
  </si>
  <si>
    <t>Správa - apríl 2017</t>
  </si>
  <si>
    <t>2016: zlepšenie salda rozpočtu čiastočne kompenzované menej priaznivým poklesom deficitu v strednodobom horizonte</t>
  </si>
  <si>
    <t>Správa - apríl 2018</t>
  </si>
  <si>
    <t>2017: menej priaznivý pokles deficitu v strednodobom horizonte čiastočne kompenzovaný zlepšením salda rozpočtu v roku 2016</t>
  </si>
  <si>
    <t>Správa - apríl 2019</t>
  </si>
  <si>
    <t>2018: zhoršenie štrukturálneho salda čiastočne kompenzované priaznivejším poklesom deficitu v strednodobom horizonte</t>
  </si>
  <si>
    <t>Správa - apríl 2020</t>
  </si>
  <si>
    <t>2019: zastropovanie veku odchodu do dôchodku, zvýšenie minimálnych dôchodkov, menej priaznivý vývoj v strednodobom horizonte</t>
  </si>
  <si>
    <t>Správa - apríl 2021</t>
  </si>
  <si>
    <t>2020: vplyv pandémie koronavírusu čiastočne kompenzovaný zmrazením minimálnych dôchodkov</t>
  </si>
  <si>
    <t>Správa o dlhodobej udržateľnosti verejných financií (jún 2021)</t>
  </si>
  <si>
    <t>Tab 1: Strednodobá časť základného scenára (% HDP)</t>
  </si>
  <si>
    <t>HRUBÝ DLH VS</t>
  </si>
  <si>
    <r>
      <t> </t>
    </r>
    <r>
      <rPr>
        <b/>
        <sz val="10"/>
        <color rgb="FF13B5EA"/>
        <rFont val="Constantia"/>
        <family val="1"/>
        <charset val="238"/>
      </rPr>
      <t>Tab 2: Príjmy a výdavky citlivé na starnutie populácie</t>
    </r>
    <r>
      <rPr>
        <b/>
        <sz val="6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(v % HDP)</t>
    </r>
  </si>
  <si>
    <t>2021*</t>
  </si>
  <si>
    <t>2071-2021</t>
  </si>
  <si>
    <r>
      <t>Tab 3: Základný scenár verejných financií</t>
    </r>
    <r>
      <rPr>
        <b/>
        <sz val="8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(tis. eur)</t>
    </r>
  </si>
  <si>
    <r>
      <t>Tab 3: Základný scenár verejných financií</t>
    </r>
    <r>
      <rPr>
        <b/>
        <sz val="8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(% HDP)</t>
    </r>
  </si>
  <si>
    <t>Tab 4: Vývoj ukazovateľa dlhodobej udržateľnosti (% HDP)</t>
  </si>
  <si>
    <t>Správa – jún 2021</t>
  </si>
  <si>
    <t>2021: odhadované zhoršenie štrukturálneho salda</t>
  </si>
  <si>
    <r>
      <t>Graf 1: Ukazovateľ dlhodobej udržateľnosti v roku 2021 - stav k 18. máju 2021</t>
    </r>
    <r>
      <rPr>
        <b/>
        <sz val="8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(% HDP)</t>
    </r>
  </si>
  <si>
    <t>hodnoty za rok 2020</t>
  </si>
  <si>
    <t>Graf 2: Príspevky k zmene ukazovateľa dlhodobej udržateľnosti medzi rokmi 2020 a 2021 (% HDP)</t>
  </si>
  <si>
    <t>odhad</t>
  </si>
  <si>
    <t>Zhoršenie salda v roku 2021</t>
  </si>
  <si>
    <t>Lepší strednodobý vývoj</t>
  </si>
  <si>
    <t>Zavedenie príspevku na skrátenú prácu</t>
  </si>
  <si>
    <t>2021 odhad</t>
  </si>
  <si>
    <r>
      <t>Graf 4: Príspevky k zmene štrukturálneho salda medzi rokmi 2021 a 2024</t>
    </r>
    <r>
      <rPr>
        <b/>
        <sz val="6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(% HDP)</t>
    </r>
  </si>
  <si>
    <t>Zmeny v rámci roku 2021 - ostatné zložky</t>
  </si>
  <si>
    <r>
      <t>Graf 5: Príspevky ostatných zložiek k zmene salda medzi rokmi 2021 a 2024</t>
    </r>
    <r>
      <rPr>
        <b/>
        <sz val="6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(bez implicitných záväzkov, % HDP)</t>
    </r>
  </si>
  <si>
    <r>
      <t>Graf 6: Vývoj dlhu a primárneho salda v základnom scenári</t>
    </r>
    <r>
      <rPr>
        <b/>
        <sz val="8"/>
        <color rgb="FF13B5EA"/>
        <rFont val="Constantia"/>
        <family val="1"/>
      </rPr>
      <t xml:space="preserve"> </t>
    </r>
    <r>
      <rPr>
        <b/>
        <sz val="10"/>
        <color rgb="FF13B5EA"/>
        <rFont val="Constantia"/>
        <family val="1"/>
      </rPr>
      <t>(% HDP)</t>
    </r>
  </si>
  <si>
    <r>
      <t>Graf 7: Vývoj výdavkov v základnom scenári</t>
    </r>
    <r>
      <rPr>
        <b/>
        <sz val="8"/>
        <color rgb="FF13B5EA"/>
        <rFont val="Constantia"/>
        <family val="1"/>
      </rPr>
      <t xml:space="preserve"> </t>
    </r>
    <r>
      <rPr>
        <b/>
        <sz val="10"/>
        <color rgb="FF13B5EA"/>
        <rFont val="Constantia"/>
        <family val="1"/>
      </rPr>
      <t>(% HDP)</t>
    </r>
  </si>
  <si>
    <t>Tab 5: Porovnanie odhadu salda VS v roku 2021 s fiškálnym rámcom (ESA2010, mil. eur)</t>
  </si>
  <si>
    <t>Odhad salda VS v porovnaní:</t>
  </si>
  <si>
    <t>so schváleným rozpočtom na rok 2021</t>
  </si>
  <si>
    <t>s odhadom vlády na rok 2021 zverejneným v PS 2021-2024</t>
  </si>
  <si>
    <t>Celková odchýlka:</t>
  </si>
  <si>
    <t>1. Opatrenia prijaté na riešenie pandémie</t>
  </si>
  <si>
    <t>2. Daňové a odvodové príjmy (VpDP)</t>
  </si>
  <si>
    <t>3. Vybrané nedaňové príjmy</t>
  </si>
  <si>
    <t xml:space="preserve"> - administratívne príjmy ŠR</t>
  </si>
  <si>
    <t xml:space="preserve"> - odvod z hazardných hier</t>
  </si>
  <si>
    <t xml:space="preserve"> - tržby NDS, ZSSK a ŽSR</t>
  </si>
  <si>
    <t xml:space="preserve"> - ostatné nedaňové príjmy</t>
  </si>
  <si>
    <t>4. Sociálne dávky a transfery:</t>
  </si>
  <si>
    <t xml:space="preserve"> - výdavky Sociálnej poisťovne</t>
  </si>
  <si>
    <t xml:space="preserve"> - sociálne dávky MPSVaR</t>
  </si>
  <si>
    <t>5. Vzťahy s rozpočtom EÚ</t>
  </si>
  <si>
    <t xml:space="preserve"> - transfer do rozpočtu EÚ</t>
  </si>
  <si>
    <t xml:space="preserve"> - výdavky na spolufinancovanie</t>
  </si>
  <si>
    <t xml:space="preserve"> - rezerva na odvody do EÚ a prostriedky EÚ</t>
  </si>
  <si>
    <t xml:space="preserve"> - korekcie k čerpaniu EÚ fondov</t>
  </si>
  <si>
    <t>6. Výdavky štátneho rozpočtu:</t>
  </si>
  <si>
    <t xml:space="preserve"> - mzdové výdavky ŠR (vrátane rezerv)</t>
  </si>
  <si>
    <t xml:space="preserve"> - ostatné bežné výdavky</t>
  </si>
  <si>
    <t xml:space="preserve"> - kapitálové výdavky (vrátane rezerv)</t>
  </si>
  <si>
    <t>7. Hospodárenie samospráv (bez daňových príjmov):</t>
  </si>
  <si>
    <t xml:space="preserve"> - obce</t>
  </si>
  <si>
    <t xml:space="preserve"> - VÚC</t>
  </si>
  <si>
    <t>8. Výdavky v zdravotníctve:</t>
  </si>
  <si>
    <t xml:space="preserve"> - výdavky na zdravotnú starostlivosť </t>
  </si>
  <si>
    <t xml:space="preserve"> - splátky voči akcionárom súkr. zdravotných poisťovní</t>
  </si>
  <si>
    <t>- hospodárenie nemocníc</t>
  </si>
  <si>
    <t xml:space="preserve"> - prevádzkové výdavky zdravotných poisťovní</t>
  </si>
  <si>
    <t>9. Hospodárenie ostatných subjektov VS:</t>
  </si>
  <si>
    <t xml:space="preserve"> - ŽSR</t>
  </si>
  <si>
    <t xml:space="preserve"> - ZSSK</t>
  </si>
  <si>
    <t xml:space="preserve"> - NDS</t>
  </si>
  <si>
    <t xml:space="preserve"> - príspevkové organizácie</t>
  </si>
  <si>
    <t xml:space="preserve"> - jadrová a vyraďovacia spoločnosť</t>
  </si>
  <si>
    <t xml:space="preserve"> - verejné vysoké školy</t>
  </si>
  <si>
    <t xml:space="preserve"> - ostatné subjekty</t>
  </si>
  <si>
    <t>10. Ostatné vplyvy</t>
  </si>
  <si>
    <r>
      <t>Oddlženie nemocníc</t>
    </r>
    <r>
      <rPr>
        <sz val="9"/>
        <color rgb="FF13B5EA"/>
        <rFont val="Constantia"/>
        <family val="1"/>
        <charset val="238"/>
      </rPr>
      <t>*</t>
    </r>
  </si>
  <si>
    <t>Návrh na vyslovenie súhlasu NR SR s použitím štátnych finančných aktív na realizáciu finančnej stabilizácie zdravotníckych zariadení (8. decembra 2020)</t>
  </si>
  <si>
    <r>
      <t>Zavedenie podpory v čase skrátenej práce</t>
    </r>
    <r>
      <rPr>
        <sz val="9"/>
        <color rgb="FF13B5EA"/>
        <rFont val="Constantia"/>
        <family val="1"/>
        <charset val="238"/>
      </rPr>
      <t>**</t>
    </r>
  </si>
  <si>
    <t>Vládny návrh zákona o podpore v čase skrátenej práce schválený 4. mája 2021 (odhad RRZ)</t>
  </si>
  <si>
    <t>Podpora rozvoja bývania</t>
  </si>
  <si>
    <t>Novela zákona č. 433/2010 Z. z. o dotáciách na rozvoj bývania a o sociálnom bývaní schválená 25. novembra 2020  (v roku 2020 dotácie neboli realizované, rok 2021 – doložka vplyvov)</t>
  </si>
  <si>
    <t>Bezplatná autobusová doprava</t>
  </si>
  <si>
    <t>RVS 2021-2023 – alokácia v rezerve na riešenie vplyvov nových právnych predpisov (rok 2021 – odhad RRZ)</t>
  </si>
  <si>
    <t>Dotácie na podporu plnenia funkcií rodiny a na podporu dobrovoľníckej činnosti</t>
  </si>
  <si>
    <t xml:space="preserve">Novela zákona č. 544/2010 Z. z. o dotáciách v pôsobnosti MPSVaR SR schválená 17. decembra 2020 (rok 2021 – doložka vplyvov) </t>
  </si>
  <si>
    <t>Dotácie na podporu športu</t>
  </si>
  <si>
    <t>Zákon z 18. septembra 2019 o Fonde na podporu športu (v roku 2020 dotácie neboli realizované, odhad RRZ)</t>
  </si>
  <si>
    <t>Zrušenie obedov zadarmo</t>
  </si>
  <si>
    <r>
      <t xml:space="preserve">Novela zákona č. 544/2010 Z. z. o dotáciách v pôsobnosti MPSVaR SR schválená 17. decembra 2020 </t>
    </r>
    <r>
      <rPr>
        <i/>
        <sz val="8"/>
        <color theme="1"/>
        <rFont val="Constantia"/>
        <family val="1"/>
        <charset val="238"/>
      </rPr>
      <t>(odhad RRZ)</t>
    </r>
  </si>
  <si>
    <t>Zaisťovanie výnosov z trestnej činnosti</t>
  </si>
  <si>
    <t>Vládny návrh zákona o výkone rozhodnutia o zaistení majetku a správe zaisteného majetku schválený 21. októbra 2020 (rok 2021 – doložka vplyvov okrem osobných výdavkov)</t>
  </si>
  <si>
    <t>Reforma súdnictva</t>
  </si>
  <si>
    <t>Vládny návrh zákona o reforme súdnictva schválený 12. decembra 2020 (rok 2021 – odhad RRZ)</t>
  </si>
  <si>
    <t>Pozemkové úpravy</t>
  </si>
  <si>
    <t>RVS 2021-2023 – alokácia v rezerve na riešenie vplyvov nových právnych predpisov (rok 2021)</t>
  </si>
  <si>
    <t>Odchodné policajtov</t>
  </si>
  <si>
    <t>Novela zákona o štátnom rozpočte schválená vládou 12. mája 2021</t>
  </si>
  <si>
    <t>Investičná dotácia pre JLR</t>
  </si>
  <si>
    <t>MH SR – rozpočtové opatrenie č. 7/2021</t>
  </si>
  <si>
    <t>Ostatné úpravy voči NPC scenáru:</t>
  </si>
  <si>
    <t xml:space="preserve"> - vyššie príjmy z dividend</t>
  </si>
  <si>
    <t xml:space="preserve"> - úspory v mzdách v štátnom rozpočte</t>
  </si>
  <si>
    <t xml:space="preserve"> - vyšší odvod do rozpočtu EÚ</t>
  </si>
  <si>
    <t xml:space="preserve"> - vyššie investície samospráv</t>
  </si>
  <si>
    <r>
      <t xml:space="preserve"> - ostatné vplyvy (najmä vyššie kapitálové transfery)</t>
    </r>
    <r>
      <rPr>
        <sz val="9"/>
        <color rgb="FF13B5EA"/>
        <rFont val="Constantia"/>
        <family val="1"/>
        <charset val="238"/>
      </rPr>
      <t>***</t>
    </r>
  </si>
  <si>
    <t>Celkový vplyv ostatných úprav voči NPC</t>
  </si>
  <si>
    <t>Vplyvy opatrení v prvom roku sú čerpané z oficiálnych dokumentov a v ďalších rokoch sú indexované podľa pravidiel zostavenia základného scenára. Vplyvy ostatných úprav sú odhadnuté RRZ na základe výkazov Štátnej pokladnice a iných údajov v rámci aktuálnej prognózy salda VS v roku 2021.</t>
  </si>
  <si>
    <t>* opatrenie zapracované bez vplyvu na saldo (výdavky zo štátnych finančných aktív budú kompenzované poklesom záväzkov nemocníc)</t>
  </si>
  <si>
    <t>** vplyv vo výške príjmov z poistného na toto opatrenie, keďže RRZ v základnom scenári nepredpokladá krízové udalosti, na ktoré je toto opatrenie primárne určené</t>
  </si>
  <si>
    <t>*** ide o sumu rozdielu základného scenára voči aktuálnemu odhadu RRZ v ostatných nedaňových príjmoch a výdavkoch verejnej správy</t>
  </si>
  <si>
    <t>HDP (mil. eur)</t>
  </si>
  <si>
    <t>Tab 6: Zoznam opatrení zahrnutých do základného scenára vychádzajúceho z roku 2021 (tis. eur, rozdiely voči základnému scenáru vychádzajúcemu z roku 2020)</t>
  </si>
  <si>
    <t>Tab 7: Jednorazové vplyvy a iné položky s dočasným vplyvom (tis. eur)</t>
  </si>
  <si>
    <t>Platené dane</t>
  </si>
  <si>
    <t xml:space="preserve"> - nákup zdravotníckeho materiálu</t>
  </si>
  <si>
    <t xml:space="preserve"> - vklady do ZI pre SZRB a Letové prevádzkové služby</t>
  </si>
  <si>
    <t>Tab 1: Strednodobá časť základného scenára</t>
  </si>
  <si>
    <t>Tab 2: Príjmy a výdavky citlivé na starnutie populácie</t>
  </si>
  <si>
    <t>Tab 3: Základný scenár verejných financií</t>
  </si>
  <si>
    <t>Tab 4: Vývoj ukazovateľa dlhodobej udržateľnosti</t>
  </si>
  <si>
    <t>Tab 5: Porovnanie odhadu salda VS v roku 2021 s fiškálnym rámcom</t>
  </si>
  <si>
    <t>Tab 6: Zoznam opatrení zahrnutých do základného scenára vychádzajúceho z roku 2021</t>
  </si>
  <si>
    <t>Tab 7: Jednorazové vplyvy a iné položky s dočasným vplyvom</t>
  </si>
  <si>
    <t>Graf 1: Ukazovateľ dlhodobej udržateľnosti v roku 2021 – stav k 18. máju 2021</t>
  </si>
  <si>
    <t>Graf 2: Príspevky k zmene ukazovateľa medzi rokmi 2020 a 2021</t>
  </si>
  <si>
    <t>Graf 3: Ukazovateľ dlhodobej udržateľnosti</t>
  </si>
  <si>
    <t>Graf 4: Príspevky k zmene štrukturálneho salda medzi rokmi 2021 a 2024</t>
  </si>
  <si>
    <t>Graf 5: Príspevky ostatných zložiek k zmene salda medzi rokmi 2021 a 2024</t>
  </si>
  <si>
    <t>Graf 6: Projekcia vývoja dlhu a primárneho salda v základnom scenári</t>
  </si>
  <si>
    <t>Graf 7: Projekcia výdavkov v základnom scenári</t>
  </si>
  <si>
    <r>
      <t>Graf 3: Ukazovateľ dlhodobej udržateľnosti</t>
    </r>
    <r>
      <rPr>
        <b/>
        <sz val="6"/>
        <color rgb="FF13B5EA"/>
        <rFont val="Constantia"/>
        <family val="1"/>
      </rPr>
      <t xml:space="preserve"> </t>
    </r>
    <r>
      <rPr>
        <b/>
        <sz val="10"/>
        <color rgb="FF13B5EA"/>
        <rFont val="Constantia"/>
        <family val="1"/>
      </rPr>
      <t xml:space="preserve">(% HDP)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</si>
</sst>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-* #,##0.00\ _S_k_-;\-* #,##0.00\ _S_k_-;_-* &quot;-&quot;??\ _S_k_-;_-@_-"/>
    <numFmt numFmtId="167" formatCode="#,##0.0"/>
    <numFmt numFmtId="168" formatCode="0.0"/>
    <numFmt numFmtId="169" formatCode="_-* #,##0.00\ _S_k_-;\-* #,##0.00\ _S_k_-;_-* \-??\ _S_k_-;_-@_-"/>
    <numFmt numFmtId="170" formatCode="0.000"/>
    <numFmt numFmtId="171" formatCode="#,##0.0000"/>
    <numFmt numFmtId="172" formatCode="#,##0.000"/>
  </numFmts>
  <fonts count="95" x14ac:knownFonts="1">
    <font>
      <sz val="11"/>
      <color theme="1"/>
      <name val="Calibri"/>
      <family val="2"/>
      <charset val="238"/>
      <scheme val="minor"/>
    </font>
    <font>
      <b/>
      <sz val="10"/>
      <color rgb="FF13B5EA"/>
      <name val="Constantia"/>
      <family val="1"/>
      <charset val="238"/>
    </font>
    <font>
      <sz val="10"/>
      <color theme="1"/>
      <name val="Times New Roman"/>
      <family val="1"/>
      <charset val="238"/>
    </font>
    <font>
      <sz val="9"/>
      <color rgb="FFFFFFFF"/>
      <name val="Constantia"/>
      <family val="1"/>
      <charset val="238"/>
    </font>
    <font>
      <b/>
      <sz val="9"/>
      <color rgb="FFFFFFFF"/>
      <name val="Constantia"/>
      <family val="1"/>
      <charset val="238"/>
    </font>
    <font>
      <b/>
      <sz val="9"/>
      <color rgb="FF13B5EA"/>
      <name val="Constantia"/>
      <family val="1"/>
      <charset val="238"/>
    </font>
    <font>
      <sz val="9"/>
      <color theme="1"/>
      <name val="Constantia"/>
      <family val="1"/>
      <charset val="238"/>
    </font>
    <font>
      <i/>
      <sz val="8"/>
      <color rgb="FF13B5EA"/>
      <name val="Constantia"/>
      <family val="1"/>
      <charset val="238"/>
    </font>
    <font>
      <sz val="11"/>
      <color indexed="8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Times New Roman"/>
      <family val="1"/>
      <charset val="238"/>
    </font>
    <font>
      <sz val="11"/>
      <color theme="1"/>
      <name val="Constantia"/>
      <family val="1"/>
      <charset val="238"/>
    </font>
    <font>
      <sz val="9"/>
      <name val="Constant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9"/>
      <name val="Constantia"/>
      <family val="1"/>
      <charset val="238"/>
    </font>
    <font>
      <i/>
      <sz val="9"/>
      <color theme="1"/>
      <name val="Constantia"/>
      <family val="1"/>
      <charset val="238"/>
    </font>
    <font>
      <sz val="8"/>
      <name val="Arial"/>
      <family val="2"/>
    </font>
    <font>
      <b/>
      <sz val="9"/>
      <color theme="0"/>
      <name val="Constantia"/>
      <family val="1"/>
      <charset val="238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"/>
      <family val="2"/>
    </font>
    <font>
      <u/>
      <sz val="10"/>
      <color theme="10"/>
      <name val="Arial Narrow"/>
      <family val="2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color indexed="8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  <charset val="238"/>
    </font>
    <font>
      <sz val="9"/>
      <color rgb="FF13B5EA"/>
      <name val="Constantia"/>
      <family val="1"/>
      <charset val="238"/>
    </font>
    <font>
      <sz val="9"/>
      <color rgb="FF000000"/>
      <name val="Constantia"/>
      <family val="1"/>
      <charset val="238"/>
    </font>
    <font>
      <b/>
      <sz val="9"/>
      <color theme="1"/>
      <name val="Constant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Constantia"/>
      <family val="1"/>
      <charset val="238"/>
    </font>
    <font>
      <b/>
      <sz val="8"/>
      <color rgb="FF13B5EA"/>
      <name val="Constantia"/>
      <family val="1"/>
      <charset val="238"/>
    </font>
    <font>
      <b/>
      <sz val="16"/>
      <color rgb="FF13B5EA"/>
      <name val="Constantia"/>
      <family val="1"/>
      <charset val="238"/>
    </font>
    <font>
      <u/>
      <sz val="10"/>
      <color theme="10"/>
      <name val="Arial"/>
      <family val="2"/>
      <charset val="238"/>
    </font>
    <font>
      <sz val="10"/>
      <name val="Constantia"/>
      <family val="1"/>
      <charset val="238"/>
    </font>
    <font>
      <sz val="10"/>
      <color theme="1"/>
      <name val="Constantia"/>
      <family val="2"/>
      <charset val="238"/>
    </font>
    <font>
      <b/>
      <sz val="10"/>
      <color rgb="FF13B5EA"/>
      <name val="Constantia"/>
      <family val="1"/>
    </font>
    <font>
      <sz val="10"/>
      <color theme="1"/>
      <name val="Constantia"/>
      <family val="1"/>
    </font>
    <font>
      <b/>
      <sz val="10"/>
      <color theme="0"/>
      <name val="Constantia"/>
      <family val="1"/>
    </font>
    <font>
      <b/>
      <sz val="9"/>
      <color rgb="FF000000"/>
      <name val="Constantia"/>
      <family val="1"/>
      <charset val="238"/>
    </font>
    <font>
      <sz val="12"/>
      <color theme="1"/>
      <name val="Constantia"/>
      <family val="1"/>
      <charset val="238"/>
    </font>
    <font>
      <b/>
      <sz val="6"/>
      <color rgb="FF13B5EA"/>
      <name val="Constantia"/>
      <family val="1"/>
      <charset val="238"/>
    </font>
    <font>
      <b/>
      <sz val="10"/>
      <color rgb="FFFFFFFF"/>
      <name val="Constantia"/>
      <family val="1"/>
    </font>
    <font>
      <b/>
      <sz val="10"/>
      <color rgb="FF000000"/>
      <name val="Constantia"/>
      <family val="1"/>
      <charset val="238"/>
    </font>
    <font>
      <sz val="10"/>
      <color rgb="FF000000"/>
      <name val="Constantia"/>
      <family val="1"/>
    </font>
    <font>
      <i/>
      <sz val="10"/>
      <color theme="1"/>
      <name val="Constantia"/>
      <family val="1"/>
      <charset val="238"/>
    </font>
    <font>
      <i/>
      <sz val="9"/>
      <color rgb="FF13B5EA"/>
      <name val="Constantia"/>
      <family val="1"/>
      <charset val="238"/>
    </font>
    <font>
      <sz val="9"/>
      <color rgb="FF13B5EA"/>
      <name val="Calibri"/>
      <family val="2"/>
      <charset val="238"/>
      <scheme val="minor"/>
    </font>
    <font>
      <sz val="9"/>
      <color rgb="FF000000"/>
      <name val="Constantia"/>
      <family val="1"/>
    </font>
    <font>
      <b/>
      <sz val="9"/>
      <color rgb="FFFFFFFF"/>
      <name val="Constantia"/>
      <family val="1"/>
    </font>
    <font>
      <i/>
      <sz val="8"/>
      <color rgb="FF13B5EA"/>
      <name val="Constantia"/>
      <family val="1"/>
    </font>
    <font>
      <sz val="9"/>
      <color theme="1"/>
      <name val="Constantia"/>
      <family val="1"/>
    </font>
    <font>
      <b/>
      <sz val="9"/>
      <color theme="1"/>
      <name val="Constantia"/>
      <family val="1"/>
    </font>
    <font>
      <b/>
      <sz val="9"/>
      <color theme="0"/>
      <name val="Constantia"/>
      <family val="1"/>
    </font>
    <font>
      <b/>
      <sz val="8"/>
      <color rgb="FF13B5EA"/>
      <name val="Constantia"/>
      <family val="1"/>
    </font>
    <font>
      <sz val="10"/>
      <name val="Constantia"/>
      <family val="1"/>
    </font>
    <font>
      <sz val="11"/>
      <color theme="1"/>
      <name val="Calibri"/>
      <family val="2"/>
      <charset val="238"/>
    </font>
    <font>
      <b/>
      <sz val="10"/>
      <color theme="1"/>
      <name val="Constantia"/>
      <family val="1"/>
    </font>
    <font>
      <b/>
      <sz val="10"/>
      <name val="Constantia"/>
      <family val="1"/>
    </font>
    <font>
      <sz val="11"/>
      <name val="Calibri"/>
      <family val="2"/>
      <charset val="238"/>
    </font>
    <font>
      <b/>
      <sz val="9"/>
      <color theme="0" tint="-0.14999847407452621"/>
      <name val="Constantia"/>
      <family val="1"/>
    </font>
    <font>
      <i/>
      <sz val="9"/>
      <color theme="0" tint="-0.14999847407452621"/>
      <name val="Constantia"/>
      <family val="1"/>
    </font>
    <font>
      <b/>
      <sz val="6"/>
      <color rgb="FF13B5EA"/>
      <name val="Constantia"/>
      <family val="1"/>
    </font>
    <font>
      <i/>
      <sz val="10"/>
      <color rgb="FF00B0F0"/>
      <name val="Constantia"/>
      <family val="1"/>
    </font>
    <font>
      <sz val="10"/>
      <color theme="0" tint="-0.14999847407452621"/>
      <name val="Constantia"/>
      <family val="1"/>
    </font>
    <font>
      <u/>
      <sz val="11"/>
      <color theme="10"/>
      <name val="Calibri"/>
      <family val="2"/>
      <charset val="238"/>
    </font>
    <font>
      <sz val="11"/>
      <name val="Calibri"/>
      <family val="2"/>
    </font>
    <font>
      <i/>
      <sz val="8"/>
      <name val="Constantia"/>
      <family val="1"/>
      <charset val="238"/>
    </font>
    <font>
      <sz val="9"/>
      <color theme="0"/>
      <name val="Constantia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charset val="238"/>
      <scheme val="minor"/>
    </font>
    <font>
      <i/>
      <sz val="8"/>
      <color theme="1"/>
      <name val="Constantia"/>
      <family val="1"/>
      <charset val="238"/>
    </font>
    <font>
      <i/>
      <sz val="8"/>
      <color rgb="FF000000"/>
      <name val="Constantia"/>
      <family val="1"/>
      <charset val="238"/>
    </font>
    <font>
      <sz val="11"/>
      <name val="Constantia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rgb="FF13BFEA"/>
        <bgColor indexed="64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rgb="FF00B0F0"/>
        <bgColor indexed="64"/>
      </patternFill>
    </fill>
    <fill>
      <patternFill patternType="solid">
        <fgColor rgb="FF13B5EA"/>
        <bgColor rgb="FF000000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rgb="FF13B5EA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rgb="FF13B5EA"/>
      </bottom>
      <diagonal/>
    </border>
    <border>
      <left/>
      <right style="thin">
        <color rgb="FF13B5EA"/>
      </right>
      <top/>
      <bottom/>
      <diagonal/>
    </border>
    <border>
      <left style="thin">
        <color rgb="FF13B5EA"/>
      </left>
      <right/>
      <top/>
      <bottom/>
      <diagonal/>
    </border>
    <border>
      <left/>
      <right/>
      <top style="thin">
        <color rgb="FF13B5EA"/>
      </top>
      <bottom/>
      <diagonal/>
    </border>
    <border>
      <left/>
      <right/>
      <top/>
      <bottom style="thin">
        <color rgb="FF13BFEA"/>
      </bottom>
      <diagonal/>
    </border>
    <border>
      <left/>
      <right style="medium">
        <color rgb="FF13B5EA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rgb="FF13B5EA"/>
      </top>
      <bottom style="thin">
        <color rgb="FF13B5EA"/>
      </bottom>
      <diagonal/>
    </border>
    <border>
      <left style="thin">
        <color rgb="FF13BFEA"/>
      </left>
      <right/>
      <top/>
      <bottom style="thin">
        <color rgb="FF13B5EA"/>
      </bottom>
      <diagonal/>
    </border>
    <border>
      <left style="thin">
        <color rgb="FF13BFEA"/>
      </left>
      <right/>
      <top/>
      <bottom/>
      <diagonal/>
    </border>
    <border>
      <left/>
      <right/>
      <top style="thin">
        <color rgb="FF13BFEA"/>
      </top>
      <bottom style="thin">
        <color rgb="FF13BFEA"/>
      </bottom>
      <diagonal/>
    </border>
    <border>
      <left/>
      <right/>
      <top style="thin">
        <color rgb="FF13BFEA"/>
      </top>
      <bottom style="thin">
        <color rgb="FF13B5EA"/>
      </bottom>
      <diagonal/>
    </border>
    <border>
      <left/>
      <right/>
      <top/>
      <bottom style="medium">
        <color rgb="FF13B5EA"/>
      </bottom>
      <diagonal/>
    </border>
    <border>
      <left style="medium">
        <color rgb="FF13B5EA"/>
      </left>
      <right style="medium">
        <color rgb="FF13B5EA"/>
      </right>
      <top/>
      <bottom/>
      <diagonal/>
    </border>
    <border>
      <left style="medium">
        <color rgb="FF13B5EA"/>
      </left>
      <right style="medium">
        <color rgb="FF13B5EA"/>
      </right>
      <top/>
      <bottom style="medium">
        <color rgb="FF13B5EA"/>
      </bottom>
      <diagonal/>
    </border>
    <border>
      <left/>
      <right style="medium">
        <color rgb="FF13B5EA"/>
      </right>
      <top/>
      <bottom style="medium">
        <color rgb="FF13B5EA"/>
      </bottom>
      <diagonal/>
    </border>
    <border>
      <left style="medium">
        <color rgb="FF13B5EA"/>
      </left>
      <right style="medium">
        <color rgb="FF13B5EA"/>
      </right>
      <top style="medium">
        <color rgb="FF13B5EA"/>
      </top>
      <bottom/>
      <diagonal/>
    </border>
    <border>
      <left/>
      <right style="medium">
        <color rgb="FF13B5EA"/>
      </right>
      <top style="medium">
        <color rgb="FF13B5EA"/>
      </top>
      <bottom style="medium">
        <color rgb="FF13B5EA"/>
      </bottom>
      <diagonal/>
    </border>
    <border>
      <left style="medium">
        <color rgb="FF13B5EA"/>
      </left>
      <right style="medium">
        <color rgb="FF13B5EA"/>
      </right>
      <top style="medium">
        <color rgb="FF13B5EA"/>
      </top>
      <bottom style="medium">
        <color rgb="FF13B5EA"/>
      </bottom>
      <diagonal/>
    </border>
    <border>
      <left style="medium">
        <color rgb="FF13B5EA"/>
      </left>
      <right/>
      <top style="medium">
        <color rgb="FF13B5EA"/>
      </top>
      <bottom/>
      <diagonal/>
    </border>
    <border>
      <left/>
      <right/>
      <top style="medium">
        <color rgb="FF13B5EA"/>
      </top>
      <bottom/>
      <diagonal/>
    </border>
    <border>
      <left/>
      <right style="medium">
        <color rgb="FF13B5EA"/>
      </right>
      <top style="medium">
        <color rgb="FF13B5EA"/>
      </top>
      <bottom/>
      <diagonal/>
    </border>
    <border>
      <left style="medium">
        <color rgb="FF13B5EA"/>
      </left>
      <right/>
      <top/>
      <bottom style="medium">
        <color rgb="FF13B5EA"/>
      </bottom>
      <diagonal/>
    </border>
    <border>
      <left style="medium">
        <color rgb="FF13B5EA"/>
      </left>
      <right/>
      <top style="medium">
        <color rgb="FF13B5EA"/>
      </top>
      <bottom style="medium">
        <color rgb="FF13B5EA"/>
      </bottom>
      <diagonal/>
    </border>
  </borders>
  <cellStyleXfs count="1511">
    <xf numFmtId="0" fontId="0" fillId="0" borderId="0"/>
    <xf numFmtId="166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0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" fillId="0" borderId="0"/>
    <xf numFmtId="0" fontId="10" fillId="0" borderId="0"/>
    <xf numFmtId="0" fontId="15" fillId="0" borderId="0"/>
    <xf numFmtId="0" fontId="9" fillId="0" borderId="0"/>
    <xf numFmtId="166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/>
    <xf numFmtId="4" fontId="19" fillId="4" borderId="1" applyNumberFormat="0" applyProtection="0">
      <alignment horizontal="left" vertical="center" indent="1"/>
    </xf>
    <xf numFmtId="0" fontId="16" fillId="0" borderId="0"/>
    <xf numFmtId="0" fontId="10" fillId="0" borderId="0">
      <alignment vertical="center"/>
    </xf>
    <xf numFmtId="9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9" fillId="0" borderId="0"/>
    <xf numFmtId="4" fontId="23" fillId="36" borderId="12" applyNumberFormat="0" applyProtection="0">
      <alignment vertical="center"/>
    </xf>
    <xf numFmtId="0" fontId="2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5" fillId="0" borderId="0"/>
    <xf numFmtId="0" fontId="10" fillId="0" borderId="0">
      <alignment vertical="center"/>
    </xf>
    <xf numFmtId="0" fontId="22" fillId="0" borderId="0"/>
    <xf numFmtId="0" fontId="9" fillId="0" borderId="0"/>
    <xf numFmtId="9" fontId="9" fillId="0" borderId="0" applyFont="0" applyFill="0" applyBorder="0" applyAlignment="0" applyProtection="0"/>
    <xf numFmtId="0" fontId="10" fillId="0" borderId="0">
      <alignment vertical="center"/>
    </xf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/>
    <xf numFmtId="0" fontId="22" fillId="0" borderId="0"/>
    <xf numFmtId="9" fontId="1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5" fillId="0" borderId="0"/>
    <xf numFmtId="9" fontId="1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>
      <alignment vertical="center"/>
    </xf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22" fillId="0" borderId="0"/>
    <xf numFmtId="0" fontId="10" fillId="0" borderId="0">
      <alignment vertical="center"/>
    </xf>
    <xf numFmtId="9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/>
    <xf numFmtId="0" fontId="22" fillId="0" borderId="0"/>
    <xf numFmtId="9" fontId="1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>
      <alignment vertical="center"/>
    </xf>
    <xf numFmtId="166" fontId="1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>
      <alignment vertical="center"/>
    </xf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9" fontId="22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6" fillId="0" borderId="0"/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9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>
      <alignment vertical="center"/>
    </xf>
    <xf numFmtId="0" fontId="22" fillId="0" borderId="0"/>
    <xf numFmtId="0" fontId="22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1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1" fillId="0" borderId="0"/>
    <xf numFmtId="9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9" fontId="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1" fillId="0" borderId="0"/>
    <xf numFmtId="9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1" fillId="0" borderId="0"/>
    <xf numFmtId="9" fontId="21" fillId="0" borderId="0" applyFont="0" applyFill="0" applyBorder="0" applyAlignment="0" applyProtection="0"/>
    <xf numFmtId="0" fontId="22" fillId="0" borderId="0"/>
    <xf numFmtId="0" fontId="1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0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9" fillId="0" borderId="0"/>
    <xf numFmtId="0" fontId="22" fillId="0" borderId="0"/>
    <xf numFmtId="0" fontId="22" fillId="0" borderId="0"/>
    <xf numFmtId="0" fontId="1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9" fontId="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>
      <alignment vertical="center"/>
    </xf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15" fillId="0" borderId="0"/>
    <xf numFmtId="0" fontId="21" fillId="0" borderId="0"/>
    <xf numFmtId="9" fontId="21" fillId="0" borderId="0" applyFont="0" applyFill="0" applyBorder="0" applyAlignment="0" applyProtection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9" fontId="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9" fontId="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9" fontId="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9" fontId="9" fillId="0" borderId="0" applyFont="0" applyFill="0" applyBorder="0" applyAlignment="0" applyProtection="0"/>
    <xf numFmtId="0" fontId="22" fillId="0" borderId="0"/>
    <xf numFmtId="0" fontId="22" fillId="0" borderId="0"/>
    <xf numFmtId="9" fontId="10" fillId="0" borderId="0" applyFont="0" applyFill="0" applyBorder="0" applyAlignment="0" applyProtection="0"/>
    <xf numFmtId="0" fontId="10" fillId="0" borderId="0">
      <alignment vertical="center"/>
    </xf>
    <xf numFmtId="0" fontId="22" fillId="0" borderId="0"/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>
      <alignment vertical="center"/>
    </xf>
    <xf numFmtId="0" fontId="22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>
      <alignment vertical="center"/>
    </xf>
    <xf numFmtId="0" fontId="22" fillId="0" borderId="0"/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9" fontId="10" fillId="0" borderId="0" applyFont="0" applyFill="0" applyBorder="0" applyAlignment="0" applyProtection="0"/>
    <xf numFmtId="0" fontId="22" fillId="0" borderId="0"/>
    <xf numFmtId="0" fontId="22" fillId="0" borderId="0"/>
    <xf numFmtId="0" fontId="10" fillId="0" borderId="0">
      <alignment vertical="center"/>
    </xf>
    <xf numFmtId="166" fontId="10" fillId="0" borderId="0" applyFont="0" applyFill="0" applyBorder="0" applyAlignment="0" applyProtection="0"/>
    <xf numFmtId="0" fontId="1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0" fillId="0" borderId="0">
      <alignment vertical="center"/>
    </xf>
    <xf numFmtId="9" fontId="10" fillId="0" borderId="0" applyFont="0" applyFill="0" applyBorder="0" applyAlignment="0" applyProtection="0"/>
    <xf numFmtId="0" fontId="10" fillId="0" borderId="0">
      <alignment vertical="center"/>
    </xf>
    <xf numFmtId="9" fontId="10" fillId="0" borderId="0" applyFont="0" applyFill="0" applyBorder="0" applyAlignment="0" applyProtection="0"/>
    <xf numFmtId="0" fontId="22" fillId="0" borderId="0"/>
    <xf numFmtId="166" fontId="10" fillId="0" borderId="0" applyFont="0" applyFill="0" applyBorder="0" applyAlignment="0" applyProtection="0"/>
    <xf numFmtId="0" fontId="10" fillId="0" borderId="0">
      <alignment vertical="center"/>
    </xf>
    <xf numFmtId="0" fontId="22" fillId="0" borderId="0"/>
    <xf numFmtId="9" fontId="10" fillId="0" borderId="0" applyFont="0" applyFill="0" applyBorder="0" applyAlignment="0" applyProtection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22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/>
    <xf numFmtId="0" fontId="22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>
      <alignment vertical="center"/>
    </xf>
    <xf numFmtId="0" fontId="22" fillId="0" borderId="0"/>
    <xf numFmtId="0" fontId="22" fillId="0" borderId="0"/>
    <xf numFmtId="9" fontId="10" fillId="0" borderId="0" applyFont="0" applyFill="0" applyBorder="0" applyAlignment="0" applyProtection="0"/>
    <xf numFmtId="0" fontId="10" fillId="0" borderId="0">
      <alignment vertical="center"/>
    </xf>
    <xf numFmtId="9" fontId="10" fillId="0" borderId="0" applyFont="0" applyFill="0" applyBorder="0" applyAlignment="0" applyProtection="0"/>
    <xf numFmtId="0" fontId="22" fillId="0" borderId="0"/>
    <xf numFmtId="0" fontId="22" fillId="0" borderId="0"/>
    <xf numFmtId="0" fontId="10" fillId="0" borderId="0">
      <alignment vertical="center"/>
    </xf>
    <xf numFmtId="166" fontId="10" fillId="0" borderId="0" applyFont="0" applyFill="0" applyBorder="0" applyAlignment="0" applyProtection="0"/>
    <xf numFmtId="0" fontId="10" fillId="0" borderId="0">
      <alignment vertical="center"/>
    </xf>
    <xf numFmtId="0" fontId="22" fillId="0" borderId="0"/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22" fillId="0" borderId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9" fontId="10" fillId="0" borderId="0" applyFont="0" applyFill="0" applyBorder="0" applyAlignment="0" applyProtection="0"/>
    <xf numFmtId="0" fontId="22" fillId="0" borderId="0"/>
    <xf numFmtId="0" fontId="22" fillId="0" borderId="0"/>
    <xf numFmtId="0" fontId="10" fillId="0" borderId="0">
      <alignment vertical="center"/>
    </xf>
    <xf numFmtId="0" fontId="22" fillId="0" borderId="0"/>
    <xf numFmtId="9" fontId="1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/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5" fillId="0" borderId="0"/>
    <xf numFmtId="0" fontId="10" fillId="0" borderId="0">
      <alignment vertical="center"/>
    </xf>
    <xf numFmtId="9" fontId="27" fillId="0" borderId="0" applyFont="0" applyFill="0" applyBorder="0" applyAlignment="0" applyProtection="0"/>
    <xf numFmtId="0" fontId="22" fillId="0" borderId="0"/>
    <xf numFmtId="0" fontId="22" fillId="0" borderId="0"/>
    <xf numFmtId="0" fontId="15" fillId="0" borderId="0"/>
    <xf numFmtId="0" fontId="15" fillId="0" borderId="0"/>
    <xf numFmtId="0" fontId="10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9" fillId="0" borderId="0"/>
    <xf numFmtId="0" fontId="10" fillId="0" borderId="0"/>
    <xf numFmtId="0" fontId="22" fillId="0" borderId="0"/>
    <xf numFmtId="0" fontId="15" fillId="0" borderId="0"/>
    <xf numFmtId="0" fontId="15" fillId="0" borderId="0"/>
    <xf numFmtId="0" fontId="10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9" fillId="0" borderId="0"/>
    <xf numFmtId="0" fontId="10" fillId="0" borderId="0"/>
    <xf numFmtId="0" fontId="22" fillId="0" borderId="0"/>
    <xf numFmtId="0" fontId="15" fillId="0" borderId="0"/>
    <xf numFmtId="0" fontId="15" fillId="0" borderId="0"/>
    <xf numFmtId="0" fontId="10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9" fillId="0" borderId="0"/>
    <xf numFmtId="0" fontId="10" fillId="0" borderId="0"/>
    <xf numFmtId="0" fontId="22" fillId="0" borderId="0"/>
    <xf numFmtId="0" fontId="15" fillId="0" borderId="0"/>
    <xf numFmtId="0" fontId="15" fillId="0" borderId="0"/>
    <xf numFmtId="0" fontId="10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9" fillId="0" borderId="0"/>
    <xf numFmtId="0" fontId="10" fillId="0" borderId="0"/>
    <xf numFmtId="0" fontId="22" fillId="0" borderId="0"/>
    <xf numFmtId="0" fontId="15" fillId="0" borderId="0"/>
    <xf numFmtId="0" fontId="15" fillId="0" borderId="0"/>
    <xf numFmtId="0" fontId="10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9" fillId="0" borderId="0"/>
    <xf numFmtId="0" fontId="10" fillId="0" borderId="0"/>
    <xf numFmtId="0" fontId="15" fillId="0" borderId="0"/>
    <xf numFmtId="0" fontId="15" fillId="0" borderId="0"/>
    <xf numFmtId="0" fontId="10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9" fillId="0" borderId="0"/>
    <xf numFmtId="0" fontId="10" fillId="0" borderId="0"/>
    <xf numFmtId="0" fontId="15" fillId="0" borderId="0"/>
    <xf numFmtId="0" fontId="15" fillId="0" borderId="0"/>
    <xf numFmtId="0" fontId="10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9" fillId="0" borderId="0"/>
    <xf numFmtId="0" fontId="10" fillId="0" borderId="0"/>
    <xf numFmtId="0" fontId="15" fillId="0" borderId="0"/>
    <xf numFmtId="0" fontId="15" fillId="0" borderId="0"/>
    <xf numFmtId="0" fontId="10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9" fillId="0" borderId="0"/>
    <xf numFmtId="0" fontId="10" fillId="0" borderId="0"/>
    <xf numFmtId="0" fontId="15" fillId="0" borderId="0"/>
    <xf numFmtId="0" fontId="15" fillId="0" borderId="0"/>
    <xf numFmtId="0" fontId="10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9" fillId="0" borderId="0"/>
    <xf numFmtId="0" fontId="10" fillId="0" borderId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6" applyNumberFormat="0" applyAlignment="0" applyProtection="0"/>
    <xf numFmtId="0" fontId="36" fillId="9" borderId="7" applyNumberFormat="0" applyAlignment="0" applyProtection="0"/>
    <xf numFmtId="0" fontId="37" fillId="9" borderId="6" applyNumberFormat="0" applyAlignment="0" applyProtection="0"/>
    <xf numFmtId="0" fontId="38" fillId="0" borderId="8" applyNumberFormat="0" applyFill="0" applyAlignment="0" applyProtection="0"/>
    <xf numFmtId="0" fontId="39" fillId="1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43" fillId="35" borderId="0" applyNumberFormat="0" applyBorder="0" applyAlignment="0" applyProtection="0"/>
    <xf numFmtId="0" fontId="9" fillId="11" borderId="10" applyNumberFormat="0" applyFont="0" applyAlignment="0" applyProtection="0"/>
    <xf numFmtId="0" fontId="9" fillId="11" borderId="10" applyNumberFormat="0" applyFont="0" applyAlignment="0" applyProtection="0"/>
    <xf numFmtId="0" fontId="9" fillId="11" borderId="10" applyNumberFormat="0" applyFont="0" applyAlignment="0" applyProtection="0"/>
    <xf numFmtId="0" fontId="9" fillId="11" borderId="10" applyNumberFormat="0" applyFont="0" applyAlignment="0" applyProtection="0"/>
    <xf numFmtId="0" fontId="9" fillId="11" borderId="10" applyNumberFormat="0" applyFont="0" applyAlignment="0" applyProtection="0"/>
    <xf numFmtId="0" fontId="9" fillId="11" borderId="10" applyNumberFormat="0" applyFont="0" applyAlignment="0" applyProtection="0"/>
    <xf numFmtId="0" fontId="9" fillId="0" borderId="0"/>
    <xf numFmtId="0" fontId="9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4" fillId="0" borderId="0"/>
    <xf numFmtId="0" fontId="44" fillId="0" borderId="0"/>
    <xf numFmtId="0" fontId="21" fillId="0" borderId="0"/>
    <xf numFmtId="9" fontId="21" fillId="0" borderId="0" applyFont="0" applyFill="0" applyBorder="0" applyAlignment="0" applyProtection="0"/>
    <xf numFmtId="0" fontId="16" fillId="0" borderId="0"/>
    <xf numFmtId="169" fontId="10" fillId="0" borderId="0" applyFill="0" applyBorder="0" applyAlignment="0" applyProtection="0"/>
    <xf numFmtId="0" fontId="21" fillId="0" borderId="0"/>
    <xf numFmtId="0" fontId="10" fillId="0" borderId="0">
      <alignment vertical="center"/>
    </xf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21" fillId="0" borderId="0"/>
    <xf numFmtId="9" fontId="2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21" fillId="0" borderId="0"/>
    <xf numFmtId="9" fontId="21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2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21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6" applyNumberFormat="0" applyAlignment="0" applyProtection="0"/>
    <xf numFmtId="0" fontId="36" fillId="9" borderId="7" applyNumberFormat="0" applyAlignment="0" applyProtection="0"/>
    <xf numFmtId="0" fontId="37" fillId="9" borderId="6" applyNumberFormat="0" applyAlignment="0" applyProtection="0"/>
    <xf numFmtId="0" fontId="38" fillId="0" borderId="8" applyNumberFormat="0" applyFill="0" applyAlignment="0" applyProtection="0"/>
    <xf numFmtId="0" fontId="39" fillId="1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43" fillId="35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10" fillId="0" borderId="0">
      <alignment vertical="center"/>
    </xf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6" applyNumberFormat="0" applyAlignment="0" applyProtection="0"/>
    <xf numFmtId="0" fontId="36" fillId="9" borderId="7" applyNumberFormat="0" applyAlignment="0" applyProtection="0"/>
    <xf numFmtId="0" fontId="37" fillId="9" borderId="6" applyNumberFormat="0" applyAlignment="0" applyProtection="0"/>
    <xf numFmtId="0" fontId="38" fillId="0" borderId="8" applyNumberFormat="0" applyFill="0" applyAlignment="0" applyProtection="0"/>
    <xf numFmtId="0" fontId="39" fillId="1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43" fillId="35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10" fillId="0" borderId="0"/>
    <xf numFmtId="0" fontId="16" fillId="0" borderId="0"/>
    <xf numFmtId="9" fontId="16" fillId="0" borderId="0" applyFont="0" applyFill="0" applyBorder="0" applyAlignment="0" applyProtection="0"/>
    <xf numFmtId="0" fontId="10" fillId="0" borderId="0">
      <alignment vertical="center"/>
    </xf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6" applyNumberFormat="0" applyAlignment="0" applyProtection="0"/>
    <xf numFmtId="0" fontId="36" fillId="9" borderId="7" applyNumberFormat="0" applyAlignment="0" applyProtection="0"/>
    <xf numFmtId="0" fontId="37" fillId="9" borderId="6" applyNumberFormat="0" applyAlignment="0" applyProtection="0"/>
    <xf numFmtId="0" fontId="38" fillId="0" borderId="8" applyNumberFormat="0" applyFill="0" applyAlignment="0" applyProtection="0"/>
    <xf numFmtId="0" fontId="39" fillId="1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43" fillId="35" borderId="0" applyNumberFormat="0" applyBorder="0" applyAlignment="0" applyProtection="0"/>
    <xf numFmtId="0" fontId="16" fillId="0" borderId="0"/>
    <xf numFmtId="0" fontId="10" fillId="0" borderId="0">
      <alignment vertical="center"/>
    </xf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/>
    <xf numFmtId="0" fontId="9" fillId="0" borderId="0"/>
    <xf numFmtId="165" fontId="16" fillId="0" borderId="0" applyFont="0" applyFill="0" applyBorder="0" applyAlignment="0" applyProtection="0"/>
    <xf numFmtId="0" fontId="16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6" fillId="0" borderId="0"/>
    <xf numFmtId="0" fontId="77" fillId="0" borderId="0"/>
    <xf numFmtId="9" fontId="7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1" fillId="0" borderId="0"/>
    <xf numFmtId="0" fontId="80" fillId="0" borderId="0"/>
    <xf numFmtId="9" fontId="80" fillId="0" borderId="0" applyFont="0" applyFill="0" applyBorder="0" applyAlignment="0" applyProtection="0"/>
    <xf numFmtId="0" fontId="80" fillId="0" borderId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/>
    <xf numFmtId="0" fontId="77" fillId="0" borderId="0"/>
    <xf numFmtId="0" fontId="10" fillId="0" borderId="0"/>
    <xf numFmtId="0" fontId="86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87" fillId="0" borderId="0"/>
    <xf numFmtId="9" fontId="77" fillId="0" borderId="0" applyFont="0" applyFill="0" applyBorder="0" applyAlignment="0" applyProtection="0"/>
    <xf numFmtId="0" fontId="15" fillId="0" borderId="0"/>
    <xf numFmtId="0" fontId="91" fillId="0" borderId="0" applyNumberFormat="0" applyFill="0" applyBorder="0" applyAlignment="0" applyProtection="0"/>
  </cellStyleXfs>
  <cellXfs count="25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/>
    <xf numFmtId="0" fontId="0" fillId="0" borderId="0" xfId="0" applyFill="1"/>
    <xf numFmtId="0" fontId="6" fillId="0" borderId="0" xfId="0" applyFont="1"/>
    <xf numFmtId="168" fontId="0" fillId="0" borderId="0" xfId="0" applyNumberFormat="1"/>
    <xf numFmtId="168" fontId="6" fillId="0" borderId="0" xfId="0" applyNumberFormat="1" applyFont="1"/>
    <xf numFmtId="0" fontId="1" fillId="0" borderId="0" xfId="0" applyFont="1"/>
    <xf numFmtId="168" fontId="14" fillId="0" borderId="0" xfId="0" applyNumberFormat="1" applyFont="1" applyAlignment="1">
      <alignment horizontal="center" vertical="center"/>
    </xf>
    <xf numFmtId="0" fontId="53" fillId="0" borderId="0" xfId="18" applyFont="1"/>
    <xf numFmtId="0" fontId="18" fillId="0" borderId="0" xfId="18" applyFont="1"/>
    <xf numFmtId="0" fontId="2" fillId="37" borderId="19" xfId="0" applyFont="1" applyFill="1" applyBorder="1" applyAlignment="1">
      <alignment vertical="center"/>
    </xf>
    <xf numFmtId="0" fontId="4" fillId="37" borderId="0" xfId="0" applyFont="1" applyFill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justify" vertical="center"/>
    </xf>
    <xf numFmtId="168" fontId="17" fillId="0" borderId="0" xfId="0" applyNumberFormat="1" applyFont="1" applyAlignment="1">
      <alignment horizontal="center" vertical="center"/>
    </xf>
    <xf numFmtId="168" fontId="17" fillId="0" borderId="14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justify" vertical="center"/>
    </xf>
    <xf numFmtId="168" fontId="14" fillId="0" borderId="15" xfId="0" applyNumberFormat="1" applyFont="1" applyBorder="1" applyAlignment="1">
      <alignment horizontal="center" vertical="center"/>
    </xf>
    <xf numFmtId="168" fontId="14" fillId="0" borderId="14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left" vertical="center" indent="1"/>
    </xf>
    <xf numFmtId="0" fontId="4" fillId="2" borderId="19" xfId="0" applyFont="1" applyFill="1" applyBorder="1" applyAlignment="1">
      <alignment horizontal="justify" vertical="center"/>
    </xf>
    <xf numFmtId="168" fontId="20" fillId="2" borderId="0" xfId="0" applyNumberFormat="1" applyFont="1" applyFill="1" applyAlignment="1">
      <alignment horizontal="center" vertical="center"/>
    </xf>
    <xf numFmtId="168" fontId="20" fillId="2" borderId="18" xfId="0" applyNumberFormat="1" applyFont="1" applyFill="1" applyBorder="1" applyAlignment="1">
      <alignment horizontal="center" vertical="center"/>
    </xf>
    <xf numFmtId="168" fontId="20" fillId="2" borderId="19" xfId="0" applyNumberFormat="1" applyFont="1" applyFill="1" applyBorder="1" applyAlignment="1">
      <alignment horizontal="center" vertical="center"/>
    </xf>
    <xf numFmtId="170" fontId="0" fillId="0" borderId="0" xfId="0" applyNumberFormat="1"/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3" fillId="38" borderId="0" xfId="0" applyFont="1" applyFill="1" applyAlignment="1">
      <alignment horizontal="center"/>
    </xf>
    <xf numFmtId="1" fontId="63" fillId="38" borderId="0" xfId="0" applyNumberFormat="1" applyFont="1" applyFill="1" applyAlignment="1">
      <alignment horizontal="right"/>
    </xf>
    <xf numFmtId="0" fontId="63" fillId="38" borderId="0" xfId="0" applyFont="1" applyFill="1"/>
    <xf numFmtId="3" fontId="64" fillId="0" borderId="0" xfId="0" applyNumberFormat="1" applyFont="1" applyAlignment="1">
      <alignment horizontal="left"/>
    </xf>
    <xf numFmtId="167" fontId="64" fillId="0" borderId="0" xfId="0" applyNumberFormat="1" applyFont="1" applyAlignment="1">
      <alignment horizontal="right"/>
    </xf>
    <xf numFmtId="167" fontId="64" fillId="0" borderId="14" xfId="0" applyNumberFormat="1" applyFont="1" applyBorder="1" applyAlignment="1">
      <alignment horizontal="right"/>
    </xf>
    <xf numFmtId="0" fontId="48" fillId="0" borderId="0" xfId="0" applyFont="1"/>
    <xf numFmtId="3" fontId="65" fillId="0" borderId="0" xfId="0" applyNumberFormat="1" applyFont="1" applyAlignment="1">
      <alignment horizontal="left" indent="1"/>
    </xf>
    <xf numFmtId="167" fontId="65" fillId="0" borderId="0" xfId="0" applyNumberFormat="1" applyFont="1" applyAlignment="1">
      <alignment horizontal="right"/>
    </xf>
    <xf numFmtId="167" fontId="65" fillId="0" borderId="14" xfId="0" applyNumberFormat="1" applyFont="1" applyBorder="1" applyAlignment="1">
      <alignment horizontal="right"/>
    </xf>
    <xf numFmtId="3" fontId="65" fillId="0" borderId="0" xfId="0" applyNumberFormat="1" applyFont="1" applyAlignment="1">
      <alignment horizontal="left" indent="2"/>
    </xf>
    <xf numFmtId="3" fontId="64" fillId="0" borderId="13" xfId="0" applyNumberFormat="1" applyFont="1" applyBorder="1" applyAlignment="1">
      <alignment horizontal="left"/>
    </xf>
    <xf numFmtId="167" fontId="64" fillId="0" borderId="13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left"/>
    </xf>
    <xf numFmtId="0" fontId="66" fillId="0" borderId="0" xfId="0" applyFont="1"/>
    <xf numFmtId="172" fontId="18" fillId="0" borderId="0" xfId="0" applyNumberFormat="1" applyFont="1"/>
    <xf numFmtId="171" fontId="58" fillId="0" borderId="0" xfId="0" applyNumberFormat="1" applyFont="1"/>
    <xf numFmtId="167" fontId="58" fillId="0" borderId="0" xfId="0" applyNumberFormat="1" applyFont="1"/>
    <xf numFmtId="167" fontId="66" fillId="0" borderId="0" xfId="0" applyNumberFormat="1" applyFont="1"/>
    <xf numFmtId="172" fontId="18" fillId="0" borderId="0" xfId="0" applyNumberFormat="1" applyFont="1" applyFill="1"/>
    <xf numFmtId="167" fontId="58" fillId="0" borderId="0" xfId="0" applyNumberFormat="1" applyFont="1" applyFill="1"/>
    <xf numFmtId="167" fontId="66" fillId="0" borderId="0" xfId="0" applyNumberFormat="1" applyFont="1" applyFill="1"/>
    <xf numFmtId="0" fontId="67" fillId="0" borderId="0" xfId="0" applyFont="1"/>
    <xf numFmtId="0" fontId="68" fillId="0" borderId="0" xfId="0" applyFont="1"/>
    <xf numFmtId="10" fontId="67" fillId="0" borderId="0" xfId="1475" applyNumberFormat="1" applyFont="1"/>
    <xf numFmtId="0" fontId="47" fillId="0" borderId="0" xfId="0" applyFont="1"/>
    <xf numFmtId="0" fontId="57" fillId="0" borderId="0" xfId="0" applyFont="1"/>
    <xf numFmtId="167" fontId="0" fillId="0" borderId="0" xfId="0" applyNumberFormat="1"/>
    <xf numFmtId="3" fontId="72" fillId="0" borderId="0" xfId="0" applyNumberFormat="1" applyFont="1"/>
    <xf numFmtId="0" fontId="49" fillId="0" borderId="0" xfId="0" applyFont="1"/>
    <xf numFmtId="0" fontId="72" fillId="0" borderId="0" xfId="0" applyFont="1"/>
    <xf numFmtId="3" fontId="46" fillId="0" borderId="0" xfId="0" applyNumberFormat="1" applyFont="1" applyAlignment="1">
      <alignment horizontal="right" vertical="center" wrapText="1"/>
    </xf>
    <xf numFmtId="0" fontId="74" fillId="2" borderId="0" xfId="0" applyFont="1" applyFill="1" applyAlignment="1">
      <alignment horizontal="center"/>
    </xf>
    <xf numFmtId="1" fontId="74" fillId="2" borderId="0" xfId="0" applyNumberFormat="1" applyFont="1" applyFill="1" applyAlignment="1">
      <alignment horizontal="right"/>
    </xf>
    <xf numFmtId="167" fontId="72" fillId="0" borderId="0" xfId="0" applyNumberFormat="1" applyFont="1" applyFill="1" applyAlignment="1">
      <alignment horizontal="right"/>
    </xf>
    <xf numFmtId="0" fontId="18" fillId="0" borderId="0" xfId="0" applyFont="1"/>
    <xf numFmtId="0" fontId="74" fillId="2" borderId="0" xfId="0" applyFont="1" applyFill="1"/>
    <xf numFmtId="3" fontId="73" fillId="0" borderId="0" xfId="0" applyNumberFormat="1" applyFont="1" applyAlignment="1">
      <alignment horizontal="left"/>
    </xf>
    <xf numFmtId="3" fontId="73" fillId="0" borderId="0" xfId="0" applyNumberFormat="1" applyFont="1" applyAlignment="1">
      <alignment horizontal="right"/>
    </xf>
    <xf numFmtId="3" fontId="72" fillId="0" borderId="0" xfId="0" applyNumberFormat="1" applyFont="1" applyAlignment="1">
      <alignment horizontal="left" indent="1"/>
    </xf>
    <xf numFmtId="3" fontId="72" fillId="0" borderId="0" xfId="0" applyNumberFormat="1" applyFont="1" applyFill="1"/>
    <xf numFmtId="3" fontId="72" fillId="0" borderId="0" xfId="0" applyNumberFormat="1" applyFont="1" applyAlignment="1">
      <alignment horizontal="left"/>
    </xf>
    <xf numFmtId="3" fontId="72" fillId="0" borderId="0" xfId="0" applyNumberFormat="1" applyFont="1" applyAlignment="1">
      <alignment horizontal="right"/>
    </xf>
    <xf numFmtId="3" fontId="72" fillId="0" borderId="13" xfId="0" applyNumberFormat="1" applyFont="1" applyBorder="1" applyAlignment="1">
      <alignment horizontal="left"/>
    </xf>
    <xf numFmtId="3" fontId="72" fillId="0" borderId="13" xfId="0" applyNumberFormat="1" applyFont="1" applyBorder="1" applyAlignment="1">
      <alignment horizontal="right"/>
    </xf>
    <xf numFmtId="3" fontId="73" fillId="0" borderId="20" xfId="0" applyNumberFormat="1" applyFont="1" applyBorder="1" applyAlignment="1">
      <alignment horizontal="left"/>
    </xf>
    <xf numFmtId="3" fontId="73" fillId="0" borderId="20" xfId="0" applyNumberFormat="1" applyFont="1" applyBorder="1" applyAlignment="1">
      <alignment horizontal="right"/>
    </xf>
    <xf numFmtId="3" fontId="73" fillId="0" borderId="20" xfId="0" applyNumberFormat="1" applyFont="1" applyBorder="1"/>
    <xf numFmtId="3" fontId="73" fillId="0" borderId="16" xfId="0" applyNumberFormat="1" applyFont="1" applyBorder="1" applyAlignment="1">
      <alignment horizontal="left"/>
    </xf>
    <xf numFmtId="3" fontId="73" fillId="0" borderId="16" xfId="0" applyNumberFormat="1" applyFont="1" applyBorder="1" applyAlignment="1">
      <alignment horizontal="right"/>
    </xf>
    <xf numFmtId="3" fontId="73" fillId="0" borderId="13" xfId="0" applyNumberFormat="1" applyFont="1" applyBorder="1" applyAlignment="1">
      <alignment horizontal="left"/>
    </xf>
    <xf numFmtId="3" fontId="73" fillId="0" borderId="13" xfId="0" applyNumberFormat="1" applyFont="1" applyBorder="1" applyAlignment="1">
      <alignment horizontal="right"/>
    </xf>
    <xf numFmtId="3" fontId="18" fillId="0" borderId="0" xfId="0" applyNumberFormat="1" applyFont="1"/>
    <xf numFmtId="3" fontId="18" fillId="0" borderId="0" xfId="0" applyNumberFormat="1" applyFont="1" applyFill="1"/>
    <xf numFmtId="3" fontId="74" fillId="2" borderId="0" xfId="0" applyNumberFormat="1" applyFont="1" applyFill="1" applyAlignment="1">
      <alignment horizontal="right"/>
    </xf>
    <xf numFmtId="167" fontId="73" fillId="0" borderId="0" xfId="0" applyNumberFormat="1" applyFont="1" applyAlignment="1">
      <alignment horizontal="right"/>
    </xf>
    <xf numFmtId="167" fontId="72" fillId="0" borderId="0" xfId="0" applyNumberFormat="1" applyFont="1" applyAlignment="1">
      <alignment horizontal="right"/>
    </xf>
    <xf numFmtId="167" fontId="73" fillId="0" borderId="0" xfId="0" applyNumberFormat="1" applyFont="1" applyFill="1" applyAlignment="1">
      <alignment horizontal="right"/>
    </xf>
    <xf numFmtId="167" fontId="72" fillId="0" borderId="13" xfId="0" applyNumberFormat="1" applyFont="1" applyBorder="1" applyAlignment="1">
      <alignment horizontal="right"/>
    </xf>
    <xf numFmtId="167" fontId="72" fillId="0" borderId="13" xfId="0" applyNumberFormat="1" applyFont="1" applyFill="1" applyBorder="1" applyAlignment="1">
      <alignment horizontal="right"/>
    </xf>
    <xf numFmtId="167" fontId="73" fillId="0" borderId="20" xfId="0" applyNumberFormat="1" applyFont="1" applyBorder="1" applyAlignment="1">
      <alignment horizontal="right"/>
    </xf>
    <xf numFmtId="167" fontId="73" fillId="0" borderId="20" xfId="0" applyNumberFormat="1" applyFont="1" applyFill="1" applyBorder="1" applyAlignment="1">
      <alignment horizontal="right"/>
    </xf>
    <xf numFmtId="167" fontId="73" fillId="0" borderId="16" xfId="0" applyNumberFormat="1" applyFont="1" applyBorder="1" applyAlignment="1">
      <alignment horizontal="right"/>
    </xf>
    <xf numFmtId="167" fontId="73" fillId="0" borderId="16" xfId="0" applyNumberFormat="1" applyFont="1" applyFill="1" applyBorder="1" applyAlignment="1">
      <alignment horizontal="right"/>
    </xf>
    <xf numFmtId="167" fontId="73" fillId="0" borderId="13" xfId="0" applyNumberFormat="1" applyFont="1" applyBorder="1" applyAlignment="1">
      <alignment horizontal="right"/>
    </xf>
    <xf numFmtId="167" fontId="73" fillId="0" borderId="13" xfId="0" applyNumberFormat="1" applyFont="1" applyFill="1" applyBorder="1" applyAlignment="1">
      <alignment horizontal="right"/>
    </xf>
    <xf numFmtId="167" fontId="73" fillId="0" borderId="13" xfId="0" applyNumberFormat="1" applyFont="1" applyBorder="1"/>
    <xf numFmtId="167" fontId="73" fillId="0" borderId="13" xfId="0" applyNumberFormat="1" applyFont="1" applyFill="1" applyBorder="1"/>
    <xf numFmtId="0" fontId="55" fillId="0" borderId="0" xfId="1483" applyFont="1" applyFill="1"/>
    <xf numFmtId="167" fontId="58" fillId="0" borderId="0" xfId="0" applyNumberFormat="1" applyFont="1" applyAlignment="1">
      <alignment horizontal="right"/>
    </xf>
    <xf numFmtId="167" fontId="58" fillId="0" borderId="0" xfId="0" applyNumberFormat="1" applyFont="1" applyFill="1" applyAlignment="1">
      <alignment horizontal="right"/>
    </xf>
    <xf numFmtId="167" fontId="65" fillId="0" borderId="22" xfId="0" applyNumberFormat="1" applyFont="1" applyBorder="1" applyAlignment="1">
      <alignment horizontal="right"/>
    </xf>
    <xf numFmtId="167" fontId="64" fillId="0" borderId="21" xfId="0" applyNumberFormat="1" applyFont="1" applyBorder="1" applyAlignment="1">
      <alignment horizontal="right"/>
    </xf>
    <xf numFmtId="0" fontId="57" fillId="0" borderId="0" xfId="1503" applyFont="1"/>
    <xf numFmtId="0" fontId="55" fillId="0" borderId="0" xfId="1504" applyFont="1"/>
    <xf numFmtId="0" fontId="59" fillId="2" borderId="0" xfId="1504" applyFont="1" applyFill="1"/>
    <xf numFmtId="0" fontId="59" fillId="2" borderId="0" xfId="1504" applyFont="1" applyFill="1" applyAlignment="1">
      <alignment horizontal="center" vertical="center" wrapText="1"/>
    </xf>
    <xf numFmtId="0" fontId="81" fillId="0" borderId="0" xfId="1504" applyFont="1" applyAlignment="1">
      <alignment horizontal="center" vertical="center" wrapText="1"/>
    </xf>
    <xf numFmtId="0" fontId="59" fillId="39" borderId="0" xfId="1504" applyFont="1" applyFill="1" applyAlignment="1">
      <alignment horizontal="right"/>
    </xf>
    <xf numFmtId="0" fontId="59" fillId="39" borderId="0" xfId="1504" applyFont="1" applyFill="1" applyAlignment="1">
      <alignment horizontal="center" vertical="center" wrapText="1"/>
    </xf>
    <xf numFmtId="168" fontId="82" fillId="0" borderId="0" xfId="668" applyNumberFormat="1" applyFont="1"/>
    <xf numFmtId="0" fontId="58" fillId="0" borderId="0" xfId="668" applyFont="1" applyAlignment="1">
      <alignment horizontal="right"/>
    </xf>
    <xf numFmtId="168" fontId="78" fillId="0" borderId="0" xfId="668" applyNumberFormat="1" applyFont="1"/>
    <xf numFmtId="0" fontId="84" fillId="39" borderId="0" xfId="668" applyFont="1" applyFill="1" applyAlignment="1">
      <alignment vertical="top"/>
    </xf>
    <xf numFmtId="0" fontId="76" fillId="39" borderId="0" xfId="1504" applyFont="1" applyFill="1"/>
    <xf numFmtId="0" fontId="84" fillId="0" borderId="0" xfId="1504" applyFont="1" applyAlignment="1">
      <alignment horizontal="right"/>
    </xf>
    <xf numFmtId="0" fontId="85" fillId="0" borderId="0" xfId="1504" applyFont="1"/>
    <xf numFmtId="2" fontId="85" fillId="0" borderId="0" xfId="1504" applyNumberFormat="1" applyFont="1"/>
    <xf numFmtId="0" fontId="4" fillId="2" borderId="18" xfId="0" applyFont="1" applyFill="1" applyBorder="1" applyAlignment="1">
      <alignment horizontal="justify" vertical="center"/>
    </xf>
    <xf numFmtId="3" fontId="46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74" fillId="2" borderId="0" xfId="0" applyFont="1" applyFill="1" applyAlignment="1">
      <alignment horizontal="center" vertical="center"/>
    </xf>
    <xf numFmtId="4" fontId="0" fillId="0" borderId="0" xfId="0" applyNumberFormat="1"/>
    <xf numFmtId="0" fontId="60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5" fillId="0" borderId="13" xfId="0" applyFont="1" applyBorder="1" applyAlignment="1">
      <alignment horizontal="left" vertical="center"/>
    </xf>
    <xf numFmtId="3" fontId="60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1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3" fontId="0" fillId="0" borderId="0" xfId="0" applyNumberFormat="1"/>
    <xf numFmtId="0" fontId="88" fillId="0" borderId="0" xfId="0" applyFont="1" applyAlignment="1">
      <alignment horizontal="justify" vertical="center"/>
    </xf>
    <xf numFmtId="3" fontId="88" fillId="0" borderId="0" xfId="0" applyNumberFormat="1" applyFont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 wrapText="1"/>
    </xf>
    <xf numFmtId="3" fontId="60" fillId="0" borderId="0" xfId="0" applyNumberFormat="1" applyFont="1" applyAlignment="1">
      <alignment horizontal="right" vertical="center" wrapText="1"/>
    </xf>
    <xf numFmtId="0" fontId="70" fillId="38" borderId="0" xfId="0" applyFont="1" applyFill="1" applyAlignment="1">
      <alignment horizontal="center"/>
    </xf>
    <xf numFmtId="0" fontId="57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5" fillId="0" borderId="0" xfId="0" applyFont="1"/>
    <xf numFmtId="0" fontId="50" fillId="0" borderId="0" xfId="0" applyFont="1"/>
    <xf numFmtId="0" fontId="20" fillId="38" borderId="0" xfId="0" applyFont="1" applyFill="1" applyAlignment="1">
      <alignment horizontal="center" vertical="center"/>
    </xf>
    <xf numFmtId="0" fontId="4" fillId="38" borderId="0" xfId="0" applyFont="1" applyFill="1" applyAlignment="1">
      <alignment horizontal="center" vertical="center" wrapText="1"/>
    </xf>
    <xf numFmtId="0" fontId="4" fillId="38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72" fillId="0" borderId="0" xfId="0" applyNumberFormat="1" applyFont="1" applyAlignment="1">
      <alignment horizontal="center"/>
    </xf>
    <xf numFmtId="0" fontId="89" fillId="0" borderId="0" xfId="0" applyFont="1"/>
    <xf numFmtId="4" fontId="72" fillId="0" borderId="0" xfId="0" applyNumberFormat="1" applyFont="1"/>
    <xf numFmtId="4" fontId="89" fillId="0" borderId="0" xfId="0" applyNumberFormat="1" applyFont="1"/>
    <xf numFmtId="0" fontId="71" fillId="0" borderId="0" xfId="0" applyFont="1"/>
    <xf numFmtId="0" fontId="72" fillId="0" borderId="13" xfId="0" applyFont="1" applyBorder="1"/>
    <xf numFmtId="0" fontId="0" fillId="0" borderId="13" xfId="0" applyBorder="1"/>
    <xf numFmtId="4" fontId="72" fillId="0" borderId="13" xfId="0" applyNumberFormat="1" applyFont="1" applyBorder="1"/>
    <xf numFmtId="0" fontId="0" fillId="3" borderId="0" xfId="0" applyFill="1"/>
    <xf numFmtId="2" fontId="0" fillId="3" borderId="0" xfId="0" applyNumberFormat="1" applyFill="1"/>
    <xf numFmtId="2" fontId="0" fillId="0" borderId="0" xfId="0" applyNumberFormat="1"/>
    <xf numFmtId="2" fontId="6" fillId="0" borderId="0" xfId="0" applyNumberFormat="1" applyFont="1"/>
    <xf numFmtId="168" fontId="1" fillId="0" borderId="0" xfId="0" applyNumberFormat="1" applyFont="1"/>
    <xf numFmtId="2" fontId="47" fillId="0" borderId="0" xfId="0" applyNumberFormat="1" applyFont="1"/>
    <xf numFmtId="1" fontId="70" fillId="38" borderId="0" xfId="0" applyNumberFormat="1" applyFont="1" applyFill="1" applyAlignment="1">
      <alignment horizontal="right"/>
    </xf>
    <xf numFmtId="168" fontId="72" fillId="0" borderId="0" xfId="0" applyNumberFormat="1" applyFont="1"/>
    <xf numFmtId="0" fontId="13" fillId="0" borderId="0" xfId="0" applyFont="1"/>
    <xf numFmtId="168" fontId="6" fillId="0" borderId="17" xfId="0" applyNumberFormat="1" applyFont="1" applyBorder="1"/>
    <xf numFmtId="0" fontId="70" fillId="37" borderId="2" xfId="0" applyFont="1" applyFill="1" applyBorder="1" applyAlignment="1">
      <alignment horizontal="left" vertical="center"/>
    </xf>
    <xf numFmtId="0" fontId="70" fillId="37" borderId="0" xfId="0" applyFont="1" applyFill="1" applyAlignment="1">
      <alignment horizontal="center" vertical="center"/>
    </xf>
    <xf numFmtId="0" fontId="70" fillId="2" borderId="18" xfId="0" applyFont="1" applyFill="1" applyBorder="1" applyAlignment="1">
      <alignment horizontal="center" vertical="center"/>
    </xf>
    <xf numFmtId="0" fontId="70" fillId="2" borderId="0" xfId="0" applyFont="1" applyFill="1" applyAlignment="1">
      <alignment horizontal="center" vertical="center"/>
    </xf>
    <xf numFmtId="0" fontId="70" fillId="2" borderId="0" xfId="0" applyFont="1" applyFill="1" applyAlignment="1">
      <alignment horizontal="center" vertical="center" wrapText="1"/>
    </xf>
    <xf numFmtId="0" fontId="90" fillId="0" borderId="0" xfId="0" applyFont="1" applyAlignment="1">
      <alignment vertical="center"/>
    </xf>
    <xf numFmtId="0" fontId="71" fillId="0" borderId="0" xfId="0" applyFont="1" applyAlignment="1">
      <alignment horizontal="right" vertical="center" wrapText="1"/>
    </xf>
    <xf numFmtId="0" fontId="71" fillId="0" borderId="0" xfId="0" applyFont="1" applyAlignment="1">
      <alignment horizontal="right" vertical="center"/>
    </xf>
    <xf numFmtId="0" fontId="69" fillId="0" borderId="17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left" vertical="center"/>
    </xf>
    <xf numFmtId="0" fontId="69" fillId="0" borderId="23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left" vertical="center"/>
    </xf>
    <xf numFmtId="168" fontId="69" fillId="0" borderId="23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left" vertical="center"/>
    </xf>
    <xf numFmtId="0" fontId="46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49" fontId="58" fillId="0" borderId="0" xfId="1509" applyNumberFormat="1" applyFont="1" applyAlignment="1">
      <alignment horizontal="right"/>
    </xf>
    <xf numFmtId="168" fontId="78" fillId="0" borderId="0" xfId="1509" applyNumberFormat="1" applyFont="1"/>
    <xf numFmtId="168" fontId="79" fillId="0" borderId="0" xfId="1509" applyNumberFormat="1" applyFont="1"/>
    <xf numFmtId="0" fontId="55" fillId="0" borderId="13" xfId="1504" applyFont="1" applyBorder="1"/>
    <xf numFmtId="168" fontId="78" fillId="0" borderId="13" xfId="1509" applyNumberFormat="1" applyFont="1" applyBorder="1"/>
    <xf numFmtId="0" fontId="4" fillId="2" borderId="26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 indent="1"/>
    </xf>
    <xf numFmtId="0" fontId="46" fillId="0" borderId="27" xfId="0" applyFont="1" applyBorder="1" applyAlignment="1">
      <alignment horizontal="left" vertical="center" wrapText="1" indent="1"/>
    </xf>
    <xf numFmtId="0" fontId="46" fillId="0" borderId="26" xfId="0" applyFont="1" applyBorder="1" applyAlignment="1">
      <alignment horizontal="left" vertical="center" wrapText="1"/>
    </xf>
    <xf numFmtId="0" fontId="60" fillId="0" borderId="31" xfId="0" applyFont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92" fillId="0" borderId="0" xfId="0" applyFont="1" applyAlignment="1">
      <alignment horizontal="left" vertical="center" wrapText="1"/>
    </xf>
    <xf numFmtId="0" fontId="5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93" fillId="0" borderId="0" xfId="0" applyFont="1" applyAlignment="1">
      <alignment horizontal="left" vertical="center" wrapText="1"/>
    </xf>
    <xf numFmtId="0" fontId="61" fillId="0" borderId="0" xfId="0" applyFont="1" applyAlignment="1">
      <alignment horizontal="justify" vertical="center" wrapText="1"/>
    </xf>
    <xf numFmtId="0" fontId="93" fillId="0" borderId="0" xfId="0" applyFont="1" applyAlignment="1">
      <alignment horizontal="left" vertical="center"/>
    </xf>
    <xf numFmtId="0" fontId="60" fillId="0" borderId="0" xfId="0" applyFont="1" applyBorder="1" applyAlignment="1">
      <alignment horizontal="right" vertical="center" wrapText="1"/>
    </xf>
    <xf numFmtId="0" fontId="60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right" vertical="center" wrapText="1"/>
    </xf>
    <xf numFmtId="0" fontId="60" fillId="0" borderId="13" xfId="0" applyFont="1" applyBorder="1" applyAlignment="1">
      <alignment horizontal="left" vertical="center" wrapText="1" indent="1"/>
    </xf>
    <xf numFmtId="0" fontId="7" fillId="0" borderId="0" xfId="0" applyFont="1"/>
    <xf numFmtId="2" fontId="60" fillId="0" borderId="13" xfId="0" applyNumberFormat="1" applyFont="1" applyBorder="1" applyAlignment="1">
      <alignment horizontal="right" vertical="center" wrapText="1"/>
    </xf>
    <xf numFmtId="3" fontId="14" fillId="0" borderId="0" xfId="0" applyNumberFormat="1" applyFont="1" applyFill="1" applyAlignment="1">
      <alignment horizontal="center" vertical="center"/>
    </xf>
    <xf numFmtId="0" fontId="55" fillId="0" borderId="0" xfId="0" applyFont="1"/>
    <xf numFmtId="0" fontId="94" fillId="0" borderId="0" xfId="1510" applyFont="1" applyFill="1"/>
    <xf numFmtId="0" fontId="94" fillId="0" borderId="0" xfId="1510" applyFont="1" applyFill="1" applyAlignment="1">
      <alignment horizontal="justify" vertical="center"/>
    </xf>
    <xf numFmtId="168" fontId="5" fillId="0" borderId="35" xfId="0" applyNumberFormat="1" applyFont="1" applyBorder="1" applyAlignment="1">
      <alignment horizontal="center" vertical="center" wrapText="1"/>
    </xf>
    <xf numFmtId="168" fontId="5" fillId="0" borderId="28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60" fillId="0" borderId="36" xfId="0" applyNumberFormat="1" applyFont="1" applyBorder="1" applyAlignment="1">
      <alignment horizontal="center" vertical="center" wrapText="1"/>
    </xf>
    <xf numFmtId="1" fontId="60" fillId="0" borderId="18" xfId="0" applyNumberFormat="1" applyFont="1" applyBorder="1" applyAlignment="1">
      <alignment horizontal="center" vertical="center" wrapText="1"/>
    </xf>
    <xf numFmtId="1" fontId="60" fillId="0" borderId="30" xfId="0" applyNumberFormat="1" applyFont="1" applyBorder="1" applyAlignment="1">
      <alignment horizontal="center" vertical="center" wrapText="1"/>
    </xf>
    <xf numFmtId="1" fontId="60" fillId="0" borderId="32" xfId="0" applyNumberFormat="1" applyFont="1" applyBorder="1" applyAlignment="1">
      <alignment horizontal="center" vertical="center" wrapText="1"/>
    </xf>
    <xf numFmtId="1" fontId="46" fillId="0" borderId="2" xfId="0" applyNumberFormat="1" applyFont="1" applyBorder="1" applyAlignment="1">
      <alignment horizontal="center" vertical="center"/>
    </xf>
    <xf numFmtId="1" fontId="46" fillId="0" borderId="18" xfId="0" applyNumberFormat="1" applyFont="1" applyBorder="1" applyAlignment="1">
      <alignment horizontal="center" vertical="center"/>
    </xf>
    <xf numFmtId="1" fontId="46" fillId="0" borderId="2" xfId="0" applyNumberFormat="1" applyFont="1" applyBorder="1" applyAlignment="1">
      <alignment horizontal="center" vertical="center" wrapText="1"/>
    </xf>
    <xf numFmtId="1" fontId="46" fillId="0" borderId="18" xfId="0" applyNumberFormat="1" applyFont="1" applyBorder="1" applyAlignment="1">
      <alignment horizontal="center" vertical="center" wrapText="1"/>
    </xf>
    <xf numFmtId="1" fontId="46" fillId="0" borderId="35" xfId="0" applyNumberFormat="1" applyFont="1" applyBorder="1" applyAlignment="1">
      <alignment horizontal="center" vertical="center" wrapText="1"/>
    </xf>
    <xf numFmtId="1" fontId="46" fillId="0" borderId="28" xfId="0" applyNumberFormat="1" applyFont="1" applyBorder="1" applyAlignment="1">
      <alignment horizontal="center" vertical="center" wrapText="1"/>
    </xf>
    <xf numFmtId="1" fontId="46" fillId="0" borderId="35" xfId="0" applyNumberFormat="1" applyFont="1" applyBorder="1" applyAlignment="1">
      <alignment horizontal="center" vertical="center"/>
    </xf>
    <xf numFmtId="1" fontId="46" fillId="0" borderId="28" xfId="0" applyNumberFormat="1" applyFont="1" applyBorder="1" applyAlignment="1">
      <alignment horizontal="center" vertical="center"/>
    </xf>
    <xf numFmtId="1" fontId="60" fillId="0" borderId="2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1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</cellXfs>
  <cellStyles count="1511">
    <cellStyle name="_x000a_386grabber=S" xfId="28" xr:uid="{00000000-0005-0000-0000-000000000000}"/>
    <cellStyle name="_x000a_386grabber=S 10" xfId="1100" xr:uid="{00000000-0005-0000-0000-000001000000}"/>
    <cellStyle name="_x000a_386grabber=S 2" xfId="37" xr:uid="{00000000-0005-0000-0000-000002000000}"/>
    <cellStyle name="_x000a_386grabber=S 2 2" xfId="78" xr:uid="{00000000-0005-0000-0000-000003000000}"/>
    <cellStyle name="_x000a_386grabber=S 3" xfId="71" xr:uid="{00000000-0005-0000-0000-000004000000}"/>
    <cellStyle name="_x000a_386grabber=S 4" xfId="216" xr:uid="{00000000-0005-0000-0000-000005000000}"/>
    <cellStyle name="_x000a_386grabber=S 5" xfId="254" xr:uid="{00000000-0005-0000-0000-000006000000}"/>
    <cellStyle name="_x000a_386grabber=S 6" xfId="228" xr:uid="{00000000-0005-0000-0000-000007000000}"/>
    <cellStyle name="_x000a_386grabber=S 7" xfId="676" xr:uid="{00000000-0005-0000-0000-000008000000}"/>
    <cellStyle name="_x000a_386grabber=S 8" xfId="682" xr:uid="{00000000-0005-0000-0000-000009000000}"/>
    <cellStyle name="_x000a_386grabber=S 9" xfId="1102" xr:uid="{00000000-0005-0000-0000-00000A000000}"/>
    <cellStyle name="=D:\WINNT\SYSTEM32\COMMAND.COM" xfId="29" xr:uid="{00000000-0005-0000-0000-00000B000000}"/>
    <cellStyle name="=D:\WINNT\SYSTEM32\COMMAND.COM 10" xfId="1107" xr:uid="{00000000-0005-0000-0000-00000C000000}"/>
    <cellStyle name="=D:\WINNT\SYSTEM32\COMMAND.COM 2" xfId="36" xr:uid="{00000000-0005-0000-0000-00000D000000}"/>
    <cellStyle name="=D:\WINNT\SYSTEM32\COMMAND.COM 2 2" xfId="77" xr:uid="{00000000-0005-0000-0000-00000E000000}"/>
    <cellStyle name="=D:\WINNT\SYSTEM32\COMMAND.COM 3" xfId="72" xr:uid="{00000000-0005-0000-0000-00000F000000}"/>
    <cellStyle name="=D:\WINNT\SYSTEM32\COMMAND.COM 4" xfId="217" xr:uid="{00000000-0005-0000-0000-000010000000}"/>
    <cellStyle name="=D:\WINNT\SYSTEM32\COMMAND.COM 5" xfId="240" xr:uid="{00000000-0005-0000-0000-000011000000}"/>
    <cellStyle name="=D:\WINNT\SYSTEM32\COMMAND.COM 6" xfId="215" xr:uid="{00000000-0005-0000-0000-000012000000}"/>
    <cellStyle name="=D:\WINNT\SYSTEM32\COMMAND.COM 7" xfId="677" xr:uid="{00000000-0005-0000-0000-000013000000}"/>
    <cellStyle name="=D:\WINNT\SYSTEM32\COMMAND.COM 8" xfId="675" xr:uid="{00000000-0005-0000-0000-000014000000}"/>
    <cellStyle name="=D:\WINNT\SYSTEM32\COMMAND.COM 9" xfId="1103" xr:uid="{00000000-0005-0000-0000-000015000000}"/>
    <cellStyle name="20 % - zvýraznenie1 2" xfId="1313" xr:uid="{00000000-0005-0000-0000-000016000000}"/>
    <cellStyle name="20 % - zvýraznenie1 3" xfId="1373" xr:uid="{00000000-0005-0000-0000-000017000000}"/>
    <cellStyle name="20 % - zvýraznenie1 4" xfId="1438" xr:uid="{00000000-0005-0000-0000-000018000000}"/>
    <cellStyle name="20 % - zvýraznenie1 5" xfId="1189" xr:uid="{00000000-0005-0000-0000-000019000000}"/>
    <cellStyle name="20 % - zvýraznenie2 2" xfId="1317" xr:uid="{00000000-0005-0000-0000-00001A000000}"/>
    <cellStyle name="20 % - zvýraznenie2 3" xfId="1377" xr:uid="{00000000-0005-0000-0000-00001B000000}"/>
    <cellStyle name="20 % - zvýraznenie2 4" xfId="1442" xr:uid="{00000000-0005-0000-0000-00001C000000}"/>
    <cellStyle name="20 % - zvýraznenie2 5" xfId="1193" xr:uid="{00000000-0005-0000-0000-00001D000000}"/>
    <cellStyle name="20 % - zvýraznenie3 2" xfId="1321" xr:uid="{00000000-0005-0000-0000-00001E000000}"/>
    <cellStyle name="20 % - zvýraznenie3 3" xfId="1381" xr:uid="{00000000-0005-0000-0000-00001F000000}"/>
    <cellStyle name="20 % - zvýraznenie3 4" xfId="1446" xr:uid="{00000000-0005-0000-0000-000020000000}"/>
    <cellStyle name="20 % - zvýraznenie3 5" xfId="1197" xr:uid="{00000000-0005-0000-0000-000021000000}"/>
    <cellStyle name="20 % - zvýraznenie4 2" xfId="1325" xr:uid="{00000000-0005-0000-0000-000022000000}"/>
    <cellStyle name="20 % - zvýraznenie4 3" xfId="1385" xr:uid="{00000000-0005-0000-0000-000023000000}"/>
    <cellStyle name="20 % - zvýraznenie4 4" xfId="1450" xr:uid="{00000000-0005-0000-0000-000024000000}"/>
    <cellStyle name="20 % - zvýraznenie4 5" xfId="1201" xr:uid="{00000000-0005-0000-0000-000025000000}"/>
    <cellStyle name="20 % - zvýraznenie5 2" xfId="1329" xr:uid="{00000000-0005-0000-0000-000026000000}"/>
    <cellStyle name="20 % - zvýraznenie5 3" xfId="1389" xr:uid="{00000000-0005-0000-0000-000027000000}"/>
    <cellStyle name="20 % - zvýraznenie5 4" xfId="1454" xr:uid="{00000000-0005-0000-0000-000028000000}"/>
    <cellStyle name="20 % - zvýraznenie5 5" xfId="1205" xr:uid="{00000000-0005-0000-0000-000029000000}"/>
    <cellStyle name="20 % - zvýraznenie6 2" xfId="1333" xr:uid="{00000000-0005-0000-0000-00002A000000}"/>
    <cellStyle name="20 % - zvýraznenie6 3" xfId="1393" xr:uid="{00000000-0005-0000-0000-00002B000000}"/>
    <cellStyle name="20 % - zvýraznenie6 4" xfId="1458" xr:uid="{00000000-0005-0000-0000-00002C000000}"/>
    <cellStyle name="20 % - zvýraznenie6 5" xfId="1209" xr:uid="{00000000-0005-0000-0000-00002D000000}"/>
    <cellStyle name="40 % - zvýraznenie1 2" xfId="1314" xr:uid="{00000000-0005-0000-0000-00002E000000}"/>
    <cellStyle name="40 % - zvýraznenie1 3" xfId="1374" xr:uid="{00000000-0005-0000-0000-00002F000000}"/>
    <cellStyle name="40 % - zvýraznenie1 4" xfId="1439" xr:uid="{00000000-0005-0000-0000-000030000000}"/>
    <cellStyle name="40 % - zvýraznenie1 5" xfId="1190" xr:uid="{00000000-0005-0000-0000-000031000000}"/>
    <cellStyle name="40 % - zvýraznenie2 2" xfId="1318" xr:uid="{00000000-0005-0000-0000-000032000000}"/>
    <cellStyle name="40 % - zvýraznenie2 3" xfId="1378" xr:uid="{00000000-0005-0000-0000-000033000000}"/>
    <cellStyle name="40 % - zvýraznenie2 4" xfId="1443" xr:uid="{00000000-0005-0000-0000-000034000000}"/>
    <cellStyle name="40 % - zvýraznenie2 5" xfId="1194" xr:uid="{00000000-0005-0000-0000-000035000000}"/>
    <cellStyle name="40 % - zvýraznenie3 2" xfId="1322" xr:uid="{00000000-0005-0000-0000-000036000000}"/>
    <cellStyle name="40 % - zvýraznenie3 3" xfId="1382" xr:uid="{00000000-0005-0000-0000-000037000000}"/>
    <cellStyle name="40 % - zvýraznenie3 4" xfId="1447" xr:uid="{00000000-0005-0000-0000-000038000000}"/>
    <cellStyle name="40 % - zvýraznenie3 5" xfId="1198" xr:uid="{00000000-0005-0000-0000-000039000000}"/>
    <cellStyle name="40 % - zvýraznenie4 2" xfId="1326" xr:uid="{00000000-0005-0000-0000-00003A000000}"/>
    <cellStyle name="40 % - zvýraznenie4 3" xfId="1386" xr:uid="{00000000-0005-0000-0000-00003B000000}"/>
    <cellStyle name="40 % - zvýraznenie4 4" xfId="1451" xr:uid="{00000000-0005-0000-0000-00003C000000}"/>
    <cellStyle name="40 % - zvýraznenie4 5" xfId="1202" xr:uid="{00000000-0005-0000-0000-00003D000000}"/>
    <cellStyle name="40 % - zvýraznenie5 2" xfId="1330" xr:uid="{00000000-0005-0000-0000-00003E000000}"/>
    <cellStyle name="40 % - zvýraznenie5 3" xfId="1390" xr:uid="{00000000-0005-0000-0000-00003F000000}"/>
    <cellStyle name="40 % - zvýraznenie5 4" xfId="1455" xr:uid="{00000000-0005-0000-0000-000040000000}"/>
    <cellStyle name="40 % - zvýraznenie5 5" xfId="1206" xr:uid="{00000000-0005-0000-0000-000041000000}"/>
    <cellStyle name="40 % - zvýraznenie6 2" xfId="1334" xr:uid="{00000000-0005-0000-0000-000042000000}"/>
    <cellStyle name="40 % - zvýraznenie6 3" xfId="1394" xr:uid="{00000000-0005-0000-0000-000043000000}"/>
    <cellStyle name="40 % - zvýraznenie6 4" xfId="1459" xr:uid="{00000000-0005-0000-0000-000044000000}"/>
    <cellStyle name="40 % - zvýraznenie6 5" xfId="1210" xr:uid="{00000000-0005-0000-0000-000045000000}"/>
    <cellStyle name="60 % - zvýraznenie1 2" xfId="1315" xr:uid="{00000000-0005-0000-0000-000046000000}"/>
    <cellStyle name="60 % - zvýraznenie1 3" xfId="1375" xr:uid="{00000000-0005-0000-0000-000047000000}"/>
    <cellStyle name="60 % - zvýraznenie1 4" xfId="1440" xr:uid="{00000000-0005-0000-0000-000048000000}"/>
    <cellStyle name="60 % - zvýraznenie1 5" xfId="1191" xr:uid="{00000000-0005-0000-0000-000049000000}"/>
    <cellStyle name="60 % - zvýraznenie2 2" xfId="1319" xr:uid="{00000000-0005-0000-0000-00004A000000}"/>
    <cellStyle name="60 % - zvýraznenie2 3" xfId="1379" xr:uid="{00000000-0005-0000-0000-00004B000000}"/>
    <cellStyle name="60 % - zvýraznenie2 4" xfId="1444" xr:uid="{00000000-0005-0000-0000-00004C000000}"/>
    <cellStyle name="60 % - zvýraznenie2 5" xfId="1195" xr:uid="{00000000-0005-0000-0000-00004D000000}"/>
    <cellStyle name="60 % - zvýraznenie3 2" xfId="1323" xr:uid="{00000000-0005-0000-0000-00004E000000}"/>
    <cellStyle name="60 % - zvýraznenie3 3" xfId="1383" xr:uid="{00000000-0005-0000-0000-00004F000000}"/>
    <cellStyle name="60 % - zvýraznenie3 4" xfId="1448" xr:uid="{00000000-0005-0000-0000-000050000000}"/>
    <cellStyle name="60 % - zvýraznenie3 5" xfId="1199" xr:uid="{00000000-0005-0000-0000-000051000000}"/>
    <cellStyle name="60 % - zvýraznenie4 2" xfId="1327" xr:uid="{00000000-0005-0000-0000-000052000000}"/>
    <cellStyle name="60 % - zvýraznenie4 3" xfId="1387" xr:uid="{00000000-0005-0000-0000-000053000000}"/>
    <cellStyle name="60 % - zvýraznenie4 4" xfId="1452" xr:uid="{00000000-0005-0000-0000-000054000000}"/>
    <cellStyle name="60 % - zvýraznenie4 5" xfId="1203" xr:uid="{00000000-0005-0000-0000-000055000000}"/>
    <cellStyle name="60 % - zvýraznenie5 2" xfId="1331" xr:uid="{00000000-0005-0000-0000-000056000000}"/>
    <cellStyle name="60 % - zvýraznenie5 3" xfId="1391" xr:uid="{00000000-0005-0000-0000-000057000000}"/>
    <cellStyle name="60 % - zvýraznenie5 4" xfId="1456" xr:uid="{00000000-0005-0000-0000-000058000000}"/>
    <cellStyle name="60 % - zvýraznenie5 5" xfId="1207" xr:uid="{00000000-0005-0000-0000-000059000000}"/>
    <cellStyle name="60 % - zvýraznenie6 2" xfId="1335" xr:uid="{00000000-0005-0000-0000-00005A000000}"/>
    <cellStyle name="60 % - zvýraznenie6 3" xfId="1395" xr:uid="{00000000-0005-0000-0000-00005B000000}"/>
    <cellStyle name="60 % - zvýraznenie6 4" xfId="1460" xr:uid="{00000000-0005-0000-0000-00005C000000}"/>
    <cellStyle name="60 % - zvýraznenie6 5" xfId="1211" xr:uid="{00000000-0005-0000-0000-00005D000000}"/>
    <cellStyle name="Comma 2" xfId="22" xr:uid="{00000000-0005-0000-0000-00005E000000}"/>
    <cellStyle name="Comma 2 2" xfId="1471" xr:uid="{00000000-0005-0000-0000-00005F000000}"/>
    <cellStyle name="Comma 4" xfId="1481" xr:uid="{AE4B2417-0C44-4595-B0BD-2D458AAB8A52}"/>
    <cellStyle name="Čiarka 2" xfId="1" xr:uid="{00000000-0005-0000-0000-000062000000}"/>
    <cellStyle name="Čiarka 2 2" xfId="21" xr:uid="{00000000-0005-0000-0000-000063000000}"/>
    <cellStyle name="Čiarka 2 3" xfId="1478" xr:uid="{15EEFA4C-B7B3-4850-B20D-01D4EC09F90D}"/>
    <cellStyle name="Čiarka 3" xfId="1231" xr:uid="{00000000-0005-0000-0000-000064000000}"/>
    <cellStyle name="čiarky 2" xfId="47" xr:uid="{00000000-0005-0000-0000-000065000000}"/>
    <cellStyle name="čiarky 2 10" xfId="1055" xr:uid="{00000000-0005-0000-0000-000066000000}"/>
    <cellStyle name="čiarky 2 11" xfId="1076" xr:uid="{00000000-0005-0000-0000-000067000000}"/>
    <cellStyle name="čiarky 2 2" xfId="85" xr:uid="{00000000-0005-0000-0000-000068000000}"/>
    <cellStyle name="čiarky 2 3" xfId="1009" xr:uid="{00000000-0005-0000-0000-000069000000}"/>
    <cellStyle name="čiarky 2 4" xfId="1077" xr:uid="{00000000-0005-0000-0000-00006A000000}"/>
    <cellStyle name="čiarky 2 5" xfId="1039" xr:uid="{00000000-0005-0000-0000-00006B000000}"/>
    <cellStyle name="čiarky 2 6" xfId="1066" xr:uid="{00000000-0005-0000-0000-00006C000000}"/>
    <cellStyle name="čiarky 2 7" xfId="1021" xr:uid="{00000000-0005-0000-0000-00006D000000}"/>
    <cellStyle name="čiarky 2 8" xfId="1051" xr:uid="{00000000-0005-0000-0000-00006E000000}"/>
    <cellStyle name="čiarky 2 9" xfId="1031" xr:uid="{00000000-0005-0000-0000-00006F000000}"/>
    <cellStyle name="čiarky 3" xfId="69" xr:uid="{00000000-0005-0000-0000-000070000000}"/>
    <cellStyle name="čiarky 4" xfId="96" xr:uid="{00000000-0005-0000-0000-000071000000}"/>
    <cellStyle name="čiarky 5" xfId="2" xr:uid="{00000000-0005-0000-0000-000072000000}"/>
    <cellStyle name="čiarky 5 2" xfId="134" xr:uid="{00000000-0005-0000-0000-000073000000}"/>
    <cellStyle name="čiarky 5 3" xfId="1470" xr:uid="{00000000-0005-0000-0000-000074000000}"/>
    <cellStyle name="čiarky 5 4" xfId="1474" xr:uid="{B6484F0F-29FA-4BD5-959A-780A4BF8D6D4}"/>
    <cellStyle name="čiarky 6" xfId="1234" xr:uid="{00000000-0005-0000-0000-000075000000}"/>
    <cellStyle name="čiarky 7" xfId="1342" xr:uid="{00000000-0005-0000-0000-000076000000}"/>
    <cellStyle name="čiarky 8" xfId="1419" xr:uid="{00000000-0005-0000-0000-000077000000}"/>
    <cellStyle name="Date" xfId="667" xr:uid="{00000000-0005-0000-0000-000078000000}"/>
    <cellStyle name="Dobrá 2" xfId="1301" xr:uid="{00000000-0005-0000-0000-000079000000}"/>
    <cellStyle name="Dobrá 3" xfId="1361" xr:uid="{00000000-0005-0000-0000-00007A000000}"/>
    <cellStyle name="Dobrá 4" xfId="1426" xr:uid="{00000000-0005-0000-0000-00007B000000}"/>
    <cellStyle name="Dobrá 5" xfId="1177" xr:uid="{00000000-0005-0000-0000-00007C000000}"/>
    <cellStyle name="Hyperlink" xfId="1510" builtinId="8"/>
    <cellStyle name="Hypertextové prepojenie 2" xfId="34" xr:uid="{00000000-0005-0000-0000-00007E000000}"/>
    <cellStyle name="Hypertextové prepojenie 3" xfId="1483" xr:uid="{D10969C8-B775-4FF8-A759-8F9B4D979C4C}"/>
    <cellStyle name="Hypertextové prepojenie 4" xfId="1505" xr:uid="{3149281C-FE84-441B-BFEE-19B64EC1D455}"/>
    <cellStyle name="Kontrolná bunka 2" xfId="1308" xr:uid="{00000000-0005-0000-0000-00007F000000}"/>
    <cellStyle name="Kontrolná bunka 3" xfId="1368" xr:uid="{00000000-0005-0000-0000-000080000000}"/>
    <cellStyle name="Kontrolná bunka 4" xfId="1433" xr:uid="{00000000-0005-0000-0000-000081000000}"/>
    <cellStyle name="Kontrolná bunka 5" xfId="1184" xr:uid="{00000000-0005-0000-0000-000082000000}"/>
    <cellStyle name="Nadpis 1 2" xfId="1297" xr:uid="{00000000-0005-0000-0000-000083000000}"/>
    <cellStyle name="Nadpis 1 3" xfId="1357" xr:uid="{00000000-0005-0000-0000-000084000000}"/>
    <cellStyle name="Nadpis 1 4" xfId="1422" xr:uid="{00000000-0005-0000-0000-000085000000}"/>
    <cellStyle name="Nadpis 1 5" xfId="1173" xr:uid="{00000000-0005-0000-0000-000086000000}"/>
    <cellStyle name="Nadpis 2 2" xfId="1298" xr:uid="{00000000-0005-0000-0000-000087000000}"/>
    <cellStyle name="Nadpis 2 3" xfId="1358" xr:uid="{00000000-0005-0000-0000-000088000000}"/>
    <cellStyle name="Nadpis 2 4" xfId="1423" xr:uid="{00000000-0005-0000-0000-000089000000}"/>
    <cellStyle name="Nadpis 2 5" xfId="1174" xr:uid="{00000000-0005-0000-0000-00008A000000}"/>
    <cellStyle name="Nadpis 3 2" xfId="1299" xr:uid="{00000000-0005-0000-0000-00008B000000}"/>
    <cellStyle name="Nadpis 3 3" xfId="1359" xr:uid="{00000000-0005-0000-0000-00008C000000}"/>
    <cellStyle name="Nadpis 3 4" xfId="1424" xr:uid="{00000000-0005-0000-0000-00008D000000}"/>
    <cellStyle name="Nadpis 3 5" xfId="1175" xr:uid="{00000000-0005-0000-0000-00008E000000}"/>
    <cellStyle name="Nadpis 4 2" xfId="1300" xr:uid="{00000000-0005-0000-0000-00008F000000}"/>
    <cellStyle name="Nadpis 4 3" xfId="1360" xr:uid="{00000000-0005-0000-0000-000090000000}"/>
    <cellStyle name="Nadpis 4 4" xfId="1425" xr:uid="{00000000-0005-0000-0000-000091000000}"/>
    <cellStyle name="Nadpis 4 5" xfId="1176" xr:uid="{00000000-0005-0000-0000-000092000000}"/>
    <cellStyle name="Neutrálna 2" xfId="1303" xr:uid="{00000000-0005-0000-0000-000093000000}"/>
    <cellStyle name="Neutrálna 3" xfId="1363" xr:uid="{00000000-0005-0000-0000-000094000000}"/>
    <cellStyle name="Neutrálna 4" xfId="1428" xr:uid="{00000000-0005-0000-0000-000095000000}"/>
    <cellStyle name="Neutrálna 5" xfId="1179" xr:uid="{00000000-0005-0000-0000-000096000000}"/>
    <cellStyle name="Normal" xfId="0" builtinId="0"/>
    <cellStyle name="Normal 2" xfId="17" xr:uid="{00000000-0005-0000-0000-000097000000}"/>
    <cellStyle name="Normal 2 2" xfId="668" xr:uid="{00000000-0005-0000-0000-000098000000}"/>
    <cellStyle name="Normal 2 2 2" xfId="1509" xr:uid="{E6BCCFE8-C14D-41C1-97EC-70BEDB5911DB}"/>
    <cellStyle name="Normal 2 3" xfId="1492" xr:uid="{9BEB194D-5B4D-4110-814D-70B3E0842661}"/>
    <cellStyle name="Normal 2 4" xfId="1497" xr:uid="{DBD04689-80CC-43F8-A548-FA67934859DE}"/>
    <cellStyle name="Normal 3" xfId="20" xr:uid="{00000000-0005-0000-0000-000099000000}"/>
    <cellStyle name="Normal 3 2" xfId="1476" xr:uid="{9EF912CB-6E0F-498A-AA67-90A14EC81946}"/>
    <cellStyle name="Normal 3 3" xfId="1494" xr:uid="{7A497F77-A152-4EB5-B0DC-3BAD9EF30D7E}"/>
    <cellStyle name="Normal 3 4" xfId="1507" xr:uid="{6111DE52-133E-471B-93F9-24C0E08F42F0}"/>
    <cellStyle name="Normal 4" xfId="1484" xr:uid="{50CCA48E-E617-4443-89E0-7BCF79F943C3}"/>
    <cellStyle name="Normal 4 2" xfId="1486" xr:uid="{C2F9ACEA-E386-4C60-A156-EA81995E70EC}"/>
    <cellStyle name="Normal 4 2 2" xfId="1504" xr:uid="{D66A7BE9-4A12-4784-9CD2-B4D6A57C0942}"/>
    <cellStyle name="Normal 4 3" xfId="1496" xr:uid="{E5841783-24FD-4806-A7FD-9E12F891F56A}"/>
    <cellStyle name="Normal 5" xfId="1502" xr:uid="{203B0DF3-BBF5-46E7-860A-562A4A53EED9}"/>
    <cellStyle name="Normálna 2" xfId="3" xr:uid="{00000000-0005-0000-0000-00009C000000}"/>
    <cellStyle name="Normálna 2 2" xfId="18" xr:uid="{00000000-0005-0000-0000-00009D000000}"/>
    <cellStyle name="Normálna 2 3" xfId="26" xr:uid="{00000000-0005-0000-0000-00009E000000}"/>
    <cellStyle name="Normálna 3" xfId="4" xr:uid="{00000000-0005-0000-0000-00009F000000}"/>
    <cellStyle name="Normálna 4" xfId="5" xr:uid="{00000000-0005-0000-0000-0000A0000000}"/>
    <cellStyle name="Normálna 4 2" xfId="1489" xr:uid="{331E11F5-B585-411E-9BC0-8A78848ECA52}"/>
    <cellStyle name="Normálna 5" xfId="23" xr:uid="{00000000-0005-0000-0000-0000A1000000}"/>
    <cellStyle name="Normálna 6" xfId="1499" xr:uid="{403610AA-2135-4766-9985-53EFB6942F8E}"/>
    <cellStyle name="Normálna 7" xfId="1503" xr:uid="{C15A2570-6433-47EE-8ABB-00E33B3E83C3}"/>
    <cellStyle name="normálne 10" xfId="55" xr:uid="{00000000-0005-0000-0000-0000A2000000}"/>
    <cellStyle name="normálne 11" xfId="68" xr:uid="{00000000-0005-0000-0000-0000A3000000}"/>
    <cellStyle name="normálne 11 10" xfId="1050" xr:uid="{00000000-0005-0000-0000-0000A4000000}"/>
    <cellStyle name="normálne 11 11" xfId="1037" xr:uid="{00000000-0005-0000-0000-0000A5000000}"/>
    <cellStyle name="normálne 11 12" xfId="705" xr:uid="{00000000-0005-0000-0000-0000A6000000}"/>
    <cellStyle name="normálne 11 12 2" xfId="1261" xr:uid="{00000000-0005-0000-0000-0000A7000000}"/>
    <cellStyle name="normálne 11 13" xfId="1101" xr:uid="{00000000-0005-0000-0000-0000A8000000}"/>
    <cellStyle name="normálne 11 13 2" xfId="1287" xr:uid="{00000000-0005-0000-0000-0000A9000000}"/>
    <cellStyle name="normálne 11 14" xfId="1118" xr:uid="{00000000-0005-0000-0000-0000AA000000}"/>
    <cellStyle name="normálne 11 14 2" xfId="1288" xr:uid="{00000000-0005-0000-0000-0000AB000000}"/>
    <cellStyle name="normálne 11 15" xfId="1125" xr:uid="{00000000-0005-0000-0000-0000AC000000}"/>
    <cellStyle name="normálne 11 15 2" xfId="1289" xr:uid="{00000000-0005-0000-0000-0000AD000000}"/>
    <cellStyle name="normálne 11 16" xfId="1132" xr:uid="{00000000-0005-0000-0000-0000AE000000}"/>
    <cellStyle name="normálne 11 16 2" xfId="1290" xr:uid="{00000000-0005-0000-0000-0000AF000000}"/>
    <cellStyle name="normálne 11 17" xfId="1139" xr:uid="{00000000-0005-0000-0000-0000B0000000}"/>
    <cellStyle name="normálne 11 17 2" xfId="1291" xr:uid="{00000000-0005-0000-0000-0000B1000000}"/>
    <cellStyle name="normálne 11 18" xfId="1146" xr:uid="{00000000-0005-0000-0000-0000B2000000}"/>
    <cellStyle name="normálne 11 18 2" xfId="1292" xr:uid="{00000000-0005-0000-0000-0000B3000000}"/>
    <cellStyle name="normálne 11 19" xfId="1152" xr:uid="{00000000-0005-0000-0000-0000B4000000}"/>
    <cellStyle name="normálne 11 19 2" xfId="1293" xr:uid="{00000000-0005-0000-0000-0000B5000000}"/>
    <cellStyle name="normálne 11 2" xfId="673" xr:uid="{00000000-0005-0000-0000-0000B6000000}"/>
    <cellStyle name="normálne 11 2 2" xfId="704" xr:uid="{00000000-0005-0000-0000-0000B7000000}"/>
    <cellStyle name="normálne 11 2 3" xfId="941" xr:uid="{00000000-0005-0000-0000-0000B8000000}"/>
    <cellStyle name="normálne 11 2 4" xfId="1257" xr:uid="{00000000-0005-0000-0000-0000B9000000}"/>
    <cellStyle name="normálne 11 20" xfId="1158" xr:uid="{00000000-0005-0000-0000-0000BA000000}"/>
    <cellStyle name="normálne 11 20 2" xfId="1294" xr:uid="{00000000-0005-0000-0000-0000BB000000}"/>
    <cellStyle name="normálne 11 21" xfId="1164" xr:uid="{00000000-0005-0000-0000-0000BC000000}"/>
    <cellStyle name="normálne 11 21 2" xfId="1295" xr:uid="{00000000-0005-0000-0000-0000BD000000}"/>
    <cellStyle name="normálne 11 22" xfId="1170" xr:uid="{00000000-0005-0000-0000-0000BE000000}"/>
    <cellStyle name="normálne 11 22 2" xfId="1296" xr:uid="{00000000-0005-0000-0000-0000BF000000}"/>
    <cellStyle name="normálne 11 3" xfId="1015" xr:uid="{00000000-0005-0000-0000-0000C0000000}"/>
    <cellStyle name="normálne 11 4" xfId="1022" xr:uid="{00000000-0005-0000-0000-0000C1000000}"/>
    <cellStyle name="normálne 11 5" xfId="1065" xr:uid="{00000000-0005-0000-0000-0000C2000000}"/>
    <cellStyle name="normálne 11 6" xfId="1045" xr:uid="{00000000-0005-0000-0000-0000C3000000}"/>
    <cellStyle name="normálne 11 7" xfId="1071" xr:uid="{00000000-0005-0000-0000-0000C4000000}"/>
    <cellStyle name="normálne 11 8" xfId="1007" xr:uid="{00000000-0005-0000-0000-0000C5000000}"/>
    <cellStyle name="normálne 11 9" xfId="1061" xr:uid="{00000000-0005-0000-0000-0000C6000000}"/>
    <cellStyle name="normálne 12" xfId="95" xr:uid="{00000000-0005-0000-0000-0000C7000000}"/>
    <cellStyle name="normálne 13" xfId="94" xr:uid="{00000000-0005-0000-0000-0000C8000000}"/>
    <cellStyle name="normálne 13 2" xfId="170" xr:uid="{00000000-0005-0000-0000-0000C9000000}"/>
    <cellStyle name="normálne 13 2 2" xfId="349" xr:uid="{00000000-0005-0000-0000-0000CA000000}"/>
    <cellStyle name="normálne 13 2 3" xfId="486" xr:uid="{00000000-0005-0000-0000-0000CB000000}"/>
    <cellStyle name="normálne 13 2 4" xfId="626" xr:uid="{00000000-0005-0000-0000-0000CC000000}"/>
    <cellStyle name="normálne 13 2 5" xfId="792" xr:uid="{00000000-0005-0000-0000-0000CD000000}"/>
    <cellStyle name="normálne 13 2 6" xfId="895" xr:uid="{00000000-0005-0000-0000-0000CE000000}"/>
    <cellStyle name="normálne 13 3" xfId="274" xr:uid="{00000000-0005-0000-0000-0000CF000000}"/>
    <cellStyle name="normálne 13 4" xfId="413" xr:uid="{00000000-0005-0000-0000-0000D0000000}"/>
    <cellStyle name="normálne 13 5" xfId="555" xr:uid="{00000000-0005-0000-0000-0000D1000000}"/>
    <cellStyle name="normálne 13 6" xfId="719" xr:uid="{00000000-0005-0000-0000-0000D2000000}"/>
    <cellStyle name="normálne 13 7" xfId="966" xr:uid="{00000000-0005-0000-0000-0000D3000000}"/>
    <cellStyle name="normálne 14" xfId="131" xr:uid="{00000000-0005-0000-0000-0000D4000000}"/>
    <cellStyle name="normálne 14 2" xfId="205" xr:uid="{00000000-0005-0000-0000-0000D5000000}"/>
    <cellStyle name="normálne 14 2 2" xfId="384" xr:uid="{00000000-0005-0000-0000-0000D6000000}"/>
    <cellStyle name="normálne 14 2 3" xfId="521" xr:uid="{00000000-0005-0000-0000-0000D7000000}"/>
    <cellStyle name="normálne 14 2 4" xfId="661" xr:uid="{00000000-0005-0000-0000-0000D8000000}"/>
    <cellStyle name="normálne 14 2 5" xfId="827" xr:uid="{00000000-0005-0000-0000-0000D9000000}"/>
    <cellStyle name="normálne 14 2 6" xfId="945" xr:uid="{00000000-0005-0000-0000-0000DA000000}"/>
    <cellStyle name="normálne 14 3" xfId="311" xr:uid="{00000000-0005-0000-0000-0000DB000000}"/>
    <cellStyle name="normálne 14 4" xfId="449" xr:uid="{00000000-0005-0000-0000-0000DC000000}"/>
    <cellStyle name="normálne 14 5" xfId="590" xr:uid="{00000000-0005-0000-0000-0000DD000000}"/>
    <cellStyle name="normálne 14 6" xfId="755" xr:uid="{00000000-0005-0000-0000-0000DE000000}"/>
    <cellStyle name="normálne 14 7" xfId="873" xr:uid="{00000000-0005-0000-0000-0000DF000000}"/>
    <cellStyle name="normálne 15" xfId="133" xr:uid="{00000000-0005-0000-0000-0000E0000000}"/>
    <cellStyle name="normálne 16" xfId="132" xr:uid="{00000000-0005-0000-0000-0000E1000000}"/>
    <cellStyle name="normálne 16 2" xfId="312" xr:uid="{00000000-0005-0000-0000-0000E2000000}"/>
    <cellStyle name="normálne 16 3" xfId="450" xr:uid="{00000000-0005-0000-0000-0000E3000000}"/>
    <cellStyle name="normálne 16 4" xfId="591" xr:uid="{00000000-0005-0000-0000-0000E4000000}"/>
    <cellStyle name="normálne 16 5" xfId="756" xr:uid="{00000000-0005-0000-0000-0000E5000000}"/>
    <cellStyle name="normálne 16 6" xfId="995" xr:uid="{00000000-0005-0000-0000-0000E6000000}"/>
    <cellStyle name="normálne 17" xfId="206" xr:uid="{00000000-0005-0000-0000-0000E7000000}"/>
    <cellStyle name="normálne 17 2" xfId="385" xr:uid="{00000000-0005-0000-0000-0000E8000000}"/>
    <cellStyle name="normálne 17 3" xfId="522" xr:uid="{00000000-0005-0000-0000-0000E9000000}"/>
    <cellStyle name="normálne 17 4" xfId="662" xr:uid="{00000000-0005-0000-0000-0000EA000000}"/>
    <cellStyle name="normálne 17 5" xfId="828" xr:uid="{00000000-0005-0000-0000-0000EB000000}"/>
    <cellStyle name="normálne 17 6" xfId="951" xr:uid="{00000000-0005-0000-0000-0000EC000000}"/>
    <cellStyle name="normálne 18" xfId="207" xr:uid="{00000000-0005-0000-0000-0000ED000000}"/>
    <cellStyle name="normálne 19" xfId="210" xr:uid="{00000000-0005-0000-0000-0000EE000000}"/>
    <cellStyle name="normálne 19 2" xfId="388" xr:uid="{00000000-0005-0000-0000-0000EF000000}"/>
    <cellStyle name="normálne 19 2 2" xfId="1248" xr:uid="{00000000-0005-0000-0000-0000F0000000}"/>
    <cellStyle name="normálne 19 2 2 2" xfId="1402" xr:uid="{00000000-0005-0000-0000-0000F1000000}"/>
    <cellStyle name="normálne 19 2 3" xfId="1347" xr:uid="{00000000-0005-0000-0000-0000F2000000}"/>
    <cellStyle name="normálne 19 3" xfId="525" xr:uid="{00000000-0005-0000-0000-0000F3000000}"/>
    <cellStyle name="normálne 19 3 2" xfId="1253" xr:uid="{00000000-0005-0000-0000-0000F4000000}"/>
    <cellStyle name="normálne 19 3 2 2" xfId="1404" xr:uid="{00000000-0005-0000-0000-0000F5000000}"/>
    <cellStyle name="normálne 19 3 3" xfId="1349" xr:uid="{00000000-0005-0000-0000-0000F6000000}"/>
    <cellStyle name="normálne 19 4" xfId="664" xr:uid="{00000000-0005-0000-0000-0000F7000000}"/>
    <cellStyle name="normálne 19 4 2" xfId="1255" xr:uid="{00000000-0005-0000-0000-0000F8000000}"/>
    <cellStyle name="normálne 19 4 2 2" xfId="1406" xr:uid="{00000000-0005-0000-0000-0000F9000000}"/>
    <cellStyle name="normálne 19 4 3" xfId="1351" xr:uid="{00000000-0005-0000-0000-0000FA000000}"/>
    <cellStyle name="normálne 19 5" xfId="831" xr:uid="{00000000-0005-0000-0000-0000FB000000}"/>
    <cellStyle name="normálne 19 5 2" xfId="1262" xr:uid="{00000000-0005-0000-0000-0000FC000000}"/>
    <cellStyle name="normálne 19 5 2 2" xfId="1408" xr:uid="{00000000-0005-0000-0000-0000FD000000}"/>
    <cellStyle name="normálne 19 5 3" xfId="1353" xr:uid="{00000000-0005-0000-0000-0000FE000000}"/>
    <cellStyle name="normálne 19 6" xfId="928" xr:uid="{00000000-0005-0000-0000-0000FF000000}"/>
    <cellStyle name="normálne 19 6 2" xfId="1280" xr:uid="{00000000-0005-0000-0000-000000010000}"/>
    <cellStyle name="normálne 19 6 2 2" xfId="1411" xr:uid="{00000000-0005-0000-0000-000001010000}"/>
    <cellStyle name="normálne 19 6 3" xfId="1356" xr:uid="{00000000-0005-0000-0000-000002010000}"/>
    <cellStyle name="normálne 19 7" xfId="1239" xr:uid="{00000000-0005-0000-0000-000003010000}"/>
    <cellStyle name="normálne 19 7 2" xfId="1399" xr:uid="{00000000-0005-0000-0000-000004010000}"/>
    <cellStyle name="normálne 19 8" xfId="1344" xr:uid="{00000000-0005-0000-0000-000005010000}"/>
    <cellStyle name="normálne 2" xfId="6" xr:uid="{00000000-0005-0000-0000-000006010000}"/>
    <cellStyle name="normálne 2 10" xfId="998" xr:uid="{00000000-0005-0000-0000-000007010000}"/>
    <cellStyle name="normálne 2 11" xfId="1008" xr:uid="{00000000-0005-0000-0000-000008010000}"/>
    <cellStyle name="normálne 2 12" xfId="1046" xr:uid="{00000000-0005-0000-0000-000009010000}"/>
    <cellStyle name="normálne 2 13" xfId="1058" xr:uid="{00000000-0005-0000-0000-00000A010000}"/>
    <cellStyle name="normálne 2 14" xfId="1013" xr:uid="{00000000-0005-0000-0000-00000B010000}"/>
    <cellStyle name="normálne 2 15" xfId="1048" xr:uid="{00000000-0005-0000-0000-00000C010000}"/>
    <cellStyle name="normálne 2 16" xfId="1036" xr:uid="{00000000-0005-0000-0000-00000D010000}"/>
    <cellStyle name="normálne 2 17" xfId="999" xr:uid="{00000000-0005-0000-0000-00000E010000}"/>
    <cellStyle name="normálne 2 18" xfId="1091" xr:uid="{00000000-0005-0000-0000-00000F010000}"/>
    <cellStyle name="normálne 2 19" xfId="1104" xr:uid="{00000000-0005-0000-0000-000010010000}"/>
    <cellStyle name="normálne 2 2" xfId="7" xr:uid="{00000000-0005-0000-0000-000011010000}"/>
    <cellStyle name="normálne 2 2 10" xfId="1072" xr:uid="{00000000-0005-0000-0000-000012010000}"/>
    <cellStyle name="normálne 2 2 11" xfId="1070" xr:uid="{00000000-0005-0000-0000-000013010000}"/>
    <cellStyle name="normálne 2 2 12" xfId="1057" xr:uid="{00000000-0005-0000-0000-000014010000}"/>
    <cellStyle name="normálne 2 2 13" xfId="1049" xr:uid="{00000000-0005-0000-0000-000015010000}"/>
    <cellStyle name="normálne 2 2 14" xfId="1026" xr:uid="{00000000-0005-0000-0000-000016010000}"/>
    <cellStyle name="normálne 2 2 15" xfId="837" xr:uid="{00000000-0005-0000-0000-000017010000}"/>
    <cellStyle name="normálne 2 2 16" xfId="35" xr:uid="{00000000-0005-0000-0000-000018010000}"/>
    <cellStyle name="Normálne 2 2 17" xfId="1477" xr:uid="{B244142C-4A88-4C77-8C0F-4913F53CCA7E}"/>
    <cellStyle name="normálne 2 2 2" xfId="75" xr:uid="{00000000-0005-0000-0000-000019010000}"/>
    <cellStyle name="normálne 2 2 3" xfId="221" xr:uid="{00000000-0005-0000-0000-00001A010000}"/>
    <cellStyle name="normálne 2 2 4" xfId="269" xr:uid="{00000000-0005-0000-0000-00001B010000}"/>
    <cellStyle name="normálne 2 2 5" xfId="397" xr:uid="{00000000-0005-0000-0000-00001C010000}"/>
    <cellStyle name="normálne 2 2 6" xfId="681" xr:uid="{00000000-0005-0000-0000-00001D010000}"/>
    <cellStyle name="normálne 2 2 6 2" xfId="1001" xr:uid="{00000000-0005-0000-0000-00001E010000}"/>
    <cellStyle name="normálne 2 2 6 3" xfId="1094" xr:uid="{00000000-0005-0000-0000-00001F010000}"/>
    <cellStyle name="normálne 2 2 7" xfId="1000" xr:uid="{00000000-0005-0000-0000-000020010000}"/>
    <cellStyle name="normálne 2 2 8" xfId="1011" xr:uid="{00000000-0005-0000-0000-000021010000}"/>
    <cellStyle name="normálne 2 2 9" xfId="1067" xr:uid="{00000000-0005-0000-0000-000022010000}"/>
    <cellStyle name="normálne 2 20" xfId="1110" xr:uid="{00000000-0005-0000-0000-000023010000}"/>
    <cellStyle name="normálne 2 21" xfId="33" xr:uid="{00000000-0005-0000-0000-000024010000}"/>
    <cellStyle name="Normálne 2 22" xfId="1490" xr:uid="{40FE2A27-BB81-4CBC-BBB1-89BC2992DBA9}"/>
    <cellStyle name="normálne 2 3" xfId="19" xr:uid="{00000000-0005-0000-0000-000025010000}"/>
    <cellStyle name="normálne 2 3 2" xfId="41" xr:uid="{00000000-0005-0000-0000-000026010000}"/>
    <cellStyle name="normálne 2 4" xfId="50" xr:uid="{00000000-0005-0000-0000-000027010000}"/>
    <cellStyle name="normálne 2 4 10" xfId="871" xr:uid="{00000000-0005-0000-0000-000028010000}"/>
    <cellStyle name="normálne 2 4 2" xfId="64" xr:uid="{00000000-0005-0000-0000-000029010000}"/>
    <cellStyle name="normálne 2 4 2 2" xfId="115" xr:uid="{00000000-0005-0000-0000-00002A010000}"/>
    <cellStyle name="normálne 2 4 2 2 2" xfId="189" xr:uid="{00000000-0005-0000-0000-00002B010000}"/>
    <cellStyle name="normálne 2 4 2 2 2 2" xfId="368" xr:uid="{00000000-0005-0000-0000-00002C010000}"/>
    <cellStyle name="normálne 2 4 2 2 2 3" xfId="505" xr:uid="{00000000-0005-0000-0000-00002D010000}"/>
    <cellStyle name="normálne 2 4 2 2 2 4" xfId="645" xr:uid="{00000000-0005-0000-0000-00002E010000}"/>
    <cellStyle name="normálne 2 4 2 2 2 5" xfId="811" xr:uid="{00000000-0005-0000-0000-00002F010000}"/>
    <cellStyle name="normálne 2 4 2 2 2 6" xfId="959" xr:uid="{00000000-0005-0000-0000-000030010000}"/>
    <cellStyle name="normálne 2 4 2 2 3" xfId="295" xr:uid="{00000000-0005-0000-0000-000031010000}"/>
    <cellStyle name="normálne 2 4 2 2 4" xfId="433" xr:uid="{00000000-0005-0000-0000-000032010000}"/>
    <cellStyle name="normálne 2 4 2 2 5" xfId="574" xr:uid="{00000000-0005-0000-0000-000033010000}"/>
    <cellStyle name="normálne 2 4 2 2 6" xfId="739" xr:uid="{00000000-0005-0000-0000-000034010000}"/>
    <cellStyle name="normálne 2 4 2 2 7" xfId="924" xr:uid="{00000000-0005-0000-0000-000035010000}"/>
    <cellStyle name="normálne 2 4 2 3" xfId="154" xr:uid="{00000000-0005-0000-0000-000036010000}"/>
    <cellStyle name="normálne 2 4 2 3 2" xfId="333" xr:uid="{00000000-0005-0000-0000-000037010000}"/>
    <cellStyle name="normálne 2 4 2 3 3" xfId="470" xr:uid="{00000000-0005-0000-0000-000038010000}"/>
    <cellStyle name="normálne 2 4 2 3 4" xfId="610" xr:uid="{00000000-0005-0000-0000-000039010000}"/>
    <cellStyle name="normálne 2 4 2 3 5" xfId="776" xr:uid="{00000000-0005-0000-0000-00003A010000}"/>
    <cellStyle name="normálne 2 4 2 3 6" xfId="909" xr:uid="{00000000-0005-0000-0000-00003B010000}"/>
    <cellStyle name="normálne 2 4 2 4" xfId="248" xr:uid="{00000000-0005-0000-0000-00003C010000}"/>
    <cellStyle name="normálne 2 4 2 5" xfId="393" xr:uid="{00000000-0005-0000-0000-00003D010000}"/>
    <cellStyle name="normálne 2 4 2 6" xfId="539" xr:uid="{00000000-0005-0000-0000-00003E010000}"/>
    <cellStyle name="normálne 2 4 2 7" xfId="700" xr:uid="{00000000-0005-0000-0000-00003F010000}"/>
    <cellStyle name="normálne 2 4 2 8" xfId="963" xr:uid="{00000000-0005-0000-0000-000040010000}"/>
    <cellStyle name="normálne 2 4 3" xfId="88" xr:uid="{00000000-0005-0000-0000-000041010000}"/>
    <cellStyle name="normálne 2 4 3 2" xfId="126" xr:uid="{00000000-0005-0000-0000-000042010000}"/>
    <cellStyle name="normálne 2 4 3 2 2" xfId="200" xr:uid="{00000000-0005-0000-0000-000043010000}"/>
    <cellStyle name="normálne 2 4 3 2 2 2" xfId="379" xr:uid="{00000000-0005-0000-0000-000044010000}"/>
    <cellStyle name="normálne 2 4 3 2 2 3" xfId="516" xr:uid="{00000000-0005-0000-0000-000045010000}"/>
    <cellStyle name="normálne 2 4 3 2 2 4" xfId="656" xr:uid="{00000000-0005-0000-0000-000046010000}"/>
    <cellStyle name="normálne 2 4 3 2 2 5" xfId="822" xr:uid="{00000000-0005-0000-0000-000047010000}"/>
    <cellStyle name="normálne 2 4 3 2 2 6" xfId="886" xr:uid="{00000000-0005-0000-0000-000048010000}"/>
    <cellStyle name="normálne 2 4 3 2 3" xfId="306" xr:uid="{00000000-0005-0000-0000-000049010000}"/>
    <cellStyle name="normálne 2 4 3 2 4" xfId="444" xr:uid="{00000000-0005-0000-0000-00004A010000}"/>
    <cellStyle name="normálne 2 4 3 2 5" xfId="585" xr:uid="{00000000-0005-0000-0000-00004B010000}"/>
    <cellStyle name="normálne 2 4 3 2 6" xfId="750" xr:uid="{00000000-0005-0000-0000-00004C010000}"/>
    <cellStyle name="normálne 2 4 3 2 7" xfId="981" xr:uid="{00000000-0005-0000-0000-00004D010000}"/>
    <cellStyle name="normálne 2 4 3 3" xfId="165" xr:uid="{00000000-0005-0000-0000-00004E010000}"/>
    <cellStyle name="normálne 2 4 3 3 2" xfId="344" xr:uid="{00000000-0005-0000-0000-00004F010000}"/>
    <cellStyle name="normálne 2 4 3 3 3" xfId="481" xr:uid="{00000000-0005-0000-0000-000050010000}"/>
    <cellStyle name="normálne 2 4 3 3 4" xfId="621" xr:uid="{00000000-0005-0000-0000-000051010000}"/>
    <cellStyle name="normálne 2 4 3 3 5" xfId="787" xr:uid="{00000000-0005-0000-0000-000052010000}"/>
    <cellStyle name="normálne 2 4 3 3 6" xfId="965" xr:uid="{00000000-0005-0000-0000-000053010000}"/>
    <cellStyle name="normálne 2 4 3 4" xfId="268" xr:uid="{00000000-0005-0000-0000-000054010000}"/>
    <cellStyle name="normálne 2 4 3 5" xfId="408" xr:uid="{00000000-0005-0000-0000-000055010000}"/>
    <cellStyle name="normálne 2 4 3 6" xfId="550" xr:uid="{00000000-0005-0000-0000-000056010000}"/>
    <cellStyle name="normálne 2 4 3 7" xfId="714" xr:uid="{00000000-0005-0000-0000-000057010000}"/>
    <cellStyle name="normálne 2 4 3 8" xfId="953" xr:uid="{00000000-0005-0000-0000-000058010000}"/>
    <cellStyle name="normálne 2 4 4" xfId="104" xr:uid="{00000000-0005-0000-0000-000059010000}"/>
    <cellStyle name="normálne 2 4 4 2" xfId="178" xr:uid="{00000000-0005-0000-0000-00005A010000}"/>
    <cellStyle name="normálne 2 4 4 2 2" xfId="357" xr:uid="{00000000-0005-0000-0000-00005B010000}"/>
    <cellStyle name="normálne 2 4 4 2 3" xfId="494" xr:uid="{00000000-0005-0000-0000-00005C010000}"/>
    <cellStyle name="normálne 2 4 4 2 4" xfId="634" xr:uid="{00000000-0005-0000-0000-00005D010000}"/>
    <cellStyle name="normálne 2 4 4 2 5" xfId="800" xr:uid="{00000000-0005-0000-0000-00005E010000}"/>
    <cellStyle name="normálne 2 4 4 2 6" xfId="912" xr:uid="{00000000-0005-0000-0000-00005F010000}"/>
    <cellStyle name="normálne 2 4 4 3" xfId="284" xr:uid="{00000000-0005-0000-0000-000060010000}"/>
    <cellStyle name="normálne 2 4 4 4" xfId="422" xr:uid="{00000000-0005-0000-0000-000061010000}"/>
    <cellStyle name="normálne 2 4 4 5" xfId="563" xr:uid="{00000000-0005-0000-0000-000062010000}"/>
    <cellStyle name="normálne 2 4 4 6" xfId="728" xr:uid="{00000000-0005-0000-0000-000063010000}"/>
    <cellStyle name="normálne 2 4 4 7" xfId="880" xr:uid="{00000000-0005-0000-0000-000064010000}"/>
    <cellStyle name="normálne 2 4 5" xfId="143" xr:uid="{00000000-0005-0000-0000-000065010000}"/>
    <cellStyle name="normálne 2 4 5 2" xfId="322" xr:uid="{00000000-0005-0000-0000-000066010000}"/>
    <cellStyle name="normálne 2 4 5 3" xfId="459" xr:uid="{00000000-0005-0000-0000-000067010000}"/>
    <cellStyle name="normálne 2 4 5 4" xfId="599" xr:uid="{00000000-0005-0000-0000-000068010000}"/>
    <cellStyle name="normálne 2 4 5 5" xfId="765" xr:uid="{00000000-0005-0000-0000-000069010000}"/>
    <cellStyle name="normálne 2 4 5 6" xfId="869" xr:uid="{00000000-0005-0000-0000-00006A010000}"/>
    <cellStyle name="normálne 2 4 6" xfId="235" xr:uid="{00000000-0005-0000-0000-00006B010000}"/>
    <cellStyle name="normálne 2 4 7" xfId="214" xr:uid="{00000000-0005-0000-0000-00006C010000}"/>
    <cellStyle name="normálne 2 4 8" xfId="528" xr:uid="{00000000-0005-0000-0000-00006D010000}"/>
    <cellStyle name="normálne 2 4 9" xfId="691" xr:uid="{00000000-0005-0000-0000-00006E010000}"/>
    <cellStyle name="normálne 2 5" xfId="44" xr:uid="{00000000-0005-0000-0000-00006F010000}"/>
    <cellStyle name="normálne 2 5 2" xfId="231" xr:uid="{00000000-0005-0000-0000-000070010000}"/>
    <cellStyle name="normálne 2 5 2 2" xfId="838" xr:uid="{00000000-0005-0000-0000-000071010000}"/>
    <cellStyle name="normálne 2 5 2 2 2" xfId="1265" xr:uid="{00000000-0005-0000-0000-000072010000}"/>
    <cellStyle name="normálne 2 5 2 3" xfId="903" xr:uid="{00000000-0005-0000-0000-000073010000}"/>
    <cellStyle name="normálne 2 5 2 3 2" xfId="1277" xr:uid="{00000000-0005-0000-0000-000074010000}"/>
    <cellStyle name="normálne 2 5 2 4" xfId="1243" xr:uid="{00000000-0005-0000-0000-000075010000}"/>
    <cellStyle name="normálne 2 5 3" xfId="313" xr:uid="{00000000-0005-0000-0000-000076010000}"/>
    <cellStyle name="normálne 2 5 3 2" xfId="874" xr:uid="{00000000-0005-0000-0000-000077010000}"/>
    <cellStyle name="normálne 2 5 3 2 2" xfId="1273" xr:uid="{00000000-0005-0000-0000-000078010000}"/>
    <cellStyle name="normálne 2 5 3 3" xfId="991" xr:uid="{00000000-0005-0000-0000-000079010000}"/>
    <cellStyle name="normálne 2 5 3 3 2" xfId="1285" xr:uid="{00000000-0005-0000-0000-00007A010000}"/>
    <cellStyle name="normálne 2 5 3 4" xfId="1247" xr:uid="{00000000-0005-0000-0000-00007B010000}"/>
    <cellStyle name="normálne 2 5 4" xfId="399" xr:uid="{00000000-0005-0000-0000-00007C010000}"/>
    <cellStyle name="normálne 2 5 4 2" xfId="902" xr:uid="{00000000-0005-0000-0000-00007D010000}"/>
    <cellStyle name="normálne 2 5 4 2 2" xfId="1276" xr:uid="{00000000-0005-0000-0000-00007E010000}"/>
    <cellStyle name="normálne 2 5 4 3" xfId="986" xr:uid="{00000000-0005-0000-0000-00007F010000}"/>
    <cellStyle name="normálne 2 5 4 3 2" xfId="1284" xr:uid="{00000000-0005-0000-0000-000080010000}"/>
    <cellStyle name="normálne 2 5 4 4" xfId="1250" xr:uid="{00000000-0005-0000-0000-000081010000}"/>
    <cellStyle name="normálne 2 5 5" xfId="688" xr:uid="{00000000-0005-0000-0000-000082010000}"/>
    <cellStyle name="normálne 2 5 5 2" xfId="1259" xr:uid="{00000000-0005-0000-0000-000083010000}"/>
    <cellStyle name="normálne 2 5 6" xfId="854" xr:uid="{00000000-0005-0000-0000-000084010000}"/>
    <cellStyle name="normálne 2 5 6 2" xfId="1269" xr:uid="{00000000-0005-0000-0000-000085010000}"/>
    <cellStyle name="normálne 2 5 7" xfId="1237" xr:uid="{00000000-0005-0000-0000-000086010000}"/>
    <cellStyle name="normálne 2 6" xfId="58" xr:uid="{00000000-0005-0000-0000-000087010000}"/>
    <cellStyle name="normálne 2 6 2" xfId="93" xr:uid="{00000000-0005-0000-0000-000088010000}"/>
    <cellStyle name="normálne 2 6 2 2" xfId="130" xr:uid="{00000000-0005-0000-0000-000089010000}"/>
    <cellStyle name="normálne 2 6 2 2 2" xfId="204" xr:uid="{00000000-0005-0000-0000-00008A010000}"/>
    <cellStyle name="normálne 2 6 2 2 2 2" xfId="383" xr:uid="{00000000-0005-0000-0000-00008B010000}"/>
    <cellStyle name="normálne 2 6 2 2 2 3" xfId="520" xr:uid="{00000000-0005-0000-0000-00008C010000}"/>
    <cellStyle name="normálne 2 6 2 2 2 4" xfId="660" xr:uid="{00000000-0005-0000-0000-00008D010000}"/>
    <cellStyle name="normálne 2 6 2 2 2 5" xfId="826" xr:uid="{00000000-0005-0000-0000-00008E010000}"/>
    <cellStyle name="normálne 2 6 2 2 2 6" xfId="994" xr:uid="{00000000-0005-0000-0000-00008F010000}"/>
    <cellStyle name="normálne 2 6 2 2 3" xfId="310" xr:uid="{00000000-0005-0000-0000-000090010000}"/>
    <cellStyle name="normálne 2 6 2 2 4" xfId="448" xr:uid="{00000000-0005-0000-0000-000091010000}"/>
    <cellStyle name="normálne 2 6 2 2 5" xfId="589" xr:uid="{00000000-0005-0000-0000-000092010000}"/>
    <cellStyle name="normálne 2 6 2 2 6" xfId="754" xr:uid="{00000000-0005-0000-0000-000093010000}"/>
    <cellStyle name="normálne 2 6 2 2 7" xfId="919" xr:uid="{00000000-0005-0000-0000-000094010000}"/>
    <cellStyle name="normálne 2 6 2 3" xfId="169" xr:uid="{00000000-0005-0000-0000-000095010000}"/>
    <cellStyle name="normálne 2 6 2 3 2" xfId="348" xr:uid="{00000000-0005-0000-0000-000096010000}"/>
    <cellStyle name="normálne 2 6 2 3 3" xfId="485" xr:uid="{00000000-0005-0000-0000-000097010000}"/>
    <cellStyle name="normálne 2 6 2 3 4" xfId="625" xr:uid="{00000000-0005-0000-0000-000098010000}"/>
    <cellStyle name="normálne 2 6 2 3 5" xfId="791" xr:uid="{00000000-0005-0000-0000-000099010000}"/>
    <cellStyle name="normálne 2 6 2 3 6" xfId="943" xr:uid="{00000000-0005-0000-0000-00009A010000}"/>
    <cellStyle name="normálne 2 6 2 4" xfId="273" xr:uid="{00000000-0005-0000-0000-00009B010000}"/>
    <cellStyle name="normálne 2 6 2 5" xfId="412" xr:uid="{00000000-0005-0000-0000-00009C010000}"/>
    <cellStyle name="normálne 2 6 2 6" xfId="554" xr:uid="{00000000-0005-0000-0000-00009D010000}"/>
    <cellStyle name="normálne 2 6 2 7" xfId="718" xr:uid="{00000000-0005-0000-0000-00009E010000}"/>
    <cellStyle name="normálne 2 6 2 8" xfId="885" xr:uid="{00000000-0005-0000-0000-00009F010000}"/>
    <cellStyle name="normálne 2 6 3" xfId="109" xr:uid="{00000000-0005-0000-0000-0000A0010000}"/>
    <cellStyle name="normálne 2 6 3 2" xfId="183" xr:uid="{00000000-0005-0000-0000-0000A1010000}"/>
    <cellStyle name="normálne 2 6 3 2 2" xfId="362" xr:uid="{00000000-0005-0000-0000-0000A2010000}"/>
    <cellStyle name="normálne 2 6 3 2 3" xfId="499" xr:uid="{00000000-0005-0000-0000-0000A3010000}"/>
    <cellStyle name="normálne 2 6 3 2 4" xfId="639" xr:uid="{00000000-0005-0000-0000-0000A4010000}"/>
    <cellStyle name="normálne 2 6 3 2 5" xfId="805" xr:uid="{00000000-0005-0000-0000-0000A5010000}"/>
    <cellStyle name="normálne 2 6 3 2 6" xfId="946" xr:uid="{00000000-0005-0000-0000-0000A6010000}"/>
    <cellStyle name="normálne 2 6 3 3" xfId="289" xr:uid="{00000000-0005-0000-0000-0000A7010000}"/>
    <cellStyle name="normálne 2 6 3 4" xfId="427" xr:uid="{00000000-0005-0000-0000-0000A8010000}"/>
    <cellStyle name="normálne 2 6 3 5" xfId="568" xr:uid="{00000000-0005-0000-0000-0000A9010000}"/>
    <cellStyle name="normálne 2 6 3 6" xfId="733" xr:uid="{00000000-0005-0000-0000-0000AA010000}"/>
    <cellStyle name="normálne 2 6 3 7" xfId="940" xr:uid="{00000000-0005-0000-0000-0000AB010000}"/>
    <cellStyle name="normálne 2 6 4" xfId="148" xr:uid="{00000000-0005-0000-0000-0000AC010000}"/>
    <cellStyle name="normálne 2 6 4 2" xfId="327" xr:uid="{00000000-0005-0000-0000-0000AD010000}"/>
    <cellStyle name="normálne 2 6 4 3" xfId="464" xr:uid="{00000000-0005-0000-0000-0000AE010000}"/>
    <cellStyle name="normálne 2 6 4 4" xfId="604" xr:uid="{00000000-0005-0000-0000-0000AF010000}"/>
    <cellStyle name="normálne 2 6 4 5" xfId="770" xr:uid="{00000000-0005-0000-0000-0000B0010000}"/>
    <cellStyle name="normálne 2 6 4 6" xfId="836" xr:uid="{00000000-0005-0000-0000-0000B1010000}"/>
    <cellStyle name="normálne 2 6 5" xfId="242" xr:uid="{00000000-0005-0000-0000-0000B2010000}"/>
    <cellStyle name="normálne 2 6 6" xfId="223" xr:uid="{00000000-0005-0000-0000-0000B3010000}"/>
    <cellStyle name="normálne 2 6 7" xfId="533" xr:uid="{00000000-0005-0000-0000-0000B4010000}"/>
    <cellStyle name="normálne 2 6 8" xfId="695" xr:uid="{00000000-0005-0000-0000-0000B5010000}"/>
    <cellStyle name="normálne 2 6 9" xfId="898" xr:uid="{00000000-0005-0000-0000-0000B6010000}"/>
    <cellStyle name="normálne 2 7" xfId="74" xr:uid="{00000000-0005-0000-0000-0000B7010000}"/>
    <cellStyle name="normálne 2 7 2" xfId="120" xr:uid="{00000000-0005-0000-0000-0000B8010000}"/>
    <cellStyle name="normálne 2 7 2 2" xfId="194" xr:uid="{00000000-0005-0000-0000-0000B9010000}"/>
    <cellStyle name="normálne 2 7 2 2 2" xfId="373" xr:uid="{00000000-0005-0000-0000-0000BA010000}"/>
    <cellStyle name="normálne 2 7 2 2 3" xfId="510" xr:uid="{00000000-0005-0000-0000-0000BB010000}"/>
    <cellStyle name="normálne 2 7 2 2 4" xfId="650" xr:uid="{00000000-0005-0000-0000-0000BC010000}"/>
    <cellStyle name="normálne 2 7 2 2 5" xfId="816" xr:uid="{00000000-0005-0000-0000-0000BD010000}"/>
    <cellStyle name="normálne 2 7 2 2 6" xfId="890" xr:uid="{00000000-0005-0000-0000-0000BE010000}"/>
    <cellStyle name="normálne 2 7 2 3" xfId="300" xr:uid="{00000000-0005-0000-0000-0000BF010000}"/>
    <cellStyle name="normálne 2 7 2 4" xfId="438" xr:uid="{00000000-0005-0000-0000-0000C0010000}"/>
    <cellStyle name="normálne 2 7 2 5" xfId="579" xr:uid="{00000000-0005-0000-0000-0000C1010000}"/>
    <cellStyle name="normálne 2 7 2 6" xfId="744" xr:uid="{00000000-0005-0000-0000-0000C2010000}"/>
    <cellStyle name="normálne 2 7 2 7" xfId="985" xr:uid="{00000000-0005-0000-0000-0000C3010000}"/>
    <cellStyle name="normálne 2 7 3" xfId="159" xr:uid="{00000000-0005-0000-0000-0000C4010000}"/>
    <cellStyle name="normálne 2 7 3 2" xfId="338" xr:uid="{00000000-0005-0000-0000-0000C5010000}"/>
    <cellStyle name="normálne 2 7 3 3" xfId="475" xr:uid="{00000000-0005-0000-0000-0000C6010000}"/>
    <cellStyle name="normálne 2 7 3 4" xfId="615" xr:uid="{00000000-0005-0000-0000-0000C7010000}"/>
    <cellStyle name="normálne 2 7 3 5" xfId="781" xr:uid="{00000000-0005-0000-0000-0000C8010000}"/>
    <cellStyle name="normálne 2 7 3 6" xfId="952" xr:uid="{00000000-0005-0000-0000-0000C9010000}"/>
    <cellStyle name="normálne 2 7 4" xfId="257" xr:uid="{00000000-0005-0000-0000-0000CA010000}"/>
    <cellStyle name="normálne 2 7 5" xfId="401" xr:uid="{00000000-0005-0000-0000-0000CB010000}"/>
    <cellStyle name="normálne 2 7 6" xfId="544" xr:uid="{00000000-0005-0000-0000-0000CC010000}"/>
    <cellStyle name="normálne 2 7 7" xfId="707" xr:uid="{00000000-0005-0000-0000-0000CD010000}"/>
    <cellStyle name="normálne 2 7 8" xfId="843" xr:uid="{00000000-0005-0000-0000-0000CE010000}"/>
    <cellStyle name="normálne 2 8" xfId="98" xr:uid="{00000000-0005-0000-0000-0000CF010000}"/>
    <cellStyle name="normálne 2 8 2" xfId="172" xr:uid="{00000000-0005-0000-0000-0000D0010000}"/>
    <cellStyle name="normálne 2 8 2 2" xfId="351" xr:uid="{00000000-0005-0000-0000-0000D1010000}"/>
    <cellStyle name="normálne 2 8 2 3" xfId="488" xr:uid="{00000000-0005-0000-0000-0000D2010000}"/>
    <cellStyle name="normálne 2 8 2 4" xfId="628" xr:uid="{00000000-0005-0000-0000-0000D3010000}"/>
    <cellStyle name="normálne 2 8 2 5" xfId="794" xr:uid="{00000000-0005-0000-0000-0000D4010000}"/>
    <cellStyle name="normálne 2 8 2 6" xfId="851" xr:uid="{00000000-0005-0000-0000-0000D5010000}"/>
    <cellStyle name="normálne 2 8 3" xfId="278" xr:uid="{00000000-0005-0000-0000-0000D6010000}"/>
    <cellStyle name="normálne 2 8 4" xfId="416" xr:uid="{00000000-0005-0000-0000-0000D7010000}"/>
    <cellStyle name="normálne 2 8 5" xfId="557" xr:uid="{00000000-0005-0000-0000-0000D8010000}"/>
    <cellStyle name="normálne 2 8 6" xfId="722" xr:uid="{00000000-0005-0000-0000-0000D9010000}"/>
    <cellStyle name="normálne 2 8 7" xfId="896" xr:uid="{00000000-0005-0000-0000-0000DA010000}"/>
    <cellStyle name="normálne 2 9" xfId="137" xr:uid="{00000000-0005-0000-0000-0000DB010000}"/>
    <cellStyle name="normálne 2 9 2" xfId="316" xr:uid="{00000000-0005-0000-0000-0000DC010000}"/>
    <cellStyle name="normálne 2 9 3" xfId="453" xr:uid="{00000000-0005-0000-0000-0000DD010000}"/>
    <cellStyle name="normálne 2 9 4" xfId="593" xr:uid="{00000000-0005-0000-0000-0000DE010000}"/>
    <cellStyle name="normálne 2 9 5" xfId="759" xr:uid="{00000000-0005-0000-0000-0000DF010000}"/>
    <cellStyle name="normálne 2 9 6" xfId="848" xr:uid="{00000000-0005-0000-0000-0000E0010000}"/>
    <cellStyle name="normálne 20" xfId="212" xr:uid="{00000000-0005-0000-0000-0000E1010000}"/>
    <cellStyle name="normálne 20 2" xfId="1241" xr:uid="{00000000-0005-0000-0000-0000E2010000}"/>
    <cellStyle name="normálne 20 2 2" xfId="1401" xr:uid="{00000000-0005-0000-0000-0000E3010000}"/>
    <cellStyle name="normálne 20 3" xfId="1346" xr:uid="{00000000-0005-0000-0000-0000E4010000}"/>
    <cellStyle name="normálne 21" xfId="213" xr:uid="{00000000-0005-0000-0000-0000E5010000}"/>
    <cellStyle name="normálne 22" xfId="220" xr:uid="{00000000-0005-0000-0000-0000E6010000}"/>
    <cellStyle name="normálne 23" xfId="252" xr:uid="{00000000-0005-0000-0000-0000E7010000}"/>
    <cellStyle name="normálne 24" xfId="666" xr:uid="{00000000-0005-0000-0000-0000E8010000}"/>
    <cellStyle name="normálne 24 2" xfId="712" xr:uid="{00000000-0005-0000-0000-0000E9010000}"/>
    <cellStyle name="normálne 24 3" xfId="935" xr:uid="{00000000-0005-0000-0000-0000EA010000}"/>
    <cellStyle name="normálne 25" xfId="997" xr:uid="{00000000-0005-0000-0000-0000EB010000}"/>
    <cellStyle name="normálne 26" xfId="1035" xr:uid="{00000000-0005-0000-0000-0000EC010000}"/>
    <cellStyle name="normálne 27" xfId="1014" xr:uid="{00000000-0005-0000-0000-0000ED010000}"/>
    <cellStyle name="normálne 28" xfId="1028" xr:uid="{00000000-0005-0000-0000-0000EE010000}"/>
    <cellStyle name="normálne 29" xfId="1032" xr:uid="{00000000-0005-0000-0000-0000EF010000}"/>
    <cellStyle name="normálne 3" xfId="8" xr:uid="{00000000-0005-0000-0000-0000F0010000}"/>
    <cellStyle name="normálne 3 10" xfId="414" xr:uid="{00000000-0005-0000-0000-0000F1010000}"/>
    <cellStyle name="normálne 3 11" xfId="669" xr:uid="{00000000-0005-0000-0000-0000F2010000}"/>
    <cellStyle name="normálne 3 11 2" xfId="1003" xr:uid="{00000000-0005-0000-0000-0000F3010000}"/>
    <cellStyle name="normálne 3 11 3" xfId="1096" xr:uid="{00000000-0005-0000-0000-0000F4010000}"/>
    <cellStyle name="normálne 3 12" xfId="1024" xr:uid="{00000000-0005-0000-0000-0000F5010000}"/>
    <cellStyle name="normálne 3 13" xfId="1069" xr:uid="{00000000-0005-0000-0000-0000F6010000}"/>
    <cellStyle name="normálne 3 14" xfId="1084" xr:uid="{00000000-0005-0000-0000-0000F7010000}"/>
    <cellStyle name="normálne 3 15" xfId="1018" xr:uid="{00000000-0005-0000-0000-0000F8010000}"/>
    <cellStyle name="normálne 3 16" xfId="1059" xr:uid="{00000000-0005-0000-0000-0000F9010000}"/>
    <cellStyle name="normálne 3 17" xfId="1081" xr:uid="{00000000-0005-0000-0000-0000FA010000}"/>
    <cellStyle name="normálne 3 18" xfId="1023" xr:uid="{00000000-0005-0000-0000-0000FB010000}"/>
    <cellStyle name="normálne 3 19" xfId="1025" xr:uid="{00000000-0005-0000-0000-0000FC010000}"/>
    <cellStyle name="normálne 3 2" xfId="52" xr:uid="{00000000-0005-0000-0000-0000FD010000}"/>
    <cellStyle name="normálne 3 2 10" xfId="863" xr:uid="{00000000-0005-0000-0000-0000FE010000}"/>
    <cellStyle name="normálne 3 2 11" xfId="1485" xr:uid="{169F62F3-FA47-41B1-9CD5-C67AF2EB2113}"/>
    <cellStyle name="Normálne 3 2 12" xfId="1491" xr:uid="{2BF977EB-5EF2-43F3-93B2-BC7FD643D846}"/>
    <cellStyle name="normálne 3 2 2" xfId="65" xr:uid="{00000000-0005-0000-0000-0000FF010000}"/>
    <cellStyle name="normálne 3 2 2 2" xfId="116" xr:uid="{00000000-0005-0000-0000-000000020000}"/>
    <cellStyle name="normálne 3 2 2 2 2" xfId="190" xr:uid="{00000000-0005-0000-0000-000001020000}"/>
    <cellStyle name="normálne 3 2 2 2 2 2" xfId="369" xr:uid="{00000000-0005-0000-0000-000002020000}"/>
    <cellStyle name="normálne 3 2 2 2 2 3" xfId="506" xr:uid="{00000000-0005-0000-0000-000003020000}"/>
    <cellStyle name="normálne 3 2 2 2 2 4" xfId="646" xr:uid="{00000000-0005-0000-0000-000004020000}"/>
    <cellStyle name="normálne 3 2 2 2 2 5" xfId="812" xr:uid="{00000000-0005-0000-0000-000005020000}"/>
    <cellStyle name="normálne 3 2 2 2 2 6" xfId="910" xr:uid="{00000000-0005-0000-0000-000006020000}"/>
    <cellStyle name="normálne 3 2 2 2 3" xfId="296" xr:uid="{00000000-0005-0000-0000-000007020000}"/>
    <cellStyle name="normálne 3 2 2 2 4" xfId="434" xr:uid="{00000000-0005-0000-0000-000008020000}"/>
    <cellStyle name="normálne 3 2 2 2 5" xfId="575" xr:uid="{00000000-0005-0000-0000-000009020000}"/>
    <cellStyle name="normálne 3 2 2 2 6" xfId="740" xr:uid="{00000000-0005-0000-0000-00000A020000}"/>
    <cellStyle name="normálne 3 2 2 2 7" xfId="878" xr:uid="{00000000-0005-0000-0000-00000B020000}"/>
    <cellStyle name="normálne 3 2 2 3" xfId="155" xr:uid="{00000000-0005-0000-0000-00000C020000}"/>
    <cellStyle name="normálne 3 2 2 3 2" xfId="334" xr:uid="{00000000-0005-0000-0000-00000D020000}"/>
    <cellStyle name="normálne 3 2 2 3 3" xfId="471" xr:uid="{00000000-0005-0000-0000-00000E020000}"/>
    <cellStyle name="normálne 3 2 2 3 4" xfId="611" xr:uid="{00000000-0005-0000-0000-00000F020000}"/>
    <cellStyle name="normálne 3 2 2 3 5" xfId="777" xr:uid="{00000000-0005-0000-0000-000010020000}"/>
    <cellStyle name="normálne 3 2 2 3 6" xfId="861" xr:uid="{00000000-0005-0000-0000-000011020000}"/>
    <cellStyle name="normálne 3 2 2 4" xfId="249" xr:uid="{00000000-0005-0000-0000-000012020000}"/>
    <cellStyle name="normálne 3 2 2 5" xfId="394" xr:uid="{00000000-0005-0000-0000-000013020000}"/>
    <cellStyle name="normálne 3 2 2 6" xfId="540" xr:uid="{00000000-0005-0000-0000-000014020000}"/>
    <cellStyle name="normálne 3 2 2 7" xfId="701" xr:uid="{00000000-0005-0000-0000-000015020000}"/>
    <cellStyle name="normálne 3 2 2 8" xfId="914" xr:uid="{00000000-0005-0000-0000-000016020000}"/>
    <cellStyle name="normálne 3 2 3" xfId="90" xr:uid="{00000000-0005-0000-0000-000017020000}"/>
    <cellStyle name="normálne 3 2 3 2" xfId="127" xr:uid="{00000000-0005-0000-0000-000018020000}"/>
    <cellStyle name="normálne 3 2 3 2 2" xfId="201" xr:uid="{00000000-0005-0000-0000-000019020000}"/>
    <cellStyle name="normálne 3 2 3 2 2 2" xfId="380" xr:uid="{00000000-0005-0000-0000-00001A020000}"/>
    <cellStyle name="normálne 3 2 3 2 2 3" xfId="517" xr:uid="{00000000-0005-0000-0000-00001B020000}"/>
    <cellStyle name="normálne 3 2 3 2 2 4" xfId="657" xr:uid="{00000000-0005-0000-0000-00001C020000}"/>
    <cellStyle name="normálne 3 2 3 2 2 5" xfId="823" xr:uid="{00000000-0005-0000-0000-00001D020000}"/>
    <cellStyle name="normálne 3 2 3 2 2 6" xfId="967" xr:uid="{00000000-0005-0000-0000-00001E020000}"/>
    <cellStyle name="normálne 3 2 3 2 3" xfId="307" xr:uid="{00000000-0005-0000-0000-00001F020000}"/>
    <cellStyle name="normálne 3 2 3 2 4" xfId="445" xr:uid="{00000000-0005-0000-0000-000020020000}"/>
    <cellStyle name="normálne 3 2 3 2 5" xfId="586" xr:uid="{00000000-0005-0000-0000-000021020000}"/>
    <cellStyle name="normálne 3 2 3 2 6" xfId="751" xr:uid="{00000000-0005-0000-0000-000022020000}"/>
    <cellStyle name="normálne 3 2 3 2 7" xfId="933" xr:uid="{00000000-0005-0000-0000-000023020000}"/>
    <cellStyle name="normálne 3 2 3 3" xfId="166" xr:uid="{00000000-0005-0000-0000-000024020000}"/>
    <cellStyle name="normálne 3 2 3 3 2" xfId="345" xr:uid="{00000000-0005-0000-0000-000025020000}"/>
    <cellStyle name="normálne 3 2 3 3 3" xfId="482" xr:uid="{00000000-0005-0000-0000-000026020000}"/>
    <cellStyle name="normálne 3 2 3 3 4" xfId="622" xr:uid="{00000000-0005-0000-0000-000027020000}"/>
    <cellStyle name="normálne 3 2 3 3 5" xfId="788" xr:uid="{00000000-0005-0000-0000-000028020000}"/>
    <cellStyle name="normálne 3 2 3 3 6" xfId="916" xr:uid="{00000000-0005-0000-0000-000029020000}"/>
    <cellStyle name="normálne 3 2 3 4" xfId="270" xr:uid="{00000000-0005-0000-0000-00002A020000}"/>
    <cellStyle name="normálne 3 2 3 5" xfId="409" xr:uid="{00000000-0005-0000-0000-00002B020000}"/>
    <cellStyle name="normálne 3 2 3 6" xfId="551" xr:uid="{00000000-0005-0000-0000-00002C020000}"/>
    <cellStyle name="normálne 3 2 3 7" xfId="715" xr:uid="{00000000-0005-0000-0000-00002D020000}"/>
    <cellStyle name="normálne 3 2 3 8" xfId="853" xr:uid="{00000000-0005-0000-0000-00002E020000}"/>
    <cellStyle name="normálne 3 2 4" xfId="105" xr:uid="{00000000-0005-0000-0000-00002F020000}"/>
    <cellStyle name="normálne 3 2 4 2" xfId="179" xr:uid="{00000000-0005-0000-0000-000030020000}"/>
    <cellStyle name="normálne 3 2 4 2 2" xfId="358" xr:uid="{00000000-0005-0000-0000-000031020000}"/>
    <cellStyle name="normálne 3 2 4 2 3" xfId="495" xr:uid="{00000000-0005-0000-0000-000032020000}"/>
    <cellStyle name="normálne 3 2 4 2 4" xfId="635" xr:uid="{00000000-0005-0000-0000-000033020000}"/>
    <cellStyle name="normálne 3 2 4 2 5" xfId="801" xr:uid="{00000000-0005-0000-0000-000034020000}"/>
    <cellStyle name="normálne 3 2 4 2 6" xfId="866" xr:uid="{00000000-0005-0000-0000-000035020000}"/>
    <cellStyle name="normálne 3 2 4 3" xfId="285" xr:uid="{00000000-0005-0000-0000-000036020000}"/>
    <cellStyle name="normálne 3 2 4 4" xfId="423" xr:uid="{00000000-0005-0000-0000-000037020000}"/>
    <cellStyle name="normálne 3 2 4 5" xfId="564" xr:uid="{00000000-0005-0000-0000-000038020000}"/>
    <cellStyle name="normálne 3 2 4 6" xfId="729" xr:uid="{00000000-0005-0000-0000-000039020000}"/>
    <cellStyle name="normálne 3 2 4 7" xfId="962" xr:uid="{00000000-0005-0000-0000-00003A020000}"/>
    <cellStyle name="normálne 3 2 5" xfId="144" xr:uid="{00000000-0005-0000-0000-00003B020000}"/>
    <cellStyle name="normálne 3 2 5 2" xfId="323" xr:uid="{00000000-0005-0000-0000-00003C020000}"/>
    <cellStyle name="normálne 3 2 5 3" xfId="460" xr:uid="{00000000-0005-0000-0000-00003D020000}"/>
    <cellStyle name="normálne 3 2 5 4" xfId="600" xr:uid="{00000000-0005-0000-0000-00003E020000}"/>
    <cellStyle name="normálne 3 2 5 5" xfId="766" xr:uid="{00000000-0005-0000-0000-00003F020000}"/>
    <cellStyle name="normálne 3 2 5 6" xfId="990" xr:uid="{00000000-0005-0000-0000-000040020000}"/>
    <cellStyle name="normálne 3 2 6" xfId="236" xr:uid="{00000000-0005-0000-0000-000041020000}"/>
    <cellStyle name="normálne 3 2 7" xfId="314" xr:uid="{00000000-0005-0000-0000-000042020000}"/>
    <cellStyle name="normálne 3 2 8" xfId="529" xr:uid="{00000000-0005-0000-0000-000043020000}"/>
    <cellStyle name="normálne 3 2 9" xfId="683" xr:uid="{00000000-0005-0000-0000-000044020000}"/>
    <cellStyle name="normálne 3 20" xfId="897" xr:uid="{00000000-0005-0000-0000-000045020000}"/>
    <cellStyle name="normálne 3 21" xfId="1105" xr:uid="{00000000-0005-0000-0000-000046020000}"/>
    <cellStyle name="normálne 3 22" xfId="1114" xr:uid="{00000000-0005-0000-0000-000047020000}"/>
    <cellStyle name="normálne 3 23" xfId="1121" xr:uid="{00000000-0005-0000-0000-000048020000}"/>
    <cellStyle name="normálne 3 24" xfId="1128" xr:uid="{00000000-0005-0000-0000-000049020000}"/>
    <cellStyle name="normálne 3 25" xfId="1135" xr:uid="{00000000-0005-0000-0000-00004A020000}"/>
    <cellStyle name="normálne 3 26" xfId="1142" xr:uid="{00000000-0005-0000-0000-00004B020000}"/>
    <cellStyle name="normálne 3 27" xfId="1148" xr:uid="{00000000-0005-0000-0000-00004C020000}"/>
    <cellStyle name="normálne 3 28" xfId="1154" xr:uid="{00000000-0005-0000-0000-00004D020000}"/>
    <cellStyle name="normálne 3 29" xfId="1160" xr:uid="{00000000-0005-0000-0000-00004E020000}"/>
    <cellStyle name="normálne 3 3" xfId="59" xr:uid="{00000000-0005-0000-0000-00004F020000}"/>
    <cellStyle name="normálne 3 3 2" xfId="110" xr:uid="{00000000-0005-0000-0000-000050020000}"/>
    <cellStyle name="normálne 3 3 2 2" xfId="184" xr:uid="{00000000-0005-0000-0000-000051020000}"/>
    <cellStyle name="normálne 3 3 2 2 2" xfId="363" xr:uid="{00000000-0005-0000-0000-000052020000}"/>
    <cellStyle name="normálne 3 3 2 2 3" xfId="500" xr:uid="{00000000-0005-0000-0000-000053020000}"/>
    <cellStyle name="normálne 3 3 2 2 4" xfId="640" xr:uid="{00000000-0005-0000-0000-000054020000}"/>
    <cellStyle name="normálne 3 3 2 2 5" xfId="806" xr:uid="{00000000-0005-0000-0000-000055020000}"/>
    <cellStyle name="normálne 3 3 2 2 6" xfId="860" xr:uid="{00000000-0005-0000-0000-000056020000}"/>
    <cellStyle name="normálne 3 3 2 3" xfId="290" xr:uid="{00000000-0005-0000-0000-000057020000}"/>
    <cellStyle name="normálne 3 3 2 4" xfId="428" xr:uid="{00000000-0005-0000-0000-000058020000}"/>
    <cellStyle name="normálne 3 3 2 5" xfId="569" xr:uid="{00000000-0005-0000-0000-000059020000}"/>
    <cellStyle name="normálne 3 3 2 6" xfId="734" xr:uid="{00000000-0005-0000-0000-00005A020000}"/>
    <cellStyle name="normálne 3 3 2 7" xfId="893" xr:uid="{00000000-0005-0000-0000-00005B020000}"/>
    <cellStyle name="normálne 3 3 3" xfId="149" xr:uid="{00000000-0005-0000-0000-00005C020000}"/>
    <cellStyle name="normálne 3 3 3 2" xfId="328" xr:uid="{00000000-0005-0000-0000-00005D020000}"/>
    <cellStyle name="normálne 3 3 3 3" xfId="465" xr:uid="{00000000-0005-0000-0000-00005E020000}"/>
    <cellStyle name="normálne 3 3 3 4" xfId="605" xr:uid="{00000000-0005-0000-0000-00005F020000}"/>
    <cellStyle name="normálne 3 3 3 5" xfId="771" xr:uid="{00000000-0005-0000-0000-000060020000}"/>
    <cellStyle name="normálne 3 3 3 6" xfId="835" xr:uid="{00000000-0005-0000-0000-000061020000}"/>
    <cellStyle name="normálne 3 3 4" xfId="243" xr:uid="{00000000-0005-0000-0000-000062020000}"/>
    <cellStyle name="normálne 3 3 5" xfId="255" xr:uid="{00000000-0005-0000-0000-000063020000}"/>
    <cellStyle name="normálne 3 3 6" xfId="534" xr:uid="{00000000-0005-0000-0000-000064020000}"/>
    <cellStyle name="normálne 3 3 7" xfId="696" xr:uid="{00000000-0005-0000-0000-000065020000}"/>
    <cellStyle name="normálne 3 3 8" xfId="846" xr:uid="{00000000-0005-0000-0000-000066020000}"/>
    <cellStyle name="normálne 3 30" xfId="1166" xr:uid="{00000000-0005-0000-0000-000067020000}"/>
    <cellStyle name="normálne 3 31" xfId="38" xr:uid="{00000000-0005-0000-0000-000068020000}"/>
    <cellStyle name="Normálne 3 32" xfId="1479" xr:uid="{5626B674-AB07-417E-8F57-0A145D9AB2AD}"/>
    <cellStyle name="normálne 3 4" xfId="79" xr:uid="{00000000-0005-0000-0000-000069020000}"/>
    <cellStyle name="normálne 3 4 2" xfId="121" xr:uid="{00000000-0005-0000-0000-00006A020000}"/>
    <cellStyle name="normálne 3 4 2 2" xfId="195" xr:uid="{00000000-0005-0000-0000-00006B020000}"/>
    <cellStyle name="normálne 3 4 2 2 2" xfId="374" xr:uid="{00000000-0005-0000-0000-00006C020000}"/>
    <cellStyle name="normálne 3 4 2 2 3" xfId="511" xr:uid="{00000000-0005-0000-0000-00006D020000}"/>
    <cellStyle name="normálne 3 4 2 2 4" xfId="651" xr:uid="{00000000-0005-0000-0000-00006E020000}"/>
    <cellStyle name="normálne 3 4 2 2 5" xfId="817" xr:uid="{00000000-0005-0000-0000-00006F020000}"/>
    <cellStyle name="normálne 3 4 2 2 6" xfId="954" xr:uid="{00000000-0005-0000-0000-000070020000}"/>
    <cellStyle name="normálne 3 4 2 3" xfId="301" xr:uid="{00000000-0005-0000-0000-000071020000}"/>
    <cellStyle name="normálne 3 4 2 4" xfId="439" xr:uid="{00000000-0005-0000-0000-000072020000}"/>
    <cellStyle name="normálne 3 4 2 5" xfId="580" xr:uid="{00000000-0005-0000-0000-000073020000}"/>
    <cellStyle name="normálne 3 4 2 6" xfId="745" xr:uid="{00000000-0005-0000-0000-000074020000}"/>
    <cellStyle name="normálne 3 4 2 7" xfId="938" xr:uid="{00000000-0005-0000-0000-000075020000}"/>
    <cellStyle name="normálne 3 4 3" xfId="160" xr:uid="{00000000-0005-0000-0000-000076020000}"/>
    <cellStyle name="normálne 3 4 3 2" xfId="339" xr:uid="{00000000-0005-0000-0000-000077020000}"/>
    <cellStyle name="normálne 3 4 3 3" xfId="476" xr:uid="{00000000-0005-0000-0000-000078020000}"/>
    <cellStyle name="normálne 3 4 3 4" xfId="616" xr:uid="{00000000-0005-0000-0000-000079020000}"/>
    <cellStyle name="normálne 3 4 3 5" xfId="782" xr:uid="{00000000-0005-0000-0000-00007A020000}"/>
    <cellStyle name="normálne 3 4 3 6" xfId="905" xr:uid="{00000000-0005-0000-0000-00007B020000}"/>
    <cellStyle name="normálne 3 4 4" xfId="260" xr:uid="{00000000-0005-0000-0000-00007C020000}"/>
    <cellStyle name="normálne 3 4 5" xfId="403" xr:uid="{00000000-0005-0000-0000-00007D020000}"/>
    <cellStyle name="normálne 3 4 6" xfId="545" xr:uid="{00000000-0005-0000-0000-00007E020000}"/>
    <cellStyle name="normálne 3 4 7" xfId="708" xr:uid="{00000000-0005-0000-0000-00007F020000}"/>
    <cellStyle name="normálne 3 4 8" xfId="922" xr:uid="{00000000-0005-0000-0000-000080020000}"/>
    <cellStyle name="normálne 3 5" xfId="99" xr:uid="{00000000-0005-0000-0000-000081020000}"/>
    <cellStyle name="normálne 3 5 2" xfId="173" xr:uid="{00000000-0005-0000-0000-000082020000}"/>
    <cellStyle name="normálne 3 5 2 2" xfId="352" xr:uid="{00000000-0005-0000-0000-000083020000}"/>
    <cellStyle name="normálne 3 5 2 3" xfId="489" xr:uid="{00000000-0005-0000-0000-000084020000}"/>
    <cellStyle name="normálne 3 5 2 4" xfId="629" xr:uid="{00000000-0005-0000-0000-000085020000}"/>
    <cellStyle name="normálne 3 5 2 5" xfId="795" xr:uid="{00000000-0005-0000-0000-000086020000}"/>
    <cellStyle name="normálne 3 5 2 6" xfId="844" xr:uid="{00000000-0005-0000-0000-000087020000}"/>
    <cellStyle name="normálne 3 5 3" xfId="279" xr:uid="{00000000-0005-0000-0000-000088020000}"/>
    <cellStyle name="normálne 3 5 4" xfId="417" xr:uid="{00000000-0005-0000-0000-000089020000}"/>
    <cellStyle name="normálne 3 5 5" xfId="558" xr:uid="{00000000-0005-0000-0000-00008A020000}"/>
    <cellStyle name="normálne 3 5 6" xfId="723" xr:uid="{00000000-0005-0000-0000-00008B020000}"/>
    <cellStyle name="normálne 3 5 7" xfId="949" xr:uid="{00000000-0005-0000-0000-00008C020000}"/>
    <cellStyle name="normálne 3 6" xfId="138" xr:uid="{00000000-0005-0000-0000-00008D020000}"/>
    <cellStyle name="normálne 3 6 2" xfId="317" xr:uid="{00000000-0005-0000-0000-00008E020000}"/>
    <cellStyle name="normálne 3 6 3" xfId="454" xr:uid="{00000000-0005-0000-0000-00008F020000}"/>
    <cellStyle name="normálne 3 6 4" xfId="594" xr:uid="{00000000-0005-0000-0000-000090020000}"/>
    <cellStyle name="normálne 3 6 5" xfId="760" xr:uid="{00000000-0005-0000-0000-000091020000}"/>
    <cellStyle name="normálne 3 6 6" xfId="975" xr:uid="{00000000-0005-0000-0000-000092020000}"/>
    <cellStyle name="normálne 3 7" xfId="208" xr:uid="{00000000-0005-0000-0000-000093020000}"/>
    <cellStyle name="normálne 3 7 2" xfId="387" xr:uid="{00000000-0005-0000-0000-000094020000}"/>
    <cellStyle name="normálne 3 7 3" xfId="524" xr:uid="{00000000-0005-0000-0000-000095020000}"/>
    <cellStyle name="normálne 3 7 4" xfId="663" xr:uid="{00000000-0005-0000-0000-000096020000}"/>
    <cellStyle name="normálne 3 7 5" xfId="829" xr:uid="{00000000-0005-0000-0000-000097020000}"/>
    <cellStyle name="normálne 3 7 6" xfId="847" xr:uid="{00000000-0005-0000-0000-000098020000}"/>
    <cellStyle name="normálne 3 8" xfId="225" xr:uid="{00000000-0005-0000-0000-000099020000}"/>
    <cellStyle name="normálne 3 9" xfId="263" xr:uid="{00000000-0005-0000-0000-00009A020000}"/>
    <cellStyle name="normálne 30" xfId="1093" xr:uid="{00000000-0005-0000-0000-00009B020000}"/>
    <cellStyle name="normálne 31" xfId="1020" xr:uid="{00000000-0005-0000-0000-00009C020000}"/>
    <cellStyle name="normálne 32" xfId="1085" xr:uid="{00000000-0005-0000-0000-00009D020000}"/>
    <cellStyle name="normálne 33" xfId="30" xr:uid="{00000000-0005-0000-0000-00009E020000}"/>
    <cellStyle name="normálne 33 10" xfId="678" xr:uid="{00000000-0005-0000-0000-00009F020000}"/>
    <cellStyle name="normálne 33 11" xfId="692" xr:uid="{00000000-0005-0000-0000-0000A0020000}"/>
    <cellStyle name="normálne 33 2" xfId="49" xr:uid="{00000000-0005-0000-0000-0000A1020000}"/>
    <cellStyle name="normálne 33 2 10" xfId="917" xr:uid="{00000000-0005-0000-0000-0000A2020000}"/>
    <cellStyle name="normálne 33 2 2" xfId="63" xr:uid="{00000000-0005-0000-0000-0000A3020000}"/>
    <cellStyle name="normálne 33 2 2 2" xfId="114" xr:uid="{00000000-0005-0000-0000-0000A4020000}"/>
    <cellStyle name="normálne 33 2 2 2 2" xfId="188" xr:uid="{00000000-0005-0000-0000-0000A5020000}"/>
    <cellStyle name="normálne 33 2 2 2 2 2" xfId="367" xr:uid="{00000000-0005-0000-0000-0000A6020000}"/>
    <cellStyle name="normálne 33 2 2 2 2 3" xfId="504" xr:uid="{00000000-0005-0000-0000-0000A7020000}"/>
    <cellStyle name="normálne 33 2 2 2 2 4" xfId="644" xr:uid="{00000000-0005-0000-0000-0000A8020000}"/>
    <cellStyle name="normálne 33 2 2 2 2 5" xfId="810" xr:uid="{00000000-0005-0000-0000-0000A9020000}"/>
    <cellStyle name="normálne 33 2 2 2 2 6" xfId="877" xr:uid="{00000000-0005-0000-0000-0000AA020000}"/>
    <cellStyle name="normálne 33 2 2 2 3" xfId="294" xr:uid="{00000000-0005-0000-0000-0000AB020000}"/>
    <cellStyle name="normálne 33 2 2 2 4" xfId="432" xr:uid="{00000000-0005-0000-0000-0000AC020000}"/>
    <cellStyle name="normálne 33 2 2 2 5" xfId="573" xr:uid="{00000000-0005-0000-0000-0000AD020000}"/>
    <cellStyle name="normálne 33 2 2 2 6" xfId="738" xr:uid="{00000000-0005-0000-0000-0000AE020000}"/>
    <cellStyle name="normálne 33 2 2 2 7" xfId="971" xr:uid="{00000000-0005-0000-0000-0000AF020000}"/>
    <cellStyle name="normálne 33 2 2 3" xfId="153" xr:uid="{00000000-0005-0000-0000-0000B0020000}"/>
    <cellStyle name="normálne 33 2 2 3 2" xfId="332" xr:uid="{00000000-0005-0000-0000-0000B1020000}"/>
    <cellStyle name="normálne 33 2 2 3 3" xfId="469" xr:uid="{00000000-0005-0000-0000-0000B2020000}"/>
    <cellStyle name="normálne 33 2 2 3 4" xfId="609" xr:uid="{00000000-0005-0000-0000-0000B3020000}"/>
    <cellStyle name="normálne 33 2 2 3 5" xfId="775" xr:uid="{00000000-0005-0000-0000-0000B4020000}"/>
    <cellStyle name="normálne 33 2 2 3 6" xfId="957" xr:uid="{00000000-0005-0000-0000-0000B5020000}"/>
    <cellStyle name="normálne 33 2 2 4" xfId="247" xr:uid="{00000000-0005-0000-0000-0000B6020000}"/>
    <cellStyle name="normálne 33 2 2 5" xfId="392" xr:uid="{00000000-0005-0000-0000-0000B7020000}"/>
    <cellStyle name="normálne 33 2 2 6" xfId="538" xr:uid="{00000000-0005-0000-0000-0000B8020000}"/>
    <cellStyle name="normálne 33 2 2 7" xfId="699" xr:uid="{00000000-0005-0000-0000-0000B9020000}"/>
    <cellStyle name="normálne 33 2 2 8" xfId="881" xr:uid="{00000000-0005-0000-0000-0000BA020000}"/>
    <cellStyle name="normálne 33 2 3" xfId="87" xr:uid="{00000000-0005-0000-0000-0000BB020000}"/>
    <cellStyle name="normálne 33 2 3 2" xfId="125" xr:uid="{00000000-0005-0000-0000-0000BC020000}"/>
    <cellStyle name="normálne 33 2 3 2 2" xfId="199" xr:uid="{00000000-0005-0000-0000-0000BD020000}"/>
    <cellStyle name="normálne 33 2 3 2 2 2" xfId="378" xr:uid="{00000000-0005-0000-0000-0000BE020000}"/>
    <cellStyle name="normálne 33 2 3 2 2 3" xfId="515" xr:uid="{00000000-0005-0000-0000-0000BF020000}"/>
    <cellStyle name="normálne 33 2 3 2 2 4" xfId="655" xr:uid="{00000000-0005-0000-0000-0000C0020000}"/>
    <cellStyle name="normálne 33 2 3 2 2 5" xfId="821" xr:uid="{00000000-0005-0000-0000-0000C1020000}"/>
    <cellStyle name="normálne 33 2 3 2 2 6" xfId="932" xr:uid="{00000000-0005-0000-0000-0000C2020000}"/>
    <cellStyle name="normálne 33 2 3 2 3" xfId="305" xr:uid="{00000000-0005-0000-0000-0000C3020000}"/>
    <cellStyle name="normálne 33 2 3 2 4" xfId="443" xr:uid="{00000000-0005-0000-0000-0000C4020000}"/>
    <cellStyle name="normálne 33 2 3 2 5" xfId="584" xr:uid="{00000000-0005-0000-0000-0000C5020000}"/>
    <cellStyle name="normálne 33 2 3 2 6" xfId="749" xr:uid="{00000000-0005-0000-0000-0000C6020000}"/>
    <cellStyle name="normálne 33 2 3 2 7" xfId="858" xr:uid="{00000000-0005-0000-0000-0000C7020000}"/>
    <cellStyle name="normálne 33 2 3 3" xfId="164" xr:uid="{00000000-0005-0000-0000-0000C8020000}"/>
    <cellStyle name="normálne 33 2 3 3 2" xfId="343" xr:uid="{00000000-0005-0000-0000-0000C9020000}"/>
    <cellStyle name="normálne 33 2 3 3 3" xfId="480" xr:uid="{00000000-0005-0000-0000-0000CA020000}"/>
    <cellStyle name="normálne 33 2 3 3 4" xfId="620" xr:uid="{00000000-0005-0000-0000-0000CB020000}"/>
    <cellStyle name="normálne 33 2 3 3 5" xfId="786" xr:uid="{00000000-0005-0000-0000-0000CC020000}"/>
    <cellStyle name="normálne 33 2 3 3 6" xfId="884" xr:uid="{00000000-0005-0000-0000-0000CD020000}"/>
    <cellStyle name="normálne 33 2 3 4" xfId="267" xr:uid="{00000000-0005-0000-0000-0000CE020000}"/>
    <cellStyle name="normálne 33 2 3 5" xfId="407" xr:uid="{00000000-0005-0000-0000-0000CF020000}"/>
    <cellStyle name="normálne 33 2 3 6" xfId="549" xr:uid="{00000000-0005-0000-0000-0000D0020000}"/>
    <cellStyle name="normálne 33 2 3 7" xfId="713" xr:uid="{00000000-0005-0000-0000-0000D1020000}"/>
    <cellStyle name="normálne 33 2 3 8" xfId="889" xr:uid="{00000000-0005-0000-0000-0000D2020000}"/>
    <cellStyle name="normálne 33 2 4" xfId="103" xr:uid="{00000000-0005-0000-0000-0000D3020000}"/>
    <cellStyle name="normálne 33 2 4 2" xfId="177" xr:uid="{00000000-0005-0000-0000-0000D4020000}"/>
    <cellStyle name="normálne 33 2 4 2 2" xfId="356" xr:uid="{00000000-0005-0000-0000-0000D5020000}"/>
    <cellStyle name="normálne 33 2 4 2 3" xfId="493" xr:uid="{00000000-0005-0000-0000-0000D6020000}"/>
    <cellStyle name="normálne 33 2 4 2 4" xfId="633" xr:uid="{00000000-0005-0000-0000-0000D7020000}"/>
    <cellStyle name="normálne 33 2 4 2 5" xfId="799" xr:uid="{00000000-0005-0000-0000-0000D8020000}"/>
    <cellStyle name="normálne 33 2 4 2 6" xfId="961" xr:uid="{00000000-0005-0000-0000-0000D9020000}"/>
    <cellStyle name="normálne 33 2 4 3" xfId="283" xr:uid="{00000000-0005-0000-0000-0000DA020000}"/>
    <cellStyle name="normálne 33 2 4 4" xfId="421" xr:uid="{00000000-0005-0000-0000-0000DB020000}"/>
    <cellStyle name="normálne 33 2 4 5" xfId="562" xr:uid="{00000000-0005-0000-0000-0000DC020000}"/>
    <cellStyle name="normálne 33 2 4 6" xfId="727" xr:uid="{00000000-0005-0000-0000-0000DD020000}"/>
    <cellStyle name="normálne 33 2 4 7" xfId="926" xr:uid="{00000000-0005-0000-0000-0000DE020000}"/>
    <cellStyle name="normálne 33 2 5" xfId="142" xr:uid="{00000000-0005-0000-0000-0000DF020000}"/>
    <cellStyle name="normálne 33 2 5 2" xfId="321" xr:uid="{00000000-0005-0000-0000-0000E0020000}"/>
    <cellStyle name="normálne 33 2 5 3" xfId="458" xr:uid="{00000000-0005-0000-0000-0000E1020000}"/>
    <cellStyle name="normálne 33 2 5 4" xfId="598" xr:uid="{00000000-0005-0000-0000-0000E2020000}"/>
    <cellStyle name="normálne 33 2 5 5" xfId="764" xr:uid="{00000000-0005-0000-0000-0000E3020000}"/>
    <cellStyle name="normálne 33 2 5 6" xfId="915" xr:uid="{00000000-0005-0000-0000-0000E4020000}"/>
    <cellStyle name="normálne 33 2 6" xfId="234" xr:uid="{00000000-0005-0000-0000-0000E5020000}"/>
    <cellStyle name="normálne 33 2 7" xfId="222" xr:uid="{00000000-0005-0000-0000-0000E6020000}"/>
    <cellStyle name="normálne 33 2 8" xfId="527" xr:uid="{00000000-0005-0000-0000-0000E7020000}"/>
    <cellStyle name="normálne 33 2 9" xfId="690" xr:uid="{00000000-0005-0000-0000-0000E8020000}"/>
    <cellStyle name="normálne 33 3" xfId="57" xr:uid="{00000000-0005-0000-0000-0000E9020000}"/>
    <cellStyle name="normálne 33 3 2" xfId="108" xr:uid="{00000000-0005-0000-0000-0000EA020000}"/>
    <cellStyle name="normálne 33 3 2 2" xfId="182" xr:uid="{00000000-0005-0000-0000-0000EB020000}"/>
    <cellStyle name="normálne 33 3 2 2 2" xfId="361" xr:uid="{00000000-0005-0000-0000-0000EC020000}"/>
    <cellStyle name="normálne 33 3 2 2 3" xfId="498" xr:uid="{00000000-0005-0000-0000-0000ED020000}"/>
    <cellStyle name="normálne 33 3 2 2 4" xfId="638" xr:uid="{00000000-0005-0000-0000-0000EE020000}"/>
    <cellStyle name="normálne 33 3 2 2 5" xfId="804" xr:uid="{00000000-0005-0000-0000-0000EF020000}"/>
    <cellStyle name="normálne 33 3 2 2 6" xfId="892" xr:uid="{00000000-0005-0000-0000-0000F0020000}"/>
    <cellStyle name="normálne 33 3 2 3" xfId="288" xr:uid="{00000000-0005-0000-0000-0000F1020000}"/>
    <cellStyle name="normálne 33 3 2 4" xfId="426" xr:uid="{00000000-0005-0000-0000-0000F2020000}"/>
    <cellStyle name="normálne 33 3 2 5" xfId="567" xr:uid="{00000000-0005-0000-0000-0000F3020000}"/>
    <cellStyle name="normálne 33 3 2 6" xfId="732" xr:uid="{00000000-0005-0000-0000-0000F4020000}"/>
    <cellStyle name="normálne 33 3 2 7" xfId="988" xr:uid="{00000000-0005-0000-0000-0000F5020000}"/>
    <cellStyle name="normálne 33 3 3" xfId="147" xr:uid="{00000000-0005-0000-0000-0000F6020000}"/>
    <cellStyle name="normálne 33 3 3 2" xfId="326" xr:uid="{00000000-0005-0000-0000-0000F7020000}"/>
    <cellStyle name="normálne 33 3 3 3" xfId="463" xr:uid="{00000000-0005-0000-0000-0000F8020000}"/>
    <cellStyle name="normálne 33 3 3 4" xfId="603" xr:uid="{00000000-0005-0000-0000-0000F9020000}"/>
    <cellStyle name="normálne 33 3 3 5" xfId="769" xr:uid="{00000000-0005-0000-0000-0000FA020000}"/>
    <cellStyle name="normálne 33 3 3 6" xfId="901" xr:uid="{00000000-0005-0000-0000-0000FB020000}"/>
    <cellStyle name="normálne 33 3 4" xfId="241" xr:uid="{00000000-0005-0000-0000-0000FC020000}"/>
    <cellStyle name="normálne 33 3 5" xfId="258" xr:uid="{00000000-0005-0000-0000-0000FD020000}"/>
    <cellStyle name="normálne 33 3 6" xfId="532" xr:uid="{00000000-0005-0000-0000-0000FE020000}"/>
    <cellStyle name="normálne 33 3 7" xfId="694" xr:uid="{00000000-0005-0000-0000-0000FF020000}"/>
    <cellStyle name="normálne 33 3 8" xfId="950" xr:uid="{00000000-0005-0000-0000-000000030000}"/>
    <cellStyle name="normálne 33 4" xfId="73" xr:uid="{00000000-0005-0000-0000-000001030000}"/>
    <cellStyle name="normálne 33 4 2" xfId="119" xr:uid="{00000000-0005-0000-0000-000002030000}"/>
    <cellStyle name="normálne 33 4 2 2" xfId="193" xr:uid="{00000000-0005-0000-0000-000003030000}"/>
    <cellStyle name="normálne 33 4 2 2 2" xfId="372" xr:uid="{00000000-0005-0000-0000-000004030000}"/>
    <cellStyle name="normálne 33 4 2 2 3" xfId="509" xr:uid="{00000000-0005-0000-0000-000005030000}"/>
    <cellStyle name="normálne 33 4 2 2 4" xfId="649" xr:uid="{00000000-0005-0000-0000-000006030000}"/>
    <cellStyle name="normálne 33 4 2 2 5" xfId="815" xr:uid="{00000000-0005-0000-0000-000007030000}"/>
    <cellStyle name="normálne 33 4 2 2 6" xfId="937" xr:uid="{00000000-0005-0000-0000-000008030000}"/>
    <cellStyle name="normálne 33 4 2 3" xfId="299" xr:uid="{00000000-0005-0000-0000-000009030000}"/>
    <cellStyle name="normálne 33 4 2 4" xfId="437" xr:uid="{00000000-0005-0000-0000-00000A030000}"/>
    <cellStyle name="normálne 33 4 2 5" xfId="578" xr:uid="{00000000-0005-0000-0000-00000B030000}"/>
    <cellStyle name="normálne 33 4 2 6" xfId="743" xr:uid="{00000000-0005-0000-0000-00000C030000}"/>
    <cellStyle name="normálne 33 4 2 7" xfId="865" xr:uid="{00000000-0005-0000-0000-00000D030000}"/>
    <cellStyle name="normálne 33 4 3" xfId="158" xr:uid="{00000000-0005-0000-0000-00000E030000}"/>
    <cellStyle name="normálne 33 4 3 2" xfId="337" xr:uid="{00000000-0005-0000-0000-00000F030000}"/>
    <cellStyle name="normálne 33 4 3 3" xfId="474" xr:uid="{00000000-0005-0000-0000-000010030000}"/>
    <cellStyle name="normálne 33 4 3 4" xfId="614" xr:uid="{00000000-0005-0000-0000-000011030000}"/>
    <cellStyle name="normálne 33 4 3 5" xfId="780" xr:uid="{00000000-0005-0000-0000-000012030000}"/>
    <cellStyle name="normálne 33 4 3 6" xfId="888" xr:uid="{00000000-0005-0000-0000-000013030000}"/>
    <cellStyle name="normálne 33 4 4" xfId="256" xr:uid="{00000000-0005-0000-0000-000014030000}"/>
    <cellStyle name="normálne 33 4 5" xfId="400" xr:uid="{00000000-0005-0000-0000-000015030000}"/>
    <cellStyle name="normálne 33 4 6" xfId="543" xr:uid="{00000000-0005-0000-0000-000016030000}"/>
    <cellStyle name="normálne 33 4 7" xfId="706" xr:uid="{00000000-0005-0000-0000-000017030000}"/>
    <cellStyle name="normálne 33 4 8" xfId="686" xr:uid="{00000000-0005-0000-0000-000018030000}"/>
    <cellStyle name="normálne 33 5" xfId="97" xr:uid="{00000000-0005-0000-0000-000019030000}"/>
    <cellStyle name="normálne 33 5 2" xfId="171" xr:uid="{00000000-0005-0000-0000-00001A030000}"/>
    <cellStyle name="normálne 33 5 2 2" xfId="350" xr:uid="{00000000-0005-0000-0000-00001B030000}"/>
    <cellStyle name="normálne 33 5 2 3" xfId="487" xr:uid="{00000000-0005-0000-0000-00001C030000}"/>
    <cellStyle name="normálne 33 5 2 4" xfId="627" xr:uid="{00000000-0005-0000-0000-00001D030000}"/>
    <cellStyle name="normálne 33 5 2 5" xfId="793" xr:uid="{00000000-0005-0000-0000-00001E030000}"/>
    <cellStyle name="normálne 33 5 2 6" xfId="948" xr:uid="{00000000-0005-0000-0000-00001F030000}"/>
    <cellStyle name="normálne 33 5 3" xfId="277" xr:uid="{00000000-0005-0000-0000-000020030000}"/>
    <cellStyle name="normálne 33 5 4" xfId="415" xr:uid="{00000000-0005-0000-0000-000021030000}"/>
    <cellStyle name="normálne 33 5 5" xfId="556" xr:uid="{00000000-0005-0000-0000-000022030000}"/>
    <cellStyle name="normálne 33 5 6" xfId="721" xr:uid="{00000000-0005-0000-0000-000023030000}"/>
    <cellStyle name="normálne 33 5 7" xfId="944" xr:uid="{00000000-0005-0000-0000-000024030000}"/>
    <cellStyle name="normálne 33 6" xfId="136" xr:uid="{00000000-0005-0000-0000-000025030000}"/>
    <cellStyle name="normálne 33 6 2" xfId="315" xr:uid="{00000000-0005-0000-0000-000026030000}"/>
    <cellStyle name="normálne 33 6 3" xfId="452" xr:uid="{00000000-0005-0000-0000-000027030000}"/>
    <cellStyle name="normálne 33 6 4" xfId="592" xr:uid="{00000000-0005-0000-0000-000028030000}"/>
    <cellStyle name="normálne 33 6 5" xfId="758" xr:uid="{00000000-0005-0000-0000-000029030000}"/>
    <cellStyle name="normálne 33 6 6" xfId="899" xr:uid="{00000000-0005-0000-0000-00002A030000}"/>
    <cellStyle name="normálne 33 7" xfId="218" xr:uid="{00000000-0005-0000-0000-00002B030000}"/>
    <cellStyle name="normálne 33 8" xfId="266" xr:uid="{00000000-0005-0000-0000-00002C030000}"/>
    <cellStyle name="normálne 33 9" xfId="523" xr:uid="{00000000-0005-0000-0000-00002D030000}"/>
    <cellStyle name="normálne 34" xfId="680" xr:uid="{00000000-0005-0000-0000-00002E030000}"/>
    <cellStyle name="normálne 35" xfId="1228" xr:uid="{00000000-0005-0000-0000-00002F030000}"/>
    <cellStyle name="normálne 35 2" xfId="1336" xr:uid="{00000000-0005-0000-0000-000030030000}"/>
    <cellStyle name="normálne 35 2 2" xfId="1412" xr:uid="{00000000-0005-0000-0000-000031030000}"/>
    <cellStyle name="normálne 35 3" xfId="1396" xr:uid="{00000000-0005-0000-0000-000032030000}"/>
    <cellStyle name="normálne 36" xfId="1226" xr:uid="{00000000-0005-0000-0000-000033030000}"/>
    <cellStyle name="normálne 37" xfId="1113" xr:uid="{00000000-0005-0000-0000-000034030000}"/>
    <cellStyle name="normálne 38" xfId="1112" xr:uid="{00000000-0005-0000-0000-000035030000}"/>
    <cellStyle name="normálne 39" xfId="1120" xr:uid="{00000000-0005-0000-0000-000036030000}"/>
    <cellStyle name="normálne 4" xfId="9" xr:uid="{00000000-0005-0000-0000-000037030000}"/>
    <cellStyle name="normálne 4 10" xfId="670" xr:uid="{00000000-0005-0000-0000-000038030000}"/>
    <cellStyle name="normálne 4 10 2" xfId="1004" xr:uid="{00000000-0005-0000-0000-000039030000}"/>
    <cellStyle name="normálne 4 10 3" xfId="1097" xr:uid="{00000000-0005-0000-0000-00003A030000}"/>
    <cellStyle name="normálne 4 11" xfId="1012" xr:uid="{00000000-0005-0000-0000-00003B030000}"/>
    <cellStyle name="normálne 4 12" xfId="1074" xr:uid="{00000000-0005-0000-0000-00003C030000}"/>
    <cellStyle name="normálne 4 13" xfId="1063" xr:uid="{00000000-0005-0000-0000-00003D030000}"/>
    <cellStyle name="normálne 4 14" xfId="1053" xr:uid="{00000000-0005-0000-0000-00003E030000}"/>
    <cellStyle name="normálne 4 15" xfId="1019" xr:uid="{00000000-0005-0000-0000-00003F030000}"/>
    <cellStyle name="normálne 4 16" xfId="1042" xr:uid="{00000000-0005-0000-0000-000040030000}"/>
    <cellStyle name="normálne 4 17" xfId="1047" xr:uid="{00000000-0005-0000-0000-000041030000}"/>
    <cellStyle name="normálne 4 18" xfId="1064" xr:uid="{00000000-0005-0000-0000-000042030000}"/>
    <cellStyle name="normálne 4 19" xfId="830" xr:uid="{00000000-0005-0000-0000-000043030000}"/>
    <cellStyle name="normálne 4 2" xfId="53" xr:uid="{00000000-0005-0000-0000-000044030000}"/>
    <cellStyle name="normálne 4 2 10" xfId="983" xr:uid="{00000000-0005-0000-0000-000045030000}"/>
    <cellStyle name="normálne 4 2 2" xfId="66" xr:uid="{00000000-0005-0000-0000-000046030000}"/>
    <cellStyle name="normálne 4 2 2 2" xfId="117" xr:uid="{00000000-0005-0000-0000-000047030000}"/>
    <cellStyle name="normálne 4 2 2 2 2" xfId="191" xr:uid="{00000000-0005-0000-0000-000048030000}"/>
    <cellStyle name="normálne 4 2 2 2 2 2" xfId="370" xr:uid="{00000000-0005-0000-0000-000049030000}"/>
    <cellStyle name="normálne 4 2 2 2 2 3" xfId="507" xr:uid="{00000000-0005-0000-0000-00004A030000}"/>
    <cellStyle name="normálne 4 2 2 2 2 4" xfId="647" xr:uid="{00000000-0005-0000-0000-00004B030000}"/>
    <cellStyle name="normálne 4 2 2 2 2 5" xfId="813" xr:uid="{00000000-0005-0000-0000-00004C030000}"/>
    <cellStyle name="normálne 4 2 2 2 2 6" xfId="864" xr:uid="{00000000-0005-0000-0000-00004D030000}"/>
    <cellStyle name="normálne 4 2 2 2 3" xfId="297" xr:uid="{00000000-0005-0000-0000-00004E030000}"/>
    <cellStyle name="normálne 4 2 2 2 4" xfId="435" xr:uid="{00000000-0005-0000-0000-00004F030000}"/>
    <cellStyle name="normálne 4 2 2 2 5" xfId="576" xr:uid="{00000000-0005-0000-0000-000050030000}"/>
    <cellStyle name="normálne 4 2 2 2 6" xfId="741" xr:uid="{00000000-0005-0000-0000-000051030000}"/>
    <cellStyle name="normálne 4 2 2 2 7" xfId="960" xr:uid="{00000000-0005-0000-0000-000052030000}"/>
    <cellStyle name="normálne 4 2 2 3" xfId="156" xr:uid="{00000000-0005-0000-0000-000053030000}"/>
    <cellStyle name="normálne 4 2 2 3 2" xfId="335" xr:uid="{00000000-0005-0000-0000-000054030000}"/>
    <cellStyle name="normálne 4 2 2 3 3" xfId="472" xr:uid="{00000000-0005-0000-0000-000055030000}"/>
    <cellStyle name="normálne 4 2 2 3 4" xfId="612" xr:uid="{00000000-0005-0000-0000-000056030000}"/>
    <cellStyle name="normálne 4 2 2 3 5" xfId="778" xr:uid="{00000000-0005-0000-0000-000057030000}"/>
    <cellStyle name="normálne 4 2 2 3 6" xfId="982" xr:uid="{00000000-0005-0000-0000-000058030000}"/>
    <cellStyle name="normálne 4 2 2 4" xfId="250" xr:uid="{00000000-0005-0000-0000-000059030000}"/>
    <cellStyle name="normálne 4 2 2 5" xfId="395" xr:uid="{00000000-0005-0000-0000-00005A030000}"/>
    <cellStyle name="normálne 4 2 2 6" xfId="541" xr:uid="{00000000-0005-0000-0000-00005B030000}"/>
    <cellStyle name="normálne 4 2 2 7" xfId="702" xr:uid="{00000000-0005-0000-0000-00005C030000}"/>
    <cellStyle name="normálne 4 2 2 8" xfId="868" xr:uid="{00000000-0005-0000-0000-00005D030000}"/>
    <cellStyle name="normálne 4 2 3" xfId="91" xr:uid="{00000000-0005-0000-0000-00005E030000}"/>
    <cellStyle name="normálne 4 2 3 2" xfId="128" xr:uid="{00000000-0005-0000-0000-00005F030000}"/>
    <cellStyle name="normálne 4 2 3 2 2" xfId="202" xr:uid="{00000000-0005-0000-0000-000060030000}"/>
    <cellStyle name="normálne 4 2 3 2 2 2" xfId="381" xr:uid="{00000000-0005-0000-0000-000061030000}"/>
    <cellStyle name="normálne 4 2 3 2 2 3" xfId="518" xr:uid="{00000000-0005-0000-0000-000062030000}"/>
    <cellStyle name="normálne 4 2 3 2 2 4" xfId="658" xr:uid="{00000000-0005-0000-0000-000063030000}"/>
    <cellStyle name="normálne 4 2 3 2 2 5" xfId="824" xr:uid="{00000000-0005-0000-0000-000064030000}"/>
    <cellStyle name="normálne 4 2 3 2 2 6" xfId="918" xr:uid="{00000000-0005-0000-0000-000065030000}"/>
    <cellStyle name="normálne 4 2 3 2 3" xfId="308" xr:uid="{00000000-0005-0000-0000-000066030000}"/>
    <cellStyle name="normálne 4 2 3 2 4" xfId="446" xr:uid="{00000000-0005-0000-0000-000067030000}"/>
    <cellStyle name="normálne 4 2 3 2 5" xfId="587" xr:uid="{00000000-0005-0000-0000-000068030000}"/>
    <cellStyle name="normálne 4 2 3 2 6" xfId="752" xr:uid="{00000000-0005-0000-0000-000069030000}"/>
    <cellStyle name="normálne 4 2 3 2 7" xfId="887" xr:uid="{00000000-0005-0000-0000-00006A030000}"/>
    <cellStyle name="normálne 4 2 3 3" xfId="167" xr:uid="{00000000-0005-0000-0000-00006B030000}"/>
    <cellStyle name="normálne 4 2 3 3 2" xfId="346" xr:uid="{00000000-0005-0000-0000-00006C030000}"/>
    <cellStyle name="normálne 4 2 3 3 3" xfId="483" xr:uid="{00000000-0005-0000-0000-00006D030000}"/>
    <cellStyle name="normálne 4 2 3 3 4" xfId="623" xr:uid="{00000000-0005-0000-0000-00006E030000}"/>
    <cellStyle name="normálne 4 2 3 3 5" xfId="789" xr:uid="{00000000-0005-0000-0000-00006F030000}"/>
    <cellStyle name="normálne 4 2 3 3 6" xfId="870" xr:uid="{00000000-0005-0000-0000-000070030000}"/>
    <cellStyle name="normálne 4 2 3 4" xfId="271" xr:uid="{00000000-0005-0000-0000-000071030000}"/>
    <cellStyle name="normálne 4 2 3 5" xfId="410" xr:uid="{00000000-0005-0000-0000-000072030000}"/>
    <cellStyle name="normálne 4 2 3 6" xfId="552" xr:uid="{00000000-0005-0000-0000-000073030000}"/>
    <cellStyle name="normálne 4 2 3 7" xfId="716" xr:uid="{00000000-0005-0000-0000-000074030000}"/>
    <cellStyle name="normálne 4 2 3 8" xfId="978" xr:uid="{00000000-0005-0000-0000-000075030000}"/>
    <cellStyle name="normálne 4 2 4" xfId="106" xr:uid="{00000000-0005-0000-0000-000076030000}"/>
    <cellStyle name="normálne 4 2 4 2" xfId="180" xr:uid="{00000000-0005-0000-0000-000077030000}"/>
    <cellStyle name="normálne 4 2 4 2 2" xfId="359" xr:uid="{00000000-0005-0000-0000-000078030000}"/>
    <cellStyle name="normálne 4 2 4 2 3" xfId="496" xr:uid="{00000000-0005-0000-0000-000079030000}"/>
    <cellStyle name="normálne 4 2 4 2 4" xfId="636" xr:uid="{00000000-0005-0000-0000-00007A030000}"/>
    <cellStyle name="normálne 4 2 4 2 5" xfId="802" xr:uid="{00000000-0005-0000-0000-00007B030000}"/>
    <cellStyle name="normálne 4 2 4 2 6" xfId="987" xr:uid="{00000000-0005-0000-0000-00007C030000}"/>
    <cellStyle name="normálne 4 2 4 3" xfId="286" xr:uid="{00000000-0005-0000-0000-00007D030000}"/>
    <cellStyle name="normálne 4 2 4 4" xfId="424" xr:uid="{00000000-0005-0000-0000-00007E030000}"/>
    <cellStyle name="normálne 4 2 4 5" xfId="565" xr:uid="{00000000-0005-0000-0000-00007F030000}"/>
    <cellStyle name="normálne 4 2 4 6" xfId="730" xr:uid="{00000000-0005-0000-0000-000080030000}"/>
    <cellStyle name="normálne 4 2 4 7" xfId="913" xr:uid="{00000000-0005-0000-0000-000081030000}"/>
    <cellStyle name="normálne 4 2 5" xfId="145" xr:uid="{00000000-0005-0000-0000-000082030000}"/>
    <cellStyle name="normálne 4 2 5 2" xfId="324" xr:uid="{00000000-0005-0000-0000-000083030000}"/>
    <cellStyle name="normálne 4 2 5 3" xfId="461" xr:uid="{00000000-0005-0000-0000-000084030000}"/>
    <cellStyle name="normálne 4 2 5 4" xfId="601" xr:uid="{00000000-0005-0000-0000-000085030000}"/>
    <cellStyle name="normálne 4 2 5 5" xfId="767" xr:uid="{00000000-0005-0000-0000-000086030000}"/>
    <cellStyle name="normálne 4 2 5 6" xfId="942" xr:uid="{00000000-0005-0000-0000-000087030000}"/>
    <cellStyle name="normálne 4 2 6" xfId="237" xr:uid="{00000000-0005-0000-0000-000088030000}"/>
    <cellStyle name="normálne 4 2 7" xfId="276" xr:uid="{00000000-0005-0000-0000-000089030000}"/>
    <cellStyle name="normálne 4 2 8" xfId="530" xr:uid="{00000000-0005-0000-0000-00008A030000}"/>
    <cellStyle name="normálne 4 2 9" xfId="684" xr:uid="{00000000-0005-0000-0000-00008B030000}"/>
    <cellStyle name="normálne 4 20" xfId="1109" xr:uid="{00000000-0005-0000-0000-00008C030000}"/>
    <cellStyle name="normálne 4 21" xfId="1115" xr:uid="{00000000-0005-0000-0000-00008D030000}"/>
    <cellStyle name="normálne 4 22" xfId="1122" xr:uid="{00000000-0005-0000-0000-00008E030000}"/>
    <cellStyle name="normálne 4 23" xfId="1129" xr:uid="{00000000-0005-0000-0000-00008F030000}"/>
    <cellStyle name="normálne 4 24" xfId="1136" xr:uid="{00000000-0005-0000-0000-000090030000}"/>
    <cellStyle name="normálne 4 25" xfId="1143" xr:uid="{00000000-0005-0000-0000-000091030000}"/>
    <cellStyle name="normálne 4 26" xfId="1149" xr:uid="{00000000-0005-0000-0000-000092030000}"/>
    <cellStyle name="normálne 4 27" xfId="1155" xr:uid="{00000000-0005-0000-0000-000093030000}"/>
    <cellStyle name="normálne 4 28" xfId="1161" xr:uid="{00000000-0005-0000-0000-000094030000}"/>
    <cellStyle name="normálne 4 29" xfId="1167" xr:uid="{00000000-0005-0000-0000-000095030000}"/>
    <cellStyle name="normálne 4 3" xfId="60" xr:uid="{00000000-0005-0000-0000-000096030000}"/>
    <cellStyle name="normálne 4 3 2" xfId="111" xr:uid="{00000000-0005-0000-0000-000097030000}"/>
    <cellStyle name="normálne 4 3 2 2" xfId="185" xr:uid="{00000000-0005-0000-0000-000098030000}"/>
    <cellStyle name="normálne 4 3 2 2 2" xfId="364" xr:uid="{00000000-0005-0000-0000-000099030000}"/>
    <cellStyle name="normálne 4 3 2 2 3" xfId="501" xr:uid="{00000000-0005-0000-0000-00009A030000}"/>
    <cellStyle name="normálne 4 3 2 2 4" xfId="641" xr:uid="{00000000-0005-0000-0000-00009B030000}"/>
    <cellStyle name="normálne 4 3 2 2 5" xfId="807" xr:uid="{00000000-0005-0000-0000-00009C030000}"/>
    <cellStyle name="normálne 4 3 2 2 6" xfId="841" xr:uid="{00000000-0005-0000-0000-00009D030000}"/>
    <cellStyle name="normálne 4 3 2 3" xfId="291" xr:uid="{00000000-0005-0000-0000-00009E030000}"/>
    <cellStyle name="normálne 4 3 2 4" xfId="429" xr:uid="{00000000-0005-0000-0000-00009F030000}"/>
    <cellStyle name="normálne 4 3 2 5" xfId="570" xr:uid="{00000000-0005-0000-0000-0000A0030000}"/>
    <cellStyle name="normálne 4 3 2 6" xfId="735" xr:uid="{00000000-0005-0000-0000-0000A1030000}"/>
    <cellStyle name="normálne 4 3 2 7" xfId="947" xr:uid="{00000000-0005-0000-0000-0000A2030000}"/>
    <cellStyle name="normálne 4 3 3" xfId="150" xr:uid="{00000000-0005-0000-0000-0000A3030000}"/>
    <cellStyle name="normálne 4 3 3 2" xfId="329" xr:uid="{00000000-0005-0000-0000-0000A4030000}"/>
    <cellStyle name="normálne 4 3 3 3" xfId="466" xr:uid="{00000000-0005-0000-0000-0000A5030000}"/>
    <cellStyle name="normálne 4 3 3 4" xfId="606" xr:uid="{00000000-0005-0000-0000-0000A6030000}"/>
    <cellStyle name="normálne 4 3 3 5" xfId="772" xr:uid="{00000000-0005-0000-0000-0000A7030000}"/>
    <cellStyle name="normálne 4 3 3 6" xfId="969" xr:uid="{00000000-0005-0000-0000-0000A8030000}"/>
    <cellStyle name="normálne 4 3 4" xfId="244" xr:uid="{00000000-0005-0000-0000-0000A9030000}"/>
    <cellStyle name="normálne 4 3 5" xfId="259" xr:uid="{00000000-0005-0000-0000-0000AA030000}"/>
    <cellStyle name="normálne 4 3 6" xfId="535" xr:uid="{00000000-0005-0000-0000-0000AB030000}"/>
    <cellStyle name="normálne 4 3 7" xfId="697" xr:uid="{00000000-0005-0000-0000-0000AC030000}"/>
    <cellStyle name="normálne 4 3 8" xfId="974" xr:uid="{00000000-0005-0000-0000-0000AD030000}"/>
    <cellStyle name="normálne 4 30" xfId="39" xr:uid="{00000000-0005-0000-0000-0000AE030000}"/>
    <cellStyle name="normálne 4 4" xfId="80" xr:uid="{00000000-0005-0000-0000-0000AF030000}"/>
    <cellStyle name="normálne 4 4 2" xfId="122" xr:uid="{00000000-0005-0000-0000-0000B0030000}"/>
    <cellStyle name="normálne 4 4 2 2" xfId="196" xr:uid="{00000000-0005-0000-0000-0000B1030000}"/>
    <cellStyle name="normálne 4 4 2 2 2" xfId="375" xr:uid="{00000000-0005-0000-0000-0000B2030000}"/>
    <cellStyle name="normálne 4 4 2 2 3" xfId="512" xr:uid="{00000000-0005-0000-0000-0000B3030000}"/>
    <cellStyle name="normálne 4 4 2 2 4" xfId="652" xr:uid="{00000000-0005-0000-0000-0000B4030000}"/>
    <cellStyle name="normálne 4 4 2 2 5" xfId="818" xr:uid="{00000000-0005-0000-0000-0000B5030000}"/>
    <cellStyle name="normálne 4 4 2 2 6" xfId="907" xr:uid="{00000000-0005-0000-0000-0000B6030000}"/>
    <cellStyle name="normálne 4 4 2 3" xfId="302" xr:uid="{00000000-0005-0000-0000-0000B7030000}"/>
    <cellStyle name="normálne 4 4 2 4" xfId="440" xr:uid="{00000000-0005-0000-0000-0000B8030000}"/>
    <cellStyle name="normálne 4 4 2 5" xfId="581" xr:uid="{00000000-0005-0000-0000-0000B9030000}"/>
    <cellStyle name="normálne 4 4 2 6" xfId="746" xr:uid="{00000000-0005-0000-0000-0000BA030000}"/>
    <cellStyle name="normálne 4 4 2 7" xfId="891" xr:uid="{00000000-0005-0000-0000-0000BB030000}"/>
    <cellStyle name="normálne 4 4 3" xfId="161" xr:uid="{00000000-0005-0000-0000-0000BC030000}"/>
    <cellStyle name="normálne 4 4 3 2" xfId="340" xr:uid="{00000000-0005-0000-0000-0000BD030000}"/>
    <cellStyle name="normálne 4 4 3 3" xfId="477" xr:uid="{00000000-0005-0000-0000-0000BE030000}"/>
    <cellStyle name="normálne 4 4 3 4" xfId="617" xr:uid="{00000000-0005-0000-0000-0000BF030000}"/>
    <cellStyle name="normálne 4 4 3 5" xfId="783" xr:uid="{00000000-0005-0000-0000-0000C0030000}"/>
    <cellStyle name="normálne 4 4 3 6" xfId="852" xr:uid="{00000000-0005-0000-0000-0000C1030000}"/>
    <cellStyle name="normálne 4 4 4" xfId="261" xr:uid="{00000000-0005-0000-0000-0000C2030000}"/>
    <cellStyle name="normálne 4 4 5" xfId="404" xr:uid="{00000000-0005-0000-0000-0000C3030000}"/>
    <cellStyle name="normálne 4 4 6" xfId="546" xr:uid="{00000000-0005-0000-0000-0000C4030000}"/>
    <cellStyle name="normálne 4 4 7" xfId="709" xr:uid="{00000000-0005-0000-0000-0000C5030000}"/>
    <cellStyle name="normálne 4 4 8" xfId="876" xr:uid="{00000000-0005-0000-0000-0000C6030000}"/>
    <cellStyle name="normálne 4 5" xfId="100" xr:uid="{00000000-0005-0000-0000-0000C7030000}"/>
    <cellStyle name="normálne 4 5 2" xfId="174" xr:uid="{00000000-0005-0000-0000-0000C8030000}"/>
    <cellStyle name="normálne 4 5 2 2" xfId="353" xr:uid="{00000000-0005-0000-0000-0000C9030000}"/>
    <cellStyle name="normálne 4 5 2 3" xfId="490" xr:uid="{00000000-0005-0000-0000-0000CA030000}"/>
    <cellStyle name="normálne 4 5 2 4" xfId="630" xr:uid="{00000000-0005-0000-0000-0000CB030000}"/>
    <cellStyle name="normálne 4 5 2 5" xfId="796" xr:uid="{00000000-0005-0000-0000-0000CC030000}"/>
    <cellStyle name="normálne 4 5 2 6" xfId="972" xr:uid="{00000000-0005-0000-0000-0000CD030000}"/>
    <cellStyle name="normálne 4 5 3" xfId="280" xr:uid="{00000000-0005-0000-0000-0000CE030000}"/>
    <cellStyle name="normálne 4 5 4" xfId="418" xr:uid="{00000000-0005-0000-0000-0000CF030000}"/>
    <cellStyle name="normálne 4 5 5" xfId="559" xr:uid="{00000000-0005-0000-0000-0000D0030000}"/>
    <cellStyle name="normálne 4 5 6" xfId="724" xr:uid="{00000000-0005-0000-0000-0000D1030000}"/>
    <cellStyle name="normálne 4 5 7" xfId="834" xr:uid="{00000000-0005-0000-0000-0000D2030000}"/>
    <cellStyle name="normálne 4 6" xfId="139" xr:uid="{00000000-0005-0000-0000-0000D3030000}"/>
    <cellStyle name="normálne 4 6 2" xfId="318" xr:uid="{00000000-0005-0000-0000-0000D4030000}"/>
    <cellStyle name="normálne 4 6 3" xfId="455" xr:uid="{00000000-0005-0000-0000-0000D5030000}"/>
    <cellStyle name="normálne 4 6 4" xfId="595" xr:uid="{00000000-0005-0000-0000-0000D6030000}"/>
    <cellStyle name="normálne 4 6 5" xfId="761" xr:uid="{00000000-0005-0000-0000-0000D7030000}"/>
    <cellStyle name="normálne 4 6 6" xfId="929" xr:uid="{00000000-0005-0000-0000-0000D8030000}"/>
    <cellStyle name="normálne 4 7" xfId="226" xr:uid="{00000000-0005-0000-0000-0000D9030000}"/>
    <cellStyle name="normálne 4 8" xfId="229" xr:uid="{00000000-0005-0000-0000-0000DA030000}"/>
    <cellStyle name="normálne 4 9" xfId="398" xr:uid="{00000000-0005-0000-0000-0000DB030000}"/>
    <cellStyle name="normálne 40" xfId="1127" xr:uid="{00000000-0005-0000-0000-0000DC030000}"/>
    <cellStyle name="normálne 41" xfId="1134" xr:uid="{00000000-0005-0000-0000-0000DD030000}"/>
    <cellStyle name="normálne 42" xfId="1141" xr:uid="{00000000-0005-0000-0000-0000DE030000}"/>
    <cellStyle name="normálne 43" xfId="1227" xr:uid="{00000000-0005-0000-0000-0000DF030000}"/>
    <cellStyle name="normálne 44" xfId="1230" xr:uid="{00000000-0005-0000-0000-0000E0030000}"/>
    <cellStyle name="normálne 44 2" xfId="1461" xr:uid="{00000000-0005-0000-0000-0000E1030000}"/>
    <cellStyle name="normálne 45" xfId="1219" xr:uid="{00000000-0005-0000-0000-0000E2030000}"/>
    <cellStyle name="normálne 46" xfId="1218" xr:uid="{00000000-0005-0000-0000-0000E3030000}"/>
    <cellStyle name="normálne 47" xfId="1233" xr:uid="{00000000-0005-0000-0000-0000E4030000}"/>
    <cellStyle name="normálne 48" xfId="1232" xr:uid="{00000000-0005-0000-0000-0000E5030000}"/>
    <cellStyle name="normálne 48 2" xfId="1398" xr:uid="{00000000-0005-0000-0000-0000E6030000}"/>
    <cellStyle name="normálne 49" xfId="1338" xr:uid="{00000000-0005-0000-0000-0000E7030000}"/>
    <cellStyle name="normálne 49 2" xfId="1414" xr:uid="{00000000-0005-0000-0000-0000E8030000}"/>
    <cellStyle name="normálne 5" xfId="10" xr:uid="{00000000-0005-0000-0000-0000E9030000}"/>
    <cellStyle name="normálne 5 2" xfId="219" xr:uid="{00000000-0005-0000-0000-0000EA030000}"/>
    <cellStyle name="normálne 5 2 2" xfId="833" xr:uid="{00000000-0005-0000-0000-0000EB030000}"/>
    <cellStyle name="normálne 5 2 2 2" xfId="1264" xr:uid="{00000000-0005-0000-0000-0000EC030000}"/>
    <cellStyle name="normálne 5 2 3" xfId="856" xr:uid="{00000000-0005-0000-0000-0000ED030000}"/>
    <cellStyle name="normálne 5 2 3 2" xfId="1271" xr:uid="{00000000-0005-0000-0000-0000EE030000}"/>
    <cellStyle name="normálne 5 2 4" xfId="1242" xr:uid="{00000000-0005-0000-0000-0000EF030000}"/>
    <cellStyle name="normálne 5 3" xfId="233" xr:uid="{00000000-0005-0000-0000-0000F0030000}"/>
    <cellStyle name="normálne 5 3 2" xfId="840" xr:uid="{00000000-0005-0000-0000-0000F1030000}"/>
    <cellStyle name="normálne 5 3 2 2" xfId="1267" xr:uid="{00000000-0005-0000-0000-0000F2030000}"/>
    <cellStyle name="normálne 5 3 3" xfId="976" xr:uid="{00000000-0005-0000-0000-0000F3030000}"/>
    <cellStyle name="normálne 5 3 3 2" xfId="1282" xr:uid="{00000000-0005-0000-0000-0000F4030000}"/>
    <cellStyle name="normálne 5 3 4" xfId="1245" xr:uid="{00000000-0005-0000-0000-0000F5030000}"/>
    <cellStyle name="normálne 5 4" xfId="451" xr:uid="{00000000-0005-0000-0000-0000F6030000}"/>
    <cellStyle name="normálne 5 4 2" xfId="920" xr:uid="{00000000-0005-0000-0000-0000F7030000}"/>
    <cellStyle name="normálne 5 4 2 2" xfId="1279" xr:uid="{00000000-0005-0000-0000-0000F8030000}"/>
    <cellStyle name="normálne 5 4 3" xfId="900" xr:uid="{00000000-0005-0000-0000-0000F9030000}"/>
    <cellStyle name="normálne 5 4 3 2" xfId="1275" xr:uid="{00000000-0005-0000-0000-0000FA030000}"/>
    <cellStyle name="normálne 5 4 4" xfId="1252" xr:uid="{00000000-0005-0000-0000-0000FB030000}"/>
    <cellStyle name="normálne 5 5" xfId="679" xr:uid="{00000000-0005-0000-0000-0000FC030000}"/>
    <cellStyle name="normálne 5 5 2" xfId="1258" xr:uid="{00000000-0005-0000-0000-0000FD030000}"/>
    <cellStyle name="normálne 5 6" xfId="855" xr:uid="{00000000-0005-0000-0000-0000FE030000}"/>
    <cellStyle name="normálne 5 6 2" xfId="1270" xr:uid="{00000000-0005-0000-0000-0000FF030000}"/>
    <cellStyle name="normálne 5 7" xfId="1236" xr:uid="{00000000-0005-0000-0000-000000040000}"/>
    <cellStyle name="normálne 5 8" xfId="31" xr:uid="{00000000-0005-0000-0000-000001040000}"/>
    <cellStyle name="Normálne 5 9" xfId="1488" xr:uid="{23AA2A44-EB61-4D70-A429-184E9E6E867C}"/>
    <cellStyle name="normálne 50" xfId="1341" xr:uid="{00000000-0005-0000-0000-000002040000}"/>
    <cellStyle name="normálne 51" xfId="1339" xr:uid="{00000000-0005-0000-0000-000003040000}"/>
    <cellStyle name="normálne 52" xfId="1418" xr:uid="{00000000-0005-0000-0000-000004040000}"/>
    <cellStyle name="normálne 53" xfId="1416" xr:uid="{00000000-0005-0000-0000-000005040000}"/>
    <cellStyle name="normálne 54" xfId="1463" xr:uid="{00000000-0005-0000-0000-000006040000}"/>
    <cellStyle name="normálne 54 2" xfId="1462" xr:uid="{00000000-0005-0000-0000-000007040000}"/>
    <cellStyle name="normálne 55" xfId="1464" xr:uid="{00000000-0005-0000-0000-000008040000}"/>
    <cellStyle name="Normálne 56" xfId="25" xr:uid="{00000000-0005-0000-0000-000009040000}"/>
    <cellStyle name="normálne 6" xfId="40" xr:uid="{00000000-0005-0000-0000-00000A040000}"/>
    <cellStyle name="normálne 6 10" xfId="671" xr:uid="{00000000-0005-0000-0000-00000B040000}"/>
    <cellStyle name="normálne 6 10 2" xfId="1005" xr:uid="{00000000-0005-0000-0000-00000C040000}"/>
    <cellStyle name="normálne 6 10 3" xfId="1098" xr:uid="{00000000-0005-0000-0000-00000D040000}"/>
    <cellStyle name="normálne 6 11" xfId="1038" xr:uid="{00000000-0005-0000-0000-00000E040000}"/>
    <cellStyle name="normálne 6 12" xfId="1054" xr:uid="{00000000-0005-0000-0000-00000F040000}"/>
    <cellStyle name="normálne 6 13" xfId="1073" xr:uid="{00000000-0005-0000-0000-000010040000}"/>
    <cellStyle name="normálne 6 14" xfId="1033" xr:uid="{00000000-0005-0000-0000-000011040000}"/>
    <cellStyle name="normálne 6 15" xfId="1030" xr:uid="{00000000-0005-0000-0000-000012040000}"/>
    <cellStyle name="normálne 6 16" xfId="1089" xr:uid="{00000000-0005-0000-0000-000013040000}"/>
    <cellStyle name="normálne 6 17" xfId="1078" xr:uid="{00000000-0005-0000-0000-000014040000}"/>
    <cellStyle name="normálne 6 18" xfId="1083" xr:uid="{00000000-0005-0000-0000-000015040000}"/>
    <cellStyle name="normálne 6 19" xfId="757" xr:uid="{00000000-0005-0000-0000-000016040000}"/>
    <cellStyle name="normálne 6 2" xfId="54" xr:uid="{00000000-0005-0000-0000-000017040000}"/>
    <cellStyle name="normálne 6 2 10" xfId="936" xr:uid="{00000000-0005-0000-0000-000018040000}"/>
    <cellStyle name="normálne 6 2 2" xfId="67" xr:uid="{00000000-0005-0000-0000-000019040000}"/>
    <cellStyle name="normálne 6 2 2 2" xfId="118" xr:uid="{00000000-0005-0000-0000-00001A040000}"/>
    <cellStyle name="normálne 6 2 2 2 2" xfId="192" xr:uid="{00000000-0005-0000-0000-00001B040000}"/>
    <cellStyle name="normálne 6 2 2 2 2 2" xfId="371" xr:uid="{00000000-0005-0000-0000-00001C040000}"/>
    <cellStyle name="normálne 6 2 2 2 2 3" xfId="508" xr:uid="{00000000-0005-0000-0000-00001D040000}"/>
    <cellStyle name="normálne 6 2 2 2 2 4" xfId="648" xr:uid="{00000000-0005-0000-0000-00001E040000}"/>
    <cellStyle name="normálne 6 2 2 2 2 5" xfId="814" xr:uid="{00000000-0005-0000-0000-00001F040000}"/>
    <cellStyle name="normálne 6 2 2 2 2 6" xfId="984" xr:uid="{00000000-0005-0000-0000-000020040000}"/>
    <cellStyle name="normálne 6 2 2 2 3" xfId="298" xr:uid="{00000000-0005-0000-0000-000021040000}"/>
    <cellStyle name="normálne 6 2 2 2 4" xfId="436" xr:uid="{00000000-0005-0000-0000-000022040000}"/>
    <cellStyle name="normálne 6 2 2 2 5" xfId="577" xr:uid="{00000000-0005-0000-0000-000023040000}"/>
    <cellStyle name="normálne 6 2 2 2 6" xfId="742" xr:uid="{00000000-0005-0000-0000-000024040000}"/>
    <cellStyle name="normálne 6 2 2 2 7" xfId="911" xr:uid="{00000000-0005-0000-0000-000025040000}"/>
    <cellStyle name="normálne 6 2 2 3" xfId="157" xr:uid="{00000000-0005-0000-0000-000026040000}"/>
    <cellStyle name="normálne 6 2 2 3 2" xfId="336" xr:uid="{00000000-0005-0000-0000-000027040000}"/>
    <cellStyle name="normálne 6 2 2 3 3" xfId="473" xr:uid="{00000000-0005-0000-0000-000028040000}"/>
    <cellStyle name="normálne 6 2 2 3 4" xfId="613" xr:uid="{00000000-0005-0000-0000-000029040000}"/>
    <cellStyle name="normálne 6 2 2 3 5" xfId="779" xr:uid="{00000000-0005-0000-0000-00002A040000}"/>
    <cellStyle name="normálne 6 2 2 3 6" xfId="934" xr:uid="{00000000-0005-0000-0000-00002B040000}"/>
    <cellStyle name="normálne 6 2 2 4" xfId="251" xr:uid="{00000000-0005-0000-0000-00002C040000}"/>
    <cellStyle name="normálne 6 2 2 5" xfId="396" xr:uid="{00000000-0005-0000-0000-00002D040000}"/>
    <cellStyle name="normálne 6 2 2 6" xfId="542" xr:uid="{00000000-0005-0000-0000-00002E040000}"/>
    <cellStyle name="normálne 6 2 2 7" xfId="703" xr:uid="{00000000-0005-0000-0000-00002F040000}"/>
    <cellStyle name="normálne 6 2 2 8" xfId="989" xr:uid="{00000000-0005-0000-0000-000030040000}"/>
    <cellStyle name="normálne 6 2 3" xfId="92" xr:uid="{00000000-0005-0000-0000-000031040000}"/>
    <cellStyle name="normálne 6 2 3 2" xfId="129" xr:uid="{00000000-0005-0000-0000-000032040000}"/>
    <cellStyle name="normálne 6 2 3 2 2" xfId="203" xr:uid="{00000000-0005-0000-0000-000033040000}"/>
    <cellStyle name="normálne 6 2 3 2 2 2" xfId="382" xr:uid="{00000000-0005-0000-0000-000034040000}"/>
    <cellStyle name="normálne 6 2 3 2 2 3" xfId="519" xr:uid="{00000000-0005-0000-0000-000035040000}"/>
    <cellStyle name="normálne 6 2 3 2 2 4" xfId="659" xr:uid="{00000000-0005-0000-0000-000036040000}"/>
    <cellStyle name="normálne 6 2 3 2 2 5" xfId="825" xr:uid="{00000000-0005-0000-0000-000037040000}"/>
    <cellStyle name="normálne 6 2 3 2 2 6" xfId="872" xr:uid="{00000000-0005-0000-0000-000038040000}"/>
    <cellStyle name="normálne 6 2 3 2 3" xfId="309" xr:uid="{00000000-0005-0000-0000-000039040000}"/>
    <cellStyle name="normálne 6 2 3 2 4" xfId="447" xr:uid="{00000000-0005-0000-0000-00003A040000}"/>
    <cellStyle name="normálne 6 2 3 2 5" xfId="588" xr:uid="{00000000-0005-0000-0000-00003B040000}"/>
    <cellStyle name="normálne 6 2 3 2 6" xfId="753" xr:uid="{00000000-0005-0000-0000-00003C040000}"/>
    <cellStyle name="normálne 6 2 3 2 7" xfId="968" xr:uid="{00000000-0005-0000-0000-00003D040000}"/>
    <cellStyle name="normálne 6 2 3 3" xfId="168" xr:uid="{00000000-0005-0000-0000-00003E040000}"/>
    <cellStyle name="normálne 6 2 3 3 2" xfId="347" xr:uid="{00000000-0005-0000-0000-00003F040000}"/>
    <cellStyle name="normálne 6 2 3 3 3" xfId="484" xr:uid="{00000000-0005-0000-0000-000040040000}"/>
    <cellStyle name="normálne 6 2 3 3 4" xfId="624" xr:uid="{00000000-0005-0000-0000-000041040000}"/>
    <cellStyle name="normálne 6 2 3 3 5" xfId="790" xr:uid="{00000000-0005-0000-0000-000042040000}"/>
    <cellStyle name="normálne 6 2 3 3 6" xfId="992" xr:uid="{00000000-0005-0000-0000-000043040000}"/>
    <cellStyle name="normálne 6 2 3 4" xfId="272" xr:uid="{00000000-0005-0000-0000-000044040000}"/>
    <cellStyle name="normálne 6 2 3 5" xfId="411" xr:uid="{00000000-0005-0000-0000-000045040000}"/>
    <cellStyle name="normálne 6 2 3 6" xfId="553" xr:uid="{00000000-0005-0000-0000-000046040000}"/>
    <cellStyle name="normálne 6 2 3 7" xfId="717" xr:uid="{00000000-0005-0000-0000-000047040000}"/>
    <cellStyle name="normálne 6 2 3 8" xfId="931" xr:uid="{00000000-0005-0000-0000-000048040000}"/>
    <cellStyle name="normálne 6 2 4" xfId="107" xr:uid="{00000000-0005-0000-0000-000049040000}"/>
    <cellStyle name="normálne 6 2 4 2" xfId="181" xr:uid="{00000000-0005-0000-0000-00004A040000}"/>
    <cellStyle name="normálne 6 2 4 2 2" xfId="360" xr:uid="{00000000-0005-0000-0000-00004B040000}"/>
    <cellStyle name="normálne 6 2 4 2 3" xfId="497" xr:uid="{00000000-0005-0000-0000-00004C040000}"/>
    <cellStyle name="normálne 6 2 4 2 4" xfId="637" xr:uid="{00000000-0005-0000-0000-00004D040000}"/>
    <cellStyle name="normálne 6 2 4 2 5" xfId="803" xr:uid="{00000000-0005-0000-0000-00004E040000}"/>
    <cellStyle name="normálne 6 2 4 2 6" xfId="939" xr:uid="{00000000-0005-0000-0000-00004F040000}"/>
    <cellStyle name="normálne 6 2 4 3" xfId="287" xr:uid="{00000000-0005-0000-0000-000050040000}"/>
    <cellStyle name="normálne 6 2 4 4" xfId="425" xr:uid="{00000000-0005-0000-0000-000051040000}"/>
    <cellStyle name="normálne 6 2 4 5" xfId="566" xr:uid="{00000000-0005-0000-0000-000052040000}"/>
    <cellStyle name="normálne 6 2 4 6" xfId="731" xr:uid="{00000000-0005-0000-0000-000053040000}"/>
    <cellStyle name="normálne 6 2 4 7" xfId="867" xr:uid="{00000000-0005-0000-0000-000054040000}"/>
    <cellStyle name="normálne 6 2 5" xfId="146" xr:uid="{00000000-0005-0000-0000-000055040000}"/>
    <cellStyle name="normálne 6 2 5 2" xfId="325" xr:uid="{00000000-0005-0000-0000-000056040000}"/>
    <cellStyle name="normálne 6 2 5 3" xfId="462" xr:uid="{00000000-0005-0000-0000-000057040000}"/>
    <cellStyle name="normálne 6 2 5 4" xfId="602" xr:uid="{00000000-0005-0000-0000-000058040000}"/>
    <cellStyle name="normálne 6 2 5 5" xfId="768" xr:uid="{00000000-0005-0000-0000-000059040000}"/>
    <cellStyle name="normálne 6 2 5 6" xfId="894" xr:uid="{00000000-0005-0000-0000-00005A040000}"/>
    <cellStyle name="normálne 6 2 6" xfId="238" xr:uid="{00000000-0005-0000-0000-00005B040000}"/>
    <cellStyle name="normálne 6 2 7" xfId="253" xr:uid="{00000000-0005-0000-0000-00005C040000}"/>
    <cellStyle name="normálne 6 2 8" xfId="531" xr:uid="{00000000-0005-0000-0000-00005D040000}"/>
    <cellStyle name="normálne 6 2 9" xfId="685" xr:uid="{00000000-0005-0000-0000-00005E040000}"/>
    <cellStyle name="normálne 6 20" xfId="1108" xr:uid="{00000000-0005-0000-0000-00005F040000}"/>
    <cellStyle name="normálne 6 21" xfId="1116" xr:uid="{00000000-0005-0000-0000-000060040000}"/>
    <cellStyle name="normálne 6 22" xfId="1123" xr:uid="{00000000-0005-0000-0000-000061040000}"/>
    <cellStyle name="normálne 6 23" xfId="1130" xr:uid="{00000000-0005-0000-0000-000062040000}"/>
    <cellStyle name="normálne 6 24" xfId="1137" xr:uid="{00000000-0005-0000-0000-000063040000}"/>
    <cellStyle name="normálne 6 25" xfId="1144" xr:uid="{00000000-0005-0000-0000-000064040000}"/>
    <cellStyle name="normálne 6 26" xfId="1150" xr:uid="{00000000-0005-0000-0000-000065040000}"/>
    <cellStyle name="normálne 6 27" xfId="1156" xr:uid="{00000000-0005-0000-0000-000066040000}"/>
    <cellStyle name="normálne 6 28" xfId="1162" xr:uid="{00000000-0005-0000-0000-000067040000}"/>
    <cellStyle name="normálne 6 29" xfId="1168" xr:uid="{00000000-0005-0000-0000-000068040000}"/>
    <cellStyle name="normálne 6 3" xfId="61" xr:uid="{00000000-0005-0000-0000-000069040000}"/>
    <cellStyle name="normálne 6 3 2" xfId="112" xr:uid="{00000000-0005-0000-0000-00006A040000}"/>
    <cellStyle name="normálne 6 3 2 2" xfId="186" xr:uid="{00000000-0005-0000-0000-00006B040000}"/>
    <cellStyle name="normálne 6 3 2 2 2" xfId="365" xr:uid="{00000000-0005-0000-0000-00006C040000}"/>
    <cellStyle name="normálne 6 3 2 2 3" xfId="502" xr:uid="{00000000-0005-0000-0000-00006D040000}"/>
    <cellStyle name="normálne 6 3 2 2 4" xfId="642" xr:uid="{00000000-0005-0000-0000-00006E040000}"/>
    <cellStyle name="normálne 6 3 2 2 5" xfId="808" xr:uid="{00000000-0005-0000-0000-00006F040000}"/>
    <cellStyle name="normálne 6 3 2 2 6" xfId="970" xr:uid="{00000000-0005-0000-0000-000070040000}"/>
    <cellStyle name="normálne 6 3 2 3" xfId="292" xr:uid="{00000000-0005-0000-0000-000071040000}"/>
    <cellStyle name="normálne 6 3 2 4" xfId="430" xr:uid="{00000000-0005-0000-0000-000072040000}"/>
    <cellStyle name="normálne 6 3 2 5" xfId="571" xr:uid="{00000000-0005-0000-0000-000073040000}"/>
    <cellStyle name="normálne 6 3 2 6" xfId="736" xr:uid="{00000000-0005-0000-0000-000074040000}"/>
    <cellStyle name="normálne 6 3 2 7" xfId="849" xr:uid="{00000000-0005-0000-0000-000075040000}"/>
    <cellStyle name="normálne 6 3 3" xfId="151" xr:uid="{00000000-0005-0000-0000-000076040000}"/>
    <cellStyle name="normálne 6 3 3 2" xfId="330" xr:uid="{00000000-0005-0000-0000-000077040000}"/>
    <cellStyle name="normálne 6 3 3 3" xfId="467" xr:uid="{00000000-0005-0000-0000-000078040000}"/>
    <cellStyle name="normálne 6 3 3 4" xfId="607" xr:uid="{00000000-0005-0000-0000-000079040000}"/>
    <cellStyle name="normálne 6 3 3 5" xfId="773" xr:uid="{00000000-0005-0000-0000-00007A040000}"/>
    <cellStyle name="normálne 6 3 3 6" xfId="921" xr:uid="{00000000-0005-0000-0000-00007B040000}"/>
    <cellStyle name="normálne 6 3 4" xfId="245" xr:uid="{00000000-0005-0000-0000-00007C040000}"/>
    <cellStyle name="normálne 6 3 5" xfId="224" xr:uid="{00000000-0005-0000-0000-00007D040000}"/>
    <cellStyle name="normálne 6 3 6" xfId="536" xr:uid="{00000000-0005-0000-0000-00007E040000}"/>
    <cellStyle name="normálne 6 3 7" xfId="698" xr:uid="{00000000-0005-0000-0000-00007F040000}"/>
    <cellStyle name="normálne 6 3 8" xfId="927" xr:uid="{00000000-0005-0000-0000-000080040000}"/>
    <cellStyle name="normálne 6 4" xfId="81" xr:uid="{00000000-0005-0000-0000-000081040000}"/>
    <cellStyle name="normálne 6 4 2" xfId="123" xr:uid="{00000000-0005-0000-0000-000082040000}"/>
    <cellStyle name="normálne 6 4 2 2" xfId="197" xr:uid="{00000000-0005-0000-0000-000083040000}"/>
    <cellStyle name="normálne 6 4 2 2 2" xfId="376" xr:uid="{00000000-0005-0000-0000-000084040000}"/>
    <cellStyle name="normálne 6 4 2 2 3" xfId="513" xr:uid="{00000000-0005-0000-0000-000085040000}"/>
    <cellStyle name="normálne 6 4 2 2 4" xfId="653" xr:uid="{00000000-0005-0000-0000-000086040000}"/>
    <cellStyle name="normálne 6 4 2 2 5" xfId="819" xr:uid="{00000000-0005-0000-0000-000087040000}"/>
    <cellStyle name="normálne 6 4 2 2 6" xfId="857" xr:uid="{00000000-0005-0000-0000-000088040000}"/>
    <cellStyle name="normálne 6 4 2 3" xfId="303" xr:uid="{00000000-0005-0000-0000-000089040000}"/>
    <cellStyle name="normálne 6 4 2 4" xfId="441" xr:uid="{00000000-0005-0000-0000-00008A040000}"/>
    <cellStyle name="normálne 6 4 2 5" xfId="582" xr:uid="{00000000-0005-0000-0000-00008B040000}"/>
    <cellStyle name="normálne 6 4 2 6" xfId="747" xr:uid="{00000000-0005-0000-0000-00008C040000}"/>
    <cellStyle name="normálne 6 4 2 7" xfId="955" xr:uid="{00000000-0005-0000-0000-00008D040000}"/>
    <cellStyle name="normálne 6 4 3" xfId="162" xr:uid="{00000000-0005-0000-0000-00008E040000}"/>
    <cellStyle name="normálne 6 4 3 2" xfId="341" xr:uid="{00000000-0005-0000-0000-00008F040000}"/>
    <cellStyle name="normálne 6 4 3 3" xfId="478" xr:uid="{00000000-0005-0000-0000-000090040000}"/>
    <cellStyle name="normálne 6 4 3 4" xfId="618" xr:uid="{00000000-0005-0000-0000-000091040000}"/>
    <cellStyle name="normálne 6 4 3 5" xfId="784" xr:uid="{00000000-0005-0000-0000-000092040000}"/>
    <cellStyle name="normálne 6 4 3 6" xfId="977" xr:uid="{00000000-0005-0000-0000-000093040000}"/>
    <cellStyle name="normálne 6 4 4" xfId="262" xr:uid="{00000000-0005-0000-0000-000094040000}"/>
    <cellStyle name="normálne 6 4 5" xfId="405" xr:uid="{00000000-0005-0000-0000-000095040000}"/>
    <cellStyle name="normálne 6 4 6" xfId="547" xr:uid="{00000000-0005-0000-0000-000096040000}"/>
    <cellStyle name="normálne 6 4 7" xfId="710" xr:uid="{00000000-0005-0000-0000-000097040000}"/>
    <cellStyle name="normálne 6 4 8" xfId="958" xr:uid="{00000000-0005-0000-0000-000098040000}"/>
    <cellStyle name="normálne 6 5" xfId="101" xr:uid="{00000000-0005-0000-0000-000099040000}"/>
    <cellStyle name="normálne 6 5 2" xfId="175" xr:uid="{00000000-0005-0000-0000-00009A040000}"/>
    <cellStyle name="normálne 6 5 2 2" xfId="354" xr:uid="{00000000-0005-0000-0000-00009B040000}"/>
    <cellStyle name="normálne 6 5 2 3" xfId="491" xr:uid="{00000000-0005-0000-0000-00009C040000}"/>
    <cellStyle name="normálne 6 5 2 4" xfId="631" xr:uid="{00000000-0005-0000-0000-00009D040000}"/>
    <cellStyle name="normálne 6 5 2 5" xfId="797" xr:uid="{00000000-0005-0000-0000-00009E040000}"/>
    <cellStyle name="normálne 6 5 2 6" xfId="925" xr:uid="{00000000-0005-0000-0000-00009F040000}"/>
    <cellStyle name="normálne 6 5 3" xfId="281" xr:uid="{00000000-0005-0000-0000-0000A0040000}"/>
    <cellStyle name="normálne 6 5 4" xfId="419" xr:uid="{00000000-0005-0000-0000-0000A1040000}"/>
    <cellStyle name="normálne 6 5 5" xfId="560" xr:uid="{00000000-0005-0000-0000-0000A2040000}"/>
    <cellStyle name="normálne 6 5 6" xfId="725" xr:uid="{00000000-0005-0000-0000-0000A3040000}"/>
    <cellStyle name="normálne 6 5 7" xfId="845" xr:uid="{00000000-0005-0000-0000-0000A4040000}"/>
    <cellStyle name="normálne 6 6" xfId="140" xr:uid="{00000000-0005-0000-0000-0000A5040000}"/>
    <cellStyle name="normálne 6 6 2" xfId="319" xr:uid="{00000000-0005-0000-0000-0000A6040000}"/>
    <cellStyle name="normálne 6 6 3" xfId="456" xr:uid="{00000000-0005-0000-0000-0000A7040000}"/>
    <cellStyle name="normálne 6 6 4" xfId="596" xr:uid="{00000000-0005-0000-0000-0000A8040000}"/>
    <cellStyle name="normálne 6 6 5" xfId="762" xr:uid="{00000000-0005-0000-0000-0000A9040000}"/>
    <cellStyle name="normálne 6 6 6" xfId="883" xr:uid="{00000000-0005-0000-0000-0000AA040000}"/>
    <cellStyle name="normálne 6 7" xfId="227" xr:uid="{00000000-0005-0000-0000-0000AB040000}"/>
    <cellStyle name="normálne 6 8" xfId="390" xr:uid="{00000000-0005-0000-0000-0000AC040000}"/>
    <cellStyle name="normálne 6 9" xfId="239" xr:uid="{00000000-0005-0000-0000-0000AD040000}"/>
    <cellStyle name="normálne 7" xfId="42" xr:uid="{00000000-0005-0000-0000-0000AE040000}"/>
    <cellStyle name="normálne 7 2" xfId="82" xr:uid="{00000000-0005-0000-0000-0000AF040000}"/>
    <cellStyle name="Normálne 7 3" xfId="1487" xr:uid="{59BD8C8B-B019-43C3-8ACE-8EF99D91CE26}"/>
    <cellStyle name="normálne 8" xfId="46" xr:uid="{00000000-0005-0000-0000-0000B0040000}"/>
    <cellStyle name="normálne 8 2" xfId="84" xr:uid="{00000000-0005-0000-0000-0000B1040000}"/>
    <cellStyle name="normálne 9" xfId="43" xr:uid="{00000000-0005-0000-0000-0000B2040000}"/>
    <cellStyle name="normálne 9 10" xfId="1079" xr:uid="{00000000-0005-0000-0000-0000B3040000}"/>
    <cellStyle name="normálne 9 11" xfId="1086" xr:uid="{00000000-0005-0000-0000-0000B4040000}"/>
    <cellStyle name="normálne 9 12" xfId="1088" xr:uid="{00000000-0005-0000-0000-0000B5040000}"/>
    <cellStyle name="normálne 9 13" xfId="1090" xr:uid="{00000000-0005-0000-0000-0000B6040000}"/>
    <cellStyle name="normálne 9 14" xfId="1092" xr:uid="{00000000-0005-0000-0000-0000B7040000}"/>
    <cellStyle name="normálne 9 15" xfId="1016" xr:uid="{00000000-0005-0000-0000-0000B8040000}"/>
    <cellStyle name="normálne 9 16" xfId="1068" xr:uid="{00000000-0005-0000-0000-0000B9040000}"/>
    <cellStyle name="normálne 9 17" xfId="1080" xr:uid="{00000000-0005-0000-0000-0000BA040000}"/>
    <cellStyle name="normálne 9 18" xfId="693" xr:uid="{00000000-0005-0000-0000-0000BB040000}"/>
    <cellStyle name="normálne 9 19" xfId="1106" xr:uid="{00000000-0005-0000-0000-0000BC040000}"/>
    <cellStyle name="normálne 9 2" xfId="62" xr:uid="{00000000-0005-0000-0000-0000BD040000}"/>
    <cellStyle name="normálne 9 2 2" xfId="113" xr:uid="{00000000-0005-0000-0000-0000BE040000}"/>
    <cellStyle name="normálne 9 2 2 2" xfId="187" xr:uid="{00000000-0005-0000-0000-0000BF040000}"/>
    <cellStyle name="normálne 9 2 2 2 2" xfId="366" xr:uid="{00000000-0005-0000-0000-0000C0040000}"/>
    <cellStyle name="normálne 9 2 2 2 3" xfId="503" xr:uid="{00000000-0005-0000-0000-0000C1040000}"/>
    <cellStyle name="normálne 9 2 2 2 4" xfId="643" xr:uid="{00000000-0005-0000-0000-0000C2040000}"/>
    <cellStyle name="normálne 9 2 2 2 5" xfId="809" xr:uid="{00000000-0005-0000-0000-0000C3040000}"/>
    <cellStyle name="normálne 9 2 2 2 6" xfId="923" xr:uid="{00000000-0005-0000-0000-0000C4040000}"/>
    <cellStyle name="normálne 9 2 2 3" xfId="293" xr:uid="{00000000-0005-0000-0000-0000C5040000}"/>
    <cellStyle name="normálne 9 2 2 4" xfId="431" xr:uid="{00000000-0005-0000-0000-0000C6040000}"/>
    <cellStyle name="normálne 9 2 2 5" xfId="572" xr:uid="{00000000-0005-0000-0000-0000C7040000}"/>
    <cellStyle name="normálne 9 2 2 6" xfId="737" xr:uid="{00000000-0005-0000-0000-0000C8040000}"/>
    <cellStyle name="normálne 9 2 2 7" xfId="842" xr:uid="{00000000-0005-0000-0000-0000C9040000}"/>
    <cellStyle name="normálne 9 2 3" xfId="152" xr:uid="{00000000-0005-0000-0000-0000CA040000}"/>
    <cellStyle name="normálne 9 2 3 2" xfId="331" xr:uid="{00000000-0005-0000-0000-0000CB040000}"/>
    <cellStyle name="normálne 9 2 3 3" xfId="468" xr:uid="{00000000-0005-0000-0000-0000CC040000}"/>
    <cellStyle name="normálne 9 2 3 4" xfId="608" xr:uid="{00000000-0005-0000-0000-0000CD040000}"/>
    <cellStyle name="normálne 9 2 3 5" xfId="774" xr:uid="{00000000-0005-0000-0000-0000CE040000}"/>
    <cellStyle name="normálne 9 2 3 6" xfId="875" xr:uid="{00000000-0005-0000-0000-0000CF040000}"/>
    <cellStyle name="normálne 9 2 4" xfId="246" xr:uid="{00000000-0005-0000-0000-0000D0040000}"/>
    <cellStyle name="normálne 9 2 5" xfId="391" xr:uid="{00000000-0005-0000-0000-0000D1040000}"/>
    <cellStyle name="normálne 9 2 6" xfId="537" xr:uid="{00000000-0005-0000-0000-0000D2040000}"/>
    <cellStyle name="normálne 9 2 7" xfId="687" xr:uid="{00000000-0005-0000-0000-0000D3040000}"/>
    <cellStyle name="normálne 9 2 8" xfId="906" xr:uid="{00000000-0005-0000-0000-0000D4040000}"/>
    <cellStyle name="normálne 9 20" xfId="1119" xr:uid="{00000000-0005-0000-0000-0000D5040000}"/>
    <cellStyle name="normálne 9 21" xfId="1126" xr:uid="{00000000-0005-0000-0000-0000D6040000}"/>
    <cellStyle name="normálne 9 22" xfId="1133" xr:uid="{00000000-0005-0000-0000-0000D7040000}"/>
    <cellStyle name="normálne 9 23" xfId="1140" xr:uid="{00000000-0005-0000-0000-0000D8040000}"/>
    <cellStyle name="normálne 9 24" xfId="1147" xr:uid="{00000000-0005-0000-0000-0000D9040000}"/>
    <cellStyle name="normálne 9 25" xfId="1153" xr:uid="{00000000-0005-0000-0000-0000DA040000}"/>
    <cellStyle name="normálne 9 26" xfId="1159" xr:uid="{00000000-0005-0000-0000-0000DB040000}"/>
    <cellStyle name="normálne 9 27" xfId="1165" xr:uid="{00000000-0005-0000-0000-0000DC040000}"/>
    <cellStyle name="normálne 9 28" xfId="1171" xr:uid="{00000000-0005-0000-0000-0000DD040000}"/>
    <cellStyle name="normálne 9 3" xfId="83" xr:uid="{00000000-0005-0000-0000-0000DE040000}"/>
    <cellStyle name="normálne 9 3 2" xfId="124" xr:uid="{00000000-0005-0000-0000-0000DF040000}"/>
    <cellStyle name="normálne 9 3 2 2" xfId="198" xr:uid="{00000000-0005-0000-0000-0000E0040000}"/>
    <cellStyle name="normálne 9 3 2 2 2" xfId="377" xr:uid="{00000000-0005-0000-0000-0000E1040000}"/>
    <cellStyle name="normálne 9 3 2 2 3" xfId="514" xr:uid="{00000000-0005-0000-0000-0000E2040000}"/>
    <cellStyle name="normálne 9 3 2 2 4" xfId="654" xr:uid="{00000000-0005-0000-0000-0000E3040000}"/>
    <cellStyle name="normálne 9 3 2 2 5" xfId="820" xr:uid="{00000000-0005-0000-0000-0000E4040000}"/>
    <cellStyle name="normálne 9 3 2 2 6" xfId="980" xr:uid="{00000000-0005-0000-0000-0000E5040000}"/>
    <cellStyle name="normálne 9 3 2 3" xfId="304" xr:uid="{00000000-0005-0000-0000-0000E6040000}"/>
    <cellStyle name="normálne 9 3 2 4" xfId="442" xr:uid="{00000000-0005-0000-0000-0000E7040000}"/>
    <cellStyle name="normálne 9 3 2 5" xfId="583" xr:uid="{00000000-0005-0000-0000-0000E8040000}"/>
    <cellStyle name="normálne 9 3 2 6" xfId="748" xr:uid="{00000000-0005-0000-0000-0000E9040000}"/>
    <cellStyle name="normálne 9 3 2 7" xfId="908" xr:uid="{00000000-0005-0000-0000-0000EA040000}"/>
    <cellStyle name="normálne 9 3 3" xfId="163" xr:uid="{00000000-0005-0000-0000-0000EB040000}"/>
    <cellStyle name="normálne 9 3 3 2" xfId="342" xr:uid="{00000000-0005-0000-0000-0000EC040000}"/>
    <cellStyle name="normálne 9 3 3 3" xfId="479" xr:uid="{00000000-0005-0000-0000-0000ED040000}"/>
    <cellStyle name="normálne 9 3 3 4" xfId="619" xr:uid="{00000000-0005-0000-0000-0000EE040000}"/>
    <cellStyle name="normálne 9 3 3 5" xfId="785" xr:uid="{00000000-0005-0000-0000-0000EF040000}"/>
    <cellStyle name="normálne 9 3 3 6" xfId="930" xr:uid="{00000000-0005-0000-0000-0000F0040000}"/>
    <cellStyle name="normálne 9 3 4" xfId="264" xr:uid="{00000000-0005-0000-0000-0000F1040000}"/>
    <cellStyle name="normálne 9 3 5" xfId="406" xr:uid="{00000000-0005-0000-0000-0000F2040000}"/>
    <cellStyle name="normálne 9 3 6" xfId="548" xr:uid="{00000000-0005-0000-0000-0000F3040000}"/>
    <cellStyle name="normálne 9 3 7" xfId="711" xr:uid="{00000000-0005-0000-0000-0000F4040000}"/>
    <cellStyle name="normálne 9 3 8" xfId="862" xr:uid="{00000000-0005-0000-0000-0000F5040000}"/>
    <cellStyle name="normálne 9 4" xfId="102" xr:uid="{00000000-0005-0000-0000-0000F6040000}"/>
    <cellStyle name="normálne 9 4 2" xfId="176" xr:uid="{00000000-0005-0000-0000-0000F7040000}"/>
    <cellStyle name="normálne 9 4 2 2" xfId="355" xr:uid="{00000000-0005-0000-0000-0000F8040000}"/>
    <cellStyle name="normálne 9 4 2 3" xfId="492" xr:uid="{00000000-0005-0000-0000-0000F9040000}"/>
    <cellStyle name="normálne 9 4 2 4" xfId="632" xr:uid="{00000000-0005-0000-0000-0000FA040000}"/>
    <cellStyle name="normálne 9 4 2 5" xfId="798" xr:uid="{00000000-0005-0000-0000-0000FB040000}"/>
    <cellStyle name="normálne 9 4 2 6" xfId="879" xr:uid="{00000000-0005-0000-0000-0000FC040000}"/>
    <cellStyle name="normálne 9 4 3" xfId="282" xr:uid="{00000000-0005-0000-0000-0000FD040000}"/>
    <cellStyle name="normálne 9 4 4" xfId="420" xr:uid="{00000000-0005-0000-0000-0000FE040000}"/>
    <cellStyle name="normálne 9 4 5" xfId="561" xr:uid="{00000000-0005-0000-0000-0000FF040000}"/>
    <cellStyle name="normálne 9 4 6" xfId="726" xr:uid="{00000000-0005-0000-0000-000000050000}"/>
    <cellStyle name="normálne 9 4 7" xfId="973" xr:uid="{00000000-0005-0000-0000-000001050000}"/>
    <cellStyle name="normálne 9 5" xfId="141" xr:uid="{00000000-0005-0000-0000-000002050000}"/>
    <cellStyle name="normálne 9 5 2" xfId="320" xr:uid="{00000000-0005-0000-0000-000003050000}"/>
    <cellStyle name="normálne 9 5 3" xfId="457" xr:uid="{00000000-0005-0000-0000-000004050000}"/>
    <cellStyle name="normálne 9 5 4" xfId="597" xr:uid="{00000000-0005-0000-0000-000005050000}"/>
    <cellStyle name="normálne 9 5 5" xfId="763" xr:uid="{00000000-0005-0000-0000-000006050000}"/>
    <cellStyle name="normálne 9 5 6" xfId="964" xr:uid="{00000000-0005-0000-0000-000007050000}"/>
    <cellStyle name="normálne 9 6" xfId="230" xr:uid="{00000000-0005-0000-0000-000008050000}"/>
    <cellStyle name="normálne 9 7" xfId="386" xr:uid="{00000000-0005-0000-0000-000009050000}"/>
    <cellStyle name="normálne 9 8" xfId="265" xr:uid="{00000000-0005-0000-0000-00000A050000}"/>
    <cellStyle name="normálne 9 9" xfId="674" xr:uid="{00000000-0005-0000-0000-00000B050000}"/>
    <cellStyle name="normálne 9 9 2" xfId="1006" xr:uid="{00000000-0005-0000-0000-00000C050000}"/>
    <cellStyle name="normálne 9 9 3" xfId="1099" xr:uid="{00000000-0005-0000-0000-00000D050000}"/>
    <cellStyle name="normální_bc" xfId="1415" xr:uid="{00000000-0005-0000-0000-00000E050000}"/>
    <cellStyle name="Percent" xfId="1475" builtinId="5"/>
    <cellStyle name="Percent 2" xfId="1482" xr:uid="{3B2D36AD-E997-4266-9620-F1BF1661E674}"/>
    <cellStyle name="Percent 2 2" xfId="1498" xr:uid="{C62A469E-F7E4-4D9C-AD57-E346E245F3C0}"/>
    <cellStyle name="Percent 2 2 2" xfId="1501" xr:uid="{CF7A955C-D2DD-475F-97C6-167F90FE22E7}"/>
    <cellStyle name="Percent 2 3" xfId="1500" xr:uid="{B15676C8-71E2-4A2C-8422-16E3FEA145CA}"/>
    <cellStyle name="Percent 3" xfId="1493" xr:uid="{CE77853E-BAD5-464B-9868-3A714C0CD88C}"/>
    <cellStyle name="Percent 4" xfId="1495" xr:uid="{98DDF191-EEBB-4F4E-9D8C-EA1D6DED7278}"/>
    <cellStyle name="percentá 10" xfId="1220" xr:uid="{00000000-0005-0000-0000-00000F050000}"/>
    <cellStyle name="percentá 11" xfId="1221" xr:uid="{00000000-0005-0000-0000-000010050000}"/>
    <cellStyle name="percentá 12" xfId="1222" xr:uid="{00000000-0005-0000-0000-000011050000}"/>
    <cellStyle name="Percentá 12 2" xfId="1472" xr:uid="{00000000-0005-0000-0000-000012050000}"/>
    <cellStyle name="percentá 13" xfId="1229" xr:uid="{00000000-0005-0000-0000-000013050000}"/>
    <cellStyle name="percentá 13 2" xfId="1337" xr:uid="{00000000-0005-0000-0000-000014050000}"/>
    <cellStyle name="percentá 13 2 2" xfId="1413" xr:uid="{00000000-0005-0000-0000-000015050000}"/>
    <cellStyle name="percentá 13 3" xfId="1397" xr:uid="{00000000-0005-0000-0000-000016050000}"/>
    <cellStyle name="percentá 14" xfId="1223" xr:uid="{00000000-0005-0000-0000-000017050000}"/>
    <cellStyle name="percentá 15" xfId="1224" xr:uid="{00000000-0005-0000-0000-000018050000}"/>
    <cellStyle name="percentá 16" xfId="1235" xr:uid="{00000000-0005-0000-0000-000019050000}"/>
    <cellStyle name="percentá 17" xfId="1225" xr:uid="{00000000-0005-0000-0000-00001A050000}"/>
    <cellStyle name="percentá 18" xfId="1343" xr:uid="{00000000-0005-0000-0000-00001B050000}"/>
    <cellStyle name="percentá 19" xfId="1340" xr:uid="{00000000-0005-0000-0000-00001C050000}"/>
    <cellStyle name="percentá 2" xfId="11" xr:uid="{00000000-0005-0000-0000-00001D050000}"/>
    <cellStyle name="percentá 2 10" xfId="1060" xr:uid="{00000000-0005-0000-0000-00001E050000}"/>
    <cellStyle name="percentá 2 11" xfId="1043" xr:uid="{00000000-0005-0000-0000-00001F050000}"/>
    <cellStyle name="percentá 2 12" xfId="1075" xr:uid="{00000000-0005-0000-0000-000020050000}"/>
    <cellStyle name="percentá 2 13" xfId="1082" xr:uid="{00000000-0005-0000-0000-000021050000}"/>
    <cellStyle name="percentá 2 14" xfId="720" xr:uid="{00000000-0005-0000-0000-000022050000}"/>
    <cellStyle name="percentá 2 15" xfId="1111" xr:uid="{00000000-0005-0000-0000-000023050000}"/>
    <cellStyle name="percentá 2 16" xfId="1117" xr:uid="{00000000-0005-0000-0000-000024050000}"/>
    <cellStyle name="percentá 2 17" xfId="1124" xr:uid="{00000000-0005-0000-0000-000025050000}"/>
    <cellStyle name="percentá 2 18" xfId="1131" xr:uid="{00000000-0005-0000-0000-000026050000}"/>
    <cellStyle name="percentá 2 19" xfId="1138" xr:uid="{00000000-0005-0000-0000-000027050000}"/>
    <cellStyle name="percentá 2 2" xfId="51" xr:uid="{00000000-0005-0000-0000-000028050000}"/>
    <cellStyle name="percentá 2 2 2" xfId="89" xr:uid="{00000000-0005-0000-0000-000029050000}"/>
    <cellStyle name="percentá 2 20" xfId="1145" xr:uid="{00000000-0005-0000-0000-00002A050000}"/>
    <cellStyle name="percentá 2 21" xfId="1151" xr:uid="{00000000-0005-0000-0000-00002B050000}"/>
    <cellStyle name="percentá 2 22" xfId="1157" xr:uid="{00000000-0005-0000-0000-00002C050000}"/>
    <cellStyle name="percentá 2 23" xfId="1163" xr:uid="{00000000-0005-0000-0000-00002D050000}"/>
    <cellStyle name="percentá 2 24" xfId="1169" xr:uid="{00000000-0005-0000-0000-00002E050000}"/>
    <cellStyle name="Percentá 2 25" xfId="1480" xr:uid="{ABEA24FB-F2B7-45A1-9523-2CC17D10BAFE}"/>
    <cellStyle name="percentá 2 3" xfId="45" xr:uid="{00000000-0005-0000-0000-00002F050000}"/>
    <cellStyle name="percentá 2 3 2" xfId="232" xr:uid="{00000000-0005-0000-0000-000030050000}"/>
    <cellStyle name="percentá 2 3 2 2" xfId="839" xr:uid="{00000000-0005-0000-0000-000031050000}"/>
    <cellStyle name="percentá 2 3 2 2 2" xfId="1266" xr:uid="{00000000-0005-0000-0000-000032050000}"/>
    <cellStyle name="percentá 2 3 2 3" xfId="850" xr:uid="{00000000-0005-0000-0000-000033050000}"/>
    <cellStyle name="percentá 2 3 2 3 2" xfId="1268" xr:uid="{00000000-0005-0000-0000-000034050000}"/>
    <cellStyle name="percentá 2 3 2 4" xfId="1244" xr:uid="{00000000-0005-0000-0000-000035050000}"/>
    <cellStyle name="percentá 2 3 3" xfId="275" xr:uid="{00000000-0005-0000-0000-000036050000}"/>
    <cellStyle name="percentá 2 3 3 2" xfId="859" xr:uid="{00000000-0005-0000-0000-000037050000}"/>
    <cellStyle name="percentá 2 3 3 2 2" xfId="1272" xr:uid="{00000000-0005-0000-0000-000038050000}"/>
    <cellStyle name="percentá 2 3 3 3" xfId="993" xr:uid="{00000000-0005-0000-0000-000039050000}"/>
    <cellStyle name="percentá 2 3 3 3 2" xfId="1286" xr:uid="{00000000-0005-0000-0000-00003A050000}"/>
    <cellStyle name="percentá 2 3 3 4" xfId="1246" xr:uid="{00000000-0005-0000-0000-00003B050000}"/>
    <cellStyle name="percentá 2 3 4" xfId="402" xr:uid="{00000000-0005-0000-0000-00003C050000}"/>
    <cellStyle name="percentá 2 3 4 2" xfId="904" xr:uid="{00000000-0005-0000-0000-00003D050000}"/>
    <cellStyle name="percentá 2 3 4 2 2" xfId="1278" xr:uid="{00000000-0005-0000-0000-00003E050000}"/>
    <cellStyle name="percentá 2 3 4 3" xfId="956" xr:uid="{00000000-0005-0000-0000-00003F050000}"/>
    <cellStyle name="percentá 2 3 4 3 2" xfId="1281" xr:uid="{00000000-0005-0000-0000-000040050000}"/>
    <cellStyle name="percentá 2 3 4 4" xfId="1251" xr:uid="{00000000-0005-0000-0000-000041050000}"/>
    <cellStyle name="percentá 2 3 5" xfId="689" xr:uid="{00000000-0005-0000-0000-000042050000}"/>
    <cellStyle name="percentá 2 3 5 2" xfId="1260" xr:uid="{00000000-0005-0000-0000-000043050000}"/>
    <cellStyle name="percentá 2 3 6" xfId="979" xr:uid="{00000000-0005-0000-0000-000044050000}"/>
    <cellStyle name="percentá 2 3 6 2" xfId="1283" xr:uid="{00000000-0005-0000-0000-000045050000}"/>
    <cellStyle name="percentá 2 3 7" xfId="1238" xr:uid="{00000000-0005-0000-0000-000046050000}"/>
    <cellStyle name="percentá 2 4" xfId="76" xr:uid="{00000000-0005-0000-0000-000047050000}"/>
    <cellStyle name="percentá 2 5" xfId="672" xr:uid="{00000000-0005-0000-0000-000048050000}"/>
    <cellStyle name="percentá 2 5 2" xfId="1002" xr:uid="{00000000-0005-0000-0000-000049050000}"/>
    <cellStyle name="percentá 2 5 3" xfId="1095" xr:uid="{00000000-0005-0000-0000-00004A050000}"/>
    <cellStyle name="percentá 2 6" xfId="996" xr:uid="{00000000-0005-0000-0000-00004B050000}"/>
    <cellStyle name="percentá 2 7" xfId="1017" xr:uid="{00000000-0005-0000-0000-00004C050000}"/>
    <cellStyle name="percentá 2 8" xfId="1027" xr:uid="{00000000-0005-0000-0000-00004D050000}"/>
    <cellStyle name="percentá 2 9" xfId="1040" xr:uid="{00000000-0005-0000-0000-00004E050000}"/>
    <cellStyle name="percentá 20" xfId="1420" xr:uid="{00000000-0005-0000-0000-00004F050000}"/>
    <cellStyle name="percentá 21" xfId="1417" xr:uid="{00000000-0005-0000-0000-000050050000}"/>
    <cellStyle name="percentá 22" xfId="1465" xr:uid="{00000000-0005-0000-0000-000051050000}"/>
    <cellStyle name="Percentá 23" xfId="27" xr:uid="{00000000-0005-0000-0000-000052050000}"/>
    <cellStyle name="Percentá 24" xfId="1466" xr:uid="{00000000-0005-0000-0000-000053050000}"/>
    <cellStyle name="Percentá 25" xfId="1469" xr:uid="{00000000-0005-0000-0000-000054050000}"/>
    <cellStyle name="Percentá 26" xfId="1468" xr:uid="{00000000-0005-0000-0000-000055050000}"/>
    <cellStyle name="Percentá 27" xfId="1467" xr:uid="{00000000-0005-0000-0000-000056050000}"/>
    <cellStyle name="Percentá 28" xfId="1508" xr:uid="{A3D55FD6-6AB9-483D-B1C3-CEB745D13768}"/>
    <cellStyle name="Percentá 3" xfId="12" xr:uid="{00000000-0005-0000-0000-000057050000}"/>
    <cellStyle name="percentá 3 10" xfId="1034" xr:uid="{00000000-0005-0000-0000-000058050000}"/>
    <cellStyle name="percentá 3 11" xfId="1087" xr:uid="{00000000-0005-0000-0000-000059050000}"/>
    <cellStyle name="percentá 3 12" xfId="48" xr:uid="{00000000-0005-0000-0000-00005A050000}"/>
    <cellStyle name="percentá 3 2" xfId="86" xr:uid="{00000000-0005-0000-0000-00005B050000}"/>
    <cellStyle name="Percentá 3 2 2" xfId="1506" xr:uid="{3D3FFF02-6847-4AB5-ADB6-C8E386316734}"/>
    <cellStyle name="percentá 3 3" xfId="1010" xr:uid="{00000000-0005-0000-0000-00005C050000}"/>
    <cellStyle name="percentá 3 4" xfId="1056" xr:uid="{00000000-0005-0000-0000-00005D050000}"/>
    <cellStyle name="percentá 3 5" xfId="1044" xr:uid="{00000000-0005-0000-0000-00005E050000}"/>
    <cellStyle name="percentá 3 6" xfId="1041" xr:uid="{00000000-0005-0000-0000-00005F050000}"/>
    <cellStyle name="percentá 3 7" xfId="1029" xr:uid="{00000000-0005-0000-0000-000060050000}"/>
    <cellStyle name="percentá 3 8" xfId="1062" xr:uid="{00000000-0005-0000-0000-000061050000}"/>
    <cellStyle name="percentá 3 9" xfId="1052" xr:uid="{00000000-0005-0000-0000-000062050000}"/>
    <cellStyle name="Percentá 4" xfId="13" xr:uid="{00000000-0005-0000-0000-000063050000}"/>
    <cellStyle name="percentá 4 2" xfId="56" xr:uid="{00000000-0005-0000-0000-000064050000}"/>
    <cellStyle name="Percentá 4 3" xfId="1473" xr:uid="{9787A97C-347C-448C-82C1-A116D0770C1B}"/>
    <cellStyle name="Percentá 5" xfId="14" xr:uid="{00000000-0005-0000-0000-000065050000}"/>
    <cellStyle name="percentá 5 2" xfId="70" xr:uid="{00000000-0005-0000-0000-000066050000}"/>
    <cellStyle name="Percentá 6" xfId="15" xr:uid="{00000000-0005-0000-0000-000067050000}"/>
    <cellStyle name="Percentá 7" xfId="16" xr:uid="{00000000-0005-0000-0000-000068050000}"/>
    <cellStyle name="percentá 7 2" xfId="135" xr:uid="{00000000-0005-0000-0000-000069050000}"/>
    <cellStyle name="percentá 8" xfId="209" xr:uid="{00000000-0005-0000-0000-00006A050000}"/>
    <cellStyle name="percentá 9" xfId="211" xr:uid="{00000000-0005-0000-0000-00006B050000}"/>
    <cellStyle name="percentá 9 2" xfId="389" xr:uid="{00000000-0005-0000-0000-00006C050000}"/>
    <cellStyle name="percentá 9 2 2" xfId="1249" xr:uid="{00000000-0005-0000-0000-00006D050000}"/>
    <cellStyle name="percentá 9 2 2 2" xfId="1403" xr:uid="{00000000-0005-0000-0000-00006E050000}"/>
    <cellStyle name="percentá 9 2 3" xfId="1348" xr:uid="{00000000-0005-0000-0000-00006F050000}"/>
    <cellStyle name="percentá 9 3" xfId="526" xr:uid="{00000000-0005-0000-0000-000070050000}"/>
    <cellStyle name="percentá 9 3 2" xfId="1254" xr:uid="{00000000-0005-0000-0000-000071050000}"/>
    <cellStyle name="percentá 9 3 2 2" xfId="1405" xr:uid="{00000000-0005-0000-0000-000072050000}"/>
    <cellStyle name="percentá 9 3 3" xfId="1350" xr:uid="{00000000-0005-0000-0000-000073050000}"/>
    <cellStyle name="percentá 9 4" xfId="665" xr:uid="{00000000-0005-0000-0000-000074050000}"/>
    <cellStyle name="percentá 9 4 2" xfId="1256" xr:uid="{00000000-0005-0000-0000-000075050000}"/>
    <cellStyle name="percentá 9 4 2 2" xfId="1407" xr:uid="{00000000-0005-0000-0000-000076050000}"/>
    <cellStyle name="percentá 9 4 3" xfId="1352" xr:uid="{00000000-0005-0000-0000-000077050000}"/>
    <cellStyle name="percentá 9 5" xfId="832" xr:uid="{00000000-0005-0000-0000-000078050000}"/>
    <cellStyle name="percentá 9 5 2" xfId="1263" xr:uid="{00000000-0005-0000-0000-000079050000}"/>
    <cellStyle name="percentá 9 5 2 2" xfId="1409" xr:uid="{00000000-0005-0000-0000-00007A050000}"/>
    <cellStyle name="percentá 9 5 3" xfId="1354" xr:uid="{00000000-0005-0000-0000-00007B050000}"/>
    <cellStyle name="percentá 9 6" xfId="882" xr:uid="{00000000-0005-0000-0000-00007C050000}"/>
    <cellStyle name="percentá 9 6 2" xfId="1274" xr:uid="{00000000-0005-0000-0000-00007D050000}"/>
    <cellStyle name="percentá 9 6 2 2" xfId="1410" xr:uid="{00000000-0005-0000-0000-00007E050000}"/>
    <cellStyle name="percentá 9 6 3" xfId="1355" xr:uid="{00000000-0005-0000-0000-00007F050000}"/>
    <cellStyle name="percentá 9 7" xfId="1240" xr:uid="{00000000-0005-0000-0000-000080050000}"/>
    <cellStyle name="percentá 9 7 2" xfId="1400" xr:uid="{00000000-0005-0000-0000-000081050000}"/>
    <cellStyle name="percentá 9 8" xfId="1345" xr:uid="{00000000-0005-0000-0000-000082050000}"/>
    <cellStyle name="Poznámka 2" xfId="1217" xr:uid="{00000000-0005-0000-0000-000083050000}"/>
    <cellStyle name="Poznámka 3" xfId="1213" xr:uid="{00000000-0005-0000-0000-000084050000}"/>
    <cellStyle name="Poznámka 4" xfId="1215" xr:uid="{00000000-0005-0000-0000-000085050000}"/>
    <cellStyle name="Poznámka 5" xfId="1214" xr:uid="{00000000-0005-0000-0000-000086050000}"/>
    <cellStyle name="Poznámka 6" xfId="1216" xr:uid="{00000000-0005-0000-0000-000087050000}"/>
    <cellStyle name="Poznámka 7" xfId="1212" xr:uid="{00000000-0005-0000-0000-000088050000}"/>
    <cellStyle name="Prepojená bunka 2" xfId="1307" xr:uid="{00000000-0005-0000-0000-000089050000}"/>
    <cellStyle name="Prepojená bunka 3" xfId="1367" xr:uid="{00000000-0005-0000-0000-00008A050000}"/>
    <cellStyle name="Prepojená bunka 4" xfId="1432" xr:uid="{00000000-0005-0000-0000-00008B050000}"/>
    <cellStyle name="Prepojená bunka 5" xfId="1183" xr:uid="{00000000-0005-0000-0000-00008C050000}"/>
    <cellStyle name="SAPBEXaggData" xfId="32" xr:uid="{00000000-0005-0000-0000-00008D050000}"/>
    <cellStyle name="SAPBEXstdItem" xfId="24" xr:uid="{00000000-0005-0000-0000-00008E050000}"/>
    <cellStyle name="Spolu 2" xfId="1311" xr:uid="{00000000-0005-0000-0000-00008F050000}"/>
    <cellStyle name="Spolu 3" xfId="1371" xr:uid="{00000000-0005-0000-0000-000090050000}"/>
    <cellStyle name="Spolu 4" xfId="1436" xr:uid="{00000000-0005-0000-0000-000091050000}"/>
    <cellStyle name="Spolu 5" xfId="1187" xr:uid="{00000000-0005-0000-0000-000092050000}"/>
    <cellStyle name="Text upozornenia 2" xfId="1309" xr:uid="{00000000-0005-0000-0000-000093050000}"/>
    <cellStyle name="Text upozornenia 3" xfId="1369" xr:uid="{00000000-0005-0000-0000-000094050000}"/>
    <cellStyle name="Text upozornenia 4" xfId="1434" xr:uid="{00000000-0005-0000-0000-000095050000}"/>
    <cellStyle name="Text upozornenia 5" xfId="1185" xr:uid="{00000000-0005-0000-0000-000096050000}"/>
    <cellStyle name="Titul 2" xfId="1421" xr:uid="{00000000-0005-0000-0000-000097050000}"/>
    <cellStyle name="Titul 3" xfId="1172" xr:uid="{00000000-0005-0000-0000-000098050000}"/>
    <cellStyle name="Vstup 2" xfId="1304" xr:uid="{00000000-0005-0000-0000-000099050000}"/>
    <cellStyle name="Vstup 3" xfId="1364" xr:uid="{00000000-0005-0000-0000-00009A050000}"/>
    <cellStyle name="Vstup 4" xfId="1429" xr:uid="{00000000-0005-0000-0000-00009B050000}"/>
    <cellStyle name="Vstup 5" xfId="1180" xr:uid="{00000000-0005-0000-0000-00009C050000}"/>
    <cellStyle name="Výpočet 2" xfId="1306" xr:uid="{00000000-0005-0000-0000-00009D050000}"/>
    <cellStyle name="Výpočet 3" xfId="1366" xr:uid="{00000000-0005-0000-0000-00009E050000}"/>
    <cellStyle name="Výpočet 4" xfId="1431" xr:uid="{00000000-0005-0000-0000-00009F050000}"/>
    <cellStyle name="Výpočet 5" xfId="1182" xr:uid="{00000000-0005-0000-0000-0000A0050000}"/>
    <cellStyle name="Výstup 2" xfId="1305" xr:uid="{00000000-0005-0000-0000-0000A1050000}"/>
    <cellStyle name="Výstup 3" xfId="1365" xr:uid="{00000000-0005-0000-0000-0000A2050000}"/>
    <cellStyle name="Výstup 4" xfId="1430" xr:uid="{00000000-0005-0000-0000-0000A3050000}"/>
    <cellStyle name="Výstup 5" xfId="1181" xr:uid="{00000000-0005-0000-0000-0000A4050000}"/>
    <cellStyle name="Vysvetľujúci text 2" xfId="1310" xr:uid="{00000000-0005-0000-0000-0000A5050000}"/>
    <cellStyle name="Vysvetľujúci text 3" xfId="1370" xr:uid="{00000000-0005-0000-0000-0000A6050000}"/>
    <cellStyle name="Vysvetľujúci text 4" xfId="1435" xr:uid="{00000000-0005-0000-0000-0000A7050000}"/>
    <cellStyle name="Vysvetľujúci text 5" xfId="1186" xr:uid="{00000000-0005-0000-0000-0000A8050000}"/>
    <cellStyle name="Zlá 2" xfId="1302" xr:uid="{00000000-0005-0000-0000-0000A9050000}"/>
    <cellStyle name="Zlá 3" xfId="1362" xr:uid="{00000000-0005-0000-0000-0000AA050000}"/>
    <cellStyle name="Zlá 4" xfId="1427" xr:uid="{00000000-0005-0000-0000-0000AB050000}"/>
    <cellStyle name="Zlá 5" xfId="1178" xr:uid="{00000000-0005-0000-0000-0000AC050000}"/>
    <cellStyle name="Zvýraznenie1 2" xfId="1312" xr:uid="{00000000-0005-0000-0000-0000AD050000}"/>
    <cellStyle name="Zvýraznenie1 3" xfId="1372" xr:uid="{00000000-0005-0000-0000-0000AE050000}"/>
    <cellStyle name="Zvýraznenie1 4" xfId="1437" xr:uid="{00000000-0005-0000-0000-0000AF050000}"/>
    <cellStyle name="Zvýraznenie1 5" xfId="1188" xr:uid="{00000000-0005-0000-0000-0000B0050000}"/>
    <cellStyle name="Zvýraznenie2 2" xfId="1316" xr:uid="{00000000-0005-0000-0000-0000B1050000}"/>
    <cellStyle name="Zvýraznenie2 3" xfId="1376" xr:uid="{00000000-0005-0000-0000-0000B2050000}"/>
    <cellStyle name="Zvýraznenie2 4" xfId="1441" xr:uid="{00000000-0005-0000-0000-0000B3050000}"/>
    <cellStyle name="Zvýraznenie2 5" xfId="1192" xr:uid="{00000000-0005-0000-0000-0000B4050000}"/>
    <cellStyle name="Zvýraznenie3 2" xfId="1320" xr:uid="{00000000-0005-0000-0000-0000B5050000}"/>
    <cellStyle name="Zvýraznenie3 3" xfId="1380" xr:uid="{00000000-0005-0000-0000-0000B6050000}"/>
    <cellStyle name="Zvýraznenie3 4" xfId="1445" xr:uid="{00000000-0005-0000-0000-0000B7050000}"/>
    <cellStyle name="Zvýraznenie3 5" xfId="1196" xr:uid="{00000000-0005-0000-0000-0000B8050000}"/>
    <cellStyle name="Zvýraznenie4 2" xfId="1324" xr:uid="{00000000-0005-0000-0000-0000B9050000}"/>
    <cellStyle name="Zvýraznenie4 3" xfId="1384" xr:uid="{00000000-0005-0000-0000-0000BA050000}"/>
    <cellStyle name="Zvýraznenie4 4" xfId="1449" xr:uid="{00000000-0005-0000-0000-0000BB050000}"/>
    <cellStyle name="Zvýraznenie4 5" xfId="1200" xr:uid="{00000000-0005-0000-0000-0000BC050000}"/>
    <cellStyle name="Zvýraznenie5 2" xfId="1328" xr:uid="{00000000-0005-0000-0000-0000BD050000}"/>
    <cellStyle name="Zvýraznenie5 3" xfId="1388" xr:uid="{00000000-0005-0000-0000-0000BE050000}"/>
    <cellStyle name="Zvýraznenie5 4" xfId="1453" xr:uid="{00000000-0005-0000-0000-0000BF050000}"/>
    <cellStyle name="Zvýraznenie5 5" xfId="1204" xr:uid="{00000000-0005-0000-0000-0000C0050000}"/>
    <cellStyle name="Zvýraznenie6 2" xfId="1332" xr:uid="{00000000-0005-0000-0000-0000C1050000}"/>
    <cellStyle name="Zvýraznenie6 3" xfId="1392" xr:uid="{00000000-0005-0000-0000-0000C2050000}"/>
    <cellStyle name="Zvýraznenie6 4" xfId="1457" xr:uid="{00000000-0005-0000-0000-0000C3050000}"/>
    <cellStyle name="Zvýraznenie6 5" xfId="1208" xr:uid="{00000000-0005-0000-0000-0000C4050000}"/>
  </cellStyles>
  <dxfs count="0"/>
  <tableStyles count="0" defaultTableStyle="TableStyleMedium2" defaultPivotStyle="PivotStyleLight16"/>
  <colors>
    <mruColors>
      <color rgb="FF13B5EA"/>
      <color rgb="FF58595B"/>
      <color rgb="FFDCB47B"/>
      <color rgb="FFFDB8B1"/>
      <color rgb="FFFFE6B3"/>
      <color rgb="FFFFC85A"/>
      <color rgb="FFFA2812"/>
      <color rgb="FFFF0000"/>
      <color rgb="FFFF503C"/>
      <color rgb="FF9BB9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2.xml"/><Relationship Id="rId21" Type="http://schemas.openxmlformats.org/officeDocument/2006/relationships/externalLink" Target="externalLinks/externalLink7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63" Type="http://schemas.openxmlformats.org/officeDocument/2006/relationships/externalLink" Target="externalLinks/externalLink49.xml"/><Relationship Id="rId68" Type="http://schemas.openxmlformats.org/officeDocument/2006/relationships/externalLink" Target="externalLinks/externalLink54.xml"/><Relationship Id="rId84" Type="http://schemas.openxmlformats.org/officeDocument/2006/relationships/externalLink" Target="externalLinks/externalLink70.xml"/><Relationship Id="rId89" Type="http://schemas.openxmlformats.org/officeDocument/2006/relationships/styles" Target="styles.xml"/><Relationship Id="rId16" Type="http://schemas.openxmlformats.org/officeDocument/2006/relationships/externalLink" Target="externalLinks/externalLink2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53" Type="http://schemas.openxmlformats.org/officeDocument/2006/relationships/externalLink" Target="externalLinks/externalLink39.xml"/><Relationship Id="rId58" Type="http://schemas.openxmlformats.org/officeDocument/2006/relationships/externalLink" Target="externalLinks/externalLink44.xml"/><Relationship Id="rId74" Type="http://schemas.openxmlformats.org/officeDocument/2006/relationships/externalLink" Target="externalLinks/externalLink60.xml"/><Relationship Id="rId79" Type="http://schemas.openxmlformats.org/officeDocument/2006/relationships/externalLink" Target="externalLinks/externalLink65.xml"/><Relationship Id="rId5" Type="http://schemas.openxmlformats.org/officeDocument/2006/relationships/worksheet" Target="worksheets/sheet5.xml"/><Relationship Id="rId90" Type="http://schemas.openxmlformats.org/officeDocument/2006/relationships/sharedStrings" Target="sharedStrings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64" Type="http://schemas.openxmlformats.org/officeDocument/2006/relationships/externalLink" Target="externalLinks/externalLink50.xml"/><Relationship Id="rId69" Type="http://schemas.openxmlformats.org/officeDocument/2006/relationships/externalLink" Target="externalLinks/externalLink5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72" Type="http://schemas.openxmlformats.org/officeDocument/2006/relationships/externalLink" Target="externalLinks/externalLink58.xml"/><Relationship Id="rId80" Type="http://schemas.openxmlformats.org/officeDocument/2006/relationships/externalLink" Target="externalLinks/externalLink66.xml"/><Relationship Id="rId85" Type="http://schemas.openxmlformats.org/officeDocument/2006/relationships/externalLink" Target="externalLinks/externalLink71.xml"/><Relationship Id="rId9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53.xml"/><Relationship Id="rId20" Type="http://schemas.openxmlformats.org/officeDocument/2006/relationships/externalLink" Target="externalLinks/externalLink6.xml"/><Relationship Id="rId41" Type="http://schemas.openxmlformats.org/officeDocument/2006/relationships/externalLink" Target="externalLinks/externalLink27.xml"/><Relationship Id="rId54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48.xml"/><Relationship Id="rId70" Type="http://schemas.openxmlformats.org/officeDocument/2006/relationships/externalLink" Target="externalLinks/externalLink56.xml"/><Relationship Id="rId75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69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43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60" Type="http://schemas.openxmlformats.org/officeDocument/2006/relationships/externalLink" Target="externalLinks/externalLink46.xml"/><Relationship Id="rId65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59.xml"/><Relationship Id="rId78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67.xml"/><Relationship Id="rId86" Type="http://schemas.openxmlformats.org/officeDocument/2006/relationships/externalLink" Target="externalLinks/externalLink72.xml"/><Relationship Id="rId9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9" Type="http://schemas.openxmlformats.org/officeDocument/2006/relationships/externalLink" Target="externalLinks/externalLink25.xml"/><Relationship Id="rId34" Type="http://schemas.openxmlformats.org/officeDocument/2006/relationships/externalLink" Target="externalLinks/externalLink20.xml"/><Relationship Id="rId50" Type="http://schemas.openxmlformats.org/officeDocument/2006/relationships/externalLink" Target="externalLinks/externalLink36.xml"/><Relationship Id="rId55" Type="http://schemas.openxmlformats.org/officeDocument/2006/relationships/externalLink" Target="externalLinks/externalLink41.xml"/><Relationship Id="rId76" Type="http://schemas.openxmlformats.org/officeDocument/2006/relationships/externalLink" Target="externalLinks/externalLink62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7.xml"/><Relationship Id="rId9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5.xml"/><Relationship Id="rId24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66" Type="http://schemas.openxmlformats.org/officeDocument/2006/relationships/externalLink" Target="externalLinks/externalLink52.xml"/><Relationship Id="rId87" Type="http://schemas.openxmlformats.org/officeDocument/2006/relationships/externalLink" Target="externalLinks/externalLink73.xml"/><Relationship Id="rId61" Type="http://schemas.openxmlformats.org/officeDocument/2006/relationships/externalLink" Target="externalLinks/externalLink47.xml"/><Relationship Id="rId82" Type="http://schemas.openxmlformats.org/officeDocument/2006/relationships/externalLink" Target="externalLinks/externalLink68.xml"/><Relationship Id="rId19" Type="http://schemas.openxmlformats.org/officeDocument/2006/relationships/externalLink" Target="externalLinks/externalLink5.xml"/><Relationship Id="rId14" Type="http://schemas.openxmlformats.org/officeDocument/2006/relationships/worksheet" Target="worksheets/sheet14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56" Type="http://schemas.openxmlformats.org/officeDocument/2006/relationships/externalLink" Target="externalLinks/externalLink42.xml"/><Relationship Id="rId77" Type="http://schemas.openxmlformats.org/officeDocument/2006/relationships/externalLink" Target="externalLinks/externalLink6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230117174147526"/>
          <c:y val="4.0553690528352386E-2"/>
          <c:w val="0.61669861446794527"/>
          <c:h val="0.84688247302420527"/>
        </c:manualLayout>
      </c:layout>
      <c:barChart>
        <c:barDir val="bar"/>
        <c:grouping val="clustered"/>
        <c:varyColors val="0"/>
        <c:ser>
          <c:idx val="1"/>
          <c:order val="0"/>
          <c:tx>
            <c:v>zlepšuje udržateľnosť 2020</c:v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A7-443B-8B8C-86E966D959E5}"/>
              </c:ext>
            </c:extLst>
          </c:dPt>
          <c:dPt>
            <c:idx val="1"/>
            <c:invertIfNegative val="0"/>
            <c:bubble3D val="0"/>
            <c:spPr>
              <a:solidFill>
                <a:srgbClr val="13BF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A7-443B-8B8C-86E966D959E5}"/>
              </c:ext>
            </c:extLst>
          </c:dPt>
          <c:dPt>
            <c:idx val="2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A7-443B-8B8C-86E966D959E5}"/>
              </c:ext>
            </c:extLst>
          </c:dPt>
          <c:dPt>
            <c:idx val="3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FA7-443B-8B8C-86E966D959E5}"/>
              </c:ext>
            </c:extLst>
          </c:dPt>
          <c:dPt>
            <c:idx val="4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FA7-443B-8B8C-86E966D959E5}"/>
              </c:ext>
            </c:extLst>
          </c:dPt>
          <c:dPt>
            <c:idx val="5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FA7-443B-8B8C-86E966D959E5}"/>
              </c:ext>
            </c:extLst>
          </c:dPt>
          <c:dPt>
            <c:idx val="6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FA7-443B-8B8C-86E966D959E5}"/>
              </c:ext>
            </c:extLst>
          </c:dPt>
          <c:dPt>
            <c:idx val="7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FA7-443B-8B8C-86E966D959E5}"/>
              </c:ext>
            </c:extLst>
          </c:dPt>
          <c:dLbls>
            <c:dLbl>
              <c:idx val="0"/>
              <c:layout>
                <c:manualLayout>
                  <c:x val="-0.11046920360376711"/>
                  <c:y val="-1.7913018939206432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13B5EA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A7-443B-8B8C-86E966D959E5}"/>
                </c:ext>
              </c:extLst>
            </c:dLbl>
            <c:dLbl>
              <c:idx val="1"/>
              <c:layout>
                <c:manualLayout>
                  <c:x val="-0.15028777178278394"/>
                  <c:y val="-4.935740992759248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13B5EA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A7-443B-8B8C-86E966D959E5}"/>
                </c:ext>
              </c:extLst>
            </c:dLbl>
            <c:dLbl>
              <c:idx val="2"/>
              <c:layout>
                <c:manualLayout>
                  <c:x val="-0.10119104100736152"/>
                  <c:y val="5.189464488126750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13B5EA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A7-443B-8B8C-86E966D959E5}"/>
                </c:ext>
              </c:extLst>
            </c:dLbl>
            <c:dLbl>
              <c:idx val="3"/>
              <c:layout>
                <c:manualLayout>
                  <c:x val="3.0623990685011027E-3"/>
                  <c:y val="-5.25852325097183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A7-443B-8B8C-86E966D959E5}"/>
                </c:ext>
              </c:extLst>
            </c:dLbl>
            <c:dLbl>
              <c:idx val="4"/>
              <c:layout>
                <c:manualLayout>
                  <c:x val="-9.1991855461237754E-2"/>
                  <c:y val="-5.189464488126798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A7-443B-8B8C-86E966D959E5}"/>
                </c:ext>
              </c:extLst>
            </c:dLbl>
            <c:dLbl>
              <c:idx val="5"/>
              <c:layout>
                <c:manualLayout>
                  <c:x val="-0.11039022655348529"/>
                  <c:y val="-5.189464488126750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A7-443B-8B8C-86E966D959E5}"/>
                </c:ext>
              </c:extLst>
            </c:dLbl>
            <c:dLbl>
              <c:idx val="6"/>
              <c:layout>
                <c:manualLayout>
                  <c:x val="-0.23611242901717688"/>
                  <c:y val="-5.19273344213504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A7-443B-8B8C-86E966D959E5}"/>
                </c:ext>
              </c:extLst>
            </c:dLbl>
            <c:dLbl>
              <c:idx val="7"/>
              <c:layout>
                <c:manualLayout>
                  <c:x val="-0.22691324347105321"/>
                  <c:y val="-5.192733442135019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A7-443B-8B8C-86E966D959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DCB47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'G01'!$D$3:$D$10</c:f>
              <c:strCache>
                <c:ptCount val="8"/>
                <c:pt idx="0">
                  <c:v>Ostatné</c:v>
                </c:pt>
                <c:pt idx="1">
                  <c:v>Sociálne transfery</c:v>
                </c:pt>
                <c:pt idx="2">
                  <c:v>Strednodobá časť ZS</c:v>
                </c:pt>
                <c:pt idx="3">
                  <c:v>Príjmy z majetku</c:v>
                </c:pt>
                <c:pt idx="4">
                  <c:v>Zdravotníctvo </c:v>
                </c:pt>
                <c:pt idx="5">
                  <c:v>Dlhodobá starostlivosť</c:v>
                </c:pt>
                <c:pt idx="6">
                  <c:v>Dôchodky</c:v>
                </c:pt>
                <c:pt idx="7">
                  <c:v>Súčasný stav VF*</c:v>
                </c:pt>
              </c:strCache>
            </c:strRef>
          </c:cat>
          <c:val>
            <c:numRef>
              <c:f>'G01'!$C$3:$C$10</c:f>
              <c:numCache>
                <c:formatCode>#,##0.00</c:formatCode>
                <c:ptCount val="8"/>
                <c:pt idx="0">
                  <c:v>-7.5031659252315031E-2</c:v>
                </c:pt>
                <c:pt idx="1">
                  <c:v>-0.30034431286335689</c:v>
                </c:pt>
                <c:pt idx="2">
                  <c:v>-0.11580778179319867</c:v>
                </c:pt>
                <c:pt idx="3">
                  <c:v>0.13752118476454159</c:v>
                </c:pt>
                <c:pt idx="4">
                  <c:v>0.51284307648700544</c:v>
                </c:pt>
                <c:pt idx="5">
                  <c:v>0.69163823687841008</c:v>
                </c:pt>
                <c:pt idx="6">
                  <c:v>2.0934884881449509</c:v>
                </c:pt>
                <c:pt idx="7">
                  <c:v>3.1269022307198382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FA7-443B-8B8C-86E966D959E5}"/>
            </c:ext>
          </c:extLst>
        </c:ser>
        <c:ser>
          <c:idx val="0"/>
          <c:order val="1"/>
          <c:tx>
            <c:v>zhoršuje udržateľnosť 2020</c:v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cat>
            <c:strRef>
              <c:f>'G01'!$D$3:$D$10</c:f>
              <c:strCache>
                <c:ptCount val="8"/>
                <c:pt idx="0">
                  <c:v>Ostatné</c:v>
                </c:pt>
                <c:pt idx="1">
                  <c:v>Sociálne transfery</c:v>
                </c:pt>
                <c:pt idx="2">
                  <c:v>Strednodobá časť ZS</c:v>
                </c:pt>
                <c:pt idx="3">
                  <c:v>Príjmy z majetku</c:v>
                </c:pt>
                <c:pt idx="4">
                  <c:v>Zdravotníctvo </c:v>
                </c:pt>
                <c:pt idx="5">
                  <c:v>Dlhodobá starostlivosť</c:v>
                </c:pt>
                <c:pt idx="6">
                  <c:v>Dôchodky</c:v>
                </c:pt>
                <c:pt idx="7">
                  <c:v>Súčasný stav VF*</c:v>
                </c:pt>
              </c:strCache>
            </c:strRef>
          </c:cat>
          <c:val>
            <c:numRef>
              <c:f>'G01'!$F$3:$F$10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11-8FA7-443B-8B8C-86E966D95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16284120"/>
        <c:axId val="316284504"/>
      </c:barChart>
      <c:scatterChart>
        <c:scatterStyle val="lineMarker"/>
        <c:varyColors val="0"/>
        <c:ser>
          <c:idx val="2"/>
          <c:order val="2"/>
          <c:tx>
            <c:strRef>
              <c:f>'G01'!$B$2</c:f>
              <c:strCache>
                <c:ptCount val="1"/>
                <c:pt idx="0">
                  <c:v>hodnoty za rok 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8595B"/>
              </a:solidFill>
              <a:ln w="9525">
                <a:solidFill>
                  <a:srgbClr val="58595B"/>
                </a:solidFill>
              </a:ln>
              <a:effectLst/>
            </c:spPr>
          </c:marker>
          <c:xVal>
            <c:numRef>
              <c:f>'G01'!$B$3:$B$10</c:f>
              <c:numCache>
                <c:formatCode>#,##0.00</c:formatCode>
                <c:ptCount val="8"/>
                <c:pt idx="0">
                  <c:v>-0.21916899685700653</c:v>
                </c:pt>
                <c:pt idx="1">
                  <c:v>-0.32839298722010068</c:v>
                </c:pt>
                <c:pt idx="2">
                  <c:v>-2.7832873390470234E-2</c:v>
                </c:pt>
                <c:pt idx="3">
                  <c:v>0.13828355484511604</c:v>
                </c:pt>
                <c:pt idx="4">
                  <c:v>0.51514813814056015</c:v>
                </c:pt>
                <c:pt idx="5">
                  <c:v>0.69586003640890137</c:v>
                </c:pt>
                <c:pt idx="6">
                  <c:v>2.1071241747938654</c:v>
                </c:pt>
                <c:pt idx="7">
                  <c:v>2.6920703821976848</c:v>
                </c:pt>
              </c:numCache>
            </c:numRef>
          </c:xVal>
          <c:yVal>
            <c:numRef>
              <c:f>'G01'!$E$3:$E$10</c:f>
              <c:numCache>
                <c:formatCode>General</c:formatCode>
                <c:ptCount val="8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FA7-443B-8B8C-86E966D95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041512"/>
        <c:axId val="665049056"/>
      </c:scatterChart>
      <c:catAx>
        <c:axId val="316284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316284504"/>
        <c:crosses val="autoZero"/>
        <c:auto val="1"/>
        <c:lblAlgn val="ctr"/>
        <c:lblOffset val="100"/>
        <c:noMultiLvlLbl val="0"/>
      </c:catAx>
      <c:valAx>
        <c:axId val="316284504"/>
        <c:scaling>
          <c:orientation val="minMax"/>
          <c:max val="3.2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316284120"/>
        <c:crosses val="autoZero"/>
        <c:crossBetween val="between"/>
        <c:majorUnit val="0.4"/>
      </c:valAx>
      <c:valAx>
        <c:axId val="6650490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665041512"/>
        <c:crosses val="max"/>
        <c:crossBetween val="midCat"/>
      </c:valAx>
      <c:valAx>
        <c:axId val="665041512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665049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860552178094304"/>
          <c:y val="0.62061875708743219"/>
          <c:w val="0.3809749736277942"/>
          <c:h val="0.262718478498046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64698162729656E-2"/>
          <c:y val="5.0925925925925923E-2"/>
          <c:w val="0.85826071741032384"/>
          <c:h val="0.7399613589967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'G02'!$B$2</c:f>
              <c:strCache>
                <c:ptCount val="1"/>
                <c:pt idx="0">
                  <c:v>odhad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629404409963932E-3"/>
                  <c:y val="-6.39807987423737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B6-426D-8960-8A04BC95A5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'G02'!$A$3:$A$7</c:f>
              <c:strCache>
                <c:ptCount val="5"/>
                <c:pt idx="0">
                  <c:v>Zhoršenie salda v roku 2021</c:v>
                </c:pt>
                <c:pt idx="1">
                  <c:v>Lepší strednodobý vývoj</c:v>
                </c:pt>
                <c:pt idx="2">
                  <c:v>Zavedenie príspevku na skrátenú prácu</c:v>
                </c:pt>
                <c:pt idx="3">
                  <c:v>Posun konsolidácie a projekcií o jeden rok</c:v>
                </c:pt>
                <c:pt idx="4">
                  <c:v>Ostatné vplyvy</c:v>
                </c:pt>
              </c:strCache>
            </c:strRef>
          </c:cat>
          <c:val>
            <c:numRef>
              <c:f>'G02'!$B$3:$B$7</c:f>
              <c:numCache>
                <c:formatCode>#,##0.00</c:formatCode>
                <c:ptCount val="5"/>
                <c:pt idx="0">
                  <c:v>0.42756402049591435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6-426D-8960-8A04BC95A553}"/>
            </c:ext>
          </c:extLst>
        </c:ser>
        <c:ser>
          <c:idx val="1"/>
          <c:order val="1"/>
          <c:tx>
            <c:strRef>
              <c:f>'G02'!$C$2</c:f>
              <c:strCache>
                <c:ptCount val="1"/>
                <c:pt idx="0">
                  <c:v>SD vplyvy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DCB47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'G02'!$A$3:$A$7</c:f>
              <c:strCache>
                <c:ptCount val="5"/>
                <c:pt idx="0">
                  <c:v>Zhoršenie salda v roku 2021</c:v>
                </c:pt>
                <c:pt idx="1">
                  <c:v>Lepší strednodobý vývoj</c:v>
                </c:pt>
                <c:pt idx="2">
                  <c:v>Zavedenie príspevku na skrátenú prácu</c:v>
                </c:pt>
                <c:pt idx="3">
                  <c:v>Posun konsolidácie a projekcií o jeden rok</c:v>
                </c:pt>
                <c:pt idx="4">
                  <c:v>Ostatné vplyvy</c:v>
                </c:pt>
              </c:strCache>
            </c:strRef>
          </c:cat>
          <c:val>
            <c:numRef>
              <c:f>'G02'!$C$3:$C$7</c:f>
              <c:numCache>
                <c:formatCode>#,##0.00</c:formatCode>
                <c:ptCount val="5"/>
                <c:pt idx="1">
                  <c:v>-0.21435261824543944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B6-426D-8960-8A04BC95A553}"/>
            </c:ext>
          </c:extLst>
        </c:ser>
        <c:ser>
          <c:idx val="2"/>
          <c:order val="2"/>
          <c:tx>
            <c:strRef>
              <c:f>'G02'!$D$2</c:f>
              <c:strCache>
                <c:ptCount val="1"/>
                <c:pt idx="0">
                  <c:v>DD vplyvy</c:v>
                </c:pt>
              </c:strCache>
            </c:strRef>
          </c:tx>
          <c:spPr>
            <a:solidFill>
              <a:srgbClr val="58595B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2.72727414505117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B6-426D-8960-8A04BC95A5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58595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'G02'!$A$3:$A$7</c:f>
              <c:strCache>
                <c:ptCount val="5"/>
                <c:pt idx="0">
                  <c:v>Zhoršenie salda v roku 2021</c:v>
                </c:pt>
                <c:pt idx="1">
                  <c:v>Lepší strednodobý vývoj</c:v>
                </c:pt>
                <c:pt idx="2">
                  <c:v>Zavedenie príspevku na skrátenú prácu</c:v>
                </c:pt>
                <c:pt idx="3">
                  <c:v>Posun konsolidácie a projekcií o jeden rok</c:v>
                </c:pt>
                <c:pt idx="4">
                  <c:v>Ostatné vplyvy</c:v>
                </c:pt>
              </c:strCache>
            </c:strRef>
          </c:cat>
          <c:val>
            <c:numRef>
              <c:f>'G02'!$D$3:$D$7</c:f>
              <c:numCache>
                <c:formatCode>#,##0.00</c:formatCode>
                <c:ptCount val="5"/>
                <c:pt idx="2">
                  <c:v>0.12637770984271099</c:v>
                </c:pt>
                <c:pt idx="3">
                  <c:v>0.14419847413007325</c:v>
                </c:pt>
                <c:pt idx="4">
                  <c:v>1.4330447944066904E-2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B6-426D-8960-8A04BC95A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7530728"/>
        <c:axId val="316761664"/>
      </c:barChart>
      <c:catAx>
        <c:axId val="26753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316761664"/>
        <c:crosses val="autoZero"/>
        <c:auto val="1"/>
        <c:lblAlgn val="ctr"/>
        <c:lblOffset val="100"/>
        <c:noMultiLvlLbl val="0"/>
      </c:catAx>
      <c:valAx>
        <c:axId val="316761664"/>
        <c:scaling>
          <c:orientation val="minMax"/>
          <c:max val="0.8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2675307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400294790737369"/>
          <c:y val="5.0039641235562267E-2"/>
          <c:w val="0.25266361472257826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446131905779623E-2"/>
          <c:y val="3.0324563732133627E-2"/>
          <c:w val="0.9015507931112221"/>
          <c:h val="0.60647038877889403"/>
        </c:manualLayout>
      </c:layout>
      <c:areaChart>
        <c:grouping val="stacked"/>
        <c:varyColors val="0"/>
        <c:ser>
          <c:idx val="1"/>
          <c:order val="1"/>
          <c:spPr>
            <a:solidFill>
              <a:srgbClr val="92D050">
                <a:alpha val="30000"/>
              </a:srgbClr>
            </a:solidFill>
            <a:ln w="19050">
              <a:noFill/>
              <a:prstDash val="dash"/>
            </a:ln>
            <a:effectLst/>
          </c:spPr>
          <c:cat>
            <c:strRef>
              <c:f>'G03'!$A$2:$A$14</c:f>
              <c:strCache>
                <c:ptCount val="12"/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február 2020                              pred krízou</c:v>
                </c:pt>
                <c:pt idx="9">
                  <c:v>február 2020                              s krízou</c:v>
                </c:pt>
                <c:pt idx="10">
                  <c:v>december 2020      (rozpočtová politika            po voľbách)</c:v>
                </c:pt>
                <c:pt idx="11">
                  <c:v>2021 odhad</c:v>
                </c:pt>
              </c:strCache>
            </c:strRef>
          </c:cat>
          <c:val>
            <c:numRef>
              <c:f>'G03'!$C$2:$C$14</c:f>
              <c:numCache>
                <c:formatCode>0.0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9-43D1-BB71-1783A294C719}"/>
            </c:ext>
          </c:extLst>
        </c:ser>
        <c:ser>
          <c:idx val="2"/>
          <c:order val="2"/>
          <c:spPr>
            <a:solidFill>
              <a:srgbClr val="FFC000">
                <a:alpha val="30000"/>
              </a:srgbClr>
            </a:solidFill>
            <a:ln w="19050">
              <a:noFill/>
              <a:prstDash val="dash"/>
            </a:ln>
            <a:effectLst/>
          </c:spPr>
          <c:cat>
            <c:strRef>
              <c:f>'G03'!$A$2:$A$14</c:f>
              <c:strCache>
                <c:ptCount val="12"/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február 2020                              pred krízou</c:v>
                </c:pt>
                <c:pt idx="9">
                  <c:v>február 2020                              s krízou</c:v>
                </c:pt>
                <c:pt idx="10">
                  <c:v>december 2020      (rozpočtová politika            po voľbách)</c:v>
                </c:pt>
                <c:pt idx="11">
                  <c:v>2021 odhad</c:v>
                </c:pt>
              </c:strCache>
            </c:strRef>
          </c:cat>
          <c:val>
            <c:numRef>
              <c:f>'G03'!$D$2:$D$14</c:f>
              <c:numCache>
                <c:formatCode>0.0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E9-43D1-BB71-1783A294C719}"/>
            </c:ext>
          </c:extLst>
        </c:ser>
        <c:ser>
          <c:idx val="3"/>
          <c:order val="3"/>
          <c:spPr>
            <a:solidFill>
              <a:srgbClr val="FF0000">
                <a:alpha val="30000"/>
              </a:srgbClr>
            </a:solidFill>
            <a:ln>
              <a:noFill/>
            </a:ln>
            <a:effectLst/>
          </c:spPr>
          <c:cat>
            <c:strRef>
              <c:f>'G03'!$A$2:$A$14</c:f>
              <c:strCache>
                <c:ptCount val="12"/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február 2020                              pred krízou</c:v>
                </c:pt>
                <c:pt idx="9">
                  <c:v>február 2020                              s krízou</c:v>
                </c:pt>
                <c:pt idx="10">
                  <c:v>december 2020      (rozpočtová politika            po voľbách)</c:v>
                </c:pt>
                <c:pt idx="11">
                  <c:v>2021 odhad</c:v>
                </c:pt>
              </c:strCache>
            </c:strRef>
          </c:cat>
          <c:val>
            <c:numRef>
              <c:f>'G03'!$E$2:$E$14</c:f>
              <c:numCache>
                <c:formatCode>0.0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E9-43D1-BB71-1783A294C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017072"/>
        <c:axId val="785016744"/>
      </c:areaChart>
      <c:barChart>
        <c:barDir val="col"/>
        <c:grouping val="clustered"/>
        <c:varyColors val="0"/>
        <c:ser>
          <c:idx val="0"/>
          <c:order val="0"/>
          <c:spPr>
            <a:solidFill>
              <a:srgbClr val="13BFEA"/>
            </a:solidFill>
            <a:ln>
              <a:solidFill>
                <a:srgbClr val="13BFEA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3BFEA"/>
              </a:solidFill>
              <a:ln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9E9-43D1-BB71-1783A294C719}"/>
              </c:ext>
            </c:extLst>
          </c:dPt>
          <c:dPt>
            <c:idx val="2"/>
            <c:invertIfNegative val="0"/>
            <c:bubble3D val="0"/>
            <c:spPr>
              <a:solidFill>
                <a:srgbClr val="13BFEA"/>
              </a:solidFill>
              <a:ln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9E9-43D1-BB71-1783A294C719}"/>
              </c:ext>
            </c:extLst>
          </c:dPt>
          <c:dPt>
            <c:idx val="3"/>
            <c:invertIfNegative val="0"/>
            <c:bubble3D val="0"/>
            <c:spPr>
              <a:solidFill>
                <a:srgbClr val="13BFEA"/>
              </a:solidFill>
              <a:ln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79E9-43D1-BB71-1783A294C719}"/>
              </c:ext>
            </c:extLst>
          </c:dPt>
          <c:dPt>
            <c:idx val="4"/>
            <c:invertIfNegative val="0"/>
            <c:bubble3D val="0"/>
            <c:spPr>
              <a:solidFill>
                <a:srgbClr val="13BFEA"/>
              </a:solidFill>
              <a:ln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79E9-43D1-BB71-1783A294C719}"/>
              </c:ext>
            </c:extLst>
          </c:dPt>
          <c:dPt>
            <c:idx val="5"/>
            <c:invertIfNegative val="0"/>
            <c:bubble3D val="0"/>
            <c:spPr>
              <a:solidFill>
                <a:srgbClr val="13BFEA"/>
              </a:solidFill>
              <a:ln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9E9-43D1-BB71-1783A294C719}"/>
              </c:ext>
            </c:extLst>
          </c:dPt>
          <c:dPt>
            <c:idx val="6"/>
            <c:invertIfNegative val="0"/>
            <c:bubble3D val="0"/>
            <c:spPr>
              <a:solidFill>
                <a:srgbClr val="13BFEA"/>
              </a:solidFill>
              <a:ln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79E9-43D1-BB71-1783A294C719}"/>
              </c:ext>
            </c:extLst>
          </c:dPt>
          <c:dPt>
            <c:idx val="7"/>
            <c:invertIfNegative val="0"/>
            <c:bubble3D val="0"/>
            <c:spPr>
              <a:solidFill>
                <a:srgbClr val="13BFEA"/>
              </a:solidFill>
              <a:ln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79E9-43D1-BB71-1783A294C719}"/>
              </c:ext>
            </c:extLst>
          </c:dPt>
          <c:dPt>
            <c:idx val="8"/>
            <c:invertIfNegative val="0"/>
            <c:bubble3D val="0"/>
            <c:spPr>
              <a:solidFill>
                <a:srgbClr val="13BFEA"/>
              </a:solidFill>
              <a:ln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79E9-43D1-BB71-1783A294C719}"/>
              </c:ext>
            </c:extLst>
          </c:dPt>
          <c:dPt>
            <c:idx val="9"/>
            <c:invertIfNegative val="0"/>
            <c:bubble3D val="0"/>
            <c:spPr>
              <a:solidFill>
                <a:srgbClr val="13BFEA"/>
              </a:solidFill>
              <a:ln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79E9-43D1-BB71-1783A294C719}"/>
              </c:ext>
            </c:extLst>
          </c:dPt>
          <c:dPt>
            <c:idx val="10"/>
            <c:invertIfNegative val="0"/>
            <c:bubble3D val="0"/>
            <c:spPr>
              <a:solidFill>
                <a:srgbClr val="13BFEA"/>
              </a:solidFill>
              <a:ln w="19050"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79E9-43D1-BB71-1783A294C719}"/>
              </c:ext>
            </c:extLst>
          </c:dPt>
          <c:dPt>
            <c:idx val="11"/>
            <c:invertIfNegative val="0"/>
            <c:bubble3D val="0"/>
            <c:spPr>
              <a:pattFill prst="dkUpDiag">
                <a:fgClr>
                  <a:srgbClr val="13B5EA"/>
                </a:fgClr>
                <a:bgClr>
                  <a:schemeClr val="bg1"/>
                </a:bgClr>
              </a:pattFill>
              <a:ln w="19050">
                <a:solidFill>
                  <a:srgbClr val="13BF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79E9-43D1-BB71-1783A294C719}"/>
              </c:ext>
            </c:extLst>
          </c:dPt>
          <c:dLbls>
            <c:dLbl>
              <c:idx val="2"/>
              <c:layout>
                <c:manualLayout>
                  <c:x val="0"/>
                  <c:y val="-1.6673371024779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E9-43D1-BB71-1783A294C719}"/>
                </c:ext>
              </c:extLst>
            </c:dLbl>
            <c:dLbl>
              <c:idx val="6"/>
              <c:layout>
                <c:manualLayout>
                  <c:x val="0"/>
                  <c:y val="-1.6673371024779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9E9-43D1-BB71-1783A294C719}"/>
                </c:ext>
              </c:extLst>
            </c:dLbl>
            <c:dLbl>
              <c:idx val="9"/>
              <c:layout>
                <c:manualLayout>
                  <c:x val="0"/>
                  <c:y val="1.064647283193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9E9-43D1-BB71-1783A294C719}"/>
                </c:ext>
              </c:extLst>
            </c:dLbl>
            <c:dLbl>
              <c:idx val="11"/>
              <c:layout>
                <c:manualLayout>
                  <c:x val="9.9414731663105116E-17"/>
                  <c:y val="-1.3338696819823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9E9-43D1-BB71-1783A294C71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595959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'G03'!$A$2:$A$14</c:f>
              <c:strCache>
                <c:ptCount val="12"/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február 2020                              pred krízou</c:v>
                </c:pt>
                <c:pt idx="9">
                  <c:v>február 2020                              s krízou</c:v>
                </c:pt>
                <c:pt idx="10">
                  <c:v>december 2020      (rozpočtová politika            po voľbách)</c:v>
                </c:pt>
                <c:pt idx="11">
                  <c:v>2021 odhad</c:v>
                </c:pt>
              </c:strCache>
            </c:strRef>
          </c:cat>
          <c:val>
            <c:numRef>
              <c:f>'G03'!$B$2:$B$14</c:f>
              <c:numCache>
                <c:formatCode>0.0</c:formatCode>
                <c:ptCount val="13"/>
                <c:pt idx="1">
                  <c:v>1.9</c:v>
                </c:pt>
                <c:pt idx="2">
                  <c:v>1.4</c:v>
                </c:pt>
                <c:pt idx="3">
                  <c:v>0.4</c:v>
                </c:pt>
                <c:pt idx="4">
                  <c:v>0.83</c:v>
                </c:pt>
                <c:pt idx="5">
                  <c:v>1.1981153569580012</c:v>
                </c:pt>
                <c:pt idx="6">
                  <c:v>1.6497370647195042</c:v>
                </c:pt>
                <c:pt idx="7">
                  <c:v>4.858228919854187</c:v>
                </c:pt>
                <c:pt idx="8">
                  <c:v>5.3567085166353916</c:v>
                </c:pt>
                <c:pt idx="9">
                  <c:v>6.6956441418675245</c:v>
                </c:pt>
                <c:pt idx="10">
                  <c:v>5.5730914289185502</c:v>
                </c:pt>
                <c:pt idx="11">
                  <c:v>6.0712094630858759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9E9-43D1-BB71-1783A294C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6"/>
        <c:axId val="749424600"/>
        <c:axId val="749417712"/>
      </c:barChart>
      <c:catAx>
        <c:axId val="74942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749417712"/>
        <c:crosses val="autoZero"/>
        <c:auto val="1"/>
        <c:lblAlgn val="ctr"/>
        <c:lblOffset val="100"/>
        <c:noMultiLvlLbl val="0"/>
      </c:catAx>
      <c:valAx>
        <c:axId val="749417712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sz="1050" i="1"/>
                  <a:t>indikátor udržateľnosti (% HDP)</a:t>
                </a:r>
              </a:p>
            </c:rich>
          </c:tx>
          <c:layout>
            <c:manualLayout>
              <c:xMode val="edge"/>
              <c:yMode val="edge"/>
              <c:x val="1.1988417344473339E-3"/>
              <c:y val="2.498994139845873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749424600"/>
        <c:crosses val="autoZero"/>
        <c:crossBetween val="between"/>
      </c:valAx>
      <c:valAx>
        <c:axId val="785016744"/>
        <c:scaling>
          <c:orientation val="minMax"/>
          <c:max val="8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785017072"/>
        <c:crosses val="max"/>
        <c:crossBetween val="between"/>
      </c:valAx>
      <c:catAx>
        <c:axId val="785017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5016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41414881279375"/>
          <c:y val="5.0925925925925923E-2"/>
          <c:w val="0.53613406851275369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E7-4F0F-AA8D-5B2F69D654FD}"/>
              </c:ext>
            </c:extLst>
          </c:dPt>
          <c:dPt>
            <c:idx val="1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E7-4F0F-AA8D-5B2F69D654FD}"/>
              </c:ext>
            </c:extLst>
          </c:dPt>
          <c:dPt>
            <c:idx val="2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E7-4F0F-AA8D-5B2F69D654FD}"/>
              </c:ext>
            </c:extLst>
          </c:dPt>
          <c:dPt>
            <c:idx val="4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E7-4F0F-AA8D-5B2F69D654FD}"/>
              </c:ext>
            </c:extLst>
          </c:dPt>
          <c:dPt>
            <c:idx val="6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E7-4F0F-AA8D-5B2F69D654FD}"/>
              </c:ext>
            </c:extLst>
          </c:dPt>
          <c:dLbls>
            <c:dLbl>
              <c:idx val="0"/>
              <c:layout>
                <c:manualLayout>
                  <c:x val="2.7548965400339821E-3"/>
                  <c:y val="-5.5116164593584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7-4F0F-AA8D-5B2F69D65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'G04'!$A$2:$A$8</c:f>
              <c:strCache>
                <c:ptCount val="7"/>
                <c:pt idx="0">
                  <c:v>Ostatné zložky salda (najmä dane, tržby)</c:v>
                </c:pt>
                <c:pt idx="1">
                  <c:v>Dôchodkový systém</c:v>
                </c:pt>
                <c:pt idx="2">
                  <c:v>Úrokové náklady</c:v>
                </c:pt>
                <c:pt idx="3">
                  <c:v>Iné implicitné záväzky</c:v>
                </c:pt>
                <c:pt idx="4">
                  <c:v>Školstvo</c:v>
                </c:pt>
                <c:pt idx="5">
                  <c:v>Sociálne transfery</c:v>
                </c:pt>
                <c:pt idx="6">
                  <c:v>Zdravotníctvo</c:v>
                </c:pt>
              </c:strCache>
            </c:strRef>
          </c:cat>
          <c:val>
            <c:numRef>
              <c:f>'G04'!$B$2:$B$8</c:f>
              <c:numCache>
                <c:formatCode>0.00</c:formatCode>
                <c:ptCount val="7"/>
                <c:pt idx="0">
                  <c:v>0.12023689759059908</c:v>
                </c:pt>
                <c:pt idx="1">
                  <c:v>3.5474893733146828E-2</c:v>
                </c:pt>
                <c:pt idx="2">
                  <c:v>5.3921365667354948E-2</c:v>
                </c:pt>
                <c:pt idx="3">
                  <c:v>5.6660125510342385E-2</c:v>
                </c:pt>
                <c:pt idx="4">
                  <c:v>8.7059376541501088E-2</c:v>
                </c:pt>
                <c:pt idx="5">
                  <c:v>0.16804348996875129</c:v>
                </c:pt>
                <c:pt idx="6">
                  <c:v>0.42645979568322545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E7-4F0F-AA8D-5B2F69D65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7590632"/>
        <c:axId val="717599488"/>
      </c:barChart>
      <c:catAx>
        <c:axId val="717590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717599488"/>
        <c:crosses val="autoZero"/>
        <c:auto val="1"/>
        <c:lblAlgn val="ctr"/>
        <c:lblOffset val="100"/>
        <c:noMultiLvlLbl val="0"/>
      </c:catAx>
      <c:valAx>
        <c:axId val="71759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71759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890568370778202"/>
          <c:y val="5.5699828386836264E-2"/>
          <c:w val="0.48018594347538324"/>
          <c:h val="0.831558763487897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AB-4D21-9987-8C85B1EB57E4}"/>
              </c:ext>
            </c:extLst>
          </c:dPt>
          <c:dPt>
            <c:idx val="1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AB-4D21-9987-8C85B1EB57E4}"/>
              </c:ext>
            </c:extLst>
          </c:dPt>
          <c:dPt>
            <c:idx val="2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AB-4D21-9987-8C85B1EB57E4}"/>
              </c:ext>
            </c:extLst>
          </c:dPt>
          <c:dPt>
            <c:idx val="3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AB-4D21-9987-8C85B1EB57E4}"/>
              </c:ext>
            </c:extLst>
          </c:dPt>
          <c:dPt>
            <c:idx val="4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AB-4D21-9987-8C85B1EB57E4}"/>
              </c:ext>
            </c:extLst>
          </c:dPt>
          <c:dPt>
            <c:idx val="5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3AB-4D21-9987-8C85B1EB57E4}"/>
              </c:ext>
            </c:extLst>
          </c:dPt>
          <c:dPt>
            <c:idx val="6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3AB-4D21-9987-8C85B1EB57E4}"/>
              </c:ext>
            </c:extLst>
          </c:dPt>
          <c:dLbls>
            <c:dLbl>
              <c:idx val="0"/>
              <c:layout>
                <c:manualLayout>
                  <c:x val="-8.6078153030357506E-3"/>
                  <c:y val="-1.0683760683760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AB-4D21-9987-8C85B1EB57E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13B5EA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3AB-4D21-9987-8C85B1EB57E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13B5EA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3AB-4D21-9987-8C85B1EB57E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13B5EA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E3AB-4D21-9987-8C85B1EB57E4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13B5EA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E3AB-4D21-9987-8C85B1EB57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DCB47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'G05'!$A$3:$A$9</c:f>
              <c:strCache>
                <c:ptCount val="7"/>
                <c:pt idx="0">
                  <c:v>Daňové príjmy</c:v>
                </c:pt>
                <c:pt idx="1">
                  <c:v>Tržby (predaj tovarov a     služieb, admin. popl.)</c:v>
                </c:pt>
                <c:pt idx="2">
                  <c:v>Príjmy z majetku (úroky, dividendy, licencie)</c:v>
                </c:pt>
                <c:pt idx="3">
                  <c:v>Mzdy</c:v>
                </c:pt>
                <c:pt idx="4">
                  <c:v>Ostatné bežné výdavky</c:v>
                </c:pt>
                <c:pt idx="5">
                  <c:v>Spolufinancovanie</c:v>
                </c:pt>
                <c:pt idx="6">
                  <c:v>Medzispotreba</c:v>
                </c:pt>
              </c:strCache>
            </c:strRef>
          </c:cat>
          <c:val>
            <c:numRef>
              <c:f>'G05'!$B$3:$B$9</c:f>
              <c:numCache>
                <c:formatCode>0.00</c:formatCode>
                <c:ptCount val="7"/>
                <c:pt idx="0">
                  <c:v>-0.31641838048059129</c:v>
                </c:pt>
                <c:pt idx="1">
                  <c:v>-0.16652259043190032</c:v>
                </c:pt>
                <c:pt idx="2">
                  <c:v>-5.8788389126683938E-2</c:v>
                </c:pt>
                <c:pt idx="3">
                  <c:v>9.8628803422871059E-3</c:v>
                </c:pt>
                <c:pt idx="4">
                  <c:v>1.3774138632817096E-2</c:v>
                </c:pt>
                <c:pt idx="5">
                  <c:v>0.30559929243598605</c:v>
                </c:pt>
                <c:pt idx="6">
                  <c:v>0.33272994621868435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3AB-4D21-9987-8C85B1EB5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2492847"/>
        <c:axId val="625553087"/>
      </c:barChart>
      <c:catAx>
        <c:axId val="7324928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625553087"/>
        <c:crosses val="autoZero"/>
        <c:auto val="1"/>
        <c:lblAlgn val="ctr"/>
        <c:lblOffset val="100"/>
        <c:noMultiLvlLbl val="0"/>
      </c:catAx>
      <c:valAx>
        <c:axId val="625553087"/>
        <c:scaling>
          <c:orientation val="minMax"/>
          <c:max val="0.60000000000000009"/>
          <c:min val="-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73249284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95223440927309E-2"/>
          <c:y val="5.0925821711282092E-2"/>
          <c:w val="0.86809383202099732"/>
          <c:h val="0.80570209973753282"/>
        </c:manualLayout>
      </c:layout>
      <c:areaChart>
        <c:grouping val="stacked"/>
        <c:varyColors val="0"/>
        <c:ser>
          <c:idx val="1"/>
          <c:order val="0"/>
          <c:tx>
            <c:strRef>
              <c:f>'G06,G07'!$A$9</c:f>
              <c:strCache>
                <c:ptCount val="1"/>
                <c:pt idx="0">
                  <c:v>Fixné výdavky v dlhodobej časti</c:v>
                </c:pt>
              </c:strCache>
            </c:strRef>
          </c:tx>
          <c:spPr>
            <a:solidFill>
              <a:srgbClr val="58595B"/>
            </a:solidFill>
            <a:ln w="25400">
              <a:noFill/>
            </a:ln>
            <a:effectLst/>
          </c:spPr>
          <c:cat>
            <c:numRef>
              <c:f>'G06,G07'!$B$2:$AZ$2</c:f>
              <c:numCache>
                <c:formatCode>0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'G06,G07'!$B$9:$AZ$9</c:f>
              <c:numCache>
                <c:formatCode>0.0</c:formatCode>
                <c:ptCount val="51"/>
                <c:pt idx="0">
                  <c:v>21.960369483021321</c:v>
                </c:pt>
                <c:pt idx="1">
                  <c:v>19.147023323313785</c:v>
                </c:pt>
                <c:pt idx="2">
                  <c:v>20.214833807713667</c:v>
                </c:pt>
                <c:pt idx="3">
                  <c:v>18.666016217584648</c:v>
                </c:pt>
                <c:pt idx="4">
                  <c:v>18.302784861379521</c:v>
                </c:pt>
                <c:pt idx="5">
                  <c:v>18.113056578380299</c:v>
                </c:pt>
                <c:pt idx="6">
                  <c:v>18.078440171657686</c:v>
                </c:pt>
                <c:pt idx="7">
                  <c:v>18.074666516579423</c:v>
                </c:pt>
                <c:pt idx="8">
                  <c:v>18.071034267440652</c:v>
                </c:pt>
                <c:pt idx="9">
                  <c:v>18.067491363957767</c:v>
                </c:pt>
                <c:pt idx="10">
                  <c:v>18.062341971995366</c:v>
                </c:pt>
                <c:pt idx="11">
                  <c:v>18.057363869198589</c:v>
                </c:pt>
                <c:pt idx="12">
                  <c:v>18.052553634588786</c:v>
                </c:pt>
                <c:pt idx="13">
                  <c:v>18.047982755774505</c:v>
                </c:pt>
                <c:pt idx="14">
                  <c:v>18.0431896363317</c:v>
                </c:pt>
                <c:pt idx="15">
                  <c:v>18.038062643688594</c:v>
                </c:pt>
                <c:pt idx="16">
                  <c:v>18.032401073746946</c:v>
                </c:pt>
                <c:pt idx="17">
                  <c:v>18.026504734365727</c:v>
                </c:pt>
                <c:pt idx="18">
                  <c:v>18.020626115983916</c:v>
                </c:pt>
                <c:pt idx="19">
                  <c:v>18.014433717707337</c:v>
                </c:pt>
                <c:pt idx="20">
                  <c:v>18.008065004088291</c:v>
                </c:pt>
                <c:pt idx="21">
                  <c:v>18.001735072728295</c:v>
                </c:pt>
                <c:pt idx="22">
                  <c:v>17.99552044845586</c:v>
                </c:pt>
                <c:pt idx="23">
                  <c:v>17.989323901005129</c:v>
                </c:pt>
                <c:pt idx="24">
                  <c:v>17.983111960709536</c:v>
                </c:pt>
                <c:pt idx="25">
                  <c:v>17.976812037362336</c:v>
                </c:pt>
                <c:pt idx="26">
                  <c:v>17.970477678295822</c:v>
                </c:pt>
                <c:pt idx="27">
                  <c:v>17.96374386358054</c:v>
                </c:pt>
                <c:pt idx="28">
                  <c:v>17.956429039084082</c:v>
                </c:pt>
                <c:pt idx="29">
                  <c:v>17.94874465974738</c:v>
                </c:pt>
                <c:pt idx="30">
                  <c:v>17.941008519194238</c:v>
                </c:pt>
                <c:pt idx="31">
                  <c:v>17.933211023243391</c:v>
                </c:pt>
                <c:pt idx="32">
                  <c:v>17.925119960315527</c:v>
                </c:pt>
                <c:pt idx="33">
                  <c:v>17.916379334115099</c:v>
                </c:pt>
                <c:pt idx="34">
                  <c:v>17.907461029077716</c:v>
                </c:pt>
                <c:pt idx="35">
                  <c:v>17.898726954257192</c:v>
                </c:pt>
                <c:pt idx="36">
                  <c:v>17.890252167282856</c:v>
                </c:pt>
                <c:pt idx="37">
                  <c:v>17.881994917013252</c:v>
                </c:pt>
                <c:pt idx="38">
                  <c:v>17.874014371705702</c:v>
                </c:pt>
                <c:pt idx="39">
                  <c:v>17.866750663634189</c:v>
                </c:pt>
                <c:pt idx="40">
                  <c:v>17.860498781691387</c:v>
                </c:pt>
                <c:pt idx="41">
                  <c:v>17.854838524504871</c:v>
                </c:pt>
                <c:pt idx="42">
                  <c:v>17.849608403011828</c:v>
                </c:pt>
                <c:pt idx="43">
                  <c:v>17.844970584309287</c:v>
                </c:pt>
                <c:pt idx="44">
                  <c:v>17.841263457755669</c:v>
                </c:pt>
                <c:pt idx="45">
                  <c:v>17.838791535183233</c:v>
                </c:pt>
                <c:pt idx="46">
                  <c:v>17.837272858953281</c:v>
                </c:pt>
                <c:pt idx="47">
                  <c:v>17.836298186681589</c:v>
                </c:pt>
                <c:pt idx="48">
                  <c:v>17.835709517598193</c:v>
                </c:pt>
                <c:pt idx="49">
                  <c:v>17.835705366248995</c:v>
                </c:pt>
                <c:pt idx="50">
                  <c:v>17.836237854996252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0-4069-9DD7-9F986F6D412F}"/>
            </c:ext>
          </c:extLst>
        </c:ser>
        <c:ser>
          <c:idx val="2"/>
          <c:order val="1"/>
          <c:tx>
            <c:strRef>
              <c:f>'G06,G07'!$A$10</c:f>
              <c:strCache>
                <c:ptCount val="1"/>
                <c:pt idx="0">
                  <c:v>Modelované výdavky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effectLst/>
          </c:spPr>
          <c:cat>
            <c:numRef>
              <c:f>'G06,G07'!$B$2:$AZ$2</c:f>
              <c:numCache>
                <c:formatCode>0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'G06,G07'!$B$10:$AZ$10</c:f>
              <c:numCache>
                <c:formatCode>0.0</c:formatCode>
                <c:ptCount val="51"/>
                <c:pt idx="0">
                  <c:v>26.148478492670549</c:v>
                </c:pt>
                <c:pt idx="1">
                  <c:v>25.29215697780425</c:v>
                </c:pt>
                <c:pt idx="2">
                  <c:v>25.102909577550829</c:v>
                </c:pt>
                <c:pt idx="3">
                  <c:v>25.240891992068963</c:v>
                </c:pt>
                <c:pt idx="4">
                  <c:v>25.379642532563842</c:v>
                </c:pt>
                <c:pt idx="5">
                  <c:v>25.472866797474332</c:v>
                </c:pt>
                <c:pt idx="6">
                  <c:v>25.605748388455609</c:v>
                </c:pt>
                <c:pt idx="7">
                  <c:v>25.799823166269171</c:v>
                </c:pt>
                <c:pt idx="8">
                  <c:v>25.947819780890601</c:v>
                </c:pt>
                <c:pt idx="9">
                  <c:v>26.097729049755067</c:v>
                </c:pt>
                <c:pt idx="10">
                  <c:v>26.186713467769021</c:v>
                </c:pt>
                <c:pt idx="11">
                  <c:v>26.307034296932731</c:v>
                </c:pt>
                <c:pt idx="12">
                  <c:v>26.371177879845412</c:v>
                </c:pt>
                <c:pt idx="13">
                  <c:v>26.487099300068213</c:v>
                </c:pt>
                <c:pt idx="14">
                  <c:v>26.622506828118006</c:v>
                </c:pt>
                <c:pt idx="15">
                  <c:v>26.810642570990332</c:v>
                </c:pt>
                <c:pt idx="16">
                  <c:v>27.017295986350835</c:v>
                </c:pt>
                <c:pt idx="17">
                  <c:v>27.231579509727858</c:v>
                </c:pt>
                <c:pt idx="18">
                  <c:v>27.494210608989892</c:v>
                </c:pt>
                <c:pt idx="19">
                  <c:v>27.790547578436279</c:v>
                </c:pt>
                <c:pt idx="20">
                  <c:v>28.03351101248732</c:v>
                </c:pt>
                <c:pt idx="21">
                  <c:v>28.302973684208634</c:v>
                </c:pt>
                <c:pt idx="22">
                  <c:v>28.563682476276924</c:v>
                </c:pt>
                <c:pt idx="23">
                  <c:v>28.867150534901569</c:v>
                </c:pt>
                <c:pt idx="24">
                  <c:v>29.103192551218992</c:v>
                </c:pt>
                <c:pt idx="25">
                  <c:v>29.357216940234629</c:v>
                </c:pt>
                <c:pt idx="26">
                  <c:v>29.652326107738752</c:v>
                </c:pt>
                <c:pt idx="27">
                  <c:v>29.953277572287753</c:v>
                </c:pt>
                <c:pt idx="28">
                  <c:v>30.225100447115064</c:v>
                </c:pt>
                <c:pt idx="29">
                  <c:v>30.516166466993152</c:v>
                </c:pt>
                <c:pt idx="30">
                  <c:v>30.80761196189043</c:v>
                </c:pt>
                <c:pt idx="31">
                  <c:v>31.126614540449971</c:v>
                </c:pt>
                <c:pt idx="32">
                  <c:v>31.395890994868296</c:v>
                </c:pt>
                <c:pt idx="33">
                  <c:v>31.695727539575564</c:v>
                </c:pt>
                <c:pt idx="34">
                  <c:v>31.983415059511771</c:v>
                </c:pt>
                <c:pt idx="35">
                  <c:v>32.260240725336082</c:v>
                </c:pt>
                <c:pt idx="36">
                  <c:v>32.450313601508391</c:v>
                </c:pt>
                <c:pt idx="37">
                  <c:v>32.616635081335843</c:v>
                </c:pt>
                <c:pt idx="38">
                  <c:v>32.769719666211913</c:v>
                </c:pt>
                <c:pt idx="39">
                  <c:v>32.868769963351554</c:v>
                </c:pt>
                <c:pt idx="40">
                  <c:v>32.897553999954617</c:v>
                </c:pt>
                <c:pt idx="41">
                  <c:v>32.942795053770432</c:v>
                </c:pt>
                <c:pt idx="42">
                  <c:v>32.940221950527913</c:v>
                </c:pt>
                <c:pt idx="43">
                  <c:v>32.953007752667091</c:v>
                </c:pt>
                <c:pt idx="44">
                  <c:v>32.871882244575332</c:v>
                </c:pt>
                <c:pt idx="45">
                  <c:v>32.830899930573857</c:v>
                </c:pt>
                <c:pt idx="46">
                  <c:v>32.77254540193502</c:v>
                </c:pt>
                <c:pt idx="47">
                  <c:v>32.7443857764247</c:v>
                </c:pt>
                <c:pt idx="48">
                  <c:v>32.642319799313043</c:v>
                </c:pt>
                <c:pt idx="49">
                  <c:v>32.593722389339369</c:v>
                </c:pt>
                <c:pt idx="50">
                  <c:v>32.55911073922416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40-4069-9DD7-9F986F6D412F}"/>
            </c:ext>
          </c:extLst>
        </c:ser>
        <c:ser>
          <c:idx val="0"/>
          <c:order val="2"/>
          <c:tx>
            <c:strRef>
              <c:f>'G06,G07'!$A$8</c:f>
              <c:strCache>
                <c:ptCount val="1"/>
                <c:pt idx="0">
                  <c:v>Úroky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cat>
            <c:numRef>
              <c:f>'G06,G07'!$B$2:$AZ$2</c:f>
              <c:numCache>
                <c:formatCode>0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'G06,G07'!$B$8:$AZ$8</c:f>
              <c:numCache>
                <c:formatCode>0.0</c:formatCode>
                <c:ptCount val="51"/>
                <c:pt idx="0">
                  <c:v>1.0803256014429121</c:v>
                </c:pt>
                <c:pt idx="1">
                  <c:v>0.98542356180752311</c:v>
                </c:pt>
                <c:pt idx="2">
                  <c:v>0.95911866012344216</c:v>
                </c:pt>
                <c:pt idx="3">
                  <c:v>0.95752772127133023</c:v>
                </c:pt>
                <c:pt idx="4">
                  <c:v>0.96697099038950685</c:v>
                </c:pt>
                <c:pt idx="5">
                  <c:v>1.0194406379219496</c:v>
                </c:pt>
                <c:pt idx="6">
                  <c:v>1.0996600384463622</c:v>
                </c:pt>
                <c:pt idx="7">
                  <c:v>1.2098785500712761</c:v>
                </c:pt>
                <c:pt idx="8">
                  <c:v>1.352000431090554</c:v>
                </c:pt>
                <c:pt idx="9">
                  <c:v>1.5711202923124958</c:v>
                </c:pt>
                <c:pt idx="10">
                  <c:v>1.8737159642600036</c:v>
                </c:pt>
                <c:pt idx="11">
                  <c:v>2.1987464522276423</c:v>
                </c:pt>
                <c:pt idx="12">
                  <c:v>2.4851667353060636</c:v>
                </c:pt>
                <c:pt idx="13">
                  <c:v>2.7300482032403961</c:v>
                </c:pt>
                <c:pt idx="14">
                  <c:v>2.96853403334101</c:v>
                </c:pt>
                <c:pt idx="15">
                  <c:v>3.2052016101832845</c:v>
                </c:pt>
                <c:pt idx="16">
                  <c:v>3.4364308886682453</c:v>
                </c:pt>
                <c:pt idx="17">
                  <c:v>3.6626046265038683</c:v>
                </c:pt>
                <c:pt idx="18">
                  <c:v>3.8848812020671089</c:v>
                </c:pt>
                <c:pt idx="19">
                  <c:v>4.1028728963970948</c:v>
                </c:pt>
                <c:pt idx="20">
                  <c:v>4.3250764932708456</c:v>
                </c:pt>
                <c:pt idx="21">
                  <c:v>4.5593476769728385</c:v>
                </c:pt>
                <c:pt idx="22">
                  <c:v>4.8054203623456155</c:v>
                </c:pt>
                <c:pt idx="23">
                  <c:v>5.0635281917432797</c:v>
                </c:pt>
                <c:pt idx="24">
                  <c:v>5.3343788871907565</c:v>
                </c:pt>
                <c:pt idx="25">
                  <c:v>5.6190271076375442</c:v>
                </c:pt>
                <c:pt idx="26">
                  <c:v>5.9187757384377715</c:v>
                </c:pt>
                <c:pt idx="27">
                  <c:v>6.2336054050392216</c:v>
                </c:pt>
                <c:pt idx="28">
                  <c:v>6.5632855413608446</c:v>
                </c:pt>
                <c:pt idx="29">
                  <c:v>6.9084265917102563</c:v>
                </c:pt>
                <c:pt idx="30">
                  <c:v>7.2693752227627311</c:v>
                </c:pt>
                <c:pt idx="31">
                  <c:v>7.6466273348611589</c:v>
                </c:pt>
                <c:pt idx="32">
                  <c:v>8.0392026903585645</c:v>
                </c:pt>
                <c:pt idx="33">
                  <c:v>8.445205976632602</c:v>
                </c:pt>
                <c:pt idx="34">
                  <c:v>8.8643845493416844</c:v>
                </c:pt>
                <c:pt idx="35">
                  <c:v>9.2938577192070628</c:v>
                </c:pt>
                <c:pt idx="36">
                  <c:v>9.729708014595511</c:v>
                </c:pt>
                <c:pt idx="37">
                  <c:v>10.167962034381159</c:v>
                </c:pt>
                <c:pt idx="38">
                  <c:v>10.607536588255968</c:v>
                </c:pt>
                <c:pt idx="39">
                  <c:v>11.048887434635148</c:v>
                </c:pt>
                <c:pt idx="40">
                  <c:v>11.490260416784187</c:v>
                </c:pt>
                <c:pt idx="41">
                  <c:v>11.931592668878965</c:v>
                </c:pt>
                <c:pt idx="42">
                  <c:v>12.372738573229523</c:v>
                </c:pt>
                <c:pt idx="43">
                  <c:v>12.812768588498399</c:v>
                </c:pt>
                <c:pt idx="44">
                  <c:v>13.251268530203406</c:v>
                </c:pt>
                <c:pt idx="45">
                  <c:v>13.690385634768651</c:v>
                </c:pt>
                <c:pt idx="46">
                  <c:v>14.132623759039786</c:v>
                </c:pt>
                <c:pt idx="47">
                  <c:v>14.580467585819742</c:v>
                </c:pt>
                <c:pt idx="48">
                  <c:v>15.03537233098265</c:v>
                </c:pt>
                <c:pt idx="49">
                  <c:v>15.498746720216017</c:v>
                </c:pt>
                <c:pt idx="50">
                  <c:v>15.969493043009159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40-4069-9DD7-9F986F6D4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445408"/>
        <c:axId val="367438744"/>
      </c:areaChart>
      <c:catAx>
        <c:axId val="3674454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58595B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367438744"/>
        <c:crosses val="autoZero"/>
        <c:auto val="1"/>
        <c:lblAlgn val="ctr"/>
        <c:lblOffset val="100"/>
        <c:noMultiLvlLbl val="0"/>
      </c:catAx>
      <c:valAx>
        <c:axId val="367438744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58595B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367445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709596154474381"/>
          <c:y val="3.938605998005057E-2"/>
          <c:w val="0.51171449822433712"/>
          <c:h val="0.15290145664190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3692038495188"/>
          <c:y val="5.0925925925925923E-2"/>
          <c:w val="0.83005861767279099"/>
          <c:h val="0.80526246719160099"/>
        </c:manualLayout>
      </c:layout>
      <c:lineChart>
        <c:grouping val="standard"/>
        <c:varyColors val="0"/>
        <c:ser>
          <c:idx val="0"/>
          <c:order val="0"/>
          <c:tx>
            <c:v>Hrubý dlh (ľavá os)</c:v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'G06,G07'!$B$2:$AZ$2</c:f>
              <c:numCache>
                <c:formatCode>0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'G06,G07'!$B$3:$AZ$3</c:f>
              <c:numCache>
                <c:formatCode>0.0</c:formatCode>
                <c:ptCount val="5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48-4FF8-8228-06ABEB1D4F9C}"/>
            </c:ext>
          </c:extLst>
        </c:ser>
        <c:ser>
          <c:idx val="2"/>
          <c:order val="2"/>
          <c:tx>
            <c:v>Hrubý dlh nad 50%</c:v>
          </c:tx>
          <c:spPr>
            <a:ln w="28575" cap="rnd">
              <a:solidFill>
                <a:srgbClr val="13B5E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'G06,G07'!$B$2:$AZ$2</c:f>
              <c:numCache>
                <c:formatCode>0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'G06,G07'!$B$4:$AZ$4</c:f>
              <c:numCache>
                <c:formatCode>0.0</c:formatCode>
                <c:ptCount val="51"/>
                <c:pt idx="0">
                  <c:v>60.869012209898678</c:v>
                </c:pt>
                <c:pt idx="1">
                  <c:v>61.814369698305057</c:v>
                </c:pt>
                <c:pt idx="2">
                  <c:v>61.44025610220519</c:v>
                </c:pt>
                <c:pt idx="3">
                  <c:v>61.763082734870565</c:v>
                </c:pt>
                <c:pt idx="4">
                  <c:v>62.508350023207349</c:v>
                </c:pt>
                <c:pt idx="5">
                  <c:v>63.339191732295362</c:v>
                </c:pt>
                <c:pt idx="6">
                  <c:v>64.377694054660012</c:v>
                </c:pt>
                <c:pt idx="7">
                  <c:v>65.708925913192644</c:v>
                </c:pt>
                <c:pt idx="8">
                  <c:v>67.358912901347907</c:v>
                </c:pt>
                <c:pt idx="9">
                  <c:v>69.373850093209882</c:v>
                </c:pt>
                <c:pt idx="10">
                  <c:v>71.519818675350038</c:v>
                </c:pt>
                <c:pt idx="11">
                  <c:v>74.018346310732312</c:v>
                </c:pt>
                <c:pt idx="12">
                  <c:v>76.821024224470875</c:v>
                </c:pt>
                <c:pt idx="13">
                  <c:v>79.960426842083308</c:v>
                </c:pt>
                <c:pt idx="14">
                  <c:v>83.398730462676909</c:v>
                </c:pt>
                <c:pt idx="15">
                  <c:v>87.200360221706163</c:v>
                </c:pt>
                <c:pt idx="16">
                  <c:v>91.406082676871534</c:v>
                </c:pt>
                <c:pt idx="17">
                  <c:v>95.963976475158447</c:v>
                </c:pt>
                <c:pt idx="18">
                  <c:v>100.92198724134032</c:v>
                </c:pt>
                <c:pt idx="19">
                  <c:v>106.25988352132975</c:v>
                </c:pt>
                <c:pt idx="20">
                  <c:v>111.91455606572849</c:v>
                </c:pt>
                <c:pt idx="21">
                  <c:v>117.88785937383838</c:v>
                </c:pt>
                <c:pt idx="22">
                  <c:v>124.17145716527827</c:v>
                </c:pt>
                <c:pt idx="23">
                  <c:v>130.7764010252157</c:v>
                </c:pt>
                <c:pt idx="24">
                  <c:v>137.67829518337706</c:v>
                </c:pt>
                <c:pt idx="25">
                  <c:v>144.94403596146773</c:v>
                </c:pt>
                <c:pt idx="26">
                  <c:v>152.60722901345486</c:v>
                </c:pt>
                <c:pt idx="27">
                  <c:v>160.65850807634493</c:v>
                </c:pt>
                <c:pt idx="28">
                  <c:v>169.0692121270904</c:v>
                </c:pt>
                <c:pt idx="29">
                  <c:v>177.90075439254198</c:v>
                </c:pt>
                <c:pt idx="30">
                  <c:v>187.13521043575219</c:v>
                </c:pt>
                <c:pt idx="31">
                  <c:v>196.79850379851246</c:v>
                </c:pt>
                <c:pt idx="32">
                  <c:v>206.82899526092751</c:v>
                </c:pt>
                <c:pt idx="33">
                  <c:v>217.21741998191476</c:v>
                </c:pt>
                <c:pt idx="34">
                  <c:v>227.93579692084518</c:v>
                </c:pt>
                <c:pt idx="35">
                  <c:v>238.9139360840212</c:v>
                </c:pt>
                <c:pt idx="36">
                  <c:v>250.01995057197317</c:v>
                </c:pt>
                <c:pt idx="37">
                  <c:v>261.18100015459635</c:v>
                </c:pt>
                <c:pt idx="38">
                  <c:v>272.36235564996571</c:v>
                </c:pt>
                <c:pt idx="39">
                  <c:v>283.57107076456737</c:v>
                </c:pt>
                <c:pt idx="40">
                  <c:v>294.74895781280111</c:v>
                </c:pt>
                <c:pt idx="41">
                  <c:v>305.93981736917766</c:v>
                </c:pt>
                <c:pt idx="42">
                  <c:v>317.10800358737555</c:v>
                </c:pt>
                <c:pt idx="43">
                  <c:v>328.25788778744726</c:v>
                </c:pt>
                <c:pt idx="44">
                  <c:v>339.32937157700411</c:v>
                </c:pt>
                <c:pt idx="45">
                  <c:v>350.43536097869395</c:v>
                </c:pt>
                <c:pt idx="46">
                  <c:v>361.60804130393154</c:v>
                </c:pt>
                <c:pt idx="47">
                  <c:v>372.93456473481007</c:v>
                </c:pt>
                <c:pt idx="48">
                  <c:v>384.40398896039574</c:v>
                </c:pt>
                <c:pt idx="49">
                  <c:v>396.11020652769344</c:v>
                </c:pt>
                <c:pt idx="50">
                  <c:v>408.02117424835558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48-4FF8-8228-06ABEB1D4F9C}"/>
            </c:ext>
          </c:extLst>
        </c:ser>
        <c:ser>
          <c:idx val="3"/>
          <c:order val="3"/>
          <c:tx>
            <c:strRef>
              <c:f>'G06,G07'!$A$5</c:f>
              <c:strCache>
                <c:ptCount val="1"/>
                <c:pt idx="0">
                  <c:v>Horný limit dlhu (ľavá os)</c:v>
                </c:pt>
              </c:strCache>
            </c:strRef>
          </c:tx>
          <c:spPr>
            <a:ln w="28575" cap="rnd">
              <a:solidFill>
                <a:srgbClr val="DCB47B"/>
              </a:solidFill>
              <a:round/>
            </a:ln>
            <a:effectLst/>
          </c:spPr>
          <c:marker>
            <c:symbol val="none"/>
          </c:marker>
          <c:cat>
            <c:numRef>
              <c:f>'G06,G07'!$B$2:$AZ$2</c:f>
              <c:numCache>
                <c:formatCode>0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'G06,G07'!$B$5:$AZ$5</c:f>
              <c:numCache>
                <c:formatCode>0.0</c:formatCode>
                <c:ptCount val="51"/>
                <c:pt idx="0">
                  <c:v>56</c:v>
                </c:pt>
                <c:pt idx="1">
                  <c:v>55</c:v>
                </c:pt>
                <c:pt idx="2">
                  <c:v>54</c:v>
                </c:pt>
                <c:pt idx="3">
                  <c:v>53</c:v>
                </c:pt>
                <c:pt idx="4">
                  <c:v>52</c:v>
                </c:pt>
                <c:pt idx="5">
                  <c:v>51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48-4FF8-8228-06ABEB1D4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449720"/>
        <c:axId val="367440312"/>
      </c:lineChart>
      <c:lineChart>
        <c:grouping val="standard"/>
        <c:varyColors val="0"/>
        <c:ser>
          <c:idx val="1"/>
          <c:order val="1"/>
          <c:tx>
            <c:v>Primárne saldo (pravá os)</c:v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dPt>
            <c:idx val="28"/>
            <c:marker>
              <c:symbol val="none"/>
            </c:marker>
            <c:bubble3D val="0"/>
            <c:spPr>
              <a:ln w="28575" cap="rnd">
                <a:solidFill>
                  <a:srgbClr val="58595B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348-4FF8-8228-06ABEB1D4F9C}"/>
              </c:ext>
            </c:extLst>
          </c:dPt>
          <c:cat>
            <c:numRef>
              <c:f>'G06,G07'!$B$2:$AZ$2</c:f>
              <c:numCache>
                <c:formatCode>0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'G06,G07'!$B$6:$AZ$6</c:f>
              <c:numCache>
                <c:formatCode>0.0</c:formatCode>
                <c:ptCount val="5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48-4FF8-8228-06ABEB1D4F9C}"/>
            </c:ext>
          </c:extLst>
        </c:ser>
        <c:ser>
          <c:idx val="4"/>
          <c:order val="4"/>
          <c:tx>
            <c:strRef>
              <c:f>'G06,G07'!$A$7</c:f>
              <c:strCache>
                <c:ptCount val="1"/>
                <c:pt idx="0">
                  <c:v>Primárne saldo (limit dlhu)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'G06,G07'!$B$2:$AZ$2</c:f>
              <c:numCache>
                <c:formatCode>0</c:formatCode>
                <c:ptCount val="5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</c:numCache>
            </c:numRef>
          </c:cat>
          <c:val>
            <c:numRef>
              <c:f>'G06,G07'!$B$7:$AZ$7</c:f>
              <c:numCache>
                <c:formatCode>0.0</c:formatCode>
                <c:ptCount val="51"/>
                <c:pt idx="0">
                  <c:v>-6.6248544379800158</c:v>
                </c:pt>
                <c:pt idx="1">
                  <c:v>-3.1136463107220314</c:v>
                </c:pt>
                <c:pt idx="2">
                  <c:v>-3.160969244323609</c:v>
                </c:pt>
                <c:pt idx="3">
                  <c:v>-2.8592893267635642</c:v>
                </c:pt>
                <c:pt idx="4">
                  <c:v>-2.3848829130698372</c:v>
                </c:pt>
                <c:pt idx="5">
                  <c:v>-2.4258721798785543</c:v>
                </c:pt>
                <c:pt idx="6">
                  <c:v>-2.5756973639765279</c:v>
                </c:pt>
                <c:pt idx="7">
                  <c:v>-2.7876200361815573</c:v>
                </c:pt>
                <c:pt idx="8">
                  <c:v>-3.0216764794163828</c:v>
                </c:pt>
                <c:pt idx="9">
                  <c:v>-3.2676912493016852</c:v>
                </c:pt>
                <c:pt idx="10">
                  <c:v>-3.3430866678723512</c:v>
                </c:pt>
                <c:pt idx="11">
                  <c:v>-3.4462165063553485</c:v>
                </c:pt>
                <c:pt idx="12">
                  <c:v>-3.4954313873140173</c:v>
                </c:pt>
                <c:pt idx="13">
                  <c:v>-3.5835669473526974</c:v>
                </c:pt>
                <c:pt idx="14">
                  <c:v>-3.6962456157715531</c:v>
                </c:pt>
                <c:pt idx="15">
                  <c:v>-3.8603137862532484</c:v>
                </c:pt>
                <c:pt idx="16">
                  <c:v>-4.0293980174119648</c:v>
                </c:pt>
                <c:pt idx="17">
                  <c:v>-4.2177956972490254</c:v>
                </c:pt>
                <c:pt idx="18">
                  <c:v>-4.4452101261489023</c:v>
                </c:pt>
                <c:pt idx="19">
                  <c:v>-4.7062594945531915</c:v>
                </c:pt>
                <c:pt idx="20">
                  <c:v>-4.9082666171702956</c:v>
                </c:pt>
                <c:pt idx="21">
                  <c:v>-5.136462627293124</c:v>
                </c:pt>
                <c:pt idx="22">
                  <c:v>-5.3642170910490883</c:v>
                </c:pt>
                <c:pt idx="23">
                  <c:v>-5.6271129128769477</c:v>
                </c:pt>
                <c:pt idx="24">
                  <c:v>-5.8243932236659743</c:v>
                </c:pt>
                <c:pt idx="25">
                  <c:v>-6.0445605776185278</c:v>
                </c:pt>
                <c:pt idx="26">
                  <c:v>-6.2975315970390282</c:v>
                </c:pt>
                <c:pt idx="27">
                  <c:v>-6.5641467968646232</c:v>
                </c:pt>
                <c:pt idx="28">
                  <c:v>-6.7971041964496326</c:v>
                </c:pt>
                <c:pt idx="29">
                  <c:v>-7.0882664360730372</c:v>
                </c:pt>
                <c:pt idx="30">
                  <c:v>-7.3384117873073169</c:v>
                </c:pt>
                <c:pt idx="31">
                  <c:v>-7.620715635400269</c:v>
                </c:pt>
                <c:pt idx="32">
                  <c:v>-7.8533329297070322</c:v>
                </c:pt>
                <c:pt idx="33">
                  <c:v>-8.1147204404232074</c:v>
                </c:pt>
                <c:pt idx="34">
                  <c:v>-8.3651988542974482</c:v>
                </c:pt>
                <c:pt idx="35">
                  <c:v>-8.610231425777588</c:v>
                </c:pt>
                <c:pt idx="36">
                  <c:v>-8.7696308624129369</c:v>
                </c:pt>
                <c:pt idx="37">
                  <c:v>-8.9116229054581062</c:v>
                </c:pt>
                <c:pt idx="38">
                  <c:v>-9.0352493778762923</c:v>
                </c:pt>
                <c:pt idx="39">
                  <c:v>-9.1202284637522357</c:v>
                </c:pt>
                <c:pt idx="40">
                  <c:v>-9.1322347271981563</c:v>
                </c:pt>
                <c:pt idx="41">
                  <c:v>-9.161307797400152</c:v>
                </c:pt>
                <c:pt idx="42">
                  <c:v>-9.1535797859731325</c:v>
                </c:pt>
                <c:pt idx="43">
                  <c:v>-9.1618905677403912</c:v>
                </c:pt>
                <c:pt idx="44">
                  <c:v>-9.0813285680462492</c:v>
                </c:pt>
                <c:pt idx="45">
                  <c:v>-9.0375646085619898</c:v>
                </c:pt>
                <c:pt idx="46">
                  <c:v>-8.9824436983210401</c:v>
                </c:pt>
                <c:pt idx="47">
                  <c:v>-8.9599201611151322</c:v>
                </c:pt>
                <c:pt idx="48">
                  <c:v>-8.8694889899845588</c:v>
                </c:pt>
                <c:pt idx="49">
                  <c:v>-8.8281904865982259</c:v>
                </c:pt>
                <c:pt idx="50">
                  <c:v>-8.799791381060226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48-4FF8-8228-06ABEB1D4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442664"/>
        <c:axId val="367448936"/>
      </c:lineChart>
      <c:catAx>
        <c:axId val="3674497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58595B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367440312"/>
        <c:crosses val="autoZero"/>
        <c:auto val="1"/>
        <c:lblAlgn val="ctr"/>
        <c:lblOffset val="100"/>
        <c:noMultiLvlLbl val="0"/>
      </c:catAx>
      <c:valAx>
        <c:axId val="36744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58595B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367449720"/>
        <c:crosses val="autoZero"/>
        <c:crossBetween val="between"/>
      </c:valAx>
      <c:valAx>
        <c:axId val="36744893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58595B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367442664"/>
        <c:crosses val="max"/>
        <c:crossBetween val="between"/>
      </c:valAx>
      <c:catAx>
        <c:axId val="3674426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67448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2500288527763815"/>
          <c:y val="7.3620145307923504E-2"/>
          <c:w val="0.49126427164193559"/>
          <c:h val="0.164354039078448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obsah!A1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2</xdr:row>
      <xdr:rowOff>56431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57CEA3-F0A4-4AC1-831F-520B9579E1FB}"/>
            </a:ext>
          </a:extLst>
        </xdr:cNvPr>
        <xdr:cNvSpPr/>
      </xdr:nvSpPr>
      <xdr:spPr>
        <a:xfrm>
          <a:off x="8267700" y="190500"/>
          <a:ext cx="514350" cy="246931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</xdr:colOff>
      <xdr:row>1</xdr:row>
      <xdr:rowOff>92482</xdr:rowOff>
    </xdr:from>
    <xdr:to>
      <xdr:col>12</xdr:col>
      <xdr:colOff>340994</xdr:colOff>
      <xdr:row>15</xdr:row>
      <xdr:rowOff>8118</xdr:rowOff>
    </xdr:to>
    <xdr:grpSp>
      <xdr:nvGrpSpPr>
        <xdr:cNvPr id="2" name="Skupina 10">
          <a:extLst>
            <a:ext uri="{FF2B5EF4-FFF2-40B4-BE49-F238E27FC236}">
              <a16:creationId xmlns:a16="http://schemas.microsoft.com/office/drawing/2014/main" id="{F4BF9DA4-159B-44FA-8470-DF9FE1DCF109}"/>
            </a:ext>
          </a:extLst>
        </xdr:cNvPr>
        <xdr:cNvGrpSpPr/>
      </xdr:nvGrpSpPr>
      <xdr:grpSpPr>
        <a:xfrm>
          <a:off x="5649428" y="277641"/>
          <a:ext cx="3956631" cy="2564832"/>
          <a:chOff x="4917038" y="4578102"/>
          <a:chExt cx="4572000" cy="2743200"/>
        </a:xfrm>
      </xdr:grpSpPr>
      <xdr:graphicFrame macro="">
        <xdr:nvGraphicFramePr>
          <xdr:cNvPr id="3" name="Graf 2">
            <a:extLst>
              <a:ext uri="{FF2B5EF4-FFF2-40B4-BE49-F238E27FC236}">
                <a16:creationId xmlns:a16="http://schemas.microsoft.com/office/drawing/2014/main" id="{5492B01E-2C60-4BA9-AA16-5F0730E0B4ED}"/>
              </a:ext>
            </a:extLst>
          </xdr:cNvPr>
          <xdr:cNvGraphicFramePr/>
        </xdr:nvGraphicFramePr>
        <xdr:xfrm>
          <a:off x="4917038" y="4578102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BlokTextu 3">
            <a:extLst>
              <a:ext uri="{FF2B5EF4-FFF2-40B4-BE49-F238E27FC236}">
                <a16:creationId xmlns:a16="http://schemas.microsoft.com/office/drawing/2014/main" id="{D5D2E845-B429-41B7-8FD5-75096665F155}"/>
              </a:ext>
            </a:extLst>
          </xdr:cNvPr>
          <xdr:cNvSpPr txBox="1"/>
        </xdr:nvSpPr>
        <xdr:spPr>
          <a:xfrm>
            <a:off x="6262181" y="4651771"/>
            <a:ext cx="1639611" cy="8328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sk-SK" sz="900" b="1">
                <a:solidFill>
                  <a:srgbClr val="C00000"/>
                </a:solidFill>
                <a:latin typeface="Constantia" panose="02030602050306030303" pitchFamily="18" charset="0"/>
              </a:rPr>
              <a:t>odhadované zhoršenie</a:t>
            </a:r>
            <a:r>
              <a:rPr lang="sk-SK" sz="900" b="1" baseline="0">
                <a:solidFill>
                  <a:srgbClr val="C00000"/>
                </a:solidFill>
                <a:latin typeface="Constantia" panose="02030602050306030303" pitchFamily="18" charset="0"/>
              </a:rPr>
              <a:t> </a:t>
            </a:r>
            <a:r>
              <a:rPr lang="sk-SK" sz="900" b="1">
                <a:solidFill>
                  <a:srgbClr val="C00000"/>
                </a:solidFill>
                <a:latin typeface="Constantia" panose="02030602050306030303" pitchFamily="18" charset="0"/>
              </a:rPr>
              <a:t>ukazovateľa o 0,50 % HDP</a:t>
            </a:r>
          </a:p>
        </xdr:txBody>
      </xdr:sp>
    </xdr:grp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514350</xdr:colOff>
      <xdr:row>3</xdr:row>
      <xdr:rowOff>54871</xdr:rowOff>
    </xdr:to>
    <xdr:sp macro="" textlink="">
      <xdr:nvSpPr>
        <xdr:cNvPr id="5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8D3556-E4E7-405C-B343-3DA9BE4C0E2E}"/>
            </a:ext>
          </a:extLst>
        </xdr:cNvPr>
        <xdr:cNvSpPr/>
      </xdr:nvSpPr>
      <xdr:spPr>
        <a:xfrm>
          <a:off x="9845040" y="365760"/>
          <a:ext cx="514350" cy="237751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46219</xdr:colOff>
      <xdr:row>2</xdr:row>
      <xdr:rowOff>111612</xdr:rowOff>
    </xdr:from>
    <xdr:to>
      <xdr:col>20</xdr:col>
      <xdr:colOff>278736</xdr:colOff>
      <xdr:row>24</xdr:row>
      <xdr:rowOff>58384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F5168A-C337-402A-A3CD-B9A4EB176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514350</xdr:colOff>
      <xdr:row>2</xdr:row>
      <xdr:rowOff>104775</xdr:rowOff>
    </xdr:to>
    <xdr:sp macro="" textlink="">
      <xdr:nvSpPr>
        <xdr:cNvPr id="3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A35D37-B539-4572-AE00-6FF90CB72E55}"/>
            </a:ext>
          </a:extLst>
        </xdr:cNvPr>
        <xdr:cNvSpPr/>
      </xdr:nvSpPr>
      <xdr:spPr>
        <a:xfrm>
          <a:off x="16725900" y="733425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0.10906</cdr:x>
      <cdr:y>0.09742</cdr:y>
    </cdr:from>
    <cdr:to>
      <cdr:x>0.32431</cdr:x>
      <cdr:y>0.17252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071605E-8F14-4B57-9522-BA82603D91A7}"/>
            </a:ext>
          </a:extLst>
        </cdr:cNvPr>
        <cdr:cNvSpPr txBox="1"/>
      </cdr:nvSpPr>
      <cdr:spPr>
        <a:xfrm xmlns:a="http://schemas.openxmlformats.org/drawingml/2006/main">
          <a:off x="1051612" y="346493"/>
          <a:ext cx="2075606" cy="267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sk-SK" sz="1200" b="1" i="1">
              <a:solidFill>
                <a:srgbClr val="FF0000"/>
              </a:solidFill>
            </a:rPr>
            <a:t>vysoké riziko ( &gt; 5% )</a:t>
          </a:r>
        </a:p>
      </cdr:txBody>
    </cdr:sp>
  </cdr:relSizeAnchor>
  <cdr:relSizeAnchor xmlns:cdr="http://schemas.openxmlformats.org/drawingml/2006/chartDrawing">
    <cdr:from>
      <cdr:x>0.10624</cdr:x>
      <cdr:y>0.32198</cdr:y>
    </cdr:from>
    <cdr:to>
      <cdr:x>0.30715</cdr:x>
      <cdr:y>0.38496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C008AAD-F873-460C-983B-625845BF2FDF}"/>
            </a:ext>
          </a:extLst>
        </cdr:cNvPr>
        <cdr:cNvSpPr txBox="1"/>
      </cdr:nvSpPr>
      <cdr:spPr>
        <a:xfrm xmlns:a="http://schemas.openxmlformats.org/drawingml/2006/main">
          <a:off x="1024434" y="1145190"/>
          <a:ext cx="1937329" cy="224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k-SK" sz="1200" b="1" i="1">
              <a:solidFill>
                <a:schemeClr val="accent2"/>
              </a:solidFill>
            </a:rPr>
            <a:t>stredné</a:t>
          </a:r>
          <a:r>
            <a:rPr lang="sk-SK" sz="1200" b="1" i="1" baseline="0">
              <a:solidFill>
                <a:schemeClr val="accent2"/>
              </a:solidFill>
            </a:rPr>
            <a:t> riziko ( </a:t>
          </a:r>
          <a:r>
            <a:rPr lang="en-US" sz="1200" b="1" i="1" baseline="0">
              <a:solidFill>
                <a:schemeClr val="accent2"/>
              </a:solidFill>
            </a:rPr>
            <a:t>&gt; 1</a:t>
          </a:r>
          <a:r>
            <a:rPr lang="sk-SK" sz="1200" b="1" i="1" baseline="0">
              <a:solidFill>
                <a:schemeClr val="accent2"/>
              </a:solidFill>
            </a:rPr>
            <a:t>% ) </a:t>
          </a:r>
          <a:endParaRPr lang="sk-SK" sz="1200" b="1" i="1">
            <a:solidFill>
              <a:schemeClr val="accent2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579119</xdr:colOff>
      <xdr:row>1</xdr:row>
      <xdr:rowOff>49530</xdr:rowOff>
    </xdr:from>
    <xdr:to>
      <xdr:col>11</xdr:col>
      <xdr:colOff>607694</xdr:colOff>
      <xdr:row>15</xdr:row>
      <xdr:rowOff>59055</xdr:rowOff>
    </xdr:to>
    <xdr:grpSp>
      <xdr:nvGrpSpPr>
        <xdr:cNvPr id="2" name="Skupina 5">
          <a:extLst>
            <a:ext uri="{FF2B5EF4-FFF2-40B4-BE49-F238E27FC236}">
              <a16:creationId xmlns:a16="http://schemas.microsoft.com/office/drawing/2014/main" id="{C1B94FB0-47B9-4E99-BED0-C20874ED75FE}"/>
            </a:ext>
          </a:extLst>
        </xdr:cNvPr>
        <xdr:cNvGrpSpPr/>
      </xdr:nvGrpSpPr>
      <xdr:grpSpPr>
        <a:xfrm>
          <a:off x="5593079" y="232410"/>
          <a:ext cx="3716655" cy="2569845"/>
          <a:chOff x="5508042" y="4084735"/>
          <a:chExt cx="3686175" cy="2486025"/>
        </a:xfrm>
      </xdr:grpSpPr>
      <xdr:graphicFrame macro="">
        <xdr:nvGraphicFramePr>
          <xdr:cNvPr id="3" name="Graf 1">
            <a:extLst>
              <a:ext uri="{FF2B5EF4-FFF2-40B4-BE49-F238E27FC236}">
                <a16:creationId xmlns:a16="http://schemas.microsoft.com/office/drawing/2014/main" id="{319988FC-7813-4273-AEC2-B3C90B342DA2}"/>
              </a:ext>
            </a:extLst>
          </xdr:cNvPr>
          <xdr:cNvGraphicFramePr/>
        </xdr:nvGraphicFramePr>
        <xdr:xfrm>
          <a:off x="5508042" y="4084735"/>
          <a:ext cx="3686175" cy="2486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" name="Skupina 4">
            <a:extLst>
              <a:ext uri="{FF2B5EF4-FFF2-40B4-BE49-F238E27FC236}">
                <a16:creationId xmlns:a16="http://schemas.microsoft.com/office/drawing/2014/main" id="{B1A8D378-7A8A-480A-9E40-C24B462DDE57}"/>
              </a:ext>
            </a:extLst>
          </xdr:cNvPr>
          <xdr:cNvGrpSpPr/>
        </xdr:nvGrpSpPr>
        <xdr:grpSpPr>
          <a:xfrm>
            <a:off x="6861215" y="5966041"/>
            <a:ext cx="1920835" cy="549059"/>
            <a:chOff x="6861215" y="5966041"/>
            <a:chExt cx="1920835" cy="549059"/>
          </a:xfrm>
        </xdr:grpSpPr>
        <xdr:sp macro="" textlink="">
          <xdr:nvSpPr>
            <xdr:cNvPr id="5" name="Ovál 2">
              <a:extLst>
                <a:ext uri="{FF2B5EF4-FFF2-40B4-BE49-F238E27FC236}">
                  <a16:creationId xmlns:a16="http://schemas.microsoft.com/office/drawing/2014/main" id="{E5ADDF7A-79F6-4EEB-8203-F043F4ED285C}"/>
                </a:ext>
              </a:extLst>
            </xdr:cNvPr>
            <xdr:cNvSpPr/>
          </xdr:nvSpPr>
          <xdr:spPr>
            <a:xfrm>
              <a:off x="6861215" y="5966041"/>
              <a:ext cx="1295400" cy="400050"/>
            </a:xfrm>
            <a:prstGeom prst="ellipse">
              <a:avLst/>
            </a:prstGeom>
            <a:solidFill>
              <a:schemeClr val="bg1">
                <a:alpha val="0"/>
              </a:schemeClr>
            </a:solidFill>
            <a:ln w="19050">
              <a:solidFill>
                <a:srgbClr val="13B5EA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sk-SK" sz="1100">
                <a:solidFill>
                  <a:schemeClr val="bg1"/>
                </a:solidFill>
                <a:latin typeface=""/>
              </a:endParaRPr>
            </a:p>
          </xdr:txBody>
        </xdr:sp>
        <xdr:sp macro="" textlink="">
          <xdr:nvSpPr>
            <xdr:cNvPr id="6" name="BlokTextu 3">
              <a:extLst>
                <a:ext uri="{FF2B5EF4-FFF2-40B4-BE49-F238E27FC236}">
                  <a16:creationId xmlns:a16="http://schemas.microsoft.com/office/drawing/2014/main" id="{A71BB6E5-4FA7-486A-89BC-B37A09A66BFB}"/>
                </a:ext>
              </a:extLst>
            </xdr:cNvPr>
            <xdr:cNvSpPr txBox="1"/>
          </xdr:nvSpPr>
          <xdr:spPr>
            <a:xfrm>
              <a:off x="8181975" y="6210300"/>
              <a:ext cx="600075" cy="3048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k-SK" sz="900" b="1">
                  <a:solidFill>
                    <a:schemeClr val="bg1"/>
                  </a:solidFill>
                  <a:latin typeface=""/>
                </a:rPr>
                <a:t>graf 7</a:t>
              </a:r>
            </a:p>
          </xdr:txBody>
        </xdr:sp>
      </xdr:grpSp>
    </xdr:grp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514350</xdr:colOff>
      <xdr:row>3</xdr:row>
      <xdr:rowOff>57150</xdr:rowOff>
    </xdr:to>
    <xdr:sp macro="" textlink="">
      <xdr:nvSpPr>
        <xdr:cNvPr id="7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0F0DE5-FA9E-4965-955E-BD563F166790}"/>
            </a:ext>
          </a:extLst>
        </xdr:cNvPr>
        <xdr:cNvSpPr/>
      </xdr:nvSpPr>
      <xdr:spPr>
        <a:xfrm>
          <a:off x="9890760" y="365760"/>
          <a:ext cx="514350" cy="24003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0.65724</cdr:x>
      <cdr:y>0.45652</cdr:y>
    </cdr:from>
    <cdr:to>
      <cdr:x>0.94148</cdr:x>
      <cdr:y>0.69369</cdr:y>
    </cdr:to>
    <cdr:sp macro="" textlink="">
      <cdr:nvSpPr>
        <cdr:cNvPr id="2" name="BlokTextu 1">
          <a:extLst xmlns:a="http://schemas.openxmlformats.org/drawingml/2006/main">
            <a:ext uri="{FF2B5EF4-FFF2-40B4-BE49-F238E27FC236}">
              <a16:creationId xmlns:a16="http://schemas.microsoft.com/office/drawing/2014/main" id="{CAC4B7A6-3F61-4F50-B81E-FA6FCBEED90B}"/>
            </a:ext>
          </a:extLst>
        </cdr:cNvPr>
        <cdr:cNvSpPr txBox="1"/>
      </cdr:nvSpPr>
      <cdr:spPr>
        <a:xfrm xmlns:a="http://schemas.openxmlformats.org/drawingml/2006/main">
          <a:off x="2442723" y="1173179"/>
          <a:ext cx="1056422" cy="609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k-SK" sz="900" b="1">
              <a:solidFill>
                <a:srgbClr val="C00000"/>
              </a:solidFill>
              <a:latin typeface="Constantia" panose="02030602050306030303" pitchFamily="18" charset="0"/>
            </a:rPr>
            <a:t>celková zmena: 0,95</a:t>
          </a:r>
          <a:r>
            <a:rPr lang="sk-SK" sz="900" b="1" baseline="0">
              <a:solidFill>
                <a:srgbClr val="C00000"/>
              </a:solidFill>
              <a:latin typeface="Constantia" panose="02030602050306030303" pitchFamily="18" charset="0"/>
            </a:rPr>
            <a:t> % HDP</a:t>
          </a:r>
          <a:endParaRPr lang="sk-SK" sz="900" b="1">
            <a:solidFill>
              <a:srgbClr val="C00000"/>
            </a:solidFill>
            <a:latin typeface="Constantia" panose="02030602050306030303" pitchFamily="18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1</xdr:row>
      <xdr:rowOff>7620</xdr:rowOff>
    </xdr:from>
    <xdr:to>
      <xdr:col>10</xdr:col>
      <xdr:colOff>41909</xdr:colOff>
      <xdr:row>14</xdr:row>
      <xdr:rowOff>7620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237A36A8-4481-4775-8AEE-2D61999C1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514350</xdr:colOff>
      <xdr:row>3</xdr:row>
      <xdr:rowOff>57150</xdr:rowOff>
    </xdr:to>
    <xdr:sp macro="" textlink="">
      <xdr:nvSpPr>
        <xdr:cNvPr id="3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4C78C4-063A-45A1-AA2D-A47EA1C73B7E}"/>
            </a:ext>
          </a:extLst>
        </xdr:cNvPr>
        <xdr:cNvSpPr/>
      </xdr:nvSpPr>
      <xdr:spPr>
        <a:xfrm>
          <a:off x="9220200" y="365760"/>
          <a:ext cx="514350" cy="24003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0.70985</cdr:x>
      <cdr:y>0.69039</cdr:y>
    </cdr:from>
    <cdr:to>
      <cdr:x>1</cdr:x>
      <cdr:y>0.8558</cdr:y>
    </cdr:to>
    <cdr:sp macro="" textlink="">
      <cdr:nvSpPr>
        <cdr:cNvPr id="2" name="BlokTextu 1">
          <a:extLst xmlns:a="http://schemas.openxmlformats.org/drawingml/2006/main">
            <a:ext uri="{FF2B5EF4-FFF2-40B4-BE49-F238E27FC236}">
              <a16:creationId xmlns:a16="http://schemas.microsoft.com/office/drawing/2014/main" id="{E7DA4F9C-FCCF-47ED-9F60-B9C007AEAC98}"/>
            </a:ext>
          </a:extLst>
        </cdr:cNvPr>
        <cdr:cNvSpPr txBox="1"/>
      </cdr:nvSpPr>
      <cdr:spPr>
        <a:xfrm xmlns:a="http://schemas.openxmlformats.org/drawingml/2006/main">
          <a:off x="2555779" y="1641350"/>
          <a:ext cx="1044670" cy="393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k-SK" sz="900" b="1">
              <a:solidFill>
                <a:srgbClr val="C00000"/>
              </a:solidFill>
              <a:latin typeface="Constantia" panose="02030602050306030303" pitchFamily="18" charset="0"/>
            </a:rPr>
            <a:t>celková zmena:             0,12 % HDP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</xdr:colOff>
      <xdr:row>13</xdr:row>
      <xdr:rowOff>18097</xdr:rowOff>
    </xdr:from>
    <xdr:to>
      <xdr:col>14</xdr:col>
      <xdr:colOff>26670</xdr:colOff>
      <xdr:row>27</xdr:row>
      <xdr:rowOff>53340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678EEE78-09FF-4267-A766-7871687C4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13</xdr:row>
      <xdr:rowOff>39052</xdr:rowOff>
    </xdr:from>
    <xdr:to>
      <xdr:col>5</xdr:col>
      <xdr:colOff>377190</xdr:colOff>
      <xdr:row>27</xdr:row>
      <xdr:rowOff>107632</xdr:rowOff>
    </xdr:to>
    <xdr:grpSp>
      <xdr:nvGrpSpPr>
        <xdr:cNvPr id="3" name="Skupina 7">
          <a:extLst>
            <a:ext uri="{FF2B5EF4-FFF2-40B4-BE49-F238E27FC236}">
              <a16:creationId xmlns:a16="http://schemas.microsoft.com/office/drawing/2014/main" id="{B14C9545-CD7E-403C-ACB6-6894BABE4346}"/>
            </a:ext>
          </a:extLst>
        </xdr:cNvPr>
        <xdr:cNvGrpSpPr/>
      </xdr:nvGrpSpPr>
      <xdr:grpSpPr>
        <a:xfrm>
          <a:off x="66675" y="2416492"/>
          <a:ext cx="4288155" cy="2628900"/>
          <a:chOff x="2000250" y="2462212"/>
          <a:chExt cx="4029075" cy="2743200"/>
        </a:xfrm>
      </xdr:grpSpPr>
      <xdr:graphicFrame macro="">
        <xdr:nvGraphicFramePr>
          <xdr:cNvPr id="4" name="Graf 1">
            <a:extLst>
              <a:ext uri="{FF2B5EF4-FFF2-40B4-BE49-F238E27FC236}">
                <a16:creationId xmlns:a16="http://schemas.microsoft.com/office/drawing/2014/main" id="{D68E1FC1-620C-46ED-9907-603ABD7B4525}"/>
              </a:ext>
            </a:extLst>
          </xdr:cNvPr>
          <xdr:cNvGraphicFramePr/>
        </xdr:nvGraphicFramePr>
        <xdr:xfrm>
          <a:off x="2000250" y="2462212"/>
          <a:ext cx="4029075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5" name="Rovná spojnica 4">
            <a:extLst>
              <a:ext uri="{FF2B5EF4-FFF2-40B4-BE49-F238E27FC236}">
                <a16:creationId xmlns:a16="http://schemas.microsoft.com/office/drawing/2014/main" id="{4DEFB442-E7BE-460B-9947-11D03C2EB959}"/>
              </a:ext>
            </a:extLst>
          </xdr:cNvPr>
          <xdr:cNvCxnSpPr/>
        </xdr:nvCxnSpPr>
        <xdr:spPr>
          <a:xfrm flipH="1">
            <a:off x="3151036" y="4533472"/>
            <a:ext cx="0" cy="273998"/>
          </a:xfrm>
          <a:prstGeom prst="line">
            <a:avLst/>
          </a:prstGeom>
          <a:ln>
            <a:solidFill>
              <a:srgbClr val="DCB47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514350</xdr:colOff>
      <xdr:row>14</xdr:row>
      <xdr:rowOff>57150</xdr:rowOff>
    </xdr:to>
    <xdr:sp macro="" textlink="">
      <xdr:nvSpPr>
        <xdr:cNvPr id="6" name="Šípka doľava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E848E8-DC0A-4FBA-8C7A-B1A9D2059F9E}"/>
            </a:ext>
          </a:extLst>
        </xdr:cNvPr>
        <xdr:cNvSpPr/>
      </xdr:nvSpPr>
      <xdr:spPr>
        <a:xfrm>
          <a:off x="10066020" y="2377440"/>
          <a:ext cx="514350" cy="24003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0.06065</cdr:x>
      <cdr:y>0.03633</cdr:y>
    </cdr:from>
    <cdr:to>
      <cdr:x>0.16211</cdr:x>
      <cdr:y>0.18396</cdr:y>
    </cdr:to>
    <cdr:sp macro="" textlink="">
      <cdr:nvSpPr>
        <cdr:cNvPr id="4" name="BlokTextu 3">
          <a:extLst xmlns:a="http://schemas.openxmlformats.org/drawingml/2006/main">
            <a:ext uri="{FF2B5EF4-FFF2-40B4-BE49-F238E27FC236}">
              <a16:creationId xmlns:a16="http://schemas.microsoft.com/office/drawing/2014/main" id="{E5825FA8-52F5-461C-8E8C-806A7578883E}"/>
            </a:ext>
          </a:extLst>
        </cdr:cNvPr>
        <cdr:cNvSpPr txBox="1"/>
      </cdr:nvSpPr>
      <cdr:spPr>
        <a:xfrm xmlns:a="http://schemas.openxmlformats.org/drawingml/2006/main">
          <a:off x="256219" y="94286"/>
          <a:ext cx="428602" cy="383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k-SK" sz="900" b="1">
              <a:solidFill>
                <a:srgbClr val="C00000"/>
              </a:solidFill>
              <a:latin typeface="Constantia" panose="02030602050306030303" pitchFamily="18" charset="0"/>
            </a:rPr>
            <a:t>SD časť</a:t>
          </a:r>
        </a:p>
      </cdr:txBody>
    </cdr:sp>
  </cdr:relSizeAnchor>
  <cdr:relSizeAnchor xmlns:cdr="http://schemas.openxmlformats.org/drawingml/2006/chartDrawing">
    <cdr:from>
      <cdr:x>0.14109</cdr:x>
      <cdr:y>0.0183</cdr:y>
    </cdr:from>
    <cdr:to>
      <cdr:x>0.63759</cdr:x>
      <cdr:y>0.8646</cdr:y>
    </cdr:to>
    <cdr:grpSp>
      <cdr:nvGrpSpPr>
        <cdr:cNvPr id="6" name="Skupina 5">
          <a:extLst xmlns:a="http://schemas.openxmlformats.org/drawingml/2006/main">
            <a:ext uri="{FF2B5EF4-FFF2-40B4-BE49-F238E27FC236}">
              <a16:creationId xmlns:a16="http://schemas.microsoft.com/office/drawing/2014/main" id="{7B892B52-6778-4DB1-B1CC-B3CC8F2645B0}"/>
            </a:ext>
          </a:extLst>
        </cdr:cNvPr>
        <cdr:cNvGrpSpPr/>
      </cdr:nvGrpSpPr>
      <cdr:grpSpPr>
        <a:xfrm xmlns:a="http://schemas.openxmlformats.org/drawingml/2006/main">
          <a:off x="596012" y="47499"/>
          <a:ext cx="2097384" cy="2196625"/>
          <a:chOff x="631508" y="7490"/>
          <a:chExt cx="2097405" cy="2352675"/>
        </a:xfrm>
      </cdr:grpSpPr>
      <cdr:cxnSp macro="">
        <cdr:nvCxnSpPr>
          <cdr:cNvPr id="3" name="Rovná spojnica 2">
            <a:extLst xmlns:a="http://schemas.openxmlformats.org/drawingml/2006/main">
              <a:ext uri="{FF2B5EF4-FFF2-40B4-BE49-F238E27FC236}">
                <a16:creationId xmlns:a16="http://schemas.microsoft.com/office/drawing/2014/main" id="{81121CFB-F6AB-4A73-A3AA-4CC5182B147C}"/>
              </a:ext>
            </a:extLst>
          </cdr:cNvPr>
          <cdr:cNvCxnSpPr/>
        </cdr:nvCxnSpPr>
        <cdr:spPr>
          <a:xfrm xmlns:a="http://schemas.openxmlformats.org/drawingml/2006/main" flipH="1">
            <a:off x="631508" y="7490"/>
            <a:ext cx="0" cy="2352675"/>
          </a:xfrm>
          <a:prstGeom xmlns:a="http://schemas.openxmlformats.org/drawingml/2006/main" prst="line">
            <a:avLst/>
          </a:prstGeom>
          <a:ln xmlns:a="http://schemas.openxmlformats.org/drawingml/2006/main" w="15875">
            <a:solidFill>
              <a:srgbClr val="C0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5" name="BlokTextu 4">
            <a:extLst xmlns:a="http://schemas.openxmlformats.org/drawingml/2006/main">
              <a:ext uri="{FF2B5EF4-FFF2-40B4-BE49-F238E27FC236}">
                <a16:creationId xmlns:a16="http://schemas.microsoft.com/office/drawing/2014/main" id="{61960155-5866-4B39-9B94-BCC47CF9EE16}"/>
              </a:ext>
            </a:extLst>
          </cdr:cNvPr>
          <cdr:cNvSpPr txBox="1"/>
        </cdr:nvSpPr>
        <cdr:spPr>
          <a:xfrm xmlns:a="http://schemas.openxmlformats.org/drawingml/2006/main">
            <a:off x="757238" y="176213"/>
            <a:ext cx="1971675" cy="27622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sk-SK" sz="900" b="1">
                <a:solidFill>
                  <a:srgbClr val="C00000"/>
                </a:solidFill>
                <a:latin typeface="Constantia" panose="02030602050306030303" pitchFamily="18" charset="0"/>
              </a:rPr>
              <a:t>DD časť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</xdr:col>
      <xdr:colOff>514350</xdr:colOff>
      <xdr:row>19</xdr:row>
      <xdr:rowOff>56431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31F31E-7413-4BB2-845D-97180BDECF36}"/>
            </a:ext>
          </a:extLst>
        </xdr:cNvPr>
        <xdr:cNvSpPr/>
      </xdr:nvSpPr>
      <xdr:spPr>
        <a:xfrm>
          <a:off x="2695575" y="3248025"/>
          <a:ext cx="514350" cy="246931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1</xdr:col>
      <xdr:colOff>514350</xdr:colOff>
      <xdr:row>45</xdr:row>
      <xdr:rowOff>56431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04D47-5DFB-4886-B207-BEA5FD85F61C}"/>
            </a:ext>
          </a:extLst>
        </xdr:cNvPr>
        <xdr:cNvSpPr/>
      </xdr:nvSpPr>
      <xdr:spPr>
        <a:xfrm>
          <a:off x="2428875" y="7981950"/>
          <a:ext cx="514350" cy="246931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2</xdr:col>
      <xdr:colOff>220980</xdr:colOff>
      <xdr:row>21</xdr:row>
      <xdr:rowOff>152400</xdr:rowOff>
    </xdr:from>
    <xdr:to>
      <xdr:col>2</xdr:col>
      <xdr:colOff>735330</xdr:colOff>
      <xdr:row>23</xdr:row>
      <xdr:rowOff>25951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CC4681-D4DD-42C1-977D-82775AFAEAEF}"/>
            </a:ext>
          </a:extLst>
        </xdr:cNvPr>
        <xdr:cNvSpPr/>
      </xdr:nvSpPr>
      <xdr:spPr>
        <a:xfrm>
          <a:off x="3482340" y="3992880"/>
          <a:ext cx="514350" cy="239311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2</xdr:row>
      <xdr:rowOff>57150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8DD20E-E76F-46A4-B9A5-4C07C667BE1E}"/>
            </a:ext>
          </a:extLst>
        </xdr:cNvPr>
        <xdr:cNvSpPr/>
      </xdr:nvSpPr>
      <xdr:spPr>
        <a:xfrm>
          <a:off x="10058400" y="182880"/>
          <a:ext cx="514350" cy="24003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514350</xdr:colOff>
      <xdr:row>2</xdr:row>
      <xdr:rowOff>57150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E9DA56-3FA9-40A0-A48F-E488762FCFBA}"/>
            </a:ext>
          </a:extLst>
        </xdr:cNvPr>
        <xdr:cNvSpPr/>
      </xdr:nvSpPr>
      <xdr:spPr>
        <a:xfrm>
          <a:off x="6126480" y="190500"/>
          <a:ext cx="514350" cy="24003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2</xdr:row>
      <xdr:rowOff>57150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01661D-FE06-429B-8F5E-4FB69F3E5399}"/>
            </a:ext>
          </a:extLst>
        </xdr:cNvPr>
        <xdr:cNvSpPr/>
      </xdr:nvSpPr>
      <xdr:spPr>
        <a:xfrm>
          <a:off x="6728460" y="182880"/>
          <a:ext cx="514350" cy="24003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2</xdr:row>
      <xdr:rowOff>57150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89ECDF-5517-49D0-A365-17846844B631}"/>
            </a:ext>
          </a:extLst>
        </xdr:cNvPr>
        <xdr:cNvSpPr/>
      </xdr:nvSpPr>
      <xdr:spPr>
        <a:xfrm>
          <a:off x="7886700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121066</xdr:colOff>
      <xdr:row>1</xdr:row>
      <xdr:rowOff>49850</xdr:rowOff>
    </xdr:from>
    <xdr:to>
      <xdr:col>9</xdr:col>
      <xdr:colOff>511591</xdr:colOff>
      <xdr:row>14</xdr:row>
      <xdr:rowOff>121288</xdr:rowOff>
    </xdr:to>
    <xdr:graphicFrame macro="">
      <xdr:nvGraphicFramePr>
        <xdr:cNvPr id="2" name="Graf 12">
          <a:extLst>
            <a:ext uri="{FF2B5EF4-FFF2-40B4-BE49-F238E27FC236}">
              <a16:creationId xmlns:a16="http://schemas.microsoft.com/office/drawing/2014/main" id="{00A76D27-E221-4034-AFF1-1A4C31121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240030</xdr:rowOff>
    </xdr:to>
    <xdr:sp macro="" textlink="">
      <xdr:nvSpPr>
        <xdr:cNvPr id="3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C06586-0DE2-48CC-9539-2CA647A711D7}"/>
            </a:ext>
          </a:extLst>
        </xdr:cNvPr>
        <xdr:cNvSpPr/>
      </xdr:nvSpPr>
      <xdr:spPr>
        <a:xfrm>
          <a:off x="8115300" y="182880"/>
          <a:ext cx="514350" cy="24003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0.58782</cdr:x>
      <cdr:y>0.41031</cdr:y>
    </cdr:from>
    <cdr:to>
      <cdr:x>1</cdr:x>
      <cdr:y>0.60844</cdr:y>
    </cdr:to>
    <cdr:sp macro="" textlink="">
      <cdr:nvSpPr>
        <cdr:cNvPr id="2" name="BlokTextu 1">
          <a:extLst xmlns:a="http://schemas.openxmlformats.org/drawingml/2006/main">
            <a:ext uri="{FF2B5EF4-FFF2-40B4-BE49-F238E27FC236}">
              <a16:creationId xmlns:a16="http://schemas.microsoft.com/office/drawing/2014/main" id="{AA8C9AF8-7DB2-4DA5-8AED-4973534A1023}"/>
            </a:ext>
          </a:extLst>
        </cdr:cNvPr>
        <cdr:cNvSpPr txBox="1"/>
      </cdr:nvSpPr>
      <cdr:spPr>
        <a:xfrm xmlns:a="http://schemas.openxmlformats.org/drawingml/2006/main">
          <a:off x="2433319" y="1004803"/>
          <a:ext cx="1706246" cy="485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900" b="1" i="0">
              <a:solidFill>
                <a:srgbClr val="C00000"/>
              </a:solidFill>
              <a:latin typeface="Constantia" panose="02030602050306030303" pitchFamily="18" charset="0"/>
            </a:rPr>
            <a:t>ukazovateľ dlhodobej udržateľnosti</a:t>
          </a:r>
          <a:r>
            <a:rPr lang="sk-SK" sz="900" b="1" i="0" baseline="0">
              <a:solidFill>
                <a:srgbClr val="C00000"/>
              </a:solidFill>
              <a:latin typeface="Constantia" panose="02030602050306030303" pitchFamily="18" charset="0"/>
            </a:rPr>
            <a:t> = 6,07 % HDP</a:t>
          </a:r>
          <a:endParaRPr lang="sk-SK" sz="900" b="1" i="0">
            <a:solidFill>
              <a:srgbClr val="C00000"/>
            </a:solidFill>
            <a:latin typeface="Constantia" panose="02030602050306030303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WE\NLD\WEO\Current\WEO138annu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WE\NLD\WEO\Current\WEO138annu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vkre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racun\Skupni\SABJF\Bilance\GLOB92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drozd/Desktop/NPC_2013_2015_OS_09/NPC_2010/Documents%20and%20Settings/PANTOLIN/My%20Local%20Documents/Slovenia/Wages_employ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NTOLIN\My%20Local%20Documents\Slovenia\Wages_employme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ocuments%20and%20Settings\PANTOLIN\My%20Local%20Documents\Slovenia\Wages_employme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PANTOLIN\My%20Local%20Documents\Slovenia\Wages_employmen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drozd\Desktop\NPC_2013_2015_OS_09\NPC_2010\Documents%20and%20Settings\PANTOLIN\My%20Local%20Documents\Slovenia\Wages_employ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app/CollabExcelInnerLoop.Prod_Europe_VSO_79323189_544192_16-0-2010-2607/bin/sandbox/Bgr/GEN/BG%20SINAW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idrozd\Desktop\Vychodiska_ESA95_kody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C2\BRB\Sector%20Data\Real\current%20data%20files\DATA\US\ARM\REP\97ARMRED\TABLES\EDSSARMRED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ER\REERTOT99%20revis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BOP9703_stres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Slovenia\SV%20MONITORab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uments%20and%20Settings\lgiorgianni\Local%20Settings\Temporary%20Internet%20Files\OLK45\DNCFP\Recursos\Proyrena\Anual\2002\Alt4_Proy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AL\CZYWP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olombia\WEO\GEEColombiaOct200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WIN\Temporary%20Internet%20Files\OLKE156\Money\Monetary%20Conditions\mcichart_core_inf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C3\CZE\REER\REERTOT99%20revise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LI/Current/MLIBOP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Agnes\Slovenia\00Art4\data\Qdrive\GEN\Macro\cpi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Macro\Monitor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SVN\BOP\REER%20and%20competitiveness\Competitivenes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lshoobridge\Local%20Settings\Temporary%20Internet%20Files\OLK10\Charts\Svk%20Charts%20Data%202005_curren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app/CollabExcelInnerLoop.Prod_Europe_VSO_79323189_544192_16-0-2010-2607/bin/sandbox/Svn%20P%20Drive/Fisc/Work/GLOB00-Dec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\C3\CZE\CNS\RED\97\APPEN\A42DB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1\system2000\WRSTA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\Temporary%20Internet%20Files\OLK93A2\Macedonia\Missions\July2000\BriefingPaper\MacroframeworkJun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C3\CZE\FIS\M-T%20fiscal%20June10%20200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O2\MKD\REP\TABLES\red98\Mk-red98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O2\MKD\REP\TABLES\red98\Mk-red9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WHD/DATA/CA/CRI/EXTERNAL/Output/CRI-BOP-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FISC\SV%20FISCAL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fisc_outtak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y%20Documents\moldova\Oct2000mission\data\eff9911b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CZE\MON\CZE%20Money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EXT\Svkbo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i\2000_OR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N%20-%20BOP_Final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GLOB_ang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dtzanninis\My%20Local%20Documents\Slovenia\CZE%20--%20Main%20Fiscal%20File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PLAZO\IMAE\PR\INF1-ALEX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Rep\Statistical%20Appendix\2003\Statistical%20Appendix%20Table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moldova\Oct2000mission\data\eff9911b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EUR\DATA\C2\POL\MONEY\POLI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EI-TBL\vulnerability%20indicator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WHD/DATA/CA/CRI/Dbase/Dinput/CRI-INPUT-ABOP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Enhanced%20Tabl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ominican%20Republic/fiscal/DOFISC_A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G_opatrenia_detail"/>
    </sheetNames>
    <sheetDataSet>
      <sheetData sheetId="0" refreshError="1"/>
      <sheetData sheetId="1" refreshError="1"/>
      <sheetData sheetId="2" refreshError="1"/>
      <sheetData sheetId="3" refreshError="1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  <sheetName val="correlations with EMBI"/>
      <sheetName val="BoP_M-T"/>
      <sheetName val="Vulnerability_Indicators"/>
      <sheetName val="BOP_Main"/>
      <sheetName val="BOP_Alt"/>
      <sheetName val="BoP_med-t"/>
      <sheetName val="ecubopLa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"/>
      <sheetName val="output"/>
      <sheetName val="assum"/>
      <sheetName val="table"/>
      <sheetName val="work Q real"/>
      <sheetName val="work Q current"/>
      <sheetName val="Disp inc"/>
      <sheetName val="F1-reerproj"/>
      <sheetName val="Tab ann curr"/>
      <sheetName val="Tab ann cst"/>
      <sheetName val="tab quart"/>
      <sheetName val="ControlSheet"/>
      <sheetName val="CompCht"/>
      <sheetName val="tab Defl"/>
      <sheetName val="auth  inves"/>
      <sheetName val="auth inves 2"/>
      <sheetName val="auth curr"/>
      <sheetName val="auth  const"/>
      <sheetName val="auth disp inc"/>
      <sheetName val="To WEO "/>
      <sheetName val="WEO Q1&amp;2"/>
      <sheetName val="WEO Q3"/>
      <sheetName val="work Q current (2)"/>
      <sheetName val="J - GDPsec-real"/>
      <sheetName val="K-sect, Q-const."/>
      <sheetName val="K1-sect, Q-curr."/>
      <sheetName val="M- GDPsec-nom"/>
      <sheetName val="output for Qdata charts"/>
      <sheetName val="unemployment"/>
      <sheetName val="WEO 3"/>
      <sheetName val="WEO p3"/>
      <sheetName val="WEO p"/>
      <sheetName val="Svkreal"/>
      <sheetName val="BoP"/>
      <sheetName val="RES"/>
      <sheetName val="Tr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  <sheetName val="PERUMF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gnior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A 95_kody 2012_2017 (2)"/>
      <sheetName val="Vychodiska_ESA95_kody"/>
      <sheetName val="splatnosti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 xml:space="preserve">Weighted </v>
          </cell>
          <cell r="AU151" t="str">
            <v xml:space="preserve"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97.717685390932786</v>
          </cell>
          <cell r="AU154">
            <v>98.416450466774521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99.628468216542174</v>
          </cell>
          <cell r="BR154">
            <v>95.691962942667203</v>
          </cell>
          <cell r="BU154">
            <v>96.990004549817399</v>
          </cell>
        </row>
        <row r="155">
          <cell r="B155" t="str">
            <v>+</v>
          </cell>
          <cell r="E155" t="str">
            <v>Feb.</v>
          </cell>
          <cell r="AT155">
            <v>98.694340675689048</v>
          </cell>
          <cell r="AU155">
            <v>98.681386638521047</v>
          </cell>
          <cell r="AX155" t="str">
            <v>Feb</v>
          </cell>
          <cell r="AY155">
            <v>99.947925183606046</v>
          </cell>
          <cell r="AZ155">
            <v>0.90584955274081691</v>
          </cell>
          <cell r="BA155">
            <v>121.51084486892017</v>
          </cell>
          <cell r="BB155">
            <v>95.434709131531818</v>
          </cell>
          <cell r="BR155">
            <v>97.295901743191223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97.273091054262636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95.744050870788996</v>
          </cell>
          <cell r="BR156">
            <v>96.411216455223325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97.861274899808009</v>
          </cell>
          <cell r="AU157">
            <v>97.953743391250597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95.834237220419894</v>
          </cell>
          <cell r="BR157">
            <v>98.084662018047695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99.359154931874428</v>
          </cell>
          <cell r="AU158">
            <v>99.420541140641703</v>
          </cell>
          <cell r="AX158" t="str">
            <v>May</v>
          </cell>
          <cell r="AY158">
            <v>100.24539209966674</v>
          </cell>
          <cell r="AZ158">
            <v>1.0162113742847021</v>
          </cell>
          <cell r="BA158">
            <v>92.923132830933994</v>
          </cell>
          <cell r="BB158">
            <v>96.390366140930439</v>
          </cell>
          <cell r="BR158">
            <v>100.4380590649068</v>
          </cell>
          <cell r="BU158">
            <v>93.336326050436085</v>
          </cell>
        </row>
        <row r="159">
          <cell r="B159" t="str">
            <v>+</v>
          </cell>
          <cell r="E159" t="str">
            <v>June</v>
          </cell>
          <cell r="AT159">
            <v>98.343276122542179</v>
          </cell>
          <cell r="AU159">
            <v>98.19585606908349</v>
          </cell>
          <cell r="AX159" t="str">
            <v>Jun</v>
          </cell>
          <cell r="AY159">
            <v>99.406466786284071</v>
          </cell>
          <cell r="AZ159">
            <v>1.0058013162293933</v>
          </cell>
          <cell r="BA159">
            <v>84.715863612560582</v>
          </cell>
          <cell r="BB159">
            <v>96.891987257323052</v>
          </cell>
          <cell r="BR159">
            <v>99.255834884469436</v>
          </cell>
          <cell r="BU159">
            <v>84.090965021808145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99.043344271983258</v>
          </cell>
          <cell r="AZ160">
            <v>0.99825031296119759</v>
          </cell>
          <cell r="BA160">
            <v>99.269294223742563</v>
          </cell>
          <cell r="BB160">
            <v>104.75520681254494</v>
          </cell>
          <cell r="BR160">
            <v>101.59603165985909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98.224383732714244</v>
          </cell>
          <cell r="AZ161">
            <v>0.90352240973764386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99.270019289441464</v>
          </cell>
          <cell r="AZ162">
            <v>0.91320229072180292</v>
          </cell>
          <cell r="BA162">
            <v>91.537025512535052</v>
          </cell>
          <cell r="BB162">
            <v>108.51287026828214</v>
          </cell>
          <cell r="BR162">
            <v>105.77323386489692</v>
          </cell>
          <cell r="BU162">
            <v>96.828036591818503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75.108316466956168</v>
          </cell>
          <cell r="AZ163">
            <v>0.74689509092898387</v>
          </cell>
          <cell r="BA163">
            <v>74.167223530066138</v>
          </cell>
          <cell r="BB163">
            <v>83.098393824811879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98.078043867544167</v>
          </cell>
          <cell r="AX164" t="str">
            <v>Nov</v>
          </cell>
          <cell r="AY164">
            <v>62.85120983133713</v>
          </cell>
          <cell r="AZ164">
            <v>0.69176599641183467</v>
          </cell>
          <cell r="BA164">
            <v>61.131368779774348</v>
          </cell>
          <cell r="BB164">
            <v>70.658774539049006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97.051535915857428</v>
          </cell>
          <cell r="AX165" t="str">
            <v>Dec</v>
          </cell>
          <cell r="AY165">
            <v>61.776502297974325</v>
          </cell>
          <cell r="AZ165">
            <v>0.63812772138269314</v>
          </cell>
          <cell r="BA165">
            <v>62.844166995599274</v>
          </cell>
          <cell r="BB165">
            <v>69.310923367402808</v>
          </cell>
          <cell r="BR165">
            <v>111.18025598994335</v>
          </cell>
          <cell r="BU165">
            <v>69.874898629541946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93.176921128356256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0.52270821897392594</v>
          </cell>
          <cell r="BA166">
            <v>51.364390991125177</v>
          </cell>
          <cell r="BB166">
            <v>74.876734071685775</v>
          </cell>
          <cell r="BR166">
            <v>110.29792595046035</v>
          </cell>
          <cell r="BU166">
            <v>56.657582052894838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94.663773765112893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66.260717614034021</v>
          </cell>
          <cell r="BB167">
            <v>77.700151743643303</v>
          </cell>
          <cell r="BR167">
            <v>112.61713711212916</v>
          </cell>
          <cell r="BU167">
            <v>74.625828375392715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88.752868194270221</v>
          </cell>
          <cell r="AX168" t="str">
            <v>Mar</v>
          </cell>
          <cell r="AY168">
            <v>55.290903978447936</v>
          </cell>
          <cell r="AZ168">
            <v>0.56039049020909004</v>
          </cell>
          <cell r="BA168">
            <v>67.049183290076414</v>
          </cell>
          <cell r="BB168">
            <v>82.650913539433446</v>
          </cell>
          <cell r="BR168">
            <v>106.1393269872501</v>
          </cell>
          <cell r="BU168">
            <v>71.170229925970645</v>
          </cell>
        </row>
        <row r="169">
          <cell r="B169" t="str">
            <v>+</v>
          </cell>
          <cell r="E169" t="str">
            <v>April</v>
          </cell>
          <cell r="AT169">
            <v>97.816125768129965</v>
          </cell>
          <cell r="AU169">
            <v>84.485746977459087</v>
          </cell>
          <cell r="AX169" t="str">
            <v>Apr</v>
          </cell>
          <cell r="AY169">
            <v>55.912880617050263</v>
          </cell>
          <cell r="AZ169">
            <v>0.54919522992492209</v>
          </cell>
          <cell r="BA169">
            <v>68.294798327569112</v>
          </cell>
          <cell r="BB169">
            <v>85.696392246293911</v>
          </cell>
          <cell r="BR169">
            <v>102.14514072132152</v>
          </cell>
          <cell r="BU169">
            <v>69.764403483260537</v>
          </cell>
        </row>
        <row r="170">
          <cell r="B170" t="str">
            <v>+</v>
          </cell>
          <cell r="E170" t="str">
            <v>May</v>
          </cell>
          <cell r="AT170">
            <v>96.983402569415432</v>
          </cell>
          <cell r="AU170">
            <v>83.820470546965012</v>
          </cell>
          <cell r="AX170" t="str">
            <v>May</v>
          </cell>
          <cell r="AY170">
            <v>56.055952541289635</v>
          </cell>
          <cell r="AZ170">
            <v>0.55724065940892986</v>
          </cell>
          <cell r="BA170">
            <v>67.016623851274247</v>
          </cell>
          <cell r="BB170">
            <v>88.494629135030536</v>
          </cell>
          <cell r="BR170">
            <v>102.4437403724986</v>
          </cell>
          <cell r="BU170">
            <v>68.658849102556374</v>
          </cell>
        </row>
        <row r="171">
          <cell r="B171" t="str">
            <v>+</v>
          </cell>
          <cell r="E171" t="str">
            <v>June</v>
          </cell>
          <cell r="AT171">
            <v>93.631198316466879</v>
          </cell>
          <cell r="AU171">
            <v>81.126055579085715</v>
          </cell>
          <cell r="AX171" t="str">
            <v>Jun</v>
          </cell>
          <cell r="AY171">
            <v>56.615537036050299</v>
          </cell>
          <cell r="AZ171">
            <v>0.55913778196545905</v>
          </cell>
          <cell r="BA171">
            <v>77.436766469813278</v>
          </cell>
          <cell r="BB171">
            <v>91.651718075236374</v>
          </cell>
          <cell r="BR171">
            <v>98.610193879527401</v>
          </cell>
          <cell r="BU171">
            <v>76.365565071626918</v>
          </cell>
        </row>
        <row r="172">
          <cell r="B172" t="str">
            <v>+</v>
          </cell>
          <cell r="E172" t="str">
            <v>July</v>
          </cell>
          <cell r="AT172">
            <v>93.491304844653499</v>
          </cell>
          <cell r="AU172">
            <v>80.962816004955386</v>
          </cell>
          <cell r="AX172" t="str">
            <v>Jul</v>
          </cell>
          <cell r="AY172">
            <v>56.49905789331369</v>
          </cell>
          <cell r="AZ172">
            <v>0.55047749176402194</v>
          </cell>
          <cell r="BA172">
            <v>76.845312270519429</v>
          </cell>
          <cell r="BB172">
            <v>91.357517662392098</v>
          </cell>
          <cell r="BR172">
            <v>97.854489402868367</v>
          </cell>
          <cell r="BU172">
            <v>75.201530961901767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82.582625374267238</v>
          </cell>
          <cell r="AX173" t="str">
            <v>Aug</v>
          </cell>
          <cell r="AY173">
            <v>56.157780520566568</v>
          </cell>
          <cell r="AZ173">
            <v>0.50339852751922243</v>
          </cell>
          <cell r="BA173">
            <v>72.974655446471928</v>
          </cell>
          <cell r="BB173">
            <v>91.426603220650108</v>
          </cell>
          <cell r="BR173">
            <v>99.735028326539265</v>
          </cell>
          <cell r="BU173">
            <v>72.786077522109011</v>
          </cell>
        </row>
        <row r="174">
          <cell r="B174" t="str">
            <v>+</v>
          </cell>
          <cell r="E174" t="str">
            <v>Sept.</v>
          </cell>
          <cell r="AT174">
            <v>97.868471725571823</v>
          </cell>
          <cell r="AU174">
            <v>84.455658830774411</v>
          </cell>
          <cell r="AX174" t="str">
            <v>Sep</v>
          </cell>
          <cell r="AY174">
            <v>55.715493594823606</v>
          </cell>
          <cell r="AZ174">
            <v>0.49966963053337499</v>
          </cell>
          <cell r="BA174">
            <v>78.780878001789503</v>
          </cell>
          <cell r="BB174">
            <v>91.31354856636348</v>
          </cell>
          <cell r="BR174">
            <v>102.7981466749476</v>
          </cell>
          <cell r="BU174">
            <v>80.990606046535845</v>
          </cell>
        </row>
        <row r="175">
          <cell r="B175" t="str">
            <v>+</v>
          </cell>
          <cell r="E175" t="str">
            <v>Oct.</v>
          </cell>
          <cell r="AT175">
            <v>98.261358323037882</v>
          </cell>
          <cell r="AU175">
            <v>84.808943865025583</v>
          </cell>
          <cell r="AX175" t="str">
            <v>Oct</v>
          </cell>
          <cell r="AY175">
            <v>55.752640753576912</v>
          </cell>
          <cell r="AZ175">
            <v>0.53751826927998125</v>
          </cell>
          <cell r="BA175">
            <v>80.301046718473103</v>
          </cell>
          <cell r="BB175">
            <v>91.889365073420862</v>
          </cell>
          <cell r="BR175">
            <v>104.02007099628467</v>
          </cell>
          <cell r="BU175">
            <v>83.534696557266415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87.594039313353676</v>
          </cell>
          <cell r="AX176" t="str">
            <v>Nov</v>
          </cell>
          <cell r="AY176">
            <v>55.215393479311601</v>
          </cell>
          <cell r="AZ176">
            <v>0.58819341531803637</v>
          </cell>
          <cell r="BA176">
            <v>80.993403669080749</v>
          </cell>
          <cell r="BB176">
            <v>91.827677077459356</v>
          </cell>
          <cell r="BR176">
            <v>108.32028665722207</v>
          </cell>
          <cell r="BU176">
            <v>87.738054065151104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90.064435136100983</v>
          </cell>
          <cell r="AX177" t="str">
            <v>Dec</v>
          </cell>
          <cell r="AY177">
            <v>54.700026761852506</v>
          </cell>
          <cell r="AZ177">
            <v>0.54520374429306806</v>
          </cell>
          <cell r="BA177">
            <v>87.86435322380315</v>
          </cell>
          <cell r="BB177">
            <v>91.481117726075098</v>
          </cell>
          <cell r="BR177">
            <v>111.37038443362279</v>
          </cell>
          <cell r="BU177">
            <v>97.861300405548192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89.980666226623214</v>
          </cell>
          <cell r="AW178" t="str">
            <v>1992</v>
          </cell>
          <cell r="AX178">
            <v>33604</v>
          </cell>
          <cell r="AY178">
            <v>55.259209273165851</v>
          </cell>
          <cell r="AZ178">
            <v>0.50191922404464284</v>
          </cell>
          <cell r="BA178">
            <v>83.609144967629291</v>
          </cell>
          <cell r="BB178">
            <v>90.926560824615621</v>
          </cell>
          <cell r="BR178">
            <v>110.47021413309579</v>
          </cell>
          <cell r="BU178">
            <v>92.369272928763678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88.112170462747386</v>
          </cell>
          <cell r="AX179" t="str">
            <v>Feb</v>
          </cell>
          <cell r="AY179">
            <v>55.725338712473693</v>
          </cell>
          <cell r="AZ179">
            <v>0.47289124089802442</v>
          </cell>
          <cell r="BA179">
            <v>84.0200233328287</v>
          </cell>
          <cell r="BB179">
            <v>91.014189822846134</v>
          </cell>
          <cell r="BR179">
            <v>107.69599003388875</v>
          </cell>
          <cell r="BU179">
            <v>90.492144019161586</v>
          </cell>
        </row>
        <row r="180">
          <cell r="B180" t="str">
            <v>+</v>
          </cell>
          <cell r="E180" t="str">
            <v>March</v>
          </cell>
          <cell r="AT180">
            <v>99.674204506221344</v>
          </cell>
          <cell r="AU180">
            <v>86.2552109682223</v>
          </cell>
          <cell r="AX180" t="str">
            <v>Mar</v>
          </cell>
          <cell r="AY180">
            <v>56.338311050802439</v>
          </cell>
          <cell r="AZ180">
            <v>0.53779372040718754</v>
          </cell>
          <cell r="BA180">
            <v>85.348176132429998</v>
          </cell>
          <cell r="BB180">
            <v>92.232958779605141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86.794272742874313</v>
          </cell>
          <cell r="AX181" t="str">
            <v>Apr</v>
          </cell>
          <cell r="AY181">
            <v>56.12819460661035</v>
          </cell>
          <cell r="AZ181">
            <v>0.52031027090067539</v>
          </cell>
          <cell r="BA181">
            <v>82.962583096389537</v>
          </cell>
          <cell r="BB181">
            <v>92.772626968143811</v>
          </cell>
          <cell r="BR181">
            <v>106.78641712218815</v>
          </cell>
          <cell r="BU181">
            <v>88.598593641428437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88.069112068699297</v>
          </cell>
          <cell r="AX182" t="str">
            <v>May</v>
          </cell>
          <cell r="AY182">
            <v>55.606727354075247</v>
          </cell>
          <cell r="AZ182">
            <v>0.52875625203352927</v>
          </cell>
          <cell r="BA182">
            <v>89.522180191088466</v>
          </cell>
          <cell r="BB182">
            <v>93.001698001445021</v>
          </cell>
          <cell r="BR182">
            <v>108.9704112267649</v>
          </cell>
          <cell r="BU182">
            <v>97.559100469823221</v>
          </cell>
        </row>
        <row r="183">
          <cell r="B183" t="str">
            <v>+</v>
          </cell>
          <cell r="E183" t="str">
            <v>June</v>
          </cell>
          <cell r="AT183">
            <v>104.80447043781381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0.51822981815012714</v>
          </cell>
          <cell r="BA183">
            <v>80.220735873208923</v>
          </cell>
          <cell r="BB183">
            <v>92.865824432529138</v>
          </cell>
          <cell r="BR183">
            <v>112.47219189814078</v>
          </cell>
          <cell r="BU183">
            <v>90.231950955048944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94.910614800746771</v>
          </cell>
          <cell r="AX184" t="str">
            <v>Jul</v>
          </cell>
          <cell r="AY184">
            <v>56.029281527488742</v>
          </cell>
          <cell r="AZ184">
            <v>0.52196485425297834</v>
          </cell>
          <cell r="BA184">
            <v>84.790186559722642</v>
          </cell>
          <cell r="BB184">
            <v>96.507376411799996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95.937216774002039</v>
          </cell>
          <cell r="AX185" t="str">
            <v>Aug</v>
          </cell>
          <cell r="AY185">
            <v>53.501955004322753</v>
          </cell>
          <cell r="AZ185">
            <v>0.46212444178161682</v>
          </cell>
          <cell r="BA185">
            <v>81.626432357852977</v>
          </cell>
          <cell r="BB185">
            <v>93.135226312378833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95.540891522854579</v>
          </cell>
          <cell r="AX186" t="str">
            <v>Sep</v>
          </cell>
          <cell r="AY186">
            <v>53.984185077433558</v>
          </cell>
          <cell r="AZ186">
            <v>0.46461534940216043</v>
          </cell>
          <cell r="BA186">
            <v>81.925760410346285</v>
          </cell>
          <cell r="BB186">
            <v>95.833387244499704</v>
          </cell>
          <cell r="BR186">
            <v>121.40140706967321</v>
          </cell>
          <cell r="BU186">
            <v>99.465563779279123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92.924519093703367</v>
          </cell>
          <cell r="AX187" t="str">
            <v>Oct</v>
          </cell>
          <cell r="AY187">
            <v>55.479366182888569</v>
          </cell>
          <cell r="AZ187">
            <v>0.51685485848213586</v>
          </cell>
          <cell r="BA187">
            <v>88.159426020806222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87.907928721792601</v>
          </cell>
          <cell r="AX188" t="str">
            <v>Nov</v>
          </cell>
          <cell r="AY188">
            <v>56.527811581069173</v>
          </cell>
          <cell r="AZ188">
            <v>0.58733078310468356</v>
          </cell>
          <cell r="BA188">
            <v>92.126541625813147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87.825663053643353</v>
          </cell>
          <cell r="AX189" t="str">
            <v>Dec</v>
          </cell>
          <cell r="AY189">
            <v>56.466318920958159</v>
          </cell>
          <cell r="AZ189">
            <v>0.54467255674537707</v>
          </cell>
          <cell r="BA189">
            <v>93.310905737565932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99.109558282660913</v>
          </cell>
          <cell r="AU190">
            <v>86.063409372529421</v>
          </cell>
          <cell r="AW190" t="str">
            <v>1993</v>
          </cell>
          <cell r="AX190">
            <v>33970</v>
          </cell>
          <cell r="AY190">
            <v>57.115684349787053</v>
          </cell>
          <cell r="AZ190">
            <v>0.49491628187393039</v>
          </cell>
          <cell r="BA190">
            <v>93.654498359360133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97.357756139332366</v>
          </cell>
          <cell r="AU191">
            <v>84.774034609122992</v>
          </cell>
          <cell r="AX191" t="str">
            <v>Feb</v>
          </cell>
          <cell r="AY191">
            <v>57.945082835354</v>
          </cell>
          <cell r="AZ191">
            <v>0.47334006101170639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99.738674481956025</v>
          </cell>
        </row>
        <row r="192">
          <cell r="B192" t="str">
            <v>+</v>
          </cell>
          <cell r="E192" t="str">
            <v>March</v>
          </cell>
          <cell r="AT192">
            <v>96.964790414758795</v>
          </cell>
          <cell r="AU192">
            <v>84.455849825019826</v>
          </cell>
          <cell r="AX192" t="str">
            <v>Mar</v>
          </cell>
          <cell r="AY192">
            <v>58.149865425301343</v>
          </cell>
          <cell r="AZ192">
            <v>0.52731149208694328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86.802958161562884</v>
          </cell>
          <cell r="AX193" t="str">
            <v>Apr</v>
          </cell>
          <cell r="AY193">
            <v>57.421529417366635</v>
          </cell>
          <cell r="AZ193">
            <v>0.50876388469734279</v>
          </cell>
          <cell r="BA193">
            <v>94.158590688607163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86.848845539561921</v>
          </cell>
          <cell r="AX194" t="str">
            <v>May</v>
          </cell>
          <cell r="AY194">
            <v>57.129121222526145</v>
          </cell>
          <cell r="AZ194">
            <v>0.52822287627554354</v>
          </cell>
          <cell r="BA194">
            <v>96.854603742161913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97.973494600773193</v>
          </cell>
          <cell r="AU195">
            <v>85.155995219653647</v>
          </cell>
          <cell r="AX195" t="str">
            <v>Jun</v>
          </cell>
          <cell r="AY195">
            <v>57.489793283476899</v>
          </cell>
          <cell r="AZ195">
            <v>0.52333103896538491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94.659386864761885</v>
          </cell>
          <cell r="AU196">
            <v>81.008179736361996</v>
          </cell>
          <cell r="AX196" t="str">
            <v>Jul</v>
          </cell>
          <cell r="AY196">
            <v>57.996384480229487</v>
          </cell>
          <cell r="AZ196">
            <v>0.51958168623795009</v>
          </cell>
          <cell r="BA196">
            <v>102.12183701090227</v>
          </cell>
          <cell r="BB196">
            <v>120.40677174589869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95.146676887487516</v>
          </cell>
          <cell r="AU197">
            <v>80.802059011573334</v>
          </cell>
          <cell r="AX197" t="str">
            <v>Aug</v>
          </cell>
          <cell r="AY197">
            <v>58.01054950005409</v>
          </cell>
          <cell r="AZ197">
            <v>0.48548465689332138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98.526105114151378</v>
          </cell>
          <cell r="AU198">
            <v>83.435046164154556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99.426539568562404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97.281229440974187</v>
          </cell>
          <cell r="AU199">
            <v>82.592971024048083</v>
          </cell>
          <cell r="AX199" t="str">
            <v>Oct</v>
          </cell>
          <cell r="AY199">
            <v>58.217291803783475</v>
          </cell>
          <cell r="AZ199">
            <v>0.52092006293441795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58.539475852722923</v>
          </cell>
          <cell r="AZ201">
            <v>0.54002173907925877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58.686797979728709</v>
          </cell>
          <cell r="AZ202">
            <v>0.49219152015457668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58.512051153900032</v>
          </cell>
          <cell r="AZ203">
            <v>0.46583880811168621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58.256436021626691</v>
          </cell>
          <cell r="AZ204">
            <v>0.50706163561399498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58.152780907580237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57.830853856170549</v>
          </cell>
          <cell r="AZ206">
            <v>0.52513312910879206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109.64018720584259</v>
          </cell>
        </row>
        <row r="207">
          <cell r="B207" t="str">
            <v>+</v>
          </cell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211" t="str">
            <v>+</v>
          </cell>
          <cell r="BB211">
            <v>132.42813896018779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 refreshError="1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96.402377903674193</v>
          </cell>
        </row>
        <row r="14">
          <cell r="A14" t="str">
            <v>+</v>
          </cell>
          <cell r="O14">
            <v>87.432805154089976</v>
          </cell>
        </row>
        <row r="15">
          <cell r="A15" t="str">
            <v>+</v>
          </cell>
          <cell r="O15">
            <v>94.762574002002964</v>
          </cell>
        </row>
        <row r="16">
          <cell r="A16" t="str">
            <v>+</v>
          </cell>
          <cell r="O16">
            <v>97.206862677381196</v>
          </cell>
        </row>
        <row r="17">
          <cell r="A17" t="str">
            <v>+</v>
          </cell>
          <cell r="O17">
            <v>84.355436694522695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86.515824756313748</v>
          </cell>
        </row>
        <row r="20">
          <cell r="A20" t="str">
            <v>+</v>
          </cell>
          <cell r="O20">
            <v>90.669416866971062</v>
          </cell>
        </row>
        <row r="21">
          <cell r="A21" t="str">
            <v>+</v>
          </cell>
          <cell r="O21">
            <v>68.598209950666728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81.122881261850637</v>
          </cell>
        </row>
        <row r="24">
          <cell r="A24" t="str">
            <v>+</v>
          </cell>
          <cell r="O24">
            <v>79.693448726033182</v>
          </cell>
        </row>
        <row r="25">
          <cell r="A25" t="str">
            <v>+</v>
          </cell>
          <cell r="O25">
            <v>75.729164417771116</v>
          </cell>
        </row>
        <row r="26">
          <cell r="A26" t="str">
            <v>+</v>
          </cell>
          <cell r="O26">
            <v>84.489770903576897</v>
          </cell>
        </row>
        <row r="27">
          <cell r="A27" t="str">
            <v>+</v>
          </cell>
          <cell r="O27">
            <v>84.114452491022377</v>
          </cell>
        </row>
        <row r="28">
          <cell r="A28" t="str">
            <v>+</v>
          </cell>
          <cell r="O28">
            <v>79.817294290347448</v>
          </cell>
        </row>
        <row r="29">
          <cell r="A29" t="str">
            <v>+</v>
          </cell>
          <cell r="O29">
            <v>86.274634777950382</v>
          </cell>
        </row>
        <row r="30">
          <cell r="A30" t="str">
            <v>+</v>
          </cell>
          <cell r="O30">
            <v>87.388339821936256</v>
          </cell>
        </row>
        <row r="31">
          <cell r="A31" t="str">
            <v>+</v>
          </cell>
          <cell r="O31">
            <v>88.201015430563999</v>
          </cell>
        </row>
        <row r="32">
          <cell r="A32" t="str">
            <v>+</v>
          </cell>
          <cell r="O32">
            <v>96.045890496896433</v>
          </cell>
        </row>
        <row r="33">
          <cell r="A33" t="str">
            <v>+</v>
          </cell>
          <cell r="O33">
            <v>91.951866772012309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92.534916461818838</v>
          </cell>
        </row>
        <row r="36">
          <cell r="A36" t="str">
            <v>+</v>
          </cell>
          <cell r="O36">
            <v>89.425205022517943</v>
          </cell>
        </row>
        <row r="37">
          <cell r="A37" t="str">
            <v>+</v>
          </cell>
          <cell r="O37">
            <v>96.258104562781853</v>
          </cell>
        </row>
        <row r="38">
          <cell r="A38" t="str">
            <v>+</v>
          </cell>
          <cell r="O38">
            <v>86.382994725646768</v>
          </cell>
        </row>
        <row r="39">
          <cell r="A39" t="str">
            <v>+</v>
          </cell>
          <cell r="O39">
            <v>87.858263384790718</v>
          </cell>
        </row>
        <row r="40">
          <cell r="A40" t="str">
            <v>+</v>
          </cell>
          <cell r="O40">
            <v>87.642422694102422</v>
          </cell>
        </row>
        <row r="41">
          <cell r="A41" t="str">
            <v>+</v>
          </cell>
          <cell r="O41">
            <v>85.487216334225508</v>
          </cell>
        </row>
        <row r="42">
          <cell r="A42" t="str">
            <v>+</v>
          </cell>
          <cell r="O42">
            <v>87.522761740450662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83.442364041011245</v>
          </cell>
        </row>
        <row r="46">
          <cell r="A46" t="str">
            <v>+</v>
          </cell>
          <cell r="O46">
            <v>81.819786067002354</v>
          </cell>
        </row>
        <row r="47">
          <cell r="A47" t="str">
            <v>+</v>
          </cell>
          <cell r="O47">
            <v>82.785141361381605</v>
          </cell>
        </row>
        <row r="48">
          <cell r="A48" t="str">
            <v>+</v>
          </cell>
          <cell r="O48">
            <v>81.739212573349974</v>
          </cell>
        </row>
        <row r="49">
          <cell r="A49" t="str">
            <v>+</v>
          </cell>
          <cell r="O49">
            <v>83.526323565688514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84.813549504500457</v>
          </cell>
        </row>
        <row r="52">
          <cell r="A52" t="str">
            <v>+</v>
          </cell>
          <cell r="O52">
            <v>84.058619155508879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85.305172792854279</v>
          </cell>
        </row>
        <row r="55">
          <cell r="A55" t="str">
            <v>+</v>
          </cell>
          <cell r="O55">
            <v>81.563632271323243</v>
          </cell>
        </row>
        <row r="56">
          <cell r="A56" t="str">
            <v>+</v>
          </cell>
          <cell r="O56">
            <v>79.780553964449552</v>
          </cell>
        </row>
        <row r="57">
          <cell r="A57" t="str">
            <v>+</v>
          </cell>
          <cell r="O57">
            <v>81.650624569779509</v>
          </cell>
        </row>
        <row r="58">
          <cell r="A58" t="str">
            <v>+</v>
          </cell>
          <cell r="O58">
            <v>82.125924778590928</v>
          </cell>
        </row>
        <row r="59">
          <cell r="A59" t="str">
            <v>+</v>
          </cell>
          <cell r="O59">
            <v>80.339432249669429</v>
          </cell>
        </row>
        <row r="60">
          <cell r="A60" t="str">
            <v>+</v>
          </cell>
          <cell r="O60">
            <v>81.885601508631112</v>
          </cell>
        </row>
        <row r="61">
          <cell r="A61" t="str">
            <v>+</v>
          </cell>
          <cell r="O61">
            <v>80.168399278276453</v>
          </cell>
        </row>
        <row r="62">
          <cell r="A62" t="str">
            <v>+</v>
          </cell>
          <cell r="O62">
            <v>82.414048481935225</v>
          </cell>
        </row>
        <row r="63">
          <cell r="A63" t="str">
            <v>+</v>
          </cell>
          <cell r="O63">
            <v>85.617421208162398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83.554065774601156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85.172514892886625</v>
          </cell>
        </row>
        <row r="68">
          <cell r="A68" t="str">
            <v>+</v>
          </cell>
          <cell r="O68">
            <v>84.263197691493417</v>
          </cell>
        </row>
        <row r="69">
          <cell r="A69" t="str">
            <v>+</v>
          </cell>
          <cell r="O69">
            <v>82.634131968784274</v>
          </cell>
        </row>
        <row r="70">
          <cell r="A70" t="str">
            <v>+</v>
          </cell>
          <cell r="O70">
            <v>82.977515976887943</v>
          </cell>
        </row>
        <row r="71">
          <cell r="A71" t="str">
            <v>+</v>
          </cell>
          <cell r="O71">
            <v>81.235151681145396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16"/>
      <sheetData sheetId="17"/>
      <sheetData sheetId="18"/>
      <sheetData sheetId="19" refreshError="1"/>
      <sheetData sheetId="20" refreshError="1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99.628468216542174</v>
          </cell>
          <cell r="E3">
            <v>16.29</v>
          </cell>
          <cell r="F3">
            <v>0.59111199999999997</v>
          </cell>
        </row>
        <row r="4">
          <cell r="A4">
            <v>90.02</v>
          </cell>
          <cell r="B4">
            <v>0.90584955274081691</v>
          </cell>
          <cell r="C4">
            <v>121.51084486892017</v>
          </cell>
          <cell r="D4">
            <v>95.434709131531818</v>
          </cell>
          <cell r="E4">
            <v>16.600000000000001</v>
          </cell>
          <cell r="F4">
            <v>0.59669899999999998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95.744050870788996</v>
          </cell>
          <cell r="E5">
            <v>16.72</v>
          </cell>
          <cell r="F5">
            <v>0.58668899999999991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95.834237220419894</v>
          </cell>
          <cell r="E6">
            <v>16.670000000000002</v>
          </cell>
          <cell r="F6">
            <v>0.59238099999999994</v>
          </cell>
        </row>
        <row r="7">
          <cell r="A7">
            <v>90.05</v>
          </cell>
          <cell r="B7">
            <v>1.0162113742847021</v>
          </cell>
          <cell r="C7">
            <v>92.923132830933994</v>
          </cell>
          <cell r="D7">
            <v>96.390366140930439</v>
          </cell>
          <cell r="E7">
            <v>16.440000000000001</v>
          </cell>
          <cell r="F7">
            <v>0.60184699999999991</v>
          </cell>
        </row>
        <row r="8">
          <cell r="A8">
            <v>90.06</v>
          </cell>
          <cell r="B8">
            <v>1.0058013162293933</v>
          </cell>
          <cell r="C8">
            <v>84.715863612560582</v>
          </cell>
          <cell r="D8">
            <v>96.891987257323052</v>
          </cell>
          <cell r="E8">
            <v>16.75</v>
          </cell>
          <cell r="F8">
            <v>0.59383299999999994</v>
          </cell>
        </row>
        <row r="9">
          <cell r="A9">
            <v>90.07</v>
          </cell>
          <cell r="B9">
            <v>0.99825031296119759</v>
          </cell>
          <cell r="C9">
            <v>99.269294223742563</v>
          </cell>
          <cell r="D9">
            <v>104.75520681254494</v>
          </cell>
          <cell r="E9">
            <v>16.37</v>
          </cell>
          <cell r="F9">
            <v>0.60986099999999999</v>
          </cell>
        </row>
        <row r="10">
          <cell r="A10">
            <v>90.08</v>
          </cell>
          <cell r="B10">
            <v>0.90352240973764386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0.91320229072180292</v>
          </cell>
          <cell r="C11">
            <v>91.537025512535052</v>
          </cell>
          <cell r="D11">
            <v>108.51287026828214</v>
          </cell>
          <cell r="E11">
            <v>15.71</v>
          </cell>
          <cell r="F11">
            <v>0.63709399999999994</v>
          </cell>
        </row>
        <row r="12">
          <cell r="A12">
            <v>90.1</v>
          </cell>
          <cell r="B12">
            <v>0.74689509092898387</v>
          </cell>
          <cell r="C12">
            <v>74.167223530066138</v>
          </cell>
          <cell r="D12">
            <v>83.098393824811879</v>
          </cell>
          <cell r="E12">
            <v>20.18</v>
          </cell>
          <cell r="F12">
            <v>0.65650799999999998</v>
          </cell>
        </row>
        <row r="13">
          <cell r="A13">
            <v>90.11</v>
          </cell>
          <cell r="B13">
            <v>0.69176599641183467</v>
          </cell>
          <cell r="C13">
            <v>61.131368779774348</v>
          </cell>
          <cell r="D13">
            <v>70.658774539049006</v>
          </cell>
          <cell r="E13">
            <v>23.63</v>
          </cell>
          <cell r="F13">
            <v>0.67255799999999999</v>
          </cell>
        </row>
        <row r="14">
          <cell r="A14">
            <v>90.12</v>
          </cell>
          <cell r="B14">
            <v>0.63812772138269314</v>
          </cell>
          <cell r="C14">
            <v>62.844166995599274</v>
          </cell>
          <cell r="D14">
            <v>69.310923367402808</v>
          </cell>
          <cell r="E14">
            <v>24.19</v>
          </cell>
          <cell r="F14">
            <v>0.67033799999999999</v>
          </cell>
        </row>
        <row r="15">
          <cell r="A15">
            <v>91.01</v>
          </cell>
          <cell r="B15">
            <v>0.52270821897392594</v>
          </cell>
          <cell r="C15">
            <v>51.364390991125177</v>
          </cell>
          <cell r="D15">
            <v>74.876734071685775</v>
          </cell>
          <cell r="E15">
            <v>27.65</v>
          </cell>
          <cell r="F15">
            <v>0.66239599999999998</v>
          </cell>
        </row>
        <row r="16">
          <cell r="A16">
            <v>91.02</v>
          </cell>
          <cell r="B16">
            <v>0.47988117591450397</v>
          </cell>
          <cell r="C16">
            <v>66.260717614034021</v>
          </cell>
          <cell r="D16">
            <v>77.700151743643303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0.56039049020909004</v>
          </cell>
          <cell r="C17">
            <v>67.049183290076414</v>
          </cell>
          <cell r="D17">
            <v>82.650913539433446</v>
          </cell>
          <cell r="E17">
            <v>28.74</v>
          </cell>
          <cell r="F17">
            <v>0.62492799999999993</v>
          </cell>
        </row>
        <row r="18">
          <cell r="A18">
            <v>91.04</v>
          </cell>
          <cell r="B18">
            <v>0.54919522992492209</v>
          </cell>
          <cell r="C18">
            <v>68.294798327569112</v>
          </cell>
          <cell r="D18">
            <v>85.696392246293911</v>
          </cell>
          <cell r="E18">
            <v>29.94</v>
          </cell>
          <cell r="F18">
            <v>0.58741399999999999</v>
          </cell>
        </row>
        <row r="19">
          <cell r="A19">
            <v>91.05</v>
          </cell>
          <cell r="B19">
            <v>0.55724065940892986</v>
          </cell>
          <cell r="C19">
            <v>67.016623851274247</v>
          </cell>
          <cell r="D19">
            <v>88.494629135030536</v>
          </cell>
          <cell r="E19">
            <v>30.12</v>
          </cell>
          <cell r="F19">
            <v>0.58244299999999993</v>
          </cell>
        </row>
        <row r="20">
          <cell r="A20">
            <v>91.06</v>
          </cell>
          <cell r="B20">
            <v>0.55913778196545905</v>
          </cell>
          <cell r="C20">
            <v>77.436766469813278</v>
          </cell>
          <cell r="D20">
            <v>91.651718075236374</v>
          </cell>
          <cell r="E20">
            <v>30.89</v>
          </cell>
          <cell r="F20">
            <v>0.56051399999999996</v>
          </cell>
        </row>
        <row r="21">
          <cell r="A21">
            <v>91.07</v>
          </cell>
          <cell r="B21">
            <v>0.55047749176402194</v>
          </cell>
          <cell r="C21">
            <v>76.845312270519429</v>
          </cell>
          <cell r="D21">
            <v>91.357517662392098</v>
          </cell>
          <cell r="E21">
            <v>31</v>
          </cell>
          <cell r="F21">
            <v>0.55924299999999993</v>
          </cell>
        </row>
        <row r="22">
          <cell r="A22">
            <v>91.08</v>
          </cell>
          <cell r="B22">
            <v>0.50339852751922243</v>
          </cell>
          <cell r="C22">
            <v>72.974655446471928</v>
          </cell>
          <cell r="D22">
            <v>91.426603220650108</v>
          </cell>
          <cell r="E22">
            <v>30.53</v>
          </cell>
          <cell r="F22">
            <v>0.57313999999999998</v>
          </cell>
        </row>
        <row r="23">
          <cell r="A23">
            <v>91.09</v>
          </cell>
          <cell r="B23">
            <v>0.49966963053337499</v>
          </cell>
          <cell r="C23">
            <v>78.780878001789503</v>
          </cell>
          <cell r="D23">
            <v>91.31354856636348</v>
          </cell>
          <cell r="E23">
            <v>30.03</v>
          </cell>
          <cell r="F23">
            <v>0.58902299999999996</v>
          </cell>
        </row>
        <row r="24">
          <cell r="A24">
            <v>91.1</v>
          </cell>
          <cell r="B24">
            <v>0.53751826927998125</v>
          </cell>
          <cell r="C24">
            <v>80.301046718473103</v>
          </cell>
          <cell r="D24">
            <v>91.889365073420862</v>
          </cell>
          <cell r="E24">
            <v>29.89</v>
          </cell>
          <cell r="F24">
            <v>0.59123099999999995</v>
          </cell>
        </row>
        <row r="25">
          <cell r="A25">
            <v>91.11</v>
          </cell>
          <cell r="B25">
            <v>0.58819341531803637</v>
          </cell>
          <cell r="C25">
            <v>80.993403669080749</v>
          </cell>
          <cell r="D25">
            <v>91.827677077459356</v>
          </cell>
          <cell r="E25">
            <v>29.15</v>
          </cell>
          <cell r="F25">
            <v>0.61548299999999989</v>
          </cell>
        </row>
        <row r="26">
          <cell r="A26">
            <v>91.12</v>
          </cell>
          <cell r="B26">
            <v>0.54520374429306806</v>
          </cell>
          <cell r="C26">
            <v>87.86435322380315</v>
          </cell>
          <cell r="D26">
            <v>91.481117726075098</v>
          </cell>
          <cell r="E26">
            <v>28.55</v>
          </cell>
          <cell r="F26">
            <v>0.63738399999999995</v>
          </cell>
        </row>
        <row r="27">
          <cell r="A27">
            <v>92.01</v>
          </cell>
          <cell r="B27">
            <v>0.50191922404464284</v>
          </cell>
          <cell r="C27">
            <v>83.609144967629291</v>
          </cell>
          <cell r="D27">
            <v>90.926560824615621</v>
          </cell>
          <cell r="E27">
            <v>28.36</v>
          </cell>
          <cell r="F27">
            <v>0.63430299999999995</v>
          </cell>
        </row>
        <row r="28">
          <cell r="A28">
            <v>92.02</v>
          </cell>
          <cell r="B28">
            <v>0.47289124089802442</v>
          </cell>
          <cell r="C28">
            <v>84.0200233328287</v>
          </cell>
          <cell r="D28">
            <v>91.014189822846134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0.53779372040718754</v>
          </cell>
          <cell r="C29">
            <v>85.348176132429998</v>
          </cell>
          <cell r="D29">
            <v>92.232958779605141</v>
          </cell>
          <cell r="E29">
            <v>29.16</v>
          </cell>
          <cell r="F29">
            <v>0.60202599999999995</v>
          </cell>
        </row>
        <row r="30">
          <cell r="A30">
            <v>92.04</v>
          </cell>
          <cell r="B30">
            <v>0.52031027090067539</v>
          </cell>
          <cell r="C30">
            <v>82.962583096389537</v>
          </cell>
          <cell r="D30">
            <v>92.772626968143811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0.52875625203352927</v>
          </cell>
          <cell r="C31">
            <v>89.522180191088466</v>
          </cell>
          <cell r="D31">
            <v>93.001698001445021</v>
          </cell>
          <cell r="E31">
            <v>28.84</v>
          </cell>
          <cell r="F31">
            <v>0.61709899999999995</v>
          </cell>
        </row>
        <row r="32">
          <cell r="A32">
            <v>92.06</v>
          </cell>
          <cell r="B32">
            <v>0.51822981815012714</v>
          </cell>
          <cell r="C32">
            <v>80.220735873208923</v>
          </cell>
          <cell r="D32">
            <v>92.865824432529138</v>
          </cell>
          <cell r="E32">
            <v>28.42</v>
          </cell>
          <cell r="F32">
            <v>0.63548799999999994</v>
          </cell>
        </row>
        <row r="33">
          <cell r="A33">
            <v>92.07</v>
          </cell>
          <cell r="B33">
            <v>0.52196485425297834</v>
          </cell>
          <cell r="C33">
            <v>84.790186559722642</v>
          </cell>
          <cell r="D33">
            <v>96.507376411799996</v>
          </cell>
          <cell r="E33">
            <v>26.61</v>
          </cell>
          <cell r="F33">
            <v>0.67081899999999994</v>
          </cell>
        </row>
        <row r="34">
          <cell r="A34">
            <v>92.08</v>
          </cell>
          <cell r="B34">
            <v>0.46212444178161682</v>
          </cell>
          <cell r="C34">
            <v>81.626432357852977</v>
          </cell>
          <cell r="D34">
            <v>93.135226312378833</v>
          </cell>
          <cell r="E34">
            <v>27.25</v>
          </cell>
          <cell r="F34">
            <v>0.68942199999999998</v>
          </cell>
        </row>
        <row r="35">
          <cell r="A35">
            <v>92.09</v>
          </cell>
          <cell r="B35">
            <v>0.46461534940216043</v>
          </cell>
          <cell r="C35">
            <v>81.925760410346285</v>
          </cell>
          <cell r="D35">
            <v>95.833387244499704</v>
          </cell>
          <cell r="E35">
            <v>27.18</v>
          </cell>
          <cell r="F35">
            <v>0.69132499999999997</v>
          </cell>
        </row>
        <row r="36">
          <cell r="A36">
            <v>92.1</v>
          </cell>
          <cell r="B36">
            <v>0.51685485848213586</v>
          </cell>
          <cell r="C36">
            <v>88.159426020806222</v>
          </cell>
          <cell r="D36">
            <v>100.72685496254793</v>
          </cell>
          <cell r="E36">
            <v>27.38</v>
          </cell>
          <cell r="F36">
            <v>0.67558999999999991</v>
          </cell>
        </row>
        <row r="37">
          <cell r="A37">
            <v>92.11</v>
          </cell>
          <cell r="B37">
            <v>0.58733078310468356</v>
          </cell>
          <cell r="C37">
            <v>92.126541625813147</v>
          </cell>
          <cell r="D37">
            <v>104.49852848523471</v>
          </cell>
          <cell r="E37">
            <v>28.54</v>
          </cell>
          <cell r="F37">
            <v>0.62995299999999999</v>
          </cell>
        </row>
        <row r="38">
          <cell r="A38">
            <v>92.12</v>
          </cell>
          <cell r="B38">
            <v>0.54467255674537707</v>
          </cell>
          <cell r="C38">
            <v>93.310905737565932</v>
          </cell>
          <cell r="D38">
            <v>104.67214134739345</v>
          </cell>
          <cell r="E38">
            <v>28.59</v>
          </cell>
          <cell r="F38">
            <v>0.63306999999999991</v>
          </cell>
        </row>
        <row r="39">
          <cell r="A39">
            <v>93.01</v>
          </cell>
          <cell r="B39">
            <v>0.49491628187393039</v>
          </cell>
          <cell r="C39">
            <v>93.654498359360133</v>
          </cell>
          <cell r="D39">
            <v>112.23791113848783</v>
          </cell>
          <cell r="E39">
            <v>28.926986694335898</v>
          </cell>
          <cell r="F39">
            <v>0.61897999999999997</v>
          </cell>
        </row>
        <row r="40">
          <cell r="A40">
            <v>93.02</v>
          </cell>
          <cell r="B40">
            <v>0.47334006101170639</v>
          </cell>
          <cell r="C40">
            <v>93.73774518344085</v>
          </cell>
          <cell r="D40">
            <v>114.56545813830773</v>
          </cell>
          <cell r="E40">
            <v>29.025985717773398</v>
          </cell>
          <cell r="F40">
            <v>0.60916199999999998</v>
          </cell>
        </row>
        <row r="41">
          <cell r="A41">
            <v>93.03</v>
          </cell>
          <cell r="B41">
            <v>0.52731149208694328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0.60701699999999992</v>
          </cell>
        </row>
        <row r="42">
          <cell r="A42">
            <v>93.04</v>
          </cell>
          <cell r="B42">
            <v>0.50876388469734279</v>
          </cell>
          <cell r="C42">
            <v>94.158590688607163</v>
          </cell>
          <cell r="D42">
            <v>115.19325046803561</v>
          </cell>
          <cell r="E42">
            <v>28.500991821289102</v>
          </cell>
          <cell r="F42">
            <v>0.62656599999999996</v>
          </cell>
        </row>
        <row r="43">
          <cell r="A43">
            <v>93.05</v>
          </cell>
          <cell r="B43">
            <v>0.52822287627554354</v>
          </cell>
          <cell r="C43">
            <v>96.854603742161913</v>
          </cell>
          <cell r="D43">
            <v>115.95632307977576</v>
          </cell>
          <cell r="E43">
            <v>28.6099853515625</v>
          </cell>
          <cell r="F43">
            <v>0.62266499999999991</v>
          </cell>
        </row>
        <row r="44">
          <cell r="A44">
            <v>93.06</v>
          </cell>
          <cell r="B44">
            <v>0.52333103896538491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0.60524999999999995</v>
          </cell>
        </row>
        <row r="45">
          <cell r="A45">
            <v>93.07</v>
          </cell>
          <cell r="B45">
            <v>0.51958168623795009</v>
          </cell>
          <cell r="C45">
            <v>102.12183701090227</v>
          </cell>
          <cell r="D45">
            <v>120.40677174589869</v>
          </cell>
          <cell r="E45">
            <v>29.8269958496094</v>
          </cell>
          <cell r="F45">
            <v>0.58323999999999998</v>
          </cell>
        </row>
        <row r="46">
          <cell r="A46">
            <v>93.08</v>
          </cell>
          <cell r="B46">
            <v>0.48548465689332138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0.58972695999999991</v>
          </cell>
        </row>
        <row r="47">
          <cell r="A47">
            <v>93.09</v>
          </cell>
          <cell r="B47">
            <v>0.47719119328193266</v>
          </cell>
          <cell r="C47">
            <v>99.426539568562404</v>
          </cell>
          <cell r="D47">
            <v>122.59863817796432</v>
          </cell>
          <cell r="E47">
            <v>28.8429870605469</v>
          </cell>
          <cell r="F47">
            <v>0.61635910999999999</v>
          </cell>
        </row>
        <row r="48">
          <cell r="A48">
            <v>93.1</v>
          </cell>
          <cell r="B48">
            <v>0.52092006293441795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0.61050099999999996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29.642990112304702</v>
          </cell>
          <cell r="F49">
            <v>0.58825540999999992</v>
          </cell>
        </row>
        <row r="50">
          <cell r="A50">
            <v>93.12</v>
          </cell>
          <cell r="B50">
            <v>0.54002173907925877</v>
          </cell>
          <cell r="C50">
            <v>101.94895183888708</v>
          </cell>
          <cell r="D50">
            <v>127.78599258269801</v>
          </cell>
          <cell r="E50">
            <v>29.763992309570298</v>
          </cell>
          <cell r="F50">
            <v>0.58489775999999993</v>
          </cell>
        </row>
        <row r="51">
          <cell r="A51">
            <v>94.01</v>
          </cell>
          <cell r="B51">
            <v>0.49219152015457668</v>
          </cell>
          <cell r="C51">
            <v>103.89923388721343</v>
          </cell>
          <cell r="D51">
            <v>127.24782485090257</v>
          </cell>
          <cell r="E51">
            <v>30.121994018554702</v>
          </cell>
          <cell r="F51">
            <v>0.57369225999999995</v>
          </cell>
        </row>
        <row r="52">
          <cell r="A52">
            <v>94.02</v>
          </cell>
          <cell r="B52">
            <v>0.46583880811168621</v>
          </cell>
          <cell r="C52">
            <v>104.0781767563637</v>
          </cell>
          <cell r="D52">
            <v>126.72927078211971</v>
          </cell>
          <cell r="E52">
            <v>30.073989868164102</v>
          </cell>
          <cell r="F52">
            <v>0.5756389999999999</v>
          </cell>
        </row>
        <row r="53">
          <cell r="A53">
            <v>94.03</v>
          </cell>
          <cell r="B53">
            <v>0.50706163561399498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0.59094941999999995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29.629989624023398</v>
          </cell>
          <cell r="F54">
            <v>0.58890044999999991</v>
          </cell>
        </row>
        <row r="55">
          <cell r="A55">
            <v>94.05</v>
          </cell>
          <cell r="B55">
            <v>0.52513312910879206</v>
          </cell>
          <cell r="C55">
            <v>102.6366163830851</v>
          </cell>
          <cell r="D55">
            <v>128.02554913621626</v>
          </cell>
          <cell r="E55">
            <v>29.202987670898398</v>
          </cell>
          <cell r="F55">
            <v>0.603209</v>
          </cell>
        </row>
        <row r="56">
          <cell r="A56">
            <v>94.06</v>
          </cell>
          <cell r="B56">
            <v>0.51348097145076543</v>
          </cell>
          <cell r="C56">
            <v>106.35167585620337</v>
          </cell>
          <cell r="D56">
            <v>129.04483366657445</v>
          </cell>
          <cell r="E56">
            <v>28.893997192382798</v>
          </cell>
          <cell r="F56">
            <v>0.61383999999999994</v>
          </cell>
        </row>
        <row r="57">
          <cell r="A57">
            <v>94.07</v>
          </cell>
          <cell r="B57">
            <v>0.50145143880579912</v>
          </cell>
          <cell r="C57">
            <v>110.81035416942656</v>
          </cell>
          <cell r="D57">
            <v>129.4242727774234</v>
          </cell>
          <cell r="E57">
            <v>28.172988891601602</v>
          </cell>
          <cell r="F57">
            <v>0.63671183999999992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0.63923227999999999</v>
          </cell>
        </row>
        <row r="59">
          <cell r="A59">
            <v>94.09</v>
          </cell>
          <cell r="B59">
            <v>0.46201037289063729</v>
          </cell>
          <cell r="C59">
            <v>110.32212980547027</v>
          </cell>
          <cell r="D59">
            <v>132.03606809057149</v>
          </cell>
          <cell r="E59">
            <v>27.979995727539102</v>
          </cell>
          <cell r="F59">
            <v>0.64481704999999989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132.42813896018779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0.56733074963950381</v>
          </cell>
          <cell r="C61">
            <v>113.75384927992249</v>
          </cell>
          <cell r="D61">
            <v>133.55623384377358</v>
          </cell>
          <cell r="E61">
            <v>27.777999877929702</v>
          </cell>
          <cell r="F61">
            <v>0.65003722999999991</v>
          </cell>
        </row>
        <row r="62">
          <cell r="A62">
            <v>94.12</v>
          </cell>
          <cell r="B62">
            <v>0.5125432788455071</v>
          </cell>
          <cell r="C62">
            <v>113.20282020930409</v>
          </cell>
          <cell r="D62">
            <v>134.34355723674054</v>
          </cell>
          <cell r="E62">
            <v>28.218994140625</v>
          </cell>
          <cell r="F62">
            <v>0.63603120999999996</v>
          </cell>
        </row>
        <row r="63">
          <cell r="A63">
            <v>95.01</v>
          </cell>
          <cell r="B63">
            <v>0.46954460894839412</v>
          </cell>
          <cell r="C63">
            <v>109.2375893084898</v>
          </cell>
          <cell r="D63">
            <v>132.19352129582521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0.66609370999999995</v>
          </cell>
        </row>
        <row r="65">
          <cell r="A65">
            <v>95.03</v>
          </cell>
          <cell r="B65">
            <v>0.48279226233398098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0.71114754999999996</v>
          </cell>
        </row>
        <row r="66">
          <cell r="A66">
            <v>95.04</v>
          </cell>
          <cell r="B66">
            <v>0.48009263154992149</v>
          </cell>
          <cell r="C66">
            <v>113.14081188151501</v>
          </cell>
          <cell r="D66">
            <v>134.72770372880862</v>
          </cell>
          <cell r="E66">
            <v>25.866989135742202</v>
          </cell>
          <cell r="F66">
            <v>0.72440087999999991</v>
          </cell>
        </row>
        <row r="67">
          <cell r="A67">
            <v>95.05</v>
          </cell>
          <cell r="B67">
            <v>0.50885847334412726</v>
          </cell>
          <cell r="C67">
            <v>110.98133790054831</v>
          </cell>
          <cell r="D67">
            <v>135.43307522867161</v>
          </cell>
          <cell r="E67">
            <v>26.2369995117188</v>
          </cell>
          <cell r="F67">
            <v>0.71076648999999992</v>
          </cell>
        </row>
        <row r="68">
          <cell r="A68">
            <v>95.06</v>
          </cell>
          <cell r="B68">
            <v>0.49788183273801079</v>
          </cell>
          <cell r="C68">
            <v>112.4947202878715</v>
          </cell>
          <cell r="D68">
            <v>136.26639714930104</v>
          </cell>
          <cell r="E68">
            <v>26.138992309570298</v>
          </cell>
          <cell r="F68">
            <v>0.71417873999999992</v>
          </cell>
        </row>
        <row r="69">
          <cell r="A69">
            <v>95.07</v>
          </cell>
          <cell r="B69">
            <v>0.48722408529612971</v>
          </cell>
          <cell r="C69">
            <v>115.72264411745928</v>
          </cell>
          <cell r="D69">
            <v>135.94307262716333</v>
          </cell>
          <cell r="E69">
            <v>26.009994506835898</v>
          </cell>
          <cell r="F69">
            <v>0.71978288999999995</v>
          </cell>
        </row>
        <row r="70">
          <cell r="A70">
            <v>95.08</v>
          </cell>
          <cell r="B70">
            <v>0.46121541175063108</v>
          </cell>
          <cell r="C70">
            <v>115.85085555303293</v>
          </cell>
          <cell r="D70">
            <v>137.33165842525148</v>
          </cell>
          <cell r="E70">
            <v>26.637985229492202</v>
          </cell>
          <cell r="F70">
            <v>0.69244539999999999</v>
          </cell>
        </row>
        <row r="71">
          <cell r="A71">
            <v>95.09</v>
          </cell>
          <cell r="B71">
            <v>0.45320926054573102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0.68407332999999992</v>
          </cell>
        </row>
        <row r="72">
          <cell r="A72">
            <v>95.1</v>
          </cell>
          <cell r="B72">
            <v>0.48857250279431491</v>
          </cell>
          <cell r="C72">
            <v>111.40717303365462</v>
          </cell>
          <cell r="D72">
            <v>139.37347359332031</v>
          </cell>
          <cell r="E72">
            <v>26.31</v>
          </cell>
          <cell r="F72">
            <v>0.70714336999999994</v>
          </cell>
        </row>
        <row r="73">
          <cell r="A73">
            <v>95.11</v>
          </cell>
          <cell r="B73">
            <v>0.55597284935618019</v>
          </cell>
          <cell r="C73">
            <v>114.67652146115539</v>
          </cell>
          <cell r="D73">
            <v>140.34952307789609</v>
          </cell>
          <cell r="E73">
            <v>26.323</v>
          </cell>
          <cell r="F73">
            <v>0.70601230999999998</v>
          </cell>
        </row>
        <row r="74">
          <cell r="A74">
            <v>95.12</v>
          </cell>
          <cell r="B74">
            <v>0.49092523422806522</v>
          </cell>
          <cell r="C74">
            <v>111.68824397374135</v>
          </cell>
          <cell r="D74">
            <v>140.75786289635766</v>
          </cell>
          <cell r="E74">
            <v>26.658000000000001</v>
          </cell>
          <cell r="F74">
            <v>0.6940996599999999</v>
          </cell>
        </row>
        <row r="75">
          <cell r="A75">
            <v>96.01</v>
          </cell>
          <cell r="B75">
            <v>0.45840290333761169</v>
          </cell>
          <cell r="C75">
            <v>112.44602198515403</v>
          </cell>
          <cell r="D75">
            <v>141.83317052581427</v>
          </cell>
          <cell r="E75">
            <v>26.966999999999999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27.068999999999999</v>
          </cell>
          <cell r="F76">
            <v>0.68214070999999998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27.263000000000002</v>
          </cell>
          <cell r="F77">
            <v>0.67672699999999997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146.16364381368911</v>
          </cell>
          <cell r="E78">
            <v>27.495999999999999</v>
          </cell>
          <cell r="F78">
            <v>0.66396699999999997</v>
          </cell>
        </row>
        <row r="79">
          <cell r="A79">
            <v>96.05</v>
          </cell>
          <cell r="B79">
            <v>0.50089583115326586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0.65214599999999989</v>
          </cell>
        </row>
        <row r="80">
          <cell r="A80">
            <v>96.06</v>
          </cell>
          <cell r="B80">
            <v>0.49177114811244771</v>
          </cell>
          <cell r="C80">
            <v>120.7660767743333</v>
          </cell>
          <cell r="D80">
            <v>148.45457291188509</v>
          </cell>
          <cell r="E80">
            <v>27.803999999999998</v>
          </cell>
          <cell r="F80">
            <v>0.65473347999999998</v>
          </cell>
        </row>
        <row r="81">
          <cell r="A81">
            <v>96.07</v>
          </cell>
          <cell r="B81">
            <v>0.48663686957434071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0.55775311381762616</v>
          </cell>
        </row>
        <row r="86">
          <cell r="A86">
            <v>96.12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  <sheetName val="SV MONITORab"/>
    </sheetNames>
    <definedNames>
      <definedName name="aaaaaaaaaaaaaa"/>
      <definedName name="bbbbbbbbbbbbbb"/>
      <definedName name="BFLD_DF"/>
      <definedName name="ggggggg"/>
      <definedName name="hhhhhhh"/>
      <definedName name="NTDD_RG"/>
      <definedName name="TTTTTTTTTTTT"/>
      <definedName name="UUUUUUUUUUU"/>
    </defined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  <sheetName val="Príloha _10 M"/>
      <sheetName val="i-REER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StRp_Tbl1"/>
      <sheetName val="Stfrprtables"/>
      <sheetName val="WEO-BOP"/>
      <sheetName val="Contents"/>
      <sheetName val="i-RE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  <sheetName val="Q6"/>
      <sheetName val="Q5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E"/>
      <sheetName val="B"/>
      <sheetName val="transfer"/>
      <sheetName val="C"/>
      <sheetName val="read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  <sheetName val="Curr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  <sheetName val="splatnost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-1.7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-216.3213811633816</v>
          </cell>
          <cell r="W44">
            <v>-227.62783257270709</v>
          </cell>
          <cell r="X44">
            <v>-98.037641815094943</v>
          </cell>
          <cell r="Y44">
            <v>-67.509370837869909</v>
          </cell>
          <cell r="Z44">
            <v>-102.07568869740109</v>
          </cell>
          <cell r="AA44">
            <v>-117.00505434652015</v>
          </cell>
          <cell r="AB44">
            <v>-186.66574785244381</v>
          </cell>
          <cell r="AC44">
            <v>-202.25866091938349</v>
          </cell>
          <cell r="AD44">
            <v>-226.20340499146388</v>
          </cell>
          <cell r="AE44">
            <v>-252.07641617618688</v>
          </cell>
          <cell r="AF44">
            <v>-276.63664882771087</v>
          </cell>
          <cell r="AG44">
            <v>-299.76477025710506</v>
          </cell>
          <cell r="AH44">
            <v>-327.4373047845815</v>
          </cell>
          <cell r="AI44">
            <v>-352.69756218493359</v>
          </cell>
          <cell r="AJ44">
            <v>-387.98428410319104</v>
          </cell>
          <cell r="AK44">
            <v>-426.77280970290764</v>
          </cell>
          <cell r="AL44">
            <v>-468.73848049384901</v>
          </cell>
          <cell r="AM44">
            <v>-509.45492121413713</v>
          </cell>
          <cell r="AN44">
            <v>-553.66212973580946</v>
          </cell>
          <cell r="AO44">
            <v>-601.85896997835709</v>
          </cell>
          <cell r="AP44">
            <v>-653.99438821577883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 t="e">
            <v>#NULL!</v>
          </cell>
          <cell r="W59">
            <v>76.576999999999998</v>
          </cell>
          <cell r="X59">
            <v>88</v>
          </cell>
          <cell r="Y59">
            <v>168.8</v>
          </cell>
          <cell r="Z59">
            <v>46</v>
          </cell>
          <cell r="AA59">
            <v>21.571826234561822</v>
          </cell>
          <cell r="AB59">
            <v>24.60352962399319</v>
          </cell>
          <cell r="AC59">
            <v>29.470968624983499</v>
          </cell>
          <cell r="AD59">
            <v>29.586367597174309</v>
          </cell>
          <cell r="AE59">
            <v>30.339294578790643</v>
          </cell>
          <cell r="AF59">
            <v>29.397635648754559</v>
          </cell>
          <cell r="AG59">
            <v>26.040320381323635</v>
          </cell>
          <cell r="AH59">
            <v>24.584698139425132</v>
          </cell>
          <cell r="AI59">
            <v>27.4780497222166</v>
          </cell>
          <cell r="AJ59">
            <v>27.941450669375342</v>
          </cell>
          <cell r="AK59">
            <v>28.126969959321166</v>
          </cell>
          <cell r="AL59">
            <v>28.183487468671359</v>
          </cell>
          <cell r="AM59">
            <v>28.832248256668301</v>
          </cell>
          <cell r="AN59">
            <v>29.493357390727901</v>
          </cell>
          <cell r="AO59">
            <v>30.16704985547214</v>
          </cell>
          <cell r="AP59">
            <v>30.853565106190981</v>
          </cell>
          <cell r="AQ59">
            <v>31.553147153878683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 t="e">
            <v>#NULL!</v>
          </cell>
          <cell r="W79">
            <v>-35.200021569098865</v>
          </cell>
          <cell r="X79">
            <v>104.26835154530427</v>
          </cell>
          <cell r="Y79">
            <v>89.867966551948371</v>
          </cell>
          <cell r="Z79">
            <v>117.7482262685876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#NULL!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-86.737265930695855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37964.514540162039</v>
          </cell>
          <cell r="C84">
            <v>38092.597013773149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2002</v>
          </cell>
          <cell r="W84">
            <v>2003</v>
          </cell>
          <cell r="X84">
            <v>2004</v>
          </cell>
          <cell r="Y84">
            <v>2004</v>
          </cell>
          <cell r="Z84">
            <v>2005</v>
          </cell>
          <cell r="AA84">
            <v>2006</v>
          </cell>
          <cell r="AB84">
            <v>2007</v>
          </cell>
          <cell r="AC84">
            <v>2008</v>
          </cell>
          <cell r="AD84">
            <v>2009</v>
          </cell>
          <cell r="AE84">
            <v>2010</v>
          </cell>
          <cell r="AF84">
            <v>2011</v>
          </cell>
          <cell r="AG84">
            <v>2012</v>
          </cell>
          <cell r="AH84">
            <v>2013</v>
          </cell>
          <cell r="AI84">
            <v>2014</v>
          </cell>
          <cell r="AJ84">
            <v>2015</v>
          </cell>
          <cell r="AK84">
            <v>2016</v>
          </cell>
          <cell r="AL84">
            <v>2017</v>
          </cell>
          <cell r="AM84">
            <v>2018</v>
          </cell>
          <cell r="AN84">
            <v>2019</v>
          </cell>
          <cell r="AO84">
            <v>2020</v>
          </cell>
          <cell r="AP84">
            <v>2021</v>
          </cell>
          <cell r="AQ84">
            <v>2022</v>
          </cell>
        </row>
        <row r="85">
          <cell r="A85" t="str">
            <v>||</v>
          </cell>
          <cell r="B85">
            <v>37964.514540162039</v>
          </cell>
          <cell r="C85">
            <v>38092.597013773149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11/102</v>
          </cell>
          <cell r="W85" t="str">
            <v>11/103</v>
          </cell>
          <cell r="X85" t="str">
            <v>11/104</v>
          </cell>
          <cell r="Y85" t="str">
            <v>11/104</v>
          </cell>
          <cell r="Z85" t="str">
            <v>11/105</v>
          </cell>
          <cell r="AA85" t="str">
            <v>11/106</v>
          </cell>
          <cell r="AB85" t="str">
            <v>11/107</v>
          </cell>
          <cell r="AC85" t="str">
            <v>11/108</v>
          </cell>
          <cell r="AD85" t="str">
            <v>11/109</v>
          </cell>
          <cell r="AE85" t="str">
            <v>11/110</v>
          </cell>
          <cell r="AF85" t="str">
            <v>11/111</v>
          </cell>
          <cell r="AG85" t="str">
            <v>11/112</v>
          </cell>
          <cell r="AH85" t="str">
            <v>11/113</v>
          </cell>
          <cell r="AI85" t="str">
            <v>11/114</v>
          </cell>
          <cell r="AJ85" t="str">
            <v>11/115</v>
          </cell>
          <cell r="AK85" t="str">
            <v>11/116</v>
          </cell>
          <cell r="AL85" t="str">
            <v>11/117</v>
          </cell>
          <cell r="AM85" t="str">
            <v>11/118</v>
          </cell>
          <cell r="AN85" t="str">
            <v>11/119</v>
          </cell>
          <cell r="AO85" t="str">
            <v>11/120</v>
          </cell>
          <cell r="AP85" t="str">
            <v>11/121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daily calculations"/>
      <sheetName val="monthly"/>
      <sheetName val="Príloha 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Raw Data"/>
      <sheetName val="i-rates"/>
      <sheetName val="i-REER"/>
      <sheetName val="wages"/>
      <sheetName val="outfore"/>
      <sheetName val="watchdog"/>
      <sheetName val="watch-gh"/>
      <sheetName val="inf proj"/>
      <sheetName val="reer.gh"/>
      <sheetName val="dirt-trade"/>
      <sheetName val="Mtarget"/>
      <sheetName val="A Current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  <sheetName val="Raw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REER"/>
    </sheetNames>
    <sheetDataSet>
      <sheetData sheetId="0" refreshError="1"/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  <sheetName val="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 refreshError="1"/>
      <sheetData sheetId="3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er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9"/>
      <sheetName val="DP"/>
      <sheetName val="LS"/>
      <sheetName val="ZPIZ"/>
      <sheetName val="ZZZS"/>
      <sheetName val="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DP"/>
      <sheetName val="LS"/>
      <sheetName val="ZPIZ"/>
      <sheetName val="ZZZS"/>
      <sheetName val="Ha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e9"/>
      <sheetName val="IFR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Main"/>
      <sheetName val="Links"/>
      <sheetName val="ErrCheck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  <sheetName val="Macroframework-Ver.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udget-G"/>
      <sheetName val="Expenditures"/>
      <sheetName val="Revenues"/>
      <sheetName val="Input 1- Basics"/>
      <sheetName val="Lists-Modules-Chart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mak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tech_prac"/>
      <sheetName val="TAB34"/>
      <sheetName val="J(Priv.Cap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2"/>
      <sheetName val="1993"/>
      <sheetName val="1994"/>
      <sheetName val="1995"/>
      <sheetName val="1996"/>
      <sheetName val="1997"/>
      <sheetName val="1998"/>
      <sheetName val="99budg"/>
      <sheetName val="1999"/>
      <sheetName val="00budg"/>
      <sheetName val="92_2000"/>
      <sheetName val="2000"/>
      <sheetName val="01budg"/>
      <sheetName val="output"/>
      <sheetName val="fctnl"/>
      <sheetName val="Figures"/>
      <sheetName val="%GDP"/>
      <sheetName val="ControlSheet"/>
      <sheetName val="old-new"/>
      <sheetName val="projections"/>
      <sheetName val="hist series"/>
      <sheetName val="Nclassif92-01"/>
      <sheetName val="proj_levels_base"/>
      <sheetName val="proj_percent_base"/>
      <sheetName val="assumptions_base"/>
      <sheetName val="exp.analysis"/>
      <sheetName val="proj_levels_adj"/>
      <sheetName val="proj_percent_adj"/>
      <sheetName val="assumption_adj"/>
      <sheetName val="WEO Q1"/>
      <sheetName val="BP99Exp"/>
      <sheetName val="SV FISCAL2"/>
      <sheetName val="M"/>
      <sheetName val="NOVA legislativa"/>
      <sheetName val="Prehľ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Dec"/>
      <sheetName val="projections"/>
      <sheetName val="output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 CNB, seigniorage"/>
      <sheetName val="Input MS, NFA"/>
      <sheetName val="MS"/>
      <sheetName val="BaseMoney"/>
      <sheetName val="BaseGrowth"/>
      <sheetName val="Indicators"/>
      <sheetName val="Quarter"/>
      <sheetName val="Interest"/>
      <sheetName val="EDSS data"/>
      <sheetName val="Int Chts SR99"/>
      <sheetName val="PRIBOR Yield Curve"/>
      <sheetName val="deposit growth"/>
      <sheetName val="credit growth"/>
      <sheetName val="real rates"/>
      <sheetName val="interest differential"/>
      <sheetName val="Inflation"/>
      <sheetName val="R and inflation"/>
      <sheetName val="intermediation"/>
      <sheetName val="NFA, const XR"/>
      <sheetName val="Chart2"/>
      <sheetName val="Chart6"/>
      <sheetName val="Chart7"/>
      <sheetName val="NFA banks"/>
      <sheetName val="Forex--banks"/>
      <sheetName val="Sterilization"/>
      <sheetName val="Monthly sterilization"/>
      <sheetName val="M2 growth"/>
      <sheetName val="M2 components"/>
      <sheetName val="M2-contr"/>
      <sheetName val="Base-contributions"/>
      <sheetName val="Forex dep &amp; cred"/>
      <sheetName val="Velo"/>
      <sheetName val="real int. rates"/>
      <sheetName val="Yield"/>
      <sheetName val="Month"/>
      <sheetName val="AREMOSchart"/>
      <sheetName val="DataShare"/>
      <sheetName val="projections"/>
      <sheetName val="tech_pr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 refreshError="1"/>
      <sheetData sheetId="3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  <sheetName val="i2-KA"/>
      <sheetName val="Svkb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/>
      <sheetData sheetId="66"/>
      <sheetData sheetId="67" refreshError="1"/>
      <sheetData sheetId="68" refreshError="1"/>
      <sheetData sheetId="6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_OR"/>
      <sheetName val="Prorač"/>
      <sheetName val="Občine"/>
      <sheetName val="ZPIZ"/>
      <sheetName val="ZZZS"/>
      <sheetName val="pro2001"/>
      <sheetName val="output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P_Dollars"/>
      <sheetName val="SR Table 2004"/>
      <sheetName val="SR Table 2008"/>
      <sheetName val="SR_%GDP"/>
      <sheetName val="Export of goods EU NonEU"/>
      <sheetName val="ControlSheet"/>
      <sheetName val="CurrentAccount"/>
      <sheetName val="CapitalAccount"/>
      <sheetName val="IntLiq"/>
      <sheetName val="i1-CA"/>
      <sheetName val="i2-KA"/>
      <sheetName val="i3-LQ"/>
      <sheetName val="BOP$_1994-2001"/>
      <sheetName val="BOP_SIT_1994-2001"/>
      <sheetName val="BOP_Euros_1994-2001"/>
      <sheetName val="Assu"/>
      <sheetName val="BoP monthly"/>
      <sheetName val="BoP monthly Euros"/>
      <sheetName val="BoP monthly SIT"/>
      <sheetName val="BoP"/>
      <sheetName val="SR table"/>
      <sheetName val="Assu. summary"/>
      <sheetName val="Export_goods"/>
      <sheetName val="Import_goods"/>
      <sheetName val="Mission vs now"/>
      <sheetName val="Graphs"/>
      <sheetName val="Exchange rates"/>
      <sheetName val="X Services"/>
      <sheetName val="M Services"/>
      <sheetName val="oil prices"/>
      <sheetName val="Services"/>
      <sheetName val="Exports EU_non"/>
      <sheetName val="IndProd_X"/>
      <sheetName val="BoP 2002"/>
      <sheetName val="SR_E"/>
      <sheetName val="Prorač"/>
      <sheetName val="Q4_H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0"/>
      <sheetName val="Sheet1"/>
      <sheetName val="01budg"/>
      <sheetName val="i1-CA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l. Ind. Tbl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."/>
      <sheetName val="Table 3.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22"/>
      <sheetName val="Table 23"/>
      <sheetName val="Table 24"/>
      <sheetName val="Table 25"/>
      <sheetName val="Table26"/>
      <sheetName val="Table 27"/>
      <sheetName val="Table28"/>
      <sheetName val="Table 29"/>
      <sheetName val="ControlSheet"/>
      <sheetName val="Table 30"/>
      <sheetName val="Table21"/>
      <sheetName val="Table 22"/>
      <sheetName val="Table24"/>
      <sheetName val="IM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3"/>
      <sheetName val="Summary Table"/>
      <sheetName val="Table"/>
      <sheetName val="B"/>
      <sheetName val="perfcrit 2"/>
      <sheetName val="Table 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150dp"/>
      <sheetName val="RED47"/>
      <sheetName val="Rank"/>
      <sheetName val="Commercial Banks"/>
      <sheetName val="T7"/>
      <sheetName val="Table3"/>
      <sheetName val="Annual BiH summary data"/>
      <sheetName val="Table 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Sheet"/>
      <sheetName val="Data"/>
      <sheetName val="Bloomberg via EDSS"/>
      <sheetName val="Module1"/>
      <sheetName val="Table"/>
      <sheetName val="Table_GEF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A"/>
      <sheetName val="DATAQ"/>
      <sheetName val="DataM"/>
      <sheetName val="T Vulnerability"/>
      <sheetName val="PDR vulnerability table"/>
      <sheetName val="Data"/>
    </sheetNames>
    <sheetDataSet>
      <sheetData sheetId="0"/>
      <sheetData sheetId="1"/>
      <sheetData sheetId="2"/>
      <sheetData sheetId="3"/>
      <sheetData sheetId="4" refreshError="1">
        <row r="5">
          <cell r="B5">
            <v>2000</v>
          </cell>
          <cell r="C5">
            <v>2001</v>
          </cell>
          <cell r="D5">
            <v>2002</v>
          </cell>
          <cell r="E5">
            <v>2003</v>
          </cell>
        </row>
        <row r="8">
          <cell r="A8" t="str">
            <v>Key Economic and Market Indicators</v>
          </cell>
        </row>
        <row r="9">
          <cell r="A9" t="str">
            <v>Real GDP growth (in percent)</v>
          </cell>
          <cell r="B9">
            <v>2.035398622287147</v>
          </cell>
          <cell r="C9">
            <v>3.7857410702522287</v>
          </cell>
          <cell r="D9">
            <v>4.6111781486932273</v>
          </cell>
          <cell r="E9">
            <v>4.4672623016402326</v>
          </cell>
        </row>
        <row r="10">
          <cell r="A10" t="str">
            <v>CPI inflation (period average, in percent)</v>
          </cell>
          <cell r="B10">
            <v>12.028861672837749</v>
          </cell>
          <cell r="C10">
            <v>7.3037809647979515</v>
          </cell>
          <cell r="D10">
            <v>3.3233106504193728</v>
          </cell>
          <cell r="E10">
            <v>8.5</v>
          </cell>
        </row>
        <row r="11">
          <cell r="A11" t="str">
            <v>Short-term interbank rate (in percent)</v>
          </cell>
          <cell r="B11">
            <v>8.5816666666666652</v>
          </cell>
          <cell r="C11">
            <v>7.769166666666667</v>
          </cell>
          <cell r="D11">
            <v>7.8066666666666675</v>
          </cell>
          <cell r="E11">
            <v>6.32</v>
          </cell>
        </row>
        <row r="12">
          <cell r="A12" t="str">
            <v>EMBI secondary market spread (basis points, end of period)</v>
          </cell>
          <cell r="B12" t="str">
            <v>…</v>
          </cell>
          <cell r="C12" t="str">
            <v>…</v>
          </cell>
          <cell r="D12" t="str">
            <v>…</v>
          </cell>
          <cell r="E12" t="str">
            <v>…</v>
          </cell>
        </row>
        <row r="13">
          <cell r="A13" t="str">
            <v>Exchange rate Sk/US$ (end of period)</v>
          </cell>
          <cell r="B13">
            <v>47.389000000000003</v>
          </cell>
          <cell r="C13">
            <v>48.466999999999999</v>
          </cell>
          <cell r="D13">
            <v>40.036000000000001</v>
          </cell>
          <cell r="E13">
            <v>32.92</v>
          </cell>
        </row>
        <row r="16">
          <cell r="A16" t="str">
            <v>External Sector</v>
          </cell>
        </row>
        <row r="17">
          <cell r="A17" t="str">
            <v>Exchange rate regime</v>
          </cell>
          <cell r="B17" t="str">
            <v>Managed floating</v>
          </cell>
        </row>
        <row r="18">
          <cell r="A18" t="str">
            <v>Current account balance (percent of GDP)</v>
          </cell>
          <cell r="B18">
            <v>-3.4636573362638488</v>
          </cell>
          <cell r="C18">
            <v>-8.407194853338007</v>
          </cell>
          <cell r="D18">
            <v>-7.999629388763382</v>
          </cell>
          <cell r="E18">
            <v>-0.85626393194781836</v>
          </cell>
        </row>
        <row r="19">
          <cell r="A19" t="str">
            <v>Net FDI inflows (percent of GDP)</v>
          </cell>
          <cell r="B19">
            <v>10.36732895897099</v>
          </cell>
          <cell r="C19">
            <v>5.4439924505726625</v>
          </cell>
          <cell r="D19">
            <v>16.350849739075539</v>
          </cell>
          <cell r="E19">
            <v>1.7749988247863249</v>
          </cell>
        </row>
        <row r="20">
          <cell r="A20" t="str">
            <v>Export growth (US$ value, GNFS)</v>
          </cell>
          <cell r="B20">
            <v>14.864495470165579</v>
          </cell>
          <cell r="C20">
            <v>7.0974774345985594</v>
          </cell>
          <cell r="D20">
            <v>13.425324299569155</v>
          </cell>
          <cell r="E20">
            <v>46.484482044883435</v>
          </cell>
        </row>
        <row r="21">
          <cell r="A21" t="str">
            <v xml:space="preserve">Real effective exchange rate (2000 = 100)  </v>
          </cell>
          <cell r="B21">
            <v>100</v>
          </cell>
          <cell r="C21">
            <v>100.55386661515627</v>
          </cell>
          <cell r="D21">
            <v>100.48456753547046</v>
          </cell>
          <cell r="E21">
            <v>112.13728474870786</v>
          </cell>
        </row>
        <row r="22">
          <cell r="A22" t="str">
            <v>Gross official international reserves (GIR) in US$ billion</v>
          </cell>
          <cell r="B22">
            <v>4.0768000000000004</v>
          </cell>
          <cell r="C22">
            <v>4.1886427230136505</v>
          </cell>
          <cell r="D22">
            <v>9.1954999999999991</v>
          </cell>
          <cell r="E22">
            <v>12.148999999999999</v>
          </cell>
        </row>
        <row r="23">
          <cell r="A23" t="str">
            <v xml:space="preserve">GIR in percent of external short-term debt at remaining maturity </v>
          </cell>
          <cell r="B23">
            <v>102.00364298724955</v>
          </cell>
          <cell r="C23">
            <v>95.151087781354732</v>
          </cell>
          <cell r="D23">
            <v>132.1382382526225</v>
          </cell>
          <cell r="E23">
            <v>85.344552581958979</v>
          </cell>
        </row>
        <row r="24">
          <cell r="A24" t="str">
            <v xml:space="preserve">Net official international reserves (NIR) in US$ billion </v>
          </cell>
          <cell r="B24">
            <v>3.7529386739026509</v>
          </cell>
          <cell r="C24">
            <v>3.9225599483835722</v>
          </cell>
          <cell r="D24">
            <v>8.760844984422743</v>
          </cell>
          <cell r="E24">
            <v>11.070891728261516</v>
          </cell>
        </row>
        <row r="25">
          <cell r="A25" t="str">
            <v xml:space="preserve">Total gross external debt in percent of GDP </v>
          </cell>
          <cell r="B25">
            <v>53.440365724419458</v>
          </cell>
          <cell r="C25">
            <v>52.866938251067076</v>
          </cell>
          <cell r="D25">
            <v>54.079111901055896</v>
          </cell>
          <cell r="E25">
            <v>55.333568051282043</v>
          </cell>
        </row>
        <row r="26">
          <cell r="A26" t="str">
            <v xml:space="preserve">o/w  Short-term debt (original maturity in percent of GDP) </v>
          </cell>
          <cell r="B26">
            <v>11.945279953480025</v>
          </cell>
          <cell r="C26">
            <v>14.712790651057189</v>
          </cell>
          <cell r="D26">
            <v>17.48005113098489</v>
          </cell>
          <cell r="E26">
            <v>23.804002980669871</v>
          </cell>
        </row>
        <row r="27">
          <cell r="A27" t="str">
            <v xml:space="preserve">           Private sector debt (in percent of GDP)</v>
          </cell>
          <cell r="B27">
            <v>36.702174625308288</v>
          </cell>
          <cell r="C27">
            <v>36.322982150625464</v>
          </cell>
          <cell r="D27">
            <v>38.647387577371205</v>
          </cell>
          <cell r="E27">
            <v>39.237170299145291</v>
          </cell>
        </row>
        <row r="28">
          <cell r="A28" t="str">
            <v xml:space="preserve">Total gross external debt in percent of exports of GNFS </v>
          </cell>
          <cell r="B28">
            <v>76.522845875333601</v>
          </cell>
          <cell r="C28">
            <v>73.026982378869192</v>
          </cell>
          <cell r="D28">
            <v>76.422736734087025</v>
          </cell>
          <cell r="E28">
            <v>72.004489784546053</v>
          </cell>
        </row>
        <row r="29">
          <cell r="A29" t="str">
            <v>Gross external financing requirement (in US billion)</v>
          </cell>
          <cell r="B29">
            <v>5.0892999999999997</v>
          </cell>
          <cell r="C29">
            <v>5.752751323431581</v>
          </cell>
          <cell r="D29">
            <v>6.3409941559352418</v>
          </cell>
          <cell r="E29">
            <v>7.2389381908149346</v>
          </cell>
        </row>
        <row r="32">
          <cell r="A32" t="str">
            <v>Public Sector  2/</v>
          </cell>
        </row>
        <row r="33">
          <cell r="A33" t="str">
            <v xml:space="preserve">Overall balance (percent of GDP) </v>
          </cell>
          <cell r="B33">
            <v>-12.307524310042298</v>
          </cell>
          <cell r="C33">
            <v>-5.9985147044261815</v>
          </cell>
          <cell r="D33">
            <v>-5.7045228472601535</v>
          </cell>
          <cell r="E33">
            <v>-3.3646353646353639</v>
          </cell>
        </row>
        <row r="34">
          <cell r="A34" t="str">
            <v xml:space="preserve">Primary balance (percent of GDP) </v>
          </cell>
          <cell r="B34">
            <v>-9.9463749854134385</v>
          </cell>
          <cell r="C34">
            <v>-3.2516090702049709</v>
          </cell>
          <cell r="D34">
            <v>-2.6017658838521784</v>
          </cell>
          <cell r="E34">
            <v>-1.5393772893772892</v>
          </cell>
        </row>
        <row r="35">
          <cell r="A35" t="str">
            <v xml:space="preserve">Debt-stabilizing primary balance (percent of GDP) </v>
          </cell>
          <cell r="B35" t="str">
            <v>…</v>
          </cell>
          <cell r="C35" t="str">
            <v>…</v>
          </cell>
          <cell r="D35" t="str">
            <v>…</v>
          </cell>
          <cell r="E35" t="str">
            <v>…</v>
          </cell>
        </row>
        <row r="36">
          <cell r="A36" t="str">
            <v>Gross public sector financing requirement (in percent of GDP)</v>
          </cell>
          <cell r="B36">
            <v>20.865759518525536</v>
          </cell>
          <cell r="C36">
            <v>19.043443116006475</v>
          </cell>
          <cell r="D36">
            <v>17.643546331694886</v>
          </cell>
          <cell r="E36">
            <v>18.027599132814743</v>
          </cell>
        </row>
        <row r="37">
          <cell r="A37" t="str">
            <v xml:space="preserve">Public sector gross debt (PSGD, in percent of GDP) </v>
          </cell>
          <cell r="B37">
            <v>49.878650520994469</v>
          </cell>
          <cell r="C37">
            <v>48.736112486384791</v>
          </cell>
          <cell r="D37">
            <v>43.272073548152193</v>
          </cell>
          <cell r="E37">
            <v>42.6048951048951</v>
          </cell>
        </row>
        <row r="38">
          <cell r="A38" t="str">
            <v>o/w  External debt from official creditors (in percent of total PSGD)</v>
          </cell>
          <cell r="B38">
            <v>3.2481681945142005</v>
          </cell>
          <cell r="C38">
            <v>2.8645439528958558</v>
          </cell>
          <cell r="D38">
            <v>3.1435923731612352</v>
          </cell>
          <cell r="E38">
            <v>4.3166072210823874</v>
          </cell>
        </row>
        <row r="39">
          <cell r="A39" t="str">
            <v>External debt from private creditors (in percent of total PSGD)</v>
          </cell>
          <cell r="B39">
            <v>27.098280730805495</v>
          </cell>
          <cell r="C39">
            <v>28.467599278530177</v>
          </cell>
          <cell r="D39">
            <v>28.37375774263916</v>
          </cell>
          <cell r="E39">
            <v>25.575408870195592</v>
          </cell>
        </row>
        <row r="40">
          <cell r="A40" t="str">
            <v>Debt linked to foreign currency (in percent of total PSGD)</v>
          </cell>
          <cell r="B40">
            <v>23.533137585693254</v>
          </cell>
          <cell r="C40">
            <v>19.27088539698407</v>
          </cell>
          <cell r="D40">
            <v>23.677971841888819</v>
          </cell>
          <cell r="E40">
            <v>20.31518064755652</v>
          </cell>
        </row>
        <row r="41">
          <cell r="A41" t="str">
            <v>Debt at variable interest rate or indexed to inflation (in percent of total PSGD)</v>
          </cell>
          <cell r="B41" t="str">
            <v>…</v>
          </cell>
          <cell r="C41" t="str">
            <v>…</v>
          </cell>
          <cell r="D41" t="str">
            <v>…</v>
          </cell>
          <cell r="E41" t="str">
            <v>…</v>
          </cell>
        </row>
        <row r="42">
          <cell r="A42" t="str">
            <v>Public sector net debt (in percent of GDP)</v>
          </cell>
          <cell r="B42" t="str">
            <v>…</v>
          </cell>
          <cell r="C42" t="str">
            <v>…</v>
          </cell>
          <cell r="D42" t="str">
            <v>…</v>
          </cell>
          <cell r="E42">
            <v>29.039377289377292</v>
          </cell>
        </row>
        <row r="45">
          <cell r="A45" t="str">
            <v xml:space="preserve">Financial Sector </v>
          </cell>
        </row>
        <row r="46">
          <cell r="A46" t="str">
            <v>Capital adequacy ratio (in percent)</v>
          </cell>
          <cell r="B46">
            <v>13.75</v>
          </cell>
          <cell r="C46">
            <v>19.75</v>
          </cell>
          <cell r="D46">
            <v>21.3</v>
          </cell>
          <cell r="E46">
            <v>21.6</v>
          </cell>
        </row>
        <row r="47">
          <cell r="A47" t="str">
            <v xml:space="preserve">NPLs in percent of total loans </v>
          </cell>
          <cell r="B47">
            <v>20.11</v>
          </cell>
          <cell r="C47">
            <v>20.53</v>
          </cell>
          <cell r="D47">
            <v>9.2200000000000006</v>
          </cell>
          <cell r="E47">
            <v>6.41</v>
          </cell>
        </row>
        <row r="48">
          <cell r="A48" t="str">
            <v>Provisions in percent of NPLs</v>
          </cell>
          <cell r="B48">
            <v>83.8</v>
          </cell>
          <cell r="C48">
            <v>88.6</v>
          </cell>
          <cell r="D48">
            <v>86.14</v>
          </cell>
          <cell r="E48">
            <v>88.3</v>
          </cell>
        </row>
        <row r="49">
          <cell r="A49" t="str">
            <v>Return on average assets (in percent)</v>
          </cell>
          <cell r="B49">
            <v>0.52</v>
          </cell>
          <cell r="C49">
            <v>0.98</v>
          </cell>
          <cell r="D49">
            <v>1.17</v>
          </cell>
          <cell r="E49">
            <v>1.1499999999999999</v>
          </cell>
        </row>
        <row r="50">
          <cell r="A50" t="str">
            <v xml:space="preserve">FX deposits held by residents (in percent of total deposits) </v>
          </cell>
          <cell r="B50">
            <v>17.433906452209278</v>
          </cell>
          <cell r="C50">
            <v>17.548839539155118</v>
          </cell>
          <cell r="D50">
            <v>17.245838047518991</v>
          </cell>
          <cell r="E50">
            <v>14.151813153042406</v>
          </cell>
        </row>
        <row r="51">
          <cell r="A51" t="str">
            <v>FX deposits held by residents (in percent of gross international reserves)</v>
          </cell>
          <cell r="B51">
            <v>48.810666969492246</v>
          </cell>
          <cell r="C51">
            <v>51.770607264047207</v>
          </cell>
          <cell r="D51">
            <v>28.982669879094573</v>
          </cell>
          <cell r="E51">
            <v>23.028161766610555</v>
          </cell>
        </row>
        <row r="52">
          <cell r="A52" t="str">
            <v>FX loans to residents (in percent of total loans)</v>
          </cell>
          <cell r="B52">
            <v>12.30806726785279</v>
          </cell>
          <cell r="C52">
            <v>15.932102441929718</v>
          </cell>
          <cell r="D52">
            <v>15.928424757993549</v>
          </cell>
          <cell r="E52">
            <v>17.703225806451613</v>
          </cell>
        </row>
        <row r="53">
          <cell r="A53" t="str">
            <v>Net open forex position (sum of on- and off- balance sheet exposure) (in percent of capital)</v>
          </cell>
          <cell r="B53" t="str">
            <v>…</v>
          </cell>
          <cell r="C53" t="str">
            <v>…</v>
          </cell>
          <cell r="D53" t="str">
            <v>…</v>
          </cell>
          <cell r="E53" t="str">
            <v>…</v>
          </cell>
        </row>
        <row r="54">
          <cell r="A54" t="str">
            <v>Ratio of gross notional off-balance sheet exposure to capital</v>
          </cell>
          <cell r="B54" t="str">
            <v>…</v>
          </cell>
          <cell r="C54" t="str">
            <v>…</v>
          </cell>
          <cell r="D54" t="str">
            <v>…</v>
          </cell>
          <cell r="E54" t="str">
            <v>…</v>
          </cell>
        </row>
        <row r="56">
          <cell r="A56" t="str">
            <v>Memo item:</v>
          </cell>
        </row>
        <row r="57">
          <cell r="A57" t="str">
            <v>Nominal GDP in billions of U.S. dollars</v>
          </cell>
          <cell r="B57">
            <v>20.217357897053152</v>
          </cell>
          <cell r="C57">
            <v>20.887244248114019</v>
          </cell>
          <cell r="D57">
            <v>24.237343290661691</v>
          </cell>
          <cell r="E57">
            <v>32.692979392245896</v>
          </cell>
        </row>
        <row r="59">
          <cell r="A59" t="str">
            <v>1/ Staff projection, or actual data for period specified in column G</v>
          </cell>
        </row>
        <row r="60">
          <cell r="A60" t="str">
            <v>2/  General government.</v>
          </cell>
        </row>
      </sheetData>
      <sheetData sheetId="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3 Key Ratios"/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Figure 6 NPV"/>
      <sheetName val="Figure 7&amp;8 Burden"/>
      <sheetName val="Figure 9 Social"/>
      <sheetName val="Debt Serv 2"/>
      <sheetName val="Figure 10"/>
      <sheetName val="T8 IMF Assistance(old)"/>
      <sheetName val="DebtService Long"/>
      <sheetName val="OldStress Chart 4"/>
    </sheetNames>
    <sheetDataSet>
      <sheetData sheetId="0" refreshError="1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424CC-8CE0-4C62-B8BF-25E7646107DF}">
  <sheetPr codeName="Sheet1">
    <tabColor rgb="FF13BFEA"/>
  </sheetPr>
  <dimension ref="A1:A56"/>
  <sheetViews>
    <sheetView showGridLines="0" tabSelected="1" workbookViewId="0"/>
  </sheetViews>
  <sheetFormatPr defaultRowHeight="14.4" x14ac:dyDescent="0.3"/>
  <cols>
    <col min="1" max="1" width="120.44140625" bestFit="1" customWidth="1"/>
  </cols>
  <sheetData>
    <row r="1" spans="1:1" ht="21" x14ac:dyDescent="0.4">
      <c r="A1" s="9" t="s">
        <v>184</v>
      </c>
    </row>
    <row r="2" spans="1:1" x14ac:dyDescent="0.3">
      <c r="A2" s="10" t="s">
        <v>0</v>
      </c>
    </row>
    <row r="3" spans="1:1" x14ac:dyDescent="0.3">
      <c r="A3" s="226"/>
    </row>
    <row r="4" spans="1:1" s="3" customFormat="1" x14ac:dyDescent="0.3">
      <c r="A4" s="227" t="s">
        <v>290</v>
      </c>
    </row>
    <row r="5" spans="1:1" s="3" customFormat="1" x14ac:dyDescent="0.3">
      <c r="A5" s="228" t="s">
        <v>291</v>
      </c>
    </row>
    <row r="6" spans="1:1" s="3" customFormat="1" x14ac:dyDescent="0.3">
      <c r="A6" s="228" t="s">
        <v>292</v>
      </c>
    </row>
    <row r="7" spans="1:1" s="2" customFormat="1" x14ac:dyDescent="0.3">
      <c r="A7" s="228" t="s">
        <v>293</v>
      </c>
    </row>
    <row r="8" spans="1:1" s="3" customFormat="1" x14ac:dyDescent="0.3">
      <c r="A8" s="228" t="s">
        <v>294</v>
      </c>
    </row>
    <row r="9" spans="1:1" s="3" customFormat="1" x14ac:dyDescent="0.3">
      <c r="A9" s="228" t="s">
        <v>295</v>
      </c>
    </row>
    <row r="10" spans="1:1" s="3" customFormat="1" x14ac:dyDescent="0.3">
      <c r="A10" s="227" t="s">
        <v>296</v>
      </c>
    </row>
    <row r="11" spans="1:1" s="3" customFormat="1" x14ac:dyDescent="0.3">
      <c r="A11" s="97"/>
    </row>
    <row r="12" spans="1:1" s="2" customFormat="1" x14ac:dyDescent="0.3">
      <c r="A12" s="228" t="s">
        <v>297</v>
      </c>
    </row>
    <row r="13" spans="1:1" s="2" customFormat="1" x14ac:dyDescent="0.3">
      <c r="A13" s="228" t="s">
        <v>298</v>
      </c>
    </row>
    <row r="14" spans="1:1" s="2" customFormat="1" x14ac:dyDescent="0.3">
      <c r="A14" s="228" t="s">
        <v>299</v>
      </c>
    </row>
    <row r="15" spans="1:1" s="3" customFormat="1" x14ac:dyDescent="0.3">
      <c r="A15" s="228" t="s">
        <v>300</v>
      </c>
    </row>
    <row r="16" spans="1:1" s="3" customFormat="1" x14ac:dyDescent="0.3">
      <c r="A16" s="228" t="s">
        <v>301</v>
      </c>
    </row>
    <row r="17" spans="1:1" s="3" customFormat="1" x14ac:dyDescent="0.3">
      <c r="A17" s="228" t="s">
        <v>302</v>
      </c>
    </row>
    <row r="18" spans="1:1" s="3" customFormat="1" x14ac:dyDescent="0.3">
      <c r="A18" s="228" t="s">
        <v>303</v>
      </c>
    </row>
    <row r="19" spans="1:1" s="3" customFormat="1" x14ac:dyDescent="0.3">
      <c r="A19" s="97"/>
    </row>
    <row r="20" spans="1:1" s="3" customFormat="1" x14ac:dyDescent="0.3">
      <c r="A20" s="97"/>
    </row>
    <row r="21" spans="1:1" s="3" customFormat="1" x14ac:dyDescent="0.3">
      <c r="A21" s="97"/>
    </row>
    <row r="22" spans="1:1" s="3" customFormat="1" x14ac:dyDescent="0.3">
      <c r="A22" s="97"/>
    </row>
    <row r="23" spans="1:1" s="3" customFormat="1" x14ac:dyDescent="0.3">
      <c r="A23" s="97"/>
    </row>
    <row r="24" spans="1:1" s="3" customFormat="1" x14ac:dyDescent="0.3">
      <c r="A24" s="97"/>
    </row>
    <row r="25" spans="1:1" s="3" customFormat="1" x14ac:dyDescent="0.3">
      <c r="A25" s="97"/>
    </row>
    <row r="26" spans="1:1" s="3" customFormat="1" x14ac:dyDescent="0.3">
      <c r="A26" s="97"/>
    </row>
    <row r="27" spans="1:1" s="3" customFormat="1" x14ac:dyDescent="0.3">
      <c r="A27" s="97"/>
    </row>
    <row r="28" spans="1:1" s="3" customFormat="1" x14ac:dyDescent="0.3">
      <c r="A28" s="97"/>
    </row>
    <row r="29" spans="1:1" s="3" customFormat="1" x14ac:dyDescent="0.3">
      <c r="A29" s="97"/>
    </row>
    <row r="30" spans="1:1" s="3" customFormat="1" x14ac:dyDescent="0.3">
      <c r="A30" s="97"/>
    </row>
    <row r="31" spans="1:1" s="3" customFormat="1" x14ac:dyDescent="0.3">
      <c r="A31" s="97"/>
    </row>
    <row r="32" spans="1:1" s="3" customFormat="1" x14ac:dyDescent="0.3">
      <c r="A32" s="97"/>
    </row>
    <row r="33" spans="1:1" s="3" customFormat="1" x14ac:dyDescent="0.3">
      <c r="A33" s="97"/>
    </row>
    <row r="34" spans="1:1" s="3" customFormat="1" x14ac:dyDescent="0.3">
      <c r="A34" s="97"/>
    </row>
    <row r="35" spans="1:1" s="3" customFormat="1" x14ac:dyDescent="0.3">
      <c r="A35" s="97"/>
    </row>
    <row r="36" spans="1:1" s="3" customFormat="1" x14ac:dyDescent="0.3">
      <c r="A36" s="97"/>
    </row>
    <row r="37" spans="1:1" s="3" customFormat="1" x14ac:dyDescent="0.3">
      <c r="A37" s="97"/>
    </row>
    <row r="38" spans="1:1" s="3" customFormat="1" x14ac:dyDescent="0.3">
      <c r="A38" s="97"/>
    </row>
    <row r="39" spans="1:1" s="3" customFormat="1" x14ac:dyDescent="0.3">
      <c r="A39" s="97"/>
    </row>
    <row r="40" spans="1:1" s="3" customFormat="1" x14ac:dyDescent="0.3">
      <c r="A40" s="97"/>
    </row>
    <row r="41" spans="1:1" s="3" customFormat="1" x14ac:dyDescent="0.3">
      <c r="A41" s="97"/>
    </row>
    <row r="42" spans="1:1" s="3" customFormat="1" x14ac:dyDescent="0.3">
      <c r="A42" s="97"/>
    </row>
    <row r="43" spans="1:1" s="3" customFormat="1" x14ac:dyDescent="0.3">
      <c r="A43" s="97"/>
    </row>
    <row r="44" spans="1:1" s="3" customFormat="1" x14ac:dyDescent="0.3">
      <c r="A44" s="97"/>
    </row>
    <row r="45" spans="1:1" s="3" customFormat="1" x14ac:dyDescent="0.3">
      <c r="A45" s="97"/>
    </row>
    <row r="46" spans="1:1" s="3" customFormat="1" x14ac:dyDescent="0.3">
      <c r="A46" s="97"/>
    </row>
    <row r="47" spans="1:1" s="3" customFormat="1" x14ac:dyDescent="0.3">
      <c r="A47" s="97"/>
    </row>
    <row r="48" spans="1:1" s="3" customFormat="1" x14ac:dyDescent="0.3">
      <c r="A48" s="97"/>
    </row>
    <row r="49" spans="1:1" s="3" customFormat="1" x14ac:dyDescent="0.3">
      <c r="A49" s="97"/>
    </row>
    <row r="50" spans="1:1" s="3" customFormat="1" x14ac:dyDescent="0.3">
      <c r="A50" s="97"/>
    </row>
    <row r="51" spans="1:1" s="3" customFormat="1" x14ac:dyDescent="0.3">
      <c r="A51" s="97"/>
    </row>
    <row r="52" spans="1:1" s="3" customFormat="1" x14ac:dyDescent="0.3">
      <c r="A52" s="97"/>
    </row>
    <row r="53" spans="1:1" s="3" customFormat="1" x14ac:dyDescent="0.3">
      <c r="A53" s="97"/>
    </row>
    <row r="54" spans="1:1" s="3" customFormat="1" x14ac:dyDescent="0.3">
      <c r="A54" s="97"/>
    </row>
    <row r="55" spans="1:1" s="3" customFormat="1" x14ac:dyDescent="0.3">
      <c r="A55" s="97"/>
    </row>
    <row r="56" spans="1:1" s="3" customFormat="1" x14ac:dyDescent="0.3">
      <c r="A56" s="97"/>
    </row>
  </sheetData>
  <hyperlinks>
    <hyperlink ref="A5" location="'T02'!A1" display="Tab 2: Príjmy a výdavky citlivé na starnutie populácie" xr:uid="{BF7E376A-E2C6-4176-A347-85C8DBCDC1E4}"/>
    <hyperlink ref="A6" location="'T03'!A1" display="Tab 3: Základný scenár verejných financií" xr:uid="{08521683-87C9-45F1-8EE5-469C200F0BD4}"/>
    <hyperlink ref="A7" location="'T04'!A1" display="Tab 4: Vývoj ukazovateľa dlhodobej udržateľnosti" xr:uid="{54D39720-DF3E-4B1C-B590-9A0EB8679412}"/>
    <hyperlink ref="A8" location="'T05'!A1" display="Tab 5: Porovnanie odhadu salda VS v roku 2021 s fiškálnym rámcom" xr:uid="{54CD0A91-9453-4972-BD4D-94B7032A3B8A}"/>
    <hyperlink ref="A9" location="'T06'!A1" display="Tab 6: Zoznam opatrení zahrnutých do základného scenára vychádzajúceho z roku 2021" xr:uid="{708F0BC8-855D-4235-AAFE-FEAA1A221B3A}"/>
    <hyperlink ref="A10" location="'T07'!A1" display="Tab 7: Jednorazové vplyvy a iné položky s dočasným vplyvom" xr:uid="{652D3163-9DFA-4EB0-8B66-5C1D671C9C9C}"/>
    <hyperlink ref="A12" location="'G01'!A1" display="Graf 1: Ukazovateľ dlhodobej udržateľnosti v roku 2021 – stav k 18. máju 2021" xr:uid="{2C6BDFC3-DB30-48C6-B840-7E8377550D26}"/>
    <hyperlink ref="A13" location="'G02'!A1" display="Graf 2: Príspevky k zmene ukazovateľa medzi rokmi 2020 a 2021" xr:uid="{1F03B45D-3A7F-474C-B131-F548C9795D5E}"/>
    <hyperlink ref="A14" location="'G03'!A1" display="Graf 3: Ukazovateľ dlhodobej udržateľnosti" xr:uid="{A518E51C-4B31-4CDE-9123-819209206938}"/>
    <hyperlink ref="A15" location="'G04'!A1" display="Graf 4: Príspevky k zmene štrukturálneho salda medzi rokmi 2021 a 2024" xr:uid="{C7862974-3972-413B-8DF2-98CA890E4368}"/>
    <hyperlink ref="A16" location="'G05'!A1" display="Graf 5: Príspevky ostatných zložiek k zmene salda medzi rokmi 2021 a 2024" xr:uid="{C5264787-6261-4640-8F4C-32E363C00CF0}"/>
    <hyperlink ref="A17" location="'G06,G07'!A1" display="Graf 6: Projekcia vývoja dlhu a primárneho salda v základnom scenári" xr:uid="{045AEF06-84C2-4147-9395-E10FE36ACF23}"/>
    <hyperlink ref="A18" location="'G06,G07'!A1" display="Graf 7: Projekcia výdavkov v základnom scenári" xr:uid="{6B57C6FE-ED1F-4186-AE31-414907576F17}"/>
    <hyperlink ref="A4" location="'T01'!A1" display="Tab 1: Strednodobá časť základného scenára" xr:uid="{CE4B93A9-B780-4A4A-BFE1-1BE35469F1CB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7CBD9-C94C-4DC5-8F80-4B91BE379099}">
  <sheetPr>
    <pageSetUpPr fitToPage="1"/>
  </sheetPr>
  <dimension ref="A1:G22"/>
  <sheetViews>
    <sheetView showGridLines="0" zoomScale="107" zoomScaleNormal="107" workbookViewId="0"/>
  </sheetViews>
  <sheetFormatPr defaultColWidth="8.88671875" defaultRowHeight="14.4" x14ac:dyDescent="0.3"/>
  <cols>
    <col min="1" max="1" width="36.88671875" style="2" customWidth="1"/>
    <col min="2" max="16384" width="8.88671875" style="2"/>
  </cols>
  <sheetData>
    <row r="1" spans="1:7" x14ac:dyDescent="0.3">
      <c r="G1" s="7" t="s">
        <v>197</v>
      </c>
    </row>
    <row r="2" spans="1:7" x14ac:dyDescent="0.3">
      <c r="A2" s="124"/>
      <c r="B2" s="124" t="s">
        <v>198</v>
      </c>
      <c r="C2" s="124" t="s">
        <v>142</v>
      </c>
      <c r="D2" s="124" t="s">
        <v>143</v>
      </c>
    </row>
    <row r="3" spans="1:7" x14ac:dyDescent="0.3">
      <c r="A3" s="59" t="s">
        <v>199</v>
      </c>
      <c r="B3" s="159">
        <v>0.42756402049591435</v>
      </c>
    </row>
    <row r="4" spans="1:7" x14ac:dyDescent="0.3">
      <c r="A4" s="59" t="s">
        <v>200</v>
      </c>
      <c r="B4" s="159"/>
      <c r="C4" s="159">
        <v>-0.21435261824543944</v>
      </c>
      <c r="D4" s="125"/>
    </row>
    <row r="5" spans="1:7" x14ac:dyDescent="0.3">
      <c r="A5" s="59" t="s">
        <v>201</v>
      </c>
      <c r="B5" s="159"/>
      <c r="C5" s="159"/>
      <c r="D5" s="159">
        <v>0.12637770984271099</v>
      </c>
    </row>
    <row r="6" spans="1:7" ht="19.649999999999999" customHeight="1" x14ac:dyDescent="0.3">
      <c r="A6" s="59" t="s">
        <v>144</v>
      </c>
      <c r="D6" s="159">
        <v>0.14419847413007325</v>
      </c>
    </row>
    <row r="7" spans="1:7" x14ac:dyDescent="0.3">
      <c r="A7" s="162" t="s">
        <v>145</v>
      </c>
      <c r="B7" s="163"/>
      <c r="C7" s="163"/>
      <c r="D7" s="164">
        <v>1.4330447944066904E-2</v>
      </c>
    </row>
    <row r="16" spans="1:7" x14ac:dyDescent="0.3">
      <c r="G16" s="161" t="s">
        <v>146</v>
      </c>
    </row>
    <row r="22" spans="1:1" x14ac:dyDescent="0.3">
      <c r="A22" s="55"/>
    </row>
  </sheetData>
  <pageMargins left="0.7" right="0.7" top="0.75" bottom="0.75" header="0.3" footer="0.3"/>
  <pageSetup paperSize="9" scale="5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7183B-6613-4C82-B067-6AD19A0BBE3F}">
  <dimension ref="A1:F2602"/>
  <sheetViews>
    <sheetView showGridLines="0" zoomScaleNormal="100" workbookViewId="0"/>
  </sheetViews>
  <sheetFormatPr defaultColWidth="9.109375" defaultRowHeight="13.8" x14ac:dyDescent="0.3"/>
  <cols>
    <col min="1" max="1" width="52.109375" style="103" customWidth="1"/>
    <col min="2" max="2" width="14.88671875" style="103" customWidth="1"/>
    <col min="3" max="4" width="9.5546875" style="103" customWidth="1"/>
    <col min="5" max="16384" width="9.109375" style="103"/>
  </cols>
  <sheetData>
    <row r="1" spans="1:6" ht="45" customHeight="1" x14ac:dyDescent="0.3">
      <c r="A1" s="104"/>
      <c r="B1" s="105" t="s">
        <v>122</v>
      </c>
      <c r="C1" s="106"/>
      <c r="D1" s="106"/>
      <c r="E1" s="106"/>
    </row>
    <row r="2" spans="1:6" ht="11.85" customHeight="1" x14ac:dyDescent="0.3">
      <c r="A2" s="107"/>
      <c r="B2" s="108"/>
      <c r="C2" s="109">
        <v>1</v>
      </c>
      <c r="D2" s="109">
        <v>4</v>
      </c>
      <c r="E2" s="109">
        <v>6</v>
      </c>
      <c r="F2" s="102" t="s">
        <v>304</v>
      </c>
    </row>
    <row r="3" spans="1:6" ht="11.85" customHeight="1" x14ac:dyDescent="0.3">
      <c r="A3" s="110">
        <v>2013</v>
      </c>
      <c r="B3" s="111">
        <v>1.9</v>
      </c>
      <c r="C3" s="109">
        <v>1</v>
      </c>
      <c r="D3" s="109">
        <v>4</v>
      </c>
      <c r="E3" s="109">
        <v>6</v>
      </c>
    </row>
    <row r="4" spans="1:6" ht="11.85" customHeight="1" x14ac:dyDescent="0.3">
      <c r="A4" s="110">
        <v>2014</v>
      </c>
      <c r="B4" s="111">
        <v>1.4</v>
      </c>
      <c r="C4" s="109">
        <v>1</v>
      </c>
      <c r="D4" s="109">
        <v>4</v>
      </c>
      <c r="E4" s="109">
        <v>6</v>
      </c>
    </row>
    <row r="5" spans="1:6" ht="11.85" customHeight="1" x14ac:dyDescent="0.3">
      <c r="A5" s="110">
        <v>2015</v>
      </c>
      <c r="B5" s="111">
        <v>0.4</v>
      </c>
      <c r="C5" s="109">
        <v>1</v>
      </c>
      <c r="D5" s="109">
        <v>4</v>
      </c>
      <c r="E5" s="109">
        <v>6</v>
      </c>
    </row>
    <row r="6" spans="1:6" ht="11.85" customHeight="1" x14ac:dyDescent="0.3">
      <c r="A6" s="110">
        <v>2016</v>
      </c>
      <c r="B6" s="111">
        <v>0.83</v>
      </c>
      <c r="C6" s="109">
        <v>1</v>
      </c>
      <c r="D6" s="109">
        <v>4</v>
      </c>
      <c r="E6" s="109">
        <v>6</v>
      </c>
    </row>
    <row r="7" spans="1:6" ht="11.85" customHeight="1" x14ac:dyDescent="0.3">
      <c r="A7" s="110">
        <v>2017</v>
      </c>
      <c r="B7" s="111">
        <v>1.1981153569580012</v>
      </c>
      <c r="C7" s="109">
        <v>1</v>
      </c>
      <c r="D7" s="109">
        <v>4</v>
      </c>
      <c r="E7" s="109">
        <v>6</v>
      </c>
    </row>
    <row r="8" spans="1:6" ht="11.85" customHeight="1" x14ac:dyDescent="0.3">
      <c r="A8" s="110">
        <v>2018</v>
      </c>
      <c r="B8" s="111">
        <v>1.6497370647195042</v>
      </c>
      <c r="C8" s="109">
        <v>1</v>
      </c>
      <c r="D8" s="109">
        <v>4</v>
      </c>
      <c r="E8" s="109">
        <v>6</v>
      </c>
    </row>
    <row r="9" spans="1:6" ht="11.85" customHeight="1" x14ac:dyDescent="0.3">
      <c r="A9" s="110">
        <v>2019</v>
      </c>
      <c r="B9" s="111">
        <v>4.858228919854187</v>
      </c>
      <c r="C9" s="109">
        <v>1</v>
      </c>
      <c r="D9" s="109">
        <v>4</v>
      </c>
      <c r="E9" s="109">
        <v>6</v>
      </c>
    </row>
    <row r="10" spans="1:6" ht="11.85" customHeight="1" x14ac:dyDescent="0.3">
      <c r="A10" s="195" t="s">
        <v>123</v>
      </c>
      <c r="B10" s="196">
        <v>5.3567085166353916</v>
      </c>
      <c r="C10" s="109">
        <v>1</v>
      </c>
      <c r="D10" s="109">
        <v>4</v>
      </c>
      <c r="E10" s="109">
        <v>6</v>
      </c>
    </row>
    <row r="11" spans="1:6" ht="11.85" customHeight="1" x14ac:dyDescent="0.3">
      <c r="A11" s="195" t="s">
        <v>124</v>
      </c>
      <c r="B11" s="196">
        <v>6.6956441418675245</v>
      </c>
      <c r="C11" s="109">
        <v>1</v>
      </c>
      <c r="D11" s="109">
        <v>4</v>
      </c>
      <c r="E11" s="109">
        <v>6</v>
      </c>
    </row>
    <row r="12" spans="1:6" ht="11.85" customHeight="1" x14ac:dyDescent="0.3">
      <c r="A12" s="195" t="s">
        <v>125</v>
      </c>
      <c r="B12" s="197">
        <v>5.5730914289185502</v>
      </c>
      <c r="C12" s="109">
        <v>1</v>
      </c>
      <c r="D12" s="109">
        <v>4</v>
      </c>
      <c r="E12" s="109">
        <v>6</v>
      </c>
    </row>
    <row r="13" spans="1:6" ht="11.85" customHeight="1" x14ac:dyDescent="0.3">
      <c r="A13" s="198" t="s">
        <v>202</v>
      </c>
      <c r="B13" s="199">
        <v>6.0712094630858759</v>
      </c>
      <c r="C13" s="109">
        <v>1</v>
      </c>
      <c r="D13" s="109">
        <v>4</v>
      </c>
      <c r="E13" s="109">
        <v>6</v>
      </c>
    </row>
    <row r="14" spans="1:6" ht="18" customHeight="1" x14ac:dyDescent="0.3">
      <c r="A14" s="112"/>
      <c r="B14" s="113"/>
      <c r="C14" s="109">
        <v>1</v>
      </c>
      <c r="D14" s="109">
        <v>4</v>
      </c>
      <c r="E14" s="109">
        <v>6</v>
      </c>
    </row>
    <row r="15" spans="1:6" ht="15" customHeight="1" x14ac:dyDescent="0.3">
      <c r="B15" s="114" t="s">
        <v>16</v>
      </c>
      <c r="C15" s="115"/>
      <c r="D15" s="115"/>
      <c r="E15" s="116"/>
    </row>
    <row r="16" spans="1:6" ht="11.85" customHeight="1" x14ac:dyDescent="0.3">
      <c r="C16" s="115"/>
      <c r="D16" s="115"/>
      <c r="E16" s="116"/>
    </row>
    <row r="17" spans="3:5" ht="11.85" customHeight="1" x14ac:dyDescent="0.3">
      <c r="C17" s="115"/>
      <c r="D17" s="115"/>
      <c r="E17" s="116"/>
    </row>
    <row r="18" spans="3:5" ht="11.85" customHeight="1" x14ac:dyDescent="0.3">
      <c r="C18" s="115"/>
      <c r="D18" s="115"/>
      <c r="E18" s="116"/>
    </row>
    <row r="19" spans="3:5" ht="11.85" customHeight="1" x14ac:dyDescent="0.3">
      <c r="C19" s="115"/>
      <c r="D19" s="115"/>
      <c r="E19" s="116"/>
    </row>
    <row r="20" spans="3:5" ht="11.85" customHeight="1" x14ac:dyDescent="0.3">
      <c r="C20" s="115"/>
      <c r="D20" s="115"/>
      <c r="E20" s="115"/>
    </row>
    <row r="21" spans="3:5" ht="11.85" customHeight="1" x14ac:dyDescent="0.3"/>
    <row r="22" spans="3:5" ht="11.85" customHeight="1" x14ac:dyDescent="0.3"/>
    <row r="23" spans="3:5" ht="11.85" customHeight="1" x14ac:dyDescent="0.3"/>
    <row r="24" spans="3:5" ht="11.85" customHeight="1" x14ac:dyDescent="0.3"/>
    <row r="25" spans="3:5" ht="11.85" customHeight="1" x14ac:dyDescent="0.3"/>
    <row r="26" spans="3:5" ht="11.85" customHeight="1" x14ac:dyDescent="0.3"/>
    <row r="27" spans="3:5" ht="11.85" customHeight="1" x14ac:dyDescent="0.3"/>
    <row r="28" spans="3:5" ht="11.85" customHeight="1" x14ac:dyDescent="0.3"/>
    <row r="29" spans="3:5" ht="11.85" customHeight="1" x14ac:dyDescent="0.3"/>
    <row r="30" spans="3:5" ht="11.85" customHeight="1" x14ac:dyDescent="0.3"/>
    <row r="31" spans="3:5" ht="11.85" customHeight="1" x14ac:dyDescent="0.3"/>
    <row r="32" spans="3:5" ht="11.85" customHeight="1" x14ac:dyDescent="0.3"/>
    <row r="33" ht="11.85" customHeight="1" x14ac:dyDescent="0.3"/>
    <row r="34" ht="11.85" customHeight="1" x14ac:dyDescent="0.3"/>
    <row r="35" ht="11.85" customHeight="1" x14ac:dyDescent="0.3"/>
    <row r="36" ht="11.85" customHeight="1" x14ac:dyDescent="0.3"/>
    <row r="37" ht="11.85" customHeight="1" x14ac:dyDescent="0.3"/>
    <row r="38" ht="11.85" customHeight="1" x14ac:dyDescent="0.3"/>
    <row r="39" ht="11.85" customHeight="1" x14ac:dyDescent="0.3"/>
    <row r="40" ht="11.85" customHeight="1" x14ac:dyDescent="0.3"/>
    <row r="41" ht="11.85" customHeight="1" x14ac:dyDescent="0.3"/>
    <row r="42" ht="11.85" customHeight="1" x14ac:dyDescent="0.3"/>
    <row r="43" ht="11.85" customHeight="1" x14ac:dyDescent="0.3"/>
    <row r="44" ht="11.85" customHeight="1" x14ac:dyDescent="0.3"/>
    <row r="45" ht="11.85" customHeight="1" x14ac:dyDescent="0.3"/>
    <row r="46" ht="11.85" customHeight="1" x14ac:dyDescent="0.3"/>
    <row r="47" ht="11.85" customHeight="1" x14ac:dyDescent="0.3"/>
    <row r="48" ht="11.85" customHeight="1" x14ac:dyDescent="0.3"/>
    <row r="49" ht="11.85" customHeight="1" x14ac:dyDescent="0.3"/>
    <row r="50" ht="11.85" customHeight="1" x14ac:dyDescent="0.3"/>
    <row r="51" ht="11.85" customHeight="1" x14ac:dyDescent="0.3"/>
    <row r="52" ht="11.85" customHeight="1" x14ac:dyDescent="0.3"/>
    <row r="53" ht="11.85" customHeight="1" x14ac:dyDescent="0.3"/>
    <row r="54" ht="11.85" customHeight="1" x14ac:dyDescent="0.3"/>
    <row r="55" ht="11.85" customHeight="1" x14ac:dyDescent="0.3"/>
    <row r="56" ht="11.85" customHeight="1" x14ac:dyDescent="0.3"/>
    <row r="57" ht="11.85" customHeight="1" x14ac:dyDescent="0.3"/>
    <row r="58" ht="11.85" customHeight="1" x14ac:dyDescent="0.3"/>
    <row r="59" ht="11.85" customHeight="1" x14ac:dyDescent="0.3"/>
    <row r="60" ht="11.85" customHeight="1" x14ac:dyDescent="0.3"/>
    <row r="61" ht="11.85" customHeight="1" x14ac:dyDescent="0.3"/>
    <row r="62" ht="11.85" customHeight="1" x14ac:dyDescent="0.3"/>
    <row r="63" ht="11.85" customHeight="1" x14ac:dyDescent="0.3"/>
    <row r="64" ht="11.85" customHeight="1" x14ac:dyDescent="0.3"/>
    <row r="65" ht="11.85" customHeight="1" x14ac:dyDescent="0.3"/>
    <row r="66" ht="11.85" customHeight="1" x14ac:dyDescent="0.3"/>
    <row r="67" ht="11.85" customHeight="1" x14ac:dyDescent="0.3"/>
    <row r="68" ht="11.85" customHeight="1" x14ac:dyDescent="0.3"/>
    <row r="69" ht="11.85" customHeight="1" x14ac:dyDescent="0.3"/>
    <row r="70" ht="11.85" customHeight="1" x14ac:dyDescent="0.3"/>
    <row r="71" ht="11.85" customHeight="1" x14ac:dyDescent="0.3"/>
    <row r="72" ht="11.85" customHeight="1" x14ac:dyDescent="0.3"/>
    <row r="73" ht="11.85" customHeight="1" x14ac:dyDescent="0.3"/>
    <row r="74" ht="11.85" customHeight="1" x14ac:dyDescent="0.3"/>
    <row r="75" ht="11.85" customHeight="1" x14ac:dyDescent="0.3"/>
    <row r="76" ht="11.85" customHeight="1" x14ac:dyDescent="0.3"/>
    <row r="77" ht="11.85" customHeight="1" x14ac:dyDescent="0.3"/>
    <row r="78" ht="11.85" customHeight="1" x14ac:dyDescent="0.3"/>
    <row r="79" ht="11.85" customHeight="1" x14ac:dyDescent="0.3"/>
    <row r="80" ht="11.85" customHeight="1" x14ac:dyDescent="0.3"/>
    <row r="81" ht="11.85" customHeight="1" x14ac:dyDescent="0.3"/>
    <row r="82" ht="11.85" customHeight="1" x14ac:dyDescent="0.3"/>
    <row r="83" ht="11.85" customHeight="1" x14ac:dyDescent="0.3"/>
    <row r="84" ht="11.85" customHeight="1" x14ac:dyDescent="0.3"/>
    <row r="85" ht="11.85" customHeight="1" x14ac:dyDescent="0.3"/>
    <row r="86" ht="11.85" customHeight="1" x14ac:dyDescent="0.3"/>
    <row r="87" ht="11.85" customHeight="1" x14ac:dyDescent="0.3"/>
    <row r="88" ht="11.85" customHeight="1" x14ac:dyDescent="0.3"/>
    <row r="89" ht="11.85" customHeight="1" x14ac:dyDescent="0.3"/>
    <row r="90" ht="11.85" customHeight="1" x14ac:dyDescent="0.3"/>
    <row r="91" ht="11.85" customHeight="1" x14ac:dyDescent="0.3"/>
    <row r="92" ht="11.85" customHeight="1" x14ac:dyDescent="0.3"/>
    <row r="93" ht="11.85" customHeight="1" x14ac:dyDescent="0.3"/>
    <row r="94" ht="11.85" customHeight="1" x14ac:dyDescent="0.3"/>
    <row r="95" ht="11.85" customHeight="1" x14ac:dyDescent="0.3"/>
    <row r="96" ht="11.85" customHeight="1" x14ac:dyDescent="0.3"/>
    <row r="97" ht="11.85" customHeight="1" x14ac:dyDescent="0.3"/>
    <row r="98" ht="11.85" customHeight="1" x14ac:dyDescent="0.3"/>
    <row r="99" ht="11.85" customHeight="1" x14ac:dyDescent="0.3"/>
    <row r="100" ht="11.85" customHeight="1" x14ac:dyDescent="0.3"/>
    <row r="101" ht="11.85" customHeight="1" x14ac:dyDescent="0.3"/>
    <row r="102" ht="11.85" customHeight="1" x14ac:dyDescent="0.3"/>
    <row r="103" ht="11.85" customHeight="1" x14ac:dyDescent="0.3"/>
    <row r="104" ht="11.85" customHeight="1" x14ac:dyDescent="0.3"/>
    <row r="105" ht="11.85" customHeight="1" x14ac:dyDescent="0.3"/>
    <row r="106" ht="11.85" customHeight="1" x14ac:dyDescent="0.3"/>
    <row r="107" ht="11.85" customHeight="1" x14ac:dyDescent="0.3"/>
    <row r="108" ht="11.85" customHeight="1" x14ac:dyDescent="0.3"/>
    <row r="109" ht="11.85" customHeight="1" x14ac:dyDescent="0.3"/>
    <row r="110" ht="11.85" customHeight="1" x14ac:dyDescent="0.3"/>
    <row r="111" ht="11.85" customHeight="1" x14ac:dyDescent="0.3"/>
    <row r="112" ht="11.85" customHeight="1" x14ac:dyDescent="0.3"/>
    <row r="113" ht="11.85" customHeight="1" x14ac:dyDescent="0.3"/>
    <row r="114" ht="11.85" customHeight="1" x14ac:dyDescent="0.3"/>
    <row r="115" ht="11.85" customHeight="1" x14ac:dyDescent="0.3"/>
    <row r="116" ht="11.85" customHeight="1" x14ac:dyDescent="0.3"/>
    <row r="117" ht="11.85" customHeight="1" x14ac:dyDescent="0.3"/>
    <row r="118" ht="11.85" customHeight="1" x14ac:dyDescent="0.3"/>
    <row r="119" ht="11.85" customHeight="1" x14ac:dyDescent="0.3"/>
    <row r="120" ht="11.85" customHeight="1" x14ac:dyDescent="0.3"/>
    <row r="121" ht="11.85" customHeight="1" x14ac:dyDescent="0.3"/>
    <row r="122" ht="11.85" customHeight="1" x14ac:dyDescent="0.3"/>
    <row r="123" ht="11.85" customHeight="1" x14ac:dyDescent="0.3"/>
    <row r="124" ht="11.85" customHeight="1" x14ac:dyDescent="0.3"/>
    <row r="125" ht="11.85" customHeight="1" x14ac:dyDescent="0.3"/>
    <row r="126" ht="11.85" customHeight="1" x14ac:dyDescent="0.3"/>
    <row r="127" ht="11.85" customHeight="1" x14ac:dyDescent="0.3"/>
    <row r="128" ht="11.85" customHeight="1" x14ac:dyDescent="0.3"/>
    <row r="129" ht="11.85" customHeight="1" x14ac:dyDescent="0.3"/>
    <row r="130" ht="11.85" customHeight="1" x14ac:dyDescent="0.3"/>
    <row r="131" ht="11.85" customHeight="1" x14ac:dyDescent="0.3"/>
    <row r="132" ht="11.85" customHeight="1" x14ac:dyDescent="0.3"/>
    <row r="133" ht="11.85" customHeight="1" x14ac:dyDescent="0.3"/>
    <row r="134" ht="11.85" customHeight="1" x14ac:dyDescent="0.3"/>
    <row r="135" ht="11.85" customHeight="1" x14ac:dyDescent="0.3"/>
    <row r="136" ht="11.85" customHeight="1" x14ac:dyDescent="0.3"/>
    <row r="137" ht="11.85" customHeight="1" x14ac:dyDescent="0.3"/>
    <row r="138" ht="11.85" customHeight="1" x14ac:dyDescent="0.3"/>
    <row r="139" ht="11.85" customHeight="1" x14ac:dyDescent="0.3"/>
    <row r="140" ht="11.85" customHeight="1" x14ac:dyDescent="0.3"/>
    <row r="141" ht="11.85" customHeight="1" x14ac:dyDescent="0.3"/>
    <row r="142" ht="11.85" customHeight="1" x14ac:dyDescent="0.3"/>
    <row r="143" ht="11.85" customHeight="1" x14ac:dyDescent="0.3"/>
    <row r="144" ht="11.85" customHeight="1" x14ac:dyDescent="0.3"/>
    <row r="145" ht="11.85" customHeight="1" x14ac:dyDescent="0.3"/>
    <row r="146" ht="11.85" customHeight="1" x14ac:dyDescent="0.3"/>
    <row r="147" ht="11.85" customHeight="1" x14ac:dyDescent="0.3"/>
    <row r="148" ht="11.85" customHeight="1" x14ac:dyDescent="0.3"/>
    <row r="149" ht="11.85" customHeight="1" x14ac:dyDescent="0.3"/>
    <row r="150" ht="11.85" customHeight="1" x14ac:dyDescent="0.3"/>
    <row r="151" ht="11.85" customHeight="1" x14ac:dyDescent="0.3"/>
    <row r="152" ht="11.85" customHeight="1" x14ac:dyDescent="0.3"/>
    <row r="153" ht="11.85" customHeight="1" x14ac:dyDescent="0.3"/>
    <row r="154" ht="11.85" customHeight="1" x14ac:dyDescent="0.3"/>
    <row r="155" ht="11.85" customHeight="1" x14ac:dyDescent="0.3"/>
    <row r="156" ht="11.85" customHeight="1" x14ac:dyDescent="0.3"/>
    <row r="157" ht="11.85" customHeight="1" x14ac:dyDescent="0.3"/>
    <row r="158" ht="11.85" customHeight="1" x14ac:dyDescent="0.3"/>
    <row r="159" ht="11.85" customHeight="1" x14ac:dyDescent="0.3"/>
    <row r="160" ht="11.85" customHeight="1" x14ac:dyDescent="0.3"/>
    <row r="161" ht="11.85" customHeight="1" x14ac:dyDescent="0.3"/>
    <row r="162" ht="11.85" customHeight="1" x14ac:dyDescent="0.3"/>
    <row r="163" ht="11.85" customHeight="1" x14ac:dyDescent="0.3"/>
    <row r="164" ht="11.85" customHeight="1" x14ac:dyDescent="0.3"/>
    <row r="165" ht="11.85" customHeight="1" x14ac:dyDescent="0.3"/>
    <row r="166" ht="11.85" customHeight="1" x14ac:dyDescent="0.3"/>
    <row r="167" ht="11.85" customHeight="1" x14ac:dyDescent="0.3"/>
    <row r="168" ht="11.85" customHeight="1" x14ac:dyDescent="0.3"/>
    <row r="169" ht="11.85" customHeight="1" x14ac:dyDescent="0.3"/>
    <row r="170" ht="11.85" customHeight="1" x14ac:dyDescent="0.3"/>
    <row r="171" ht="11.85" customHeight="1" x14ac:dyDescent="0.3"/>
    <row r="172" ht="11.85" customHeight="1" x14ac:dyDescent="0.3"/>
    <row r="173" ht="11.85" customHeight="1" x14ac:dyDescent="0.3"/>
    <row r="174" ht="11.85" customHeight="1" x14ac:dyDescent="0.3"/>
    <row r="175" ht="11.85" customHeight="1" x14ac:dyDescent="0.3"/>
    <row r="176" ht="11.85" customHeight="1" x14ac:dyDescent="0.3"/>
    <row r="177" ht="11.85" customHeight="1" x14ac:dyDescent="0.3"/>
    <row r="178" ht="11.85" customHeight="1" x14ac:dyDescent="0.3"/>
    <row r="179" ht="11.85" customHeight="1" x14ac:dyDescent="0.3"/>
    <row r="180" ht="11.85" customHeight="1" x14ac:dyDescent="0.3"/>
    <row r="181" ht="11.85" customHeight="1" x14ac:dyDescent="0.3"/>
    <row r="182" ht="11.85" customHeight="1" x14ac:dyDescent="0.3"/>
    <row r="183" ht="11.85" customHeight="1" x14ac:dyDescent="0.3"/>
    <row r="184" ht="11.85" customHeight="1" x14ac:dyDescent="0.3"/>
    <row r="185" ht="11.85" customHeight="1" x14ac:dyDescent="0.3"/>
    <row r="186" ht="11.85" customHeight="1" x14ac:dyDescent="0.3"/>
    <row r="187" ht="11.85" customHeight="1" x14ac:dyDescent="0.3"/>
    <row r="188" ht="11.85" customHeight="1" x14ac:dyDescent="0.3"/>
    <row r="189" ht="11.85" customHeight="1" x14ac:dyDescent="0.3"/>
    <row r="190" ht="11.85" customHeight="1" x14ac:dyDescent="0.3"/>
    <row r="191" ht="11.85" customHeight="1" x14ac:dyDescent="0.3"/>
    <row r="192" ht="11.85" customHeight="1" x14ac:dyDescent="0.3"/>
    <row r="193" ht="11.85" customHeight="1" x14ac:dyDescent="0.3"/>
    <row r="194" ht="11.85" customHeight="1" x14ac:dyDescent="0.3"/>
    <row r="195" ht="11.85" customHeight="1" x14ac:dyDescent="0.3"/>
    <row r="196" ht="11.85" customHeight="1" x14ac:dyDescent="0.3"/>
    <row r="197" ht="11.85" customHeight="1" x14ac:dyDescent="0.3"/>
    <row r="198" ht="11.85" customHeight="1" x14ac:dyDescent="0.3"/>
    <row r="199" ht="11.85" customHeight="1" x14ac:dyDescent="0.3"/>
    <row r="200" ht="11.85" customHeight="1" x14ac:dyDescent="0.3"/>
    <row r="201" ht="11.85" customHeight="1" x14ac:dyDescent="0.3"/>
    <row r="202" ht="11.85" customHeight="1" x14ac:dyDescent="0.3"/>
    <row r="203" ht="11.85" customHeight="1" x14ac:dyDescent="0.3"/>
    <row r="204" ht="11.85" customHeight="1" x14ac:dyDescent="0.3"/>
    <row r="205" ht="11.85" customHeight="1" x14ac:dyDescent="0.3"/>
    <row r="206" ht="11.85" customHeight="1" x14ac:dyDescent="0.3"/>
    <row r="207" ht="11.85" customHeight="1" x14ac:dyDescent="0.3"/>
    <row r="208" ht="11.85" customHeight="1" x14ac:dyDescent="0.3"/>
    <row r="209" ht="11.85" customHeight="1" x14ac:dyDescent="0.3"/>
    <row r="210" ht="11.85" customHeight="1" x14ac:dyDescent="0.3"/>
    <row r="211" ht="11.85" customHeight="1" x14ac:dyDescent="0.3"/>
    <row r="212" ht="11.85" customHeight="1" x14ac:dyDescent="0.3"/>
    <row r="213" ht="11.85" customHeight="1" x14ac:dyDescent="0.3"/>
    <row r="214" ht="11.85" customHeight="1" x14ac:dyDescent="0.3"/>
    <row r="215" ht="11.85" customHeight="1" x14ac:dyDescent="0.3"/>
    <row r="216" ht="11.85" customHeight="1" x14ac:dyDescent="0.3"/>
    <row r="217" ht="11.85" customHeight="1" x14ac:dyDescent="0.3"/>
    <row r="218" ht="11.85" customHeight="1" x14ac:dyDescent="0.3"/>
    <row r="219" ht="11.85" customHeight="1" x14ac:dyDescent="0.3"/>
    <row r="220" ht="11.85" customHeight="1" x14ac:dyDescent="0.3"/>
    <row r="221" ht="11.85" customHeight="1" x14ac:dyDescent="0.3"/>
    <row r="222" ht="11.85" customHeight="1" x14ac:dyDescent="0.3"/>
    <row r="223" ht="11.85" customHeight="1" x14ac:dyDescent="0.3"/>
    <row r="224" ht="11.85" customHeight="1" x14ac:dyDescent="0.3"/>
    <row r="225" ht="11.85" customHeight="1" x14ac:dyDescent="0.3"/>
    <row r="226" ht="11.85" customHeight="1" x14ac:dyDescent="0.3"/>
    <row r="227" ht="11.85" customHeight="1" x14ac:dyDescent="0.3"/>
    <row r="228" ht="11.85" customHeight="1" x14ac:dyDescent="0.3"/>
    <row r="229" ht="11.85" customHeight="1" x14ac:dyDescent="0.3"/>
    <row r="230" ht="11.85" customHeight="1" x14ac:dyDescent="0.3"/>
    <row r="231" ht="11.85" customHeight="1" x14ac:dyDescent="0.3"/>
    <row r="232" ht="11.85" customHeight="1" x14ac:dyDescent="0.3"/>
    <row r="233" ht="11.85" customHeight="1" x14ac:dyDescent="0.3"/>
    <row r="234" ht="11.85" customHeight="1" x14ac:dyDescent="0.3"/>
    <row r="235" ht="11.85" customHeight="1" x14ac:dyDescent="0.3"/>
    <row r="236" ht="11.85" customHeight="1" x14ac:dyDescent="0.3"/>
    <row r="237" ht="11.85" customHeight="1" x14ac:dyDescent="0.3"/>
    <row r="238" ht="11.85" customHeight="1" x14ac:dyDescent="0.3"/>
    <row r="239" ht="11.85" customHeight="1" x14ac:dyDescent="0.3"/>
    <row r="240" ht="11.85" customHeight="1" x14ac:dyDescent="0.3"/>
    <row r="241" ht="11.85" customHeight="1" x14ac:dyDescent="0.3"/>
    <row r="242" ht="11.85" customHeight="1" x14ac:dyDescent="0.3"/>
    <row r="243" ht="11.85" customHeight="1" x14ac:dyDescent="0.3"/>
    <row r="244" ht="11.85" customHeight="1" x14ac:dyDescent="0.3"/>
    <row r="245" ht="11.85" customHeight="1" x14ac:dyDescent="0.3"/>
    <row r="246" ht="11.85" customHeight="1" x14ac:dyDescent="0.3"/>
    <row r="247" ht="11.85" customHeight="1" x14ac:dyDescent="0.3"/>
    <row r="248" ht="11.85" customHeight="1" x14ac:dyDescent="0.3"/>
    <row r="249" ht="11.85" customHeight="1" x14ac:dyDescent="0.3"/>
    <row r="250" ht="11.85" customHeight="1" x14ac:dyDescent="0.3"/>
    <row r="251" ht="11.85" customHeight="1" x14ac:dyDescent="0.3"/>
    <row r="252" ht="11.85" customHeight="1" x14ac:dyDescent="0.3"/>
    <row r="253" ht="11.85" customHeight="1" x14ac:dyDescent="0.3"/>
    <row r="254" ht="11.85" customHeight="1" x14ac:dyDescent="0.3"/>
    <row r="255" ht="11.85" customHeight="1" x14ac:dyDescent="0.3"/>
    <row r="256" ht="11.85" customHeight="1" x14ac:dyDescent="0.3"/>
    <row r="257" ht="11.85" customHeight="1" x14ac:dyDescent="0.3"/>
    <row r="258" ht="11.85" customHeight="1" x14ac:dyDescent="0.3"/>
    <row r="259" ht="11.85" customHeight="1" x14ac:dyDescent="0.3"/>
    <row r="260" ht="11.85" customHeight="1" x14ac:dyDescent="0.3"/>
    <row r="261" ht="11.85" customHeight="1" x14ac:dyDescent="0.3"/>
    <row r="262" ht="11.85" customHeight="1" x14ac:dyDescent="0.3"/>
    <row r="263" ht="11.85" customHeight="1" x14ac:dyDescent="0.3"/>
    <row r="264" ht="11.85" customHeight="1" x14ac:dyDescent="0.3"/>
    <row r="265" ht="11.85" customHeight="1" x14ac:dyDescent="0.3"/>
    <row r="266" ht="11.85" customHeight="1" x14ac:dyDescent="0.3"/>
    <row r="267" ht="11.85" customHeight="1" x14ac:dyDescent="0.3"/>
    <row r="268" ht="11.85" customHeight="1" x14ac:dyDescent="0.3"/>
    <row r="269" ht="11.85" customHeight="1" x14ac:dyDescent="0.3"/>
    <row r="270" ht="11.85" customHeight="1" x14ac:dyDescent="0.3"/>
    <row r="271" ht="11.85" customHeight="1" x14ac:dyDescent="0.3"/>
    <row r="272" ht="11.85" customHeight="1" x14ac:dyDescent="0.3"/>
    <row r="273" ht="11.85" customHeight="1" x14ac:dyDescent="0.3"/>
    <row r="274" ht="11.85" customHeight="1" x14ac:dyDescent="0.3"/>
    <row r="275" ht="11.85" customHeight="1" x14ac:dyDescent="0.3"/>
    <row r="276" ht="11.85" customHeight="1" x14ac:dyDescent="0.3"/>
    <row r="277" ht="11.85" customHeight="1" x14ac:dyDescent="0.3"/>
    <row r="278" ht="11.85" customHeight="1" x14ac:dyDescent="0.3"/>
    <row r="279" ht="11.85" customHeight="1" x14ac:dyDescent="0.3"/>
    <row r="280" ht="11.85" customHeight="1" x14ac:dyDescent="0.3"/>
    <row r="281" ht="11.85" customHeight="1" x14ac:dyDescent="0.3"/>
    <row r="282" ht="11.85" customHeight="1" x14ac:dyDescent="0.3"/>
    <row r="283" ht="11.85" customHeight="1" x14ac:dyDescent="0.3"/>
    <row r="284" ht="11.85" customHeight="1" x14ac:dyDescent="0.3"/>
    <row r="285" ht="11.85" customHeight="1" x14ac:dyDescent="0.3"/>
    <row r="286" ht="11.85" customHeight="1" x14ac:dyDescent="0.3"/>
    <row r="287" ht="11.85" customHeight="1" x14ac:dyDescent="0.3"/>
    <row r="288" ht="11.85" customHeight="1" x14ac:dyDescent="0.3"/>
    <row r="289" ht="11.85" customHeight="1" x14ac:dyDescent="0.3"/>
    <row r="290" ht="11.85" customHeight="1" x14ac:dyDescent="0.3"/>
    <row r="291" ht="11.85" customHeight="1" x14ac:dyDescent="0.3"/>
    <row r="292" ht="11.85" customHeight="1" x14ac:dyDescent="0.3"/>
    <row r="293" ht="11.85" customHeight="1" x14ac:dyDescent="0.3"/>
    <row r="294" ht="11.85" customHeight="1" x14ac:dyDescent="0.3"/>
    <row r="295" ht="11.85" customHeight="1" x14ac:dyDescent="0.3"/>
    <row r="296" ht="11.85" customHeight="1" x14ac:dyDescent="0.3"/>
    <row r="297" ht="11.85" customHeight="1" x14ac:dyDescent="0.3"/>
    <row r="298" ht="11.85" customHeight="1" x14ac:dyDescent="0.3"/>
    <row r="299" ht="11.85" customHeight="1" x14ac:dyDescent="0.3"/>
    <row r="300" ht="11.85" customHeight="1" x14ac:dyDescent="0.3"/>
    <row r="301" ht="11.85" customHeight="1" x14ac:dyDescent="0.3"/>
    <row r="302" ht="11.85" customHeight="1" x14ac:dyDescent="0.3"/>
    <row r="303" ht="11.85" customHeight="1" x14ac:dyDescent="0.3"/>
    <row r="304" ht="11.85" customHeight="1" x14ac:dyDescent="0.3"/>
    <row r="305" ht="11.85" customHeight="1" x14ac:dyDescent="0.3"/>
    <row r="306" ht="11.85" customHeight="1" x14ac:dyDescent="0.3"/>
    <row r="307" ht="11.85" customHeight="1" x14ac:dyDescent="0.3"/>
    <row r="308" ht="11.85" customHeight="1" x14ac:dyDescent="0.3"/>
    <row r="309" ht="11.85" customHeight="1" x14ac:dyDescent="0.3"/>
    <row r="310" ht="11.85" customHeight="1" x14ac:dyDescent="0.3"/>
    <row r="311" ht="11.85" customHeight="1" x14ac:dyDescent="0.3"/>
    <row r="312" ht="11.85" customHeight="1" x14ac:dyDescent="0.3"/>
    <row r="313" ht="11.85" customHeight="1" x14ac:dyDescent="0.3"/>
    <row r="314" ht="11.85" customHeight="1" x14ac:dyDescent="0.3"/>
    <row r="315" ht="11.85" customHeight="1" x14ac:dyDescent="0.3"/>
    <row r="316" ht="11.85" customHeight="1" x14ac:dyDescent="0.3"/>
    <row r="317" ht="11.85" customHeight="1" x14ac:dyDescent="0.3"/>
    <row r="318" ht="11.85" customHeight="1" x14ac:dyDescent="0.3"/>
    <row r="319" ht="11.85" customHeight="1" x14ac:dyDescent="0.3"/>
    <row r="320" ht="11.85" customHeight="1" x14ac:dyDescent="0.3"/>
    <row r="321" ht="11.85" customHeight="1" x14ac:dyDescent="0.3"/>
    <row r="322" ht="11.85" customHeight="1" x14ac:dyDescent="0.3"/>
    <row r="323" ht="11.85" customHeight="1" x14ac:dyDescent="0.3"/>
    <row r="324" ht="11.85" customHeight="1" x14ac:dyDescent="0.3"/>
    <row r="325" ht="11.85" customHeight="1" x14ac:dyDescent="0.3"/>
    <row r="326" ht="11.85" customHeight="1" x14ac:dyDescent="0.3"/>
    <row r="327" ht="11.85" customHeight="1" x14ac:dyDescent="0.3"/>
    <row r="328" ht="11.85" customHeight="1" x14ac:dyDescent="0.3"/>
    <row r="329" ht="11.85" customHeight="1" x14ac:dyDescent="0.3"/>
    <row r="330" ht="11.85" customHeight="1" x14ac:dyDescent="0.3"/>
    <row r="331" ht="11.85" customHeight="1" x14ac:dyDescent="0.3"/>
    <row r="332" ht="11.85" customHeight="1" x14ac:dyDescent="0.3"/>
    <row r="333" ht="11.85" customHeight="1" x14ac:dyDescent="0.3"/>
    <row r="334" ht="11.85" customHeight="1" x14ac:dyDescent="0.3"/>
    <row r="335" ht="11.85" customHeight="1" x14ac:dyDescent="0.3"/>
    <row r="336" ht="11.85" customHeight="1" x14ac:dyDescent="0.3"/>
    <row r="337" ht="11.85" customHeight="1" x14ac:dyDescent="0.3"/>
    <row r="338" ht="11.85" customHeight="1" x14ac:dyDescent="0.3"/>
    <row r="339" ht="11.85" customHeight="1" x14ac:dyDescent="0.3"/>
    <row r="340" ht="11.85" customHeight="1" x14ac:dyDescent="0.3"/>
    <row r="341" ht="11.85" customHeight="1" x14ac:dyDescent="0.3"/>
    <row r="342" ht="11.85" customHeight="1" x14ac:dyDescent="0.3"/>
    <row r="343" ht="11.85" customHeight="1" x14ac:dyDescent="0.3"/>
    <row r="344" ht="11.85" customHeight="1" x14ac:dyDescent="0.3"/>
    <row r="345" ht="11.85" customHeight="1" x14ac:dyDescent="0.3"/>
    <row r="346" ht="11.85" customHeight="1" x14ac:dyDescent="0.3"/>
    <row r="347" ht="11.85" customHeight="1" x14ac:dyDescent="0.3"/>
    <row r="348" ht="11.85" customHeight="1" x14ac:dyDescent="0.3"/>
    <row r="349" ht="11.85" customHeight="1" x14ac:dyDescent="0.3"/>
    <row r="350" ht="11.85" customHeight="1" x14ac:dyDescent="0.3"/>
    <row r="351" ht="11.85" customHeight="1" x14ac:dyDescent="0.3"/>
    <row r="352" ht="11.85" customHeight="1" x14ac:dyDescent="0.3"/>
    <row r="353" ht="11.85" customHeight="1" x14ac:dyDescent="0.3"/>
    <row r="354" ht="11.85" customHeight="1" x14ac:dyDescent="0.3"/>
    <row r="355" ht="11.85" customHeight="1" x14ac:dyDescent="0.3"/>
    <row r="356" ht="11.85" customHeight="1" x14ac:dyDescent="0.3"/>
    <row r="357" ht="11.85" customHeight="1" x14ac:dyDescent="0.3"/>
    <row r="358" ht="11.85" customHeight="1" x14ac:dyDescent="0.3"/>
    <row r="359" ht="11.85" customHeight="1" x14ac:dyDescent="0.3"/>
    <row r="360" ht="11.85" customHeight="1" x14ac:dyDescent="0.3"/>
    <row r="361" ht="11.85" customHeight="1" x14ac:dyDescent="0.3"/>
    <row r="362" ht="11.85" customHeight="1" x14ac:dyDescent="0.3"/>
    <row r="363" ht="11.85" customHeight="1" x14ac:dyDescent="0.3"/>
    <row r="364" ht="11.85" customHeight="1" x14ac:dyDescent="0.3"/>
    <row r="365" ht="11.85" customHeight="1" x14ac:dyDescent="0.3"/>
    <row r="366" ht="11.85" customHeight="1" x14ac:dyDescent="0.3"/>
    <row r="367" ht="11.85" customHeight="1" x14ac:dyDescent="0.3"/>
    <row r="368" ht="11.85" customHeight="1" x14ac:dyDescent="0.3"/>
    <row r="369" ht="11.85" customHeight="1" x14ac:dyDescent="0.3"/>
    <row r="370" ht="11.85" customHeight="1" x14ac:dyDescent="0.3"/>
    <row r="371" ht="11.85" customHeight="1" x14ac:dyDescent="0.3"/>
    <row r="372" ht="11.85" customHeight="1" x14ac:dyDescent="0.3"/>
    <row r="373" ht="11.85" customHeight="1" x14ac:dyDescent="0.3"/>
    <row r="374" ht="11.85" customHeight="1" x14ac:dyDescent="0.3"/>
    <row r="375" ht="11.85" customHeight="1" x14ac:dyDescent="0.3"/>
    <row r="376" ht="11.85" customHeight="1" x14ac:dyDescent="0.3"/>
    <row r="377" ht="11.85" customHeight="1" x14ac:dyDescent="0.3"/>
    <row r="378" ht="11.85" customHeight="1" x14ac:dyDescent="0.3"/>
    <row r="379" ht="11.85" customHeight="1" x14ac:dyDescent="0.3"/>
    <row r="380" ht="11.85" customHeight="1" x14ac:dyDescent="0.3"/>
    <row r="381" ht="11.85" customHeight="1" x14ac:dyDescent="0.3"/>
    <row r="382" ht="11.85" customHeight="1" x14ac:dyDescent="0.3"/>
    <row r="383" ht="11.85" customHeight="1" x14ac:dyDescent="0.3"/>
    <row r="384" ht="11.85" customHeight="1" x14ac:dyDescent="0.3"/>
    <row r="385" ht="11.85" customHeight="1" x14ac:dyDescent="0.3"/>
    <row r="386" ht="11.85" customHeight="1" x14ac:dyDescent="0.3"/>
    <row r="387" ht="11.85" customHeight="1" x14ac:dyDescent="0.3"/>
    <row r="388" ht="11.85" customHeight="1" x14ac:dyDescent="0.3"/>
    <row r="389" ht="11.85" customHeight="1" x14ac:dyDescent="0.3"/>
    <row r="390" ht="11.85" customHeight="1" x14ac:dyDescent="0.3"/>
    <row r="391" ht="11.85" customHeight="1" x14ac:dyDescent="0.3"/>
    <row r="392" ht="11.85" customHeight="1" x14ac:dyDescent="0.3"/>
    <row r="393" ht="11.85" customHeight="1" x14ac:dyDescent="0.3"/>
    <row r="394" ht="11.85" customHeight="1" x14ac:dyDescent="0.3"/>
    <row r="395" ht="11.85" customHeight="1" x14ac:dyDescent="0.3"/>
    <row r="396" ht="11.85" customHeight="1" x14ac:dyDescent="0.3"/>
    <row r="397" ht="11.85" customHeight="1" x14ac:dyDescent="0.3"/>
    <row r="398" ht="11.85" customHeight="1" x14ac:dyDescent="0.3"/>
    <row r="399" ht="11.85" customHeight="1" x14ac:dyDescent="0.3"/>
    <row r="400" ht="11.85" customHeight="1" x14ac:dyDescent="0.3"/>
    <row r="401" ht="11.85" customHeight="1" x14ac:dyDescent="0.3"/>
    <row r="402" ht="11.85" customHeight="1" x14ac:dyDescent="0.3"/>
    <row r="403" ht="11.85" customHeight="1" x14ac:dyDescent="0.3"/>
    <row r="404" ht="11.85" customHeight="1" x14ac:dyDescent="0.3"/>
    <row r="405" ht="11.85" customHeight="1" x14ac:dyDescent="0.3"/>
    <row r="406" ht="11.85" customHeight="1" x14ac:dyDescent="0.3"/>
    <row r="407" ht="11.85" customHeight="1" x14ac:dyDescent="0.3"/>
    <row r="408" ht="11.85" customHeight="1" x14ac:dyDescent="0.3"/>
    <row r="409" ht="11.85" customHeight="1" x14ac:dyDescent="0.3"/>
    <row r="410" ht="11.85" customHeight="1" x14ac:dyDescent="0.3"/>
    <row r="411" ht="11.85" customHeight="1" x14ac:dyDescent="0.3"/>
    <row r="412" ht="11.85" customHeight="1" x14ac:dyDescent="0.3"/>
    <row r="413" ht="11.85" customHeight="1" x14ac:dyDescent="0.3"/>
    <row r="414" ht="11.85" customHeight="1" x14ac:dyDescent="0.3"/>
    <row r="415" ht="11.85" customHeight="1" x14ac:dyDescent="0.3"/>
    <row r="416" ht="11.85" customHeight="1" x14ac:dyDescent="0.3"/>
    <row r="417" ht="11.85" customHeight="1" x14ac:dyDescent="0.3"/>
    <row r="418" ht="11.85" customHeight="1" x14ac:dyDescent="0.3"/>
    <row r="419" ht="11.85" customHeight="1" x14ac:dyDescent="0.3"/>
    <row r="420" ht="11.85" customHeight="1" x14ac:dyDescent="0.3"/>
    <row r="421" ht="11.85" customHeight="1" x14ac:dyDescent="0.3"/>
    <row r="422" ht="11.85" customHeight="1" x14ac:dyDescent="0.3"/>
    <row r="423" ht="11.85" customHeight="1" x14ac:dyDescent="0.3"/>
    <row r="424" ht="11.85" customHeight="1" x14ac:dyDescent="0.3"/>
    <row r="425" ht="11.85" customHeight="1" x14ac:dyDescent="0.3"/>
    <row r="426" ht="11.85" customHeight="1" x14ac:dyDescent="0.3"/>
    <row r="427" ht="11.85" customHeight="1" x14ac:dyDescent="0.3"/>
    <row r="428" ht="11.85" customHeight="1" x14ac:dyDescent="0.3"/>
    <row r="429" ht="11.85" customHeight="1" x14ac:dyDescent="0.3"/>
    <row r="430" ht="11.85" customHeight="1" x14ac:dyDescent="0.3"/>
    <row r="431" ht="11.85" customHeight="1" x14ac:dyDescent="0.3"/>
    <row r="432" ht="11.85" customHeight="1" x14ac:dyDescent="0.3"/>
    <row r="433" ht="11.85" customHeight="1" x14ac:dyDescent="0.3"/>
    <row r="434" ht="11.85" customHeight="1" x14ac:dyDescent="0.3"/>
    <row r="435" ht="11.85" customHeight="1" x14ac:dyDescent="0.3"/>
    <row r="436" ht="11.85" customHeight="1" x14ac:dyDescent="0.3"/>
    <row r="437" ht="11.85" customHeight="1" x14ac:dyDescent="0.3"/>
    <row r="438" ht="11.85" customHeight="1" x14ac:dyDescent="0.3"/>
    <row r="439" ht="11.85" customHeight="1" x14ac:dyDescent="0.3"/>
    <row r="440" ht="11.85" customHeight="1" x14ac:dyDescent="0.3"/>
    <row r="441" ht="11.85" customHeight="1" x14ac:dyDescent="0.3"/>
    <row r="442" ht="11.85" customHeight="1" x14ac:dyDescent="0.3"/>
    <row r="443" ht="11.85" customHeight="1" x14ac:dyDescent="0.3"/>
    <row r="444" ht="11.85" customHeight="1" x14ac:dyDescent="0.3"/>
    <row r="445" ht="11.85" customHeight="1" x14ac:dyDescent="0.3"/>
    <row r="446" ht="11.85" customHeight="1" x14ac:dyDescent="0.3"/>
    <row r="447" ht="11.85" customHeight="1" x14ac:dyDescent="0.3"/>
    <row r="448" ht="11.85" customHeight="1" x14ac:dyDescent="0.3"/>
    <row r="449" ht="11.85" customHeight="1" x14ac:dyDescent="0.3"/>
    <row r="450" ht="11.85" customHeight="1" x14ac:dyDescent="0.3"/>
    <row r="451" ht="11.85" customHeight="1" x14ac:dyDescent="0.3"/>
    <row r="452" ht="11.85" customHeight="1" x14ac:dyDescent="0.3"/>
    <row r="453" ht="11.85" customHeight="1" x14ac:dyDescent="0.3"/>
    <row r="454" ht="11.85" customHeight="1" x14ac:dyDescent="0.3"/>
    <row r="455" ht="11.85" customHeight="1" x14ac:dyDescent="0.3"/>
    <row r="456" ht="11.85" customHeight="1" x14ac:dyDescent="0.3"/>
    <row r="457" ht="11.85" customHeight="1" x14ac:dyDescent="0.3"/>
    <row r="458" ht="11.85" customHeight="1" x14ac:dyDescent="0.3"/>
    <row r="459" ht="11.85" customHeight="1" x14ac:dyDescent="0.3"/>
    <row r="460" ht="11.85" customHeight="1" x14ac:dyDescent="0.3"/>
    <row r="461" ht="11.85" customHeight="1" x14ac:dyDescent="0.3"/>
    <row r="462" ht="11.85" customHeight="1" x14ac:dyDescent="0.3"/>
    <row r="463" ht="11.85" customHeight="1" x14ac:dyDescent="0.3"/>
    <row r="464" ht="11.85" customHeight="1" x14ac:dyDescent="0.3"/>
    <row r="465" ht="11.85" customHeight="1" x14ac:dyDescent="0.3"/>
    <row r="466" ht="11.85" customHeight="1" x14ac:dyDescent="0.3"/>
    <row r="467" ht="11.85" customHeight="1" x14ac:dyDescent="0.3"/>
    <row r="468" ht="11.85" customHeight="1" x14ac:dyDescent="0.3"/>
    <row r="469" ht="11.85" customHeight="1" x14ac:dyDescent="0.3"/>
    <row r="470" ht="11.85" customHeight="1" x14ac:dyDescent="0.3"/>
    <row r="471" ht="11.85" customHeight="1" x14ac:dyDescent="0.3"/>
    <row r="472" ht="11.85" customHeight="1" x14ac:dyDescent="0.3"/>
    <row r="473" ht="11.85" customHeight="1" x14ac:dyDescent="0.3"/>
    <row r="474" ht="11.85" customHeight="1" x14ac:dyDescent="0.3"/>
    <row r="475" ht="11.85" customHeight="1" x14ac:dyDescent="0.3"/>
    <row r="476" ht="11.85" customHeight="1" x14ac:dyDescent="0.3"/>
    <row r="477" ht="11.85" customHeight="1" x14ac:dyDescent="0.3"/>
    <row r="478" ht="11.85" customHeight="1" x14ac:dyDescent="0.3"/>
    <row r="479" ht="11.85" customHeight="1" x14ac:dyDescent="0.3"/>
    <row r="480" ht="11.85" customHeight="1" x14ac:dyDescent="0.3"/>
    <row r="481" ht="11.85" customHeight="1" x14ac:dyDescent="0.3"/>
    <row r="482" ht="11.85" customHeight="1" x14ac:dyDescent="0.3"/>
    <row r="483" ht="11.85" customHeight="1" x14ac:dyDescent="0.3"/>
    <row r="484" ht="11.85" customHeight="1" x14ac:dyDescent="0.3"/>
    <row r="485" ht="11.85" customHeight="1" x14ac:dyDescent="0.3"/>
    <row r="486" ht="11.85" customHeight="1" x14ac:dyDescent="0.3"/>
    <row r="487" ht="11.85" customHeight="1" x14ac:dyDescent="0.3"/>
    <row r="488" ht="11.85" customHeight="1" x14ac:dyDescent="0.3"/>
    <row r="489" ht="11.85" customHeight="1" x14ac:dyDescent="0.3"/>
    <row r="490" ht="11.85" customHeight="1" x14ac:dyDescent="0.3"/>
    <row r="491" ht="11.85" customHeight="1" x14ac:dyDescent="0.3"/>
    <row r="492" ht="11.85" customHeight="1" x14ac:dyDescent="0.3"/>
    <row r="493" ht="11.85" customHeight="1" x14ac:dyDescent="0.3"/>
    <row r="494" ht="11.85" customHeight="1" x14ac:dyDescent="0.3"/>
    <row r="495" ht="11.85" customHeight="1" x14ac:dyDescent="0.3"/>
    <row r="496" ht="11.85" customHeight="1" x14ac:dyDescent="0.3"/>
    <row r="497" ht="11.85" customHeight="1" x14ac:dyDescent="0.3"/>
    <row r="498" ht="11.85" customHeight="1" x14ac:dyDescent="0.3"/>
    <row r="499" ht="11.85" customHeight="1" x14ac:dyDescent="0.3"/>
    <row r="500" ht="11.85" customHeight="1" x14ac:dyDescent="0.3"/>
    <row r="501" ht="11.85" customHeight="1" x14ac:dyDescent="0.3"/>
    <row r="502" ht="11.85" customHeight="1" x14ac:dyDescent="0.3"/>
    <row r="503" ht="11.85" customHeight="1" x14ac:dyDescent="0.3"/>
    <row r="504" ht="11.85" customHeight="1" x14ac:dyDescent="0.3"/>
    <row r="505" ht="11.85" customHeight="1" x14ac:dyDescent="0.3"/>
    <row r="506" ht="11.85" customHeight="1" x14ac:dyDescent="0.3"/>
    <row r="507" ht="11.85" customHeight="1" x14ac:dyDescent="0.3"/>
    <row r="508" ht="11.85" customHeight="1" x14ac:dyDescent="0.3"/>
    <row r="509" ht="11.85" customHeight="1" x14ac:dyDescent="0.3"/>
    <row r="510" ht="11.85" customHeight="1" x14ac:dyDescent="0.3"/>
    <row r="511" ht="11.85" customHeight="1" x14ac:dyDescent="0.3"/>
    <row r="512" ht="11.85" customHeight="1" x14ac:dyDescent="0.3"/>
    <row r="513" ht="11.85" customHeight="1" x14ac:dyDescent="0.3"/>
    <row r="514" ht="11.85" customHeight="1" x14ac:dyDescent="0.3"/>
    <row r="515" ht="11.85" customHeight="1" x14ac:dyDescent="0.3"/>
    <row r="516" ht="11.85" customHeight="1" x14ac:dyDescent="0.3"/>
    <row r="517" ht="11.85" customHeight="1" x14ac:dyDescent="0.3"/>
    <row r="518" ht="11.85" customHeight="1" x14ac:dyDescent="0.3"/>
    <row r="519" ht="11.85" customHeight="1" x14ac:dyDescent="0.3"/>
    <row r="520" ht="11.85" customHeight="1" x14ac:dyDescent="0.3"/>
    <row r="521" ht="11.85" customHeight="1" x14ac:dyDescent="0.3"/>
    <row r="522" ht="11.85" customHeight="1" x14ac:dyDescent="0.3"/>
    <row r="523" ht="11.85" customHeight="1" x14ac:dyDescent="0.3"/>
    <row r="524" ht="11.85" customHeight="1" x14ac:dyDescent="0.3"/>
    <row r="525" ht="11.85" customHeight="1" x14ac:dyDescent="0.3"/>
    <row r="526" ht="11.85" customHeight="1" x14ac:dyDescent="0.3"/>
    <row r="527" ht="11.85" customHeight="1" x14ac:dyDescent="0.3"/>
    <row r="528" ht="11.85" customHeight="1" x14ac:dyDescent="0.3"/>
    <row r="529" ht="11.85" customHeight="1" x14ac:dyDescent="0.3"/>
    <row r="530" ht="11.85" customHeight="1" x14ac:dyDescent="0.3"/>
    <row r="531" ht="11.85" customHeight="1" x14ac:dyDescent="0.3"/>
    <row r="532" ht="11.85" customHeight="1" x14ac:dyDescent="0.3"/>
    <row r="533" ht="11.85" customHeight="1" x14ac:dyDescent="0.3"/>
    <row r="534" ht="11.85" customHeight="1" x14ac:dyDescent="0.3"/>
    <row r="535" ht="11.85" customHeight="1" x14ac:dyDescent="0.3"/>
    <row r="536" ht="11.85" customHeight="1" x14ac:dyDescent="0.3"/>
    <row r="537" ht="11.85" customHeight="1" x14ac:dyDescent="0.3"/>
    <row r="538" ht="11.85" customHeight="1" x14ac:dyDescent="0.3"/>
    <row r="539" ht="11.85" customHeight="1" x14ac:dyDescent="0.3"/>
    <row r="540" ht="11.85" customHeight="1" x14ac:dyDescent="0.3"/>
    <row r="541" ht="11.85" customHeight="1" x14ac:dyDescent="0.3"/>
    <row r="542" ht="11.85" customHeight="1" x14ac:dyDescent="0.3"/>
    <row r="543" ht="11.85" customHeight="1" x14ac:dyDescent="0.3"/>
    <row r="544" ht="11.85" customHeight="1" x14ac:dyDescent="0.3"/>
    <row r="545" ht="11.85" customHeight="1" x14ac:dyDescent="0.3"/>
    <row r="546" ht="11.85" customHeight="1" x14ac:dyDescent="0.3"/>
    <row r="547" ht="11.85" customHeight="1" x14ac:dyDescent="0.3"/>
    <row r="548" ht="11.85" customHeight="1" x14ac:dyDescent="0.3"/>
    <row r="549" ht="11.85" customHeight="1" x14ac:dyDescent="0.3"/>
    <row r="550" ht="11.85" customHeight="1" x14ac:dyDescent="0.3"/>
    <row r="551" ht="11.85" customHeight="1" x14ac:dyDescent="0.3"/>
    <row r="552" ht="11.85" customHeight="1" x14ac:dyDescent="0.3"/>
    <row r="553" ht="11.85" customHeight="1" x14ac:dyDescent="0.3"/>
    <row r="554" ht="11.85" customHeight="1" x14ac:dyDescent="0.3"/>
    <row r="555" ht="11.85" customHeight="1" x14ac:dyDescent="0.3"/>
    <row r="556" ht="11.85" customHeight="1" x14ac:dyDescent="0.3"/>
    <row r="557" ht="11.85" customHeight="1" x14ac:dyDescent="0.3"/>
    <row r="558" ht="11.85" customHeight="1" x14ac:dyDescent="0.3"/>
    <row r="559" ht="11.85" customHeight="1" x14ac:dyDescent="0.3"/>
    <row r="560" ht="11.85" customHeight="1" x14ac:dyDescent="0.3"/>
    <row r="561" ht="11.85" customHeight="1" x14ac:dyDescent="0.3"/>
    <row r="562" ht="11.85" customHeight="1" x14ac:dyDescent="0.3"/>
    <row r="563" ht="11.85" customHeight="1" x14ac:dyDescent="0.3"/>
    <row r="564" ht="11.85" customHeight="1" x14ac:dyDescent="0.3"/>
    <row r="565" ht="11.85" customHeight="1" x14ac:dyDescent="0.3"/>
    <row r="566" ht="11.85" customHeight="1" x14ac:dyDescent="0.3"/>
    <row r="567" ht="11.85" customHeight="1" x14ac:dyDescent="0.3"/>
    <row r="568" ht="11.85" customHeight="1" x14ac:dyDescent="0.3"/>
    <row r="569" ht="11.85" customHeight="1" x14ac:dyDescent="0.3"/>
    <row r="570" ht="11.85" customHeight="1" x14ac:dyDescent="0.3"/>
    <row r="571" ht="11.85" customHeight="1" x14ac:dyDescent="0.3"/>
    <row r="572" ht="11.85" customHeight="1" x14ac:dyDescent="0.3"/>
    <row r="573" ht="11.85" customHeight="1" x14ac:dyDescent="0.3"/>
    <row r="574" ht="11.85" customHeight="1" x14ac:dyDescent="0.3"/>
    <row r="575" ht="11.85" customHeight="1" x14ac:dyDescent="0.3"/>
    <row r="576" ht="11.85" customHeight="1" x14ac:dyDescent="0.3"/>
    <row r="577" ht="11.85" customHeight="1" x14ac:dyDescent="0.3"/>
    <row r="578" ht="11.85" customHeight="1" x14ac:dyDescent="0.3"/>
    <row r="579" ht="11.85" customHeight="1" x14ac:dyDescent="0.3"/>
    <row r="580" ht="11.85" customHeight="1" x14ac:dyDescent="0.3"/>
    <row r="581" ht="11.85" customHeight="1" x14ac:dyDescent="0.3"/>
    <row r="582" ht="11.85" customHeight="1" x14ac:dyDescent="0.3"/>
    <row r="583" ht="11.85" customHeight="1" x14ac:dyDescent="0.3"/>
    <row r="584" ht="11.85" customHeight="1" x14ac:dyDescent="0.3"/>
    <row r="585" ht="11.85" customHeight="1" x14ac:dyDescent="0.3"/>
    <row r="586" ht="11.85" customHeight="1" x14ac:dyDescent="0.3"/>
    <row r="587" ht="11.85" customHeight="1" x14ac:dyDescent="0.3"/>
    <row r="588" ht="11.85" customHeight="1" x14ac:dyDescent="0.3"/>
    <row r="589" ht="11.85" customHeight="1" x14ac:dyDescent="0.3"/>
    <row r="590" ht="11.85" customHeight="1" x14ac:dyDescent="0.3"/>
    <row r="591" ht="11.85" customHeight="1" x14ac:dyDescent="0.3"/>
    <row r="592" ht="11.85" customHeight="1" x14ac:dyDescent="0.3"/>
    <row r="593" ht="11.85" customHeight="1" x14ac:dyDescent="0.3"/>
    <row r="594" ht="11.85" customHeight="1" x14ac:dyDescent="0.3"/>
    <row r="595" ht="11.85" customHeight="1" x14ac:dyDescent="0.3"/>
    <row r="596" ht="11.85" customHeight="1" x14ac:dyDescent="0.3"/>
    <row r="597" ht="11.85" customHeight="1" x14ac:dyDescent="0.3"/>
    <row r="598" ht="11.85" customHeight="1" x14ac:dyDescent="0.3"/>
    <row r="599" ht="11.85" customHeight="1" x14ac:dyDescent="0.3"/>
    <row r="600" ht="11.85" customHeight="1" x14ac:dyDescent="0.3"/>
    <row r="601" ht="11.85" customHeight="1" x14ac:dyDescent="0.3"/>
    <row r="602" ht="11.85" customHeight="1" x14ac:dyDescent="0.3"/>
    <row r="603" ht="11.85" customHeight="1" x14ac:dyDescent="0.3"/>
    <row r="604" ht="11.85" customHeight="1" x14ac:dyDescent="0.3"/>
    <row r="605" ht="11.85" customHeight="1" x14ac:dyDescent="0.3"/>
    <row r="606" ht="11.85" customHeight="1" x14ac:dyDescent="0.3"/>
    <row r="607" ht="11.85" customHeight="1" x14ac:dyDescent="0.3"/>
    <row r="608" ht="11.85" customHeight="1" x14ac:dyDescent="0.3"/>
    <row r="609" ht="11.85" customHeight="1" x14ac:dyDescent="0.3"/>
    <row r="610" ht="11.85" customHeight="1" x14ac:dyDescent="0.3"/>
    <row r="611" ht="11.85" customHeight="1" x14ac:dyDescent="0.3"/>
    <row r="612" ht="11.85" customHeight="1" x14ac:dyDescent="0.3"/>
    <row r="613" ht="11.85" customHeight="1" x14ac:dyDescent="0.3"/>
    <row r="614" ht="11.85" customHeight="1" x14ac:dyDescent="0.3"/>
    <row r="615" ht="11.85" customHeight="1" x14ac:dyDescent="0.3"/>
    <row r="616" ht="11.85" customHeight="1" x14ac:dyDescent="0.3"/>
    <row r="617" ht="11.85" customHeight="1" x14ac:dyDescent="0.3"/>
    <row r="618" ht="11.85" customHeight="1" x14ac:dyDescent="0.3"/>
    <row r="619" ht="11.85" customHeight="1" x14ac:dyDescent="0.3"/>
    <row r="620" ht="11.85" customHeight="1" x14ac:dyDescent="0.3"/>
    <row r="621" ht="11.85" customHeight="1" x14ac:dyDescent="0.3"/>
    <row r="622" ht="11.85" customHeight="1" x14ac:dyDescent="0.3"/>
    <row r="623" ht="11.85" customHeight="1" x14ac:dyDescent="0.3"/>
    <row r="624" ht="11.85" customHeight="1" x14ac:dyDescent="0.3"/>
    <row r="625" ht="11.85" customHeight="1" x14ac:dyDescent="0.3"/>
    <row r="626" ht="11.85" customHeight="1" x14ac:dyDescent="0.3"/>
    <row r="627" ht="11.85" customHeight="1" x14ac:dyDescent="0.3"/>
    <row r="628" ht="11.85" customHeight="1" x14ac:dyDescent="0.3"/>
    <row r="629" ht="11.85" customHeight="1" x14ac:dyDescent="0.3"/>
    <row r="630" ht="11.85" customHeight="1" x14ac:dyDescent="0.3"/>
    <row r="631" ht="11.85" customHeight="1" x14ac:dyDescent="0.3"/>
    <row r="632" ht="11.85" customHeight="1" x14ac:dyDescent="0.3"/>
    <row r="633" ht="11.85" customHeight="1" x14ac:dyDescent="0.3"/>
    <row r="634" ht="11.85" customHeight="1" x14ac:dyDescent="0.3"/>
    <row r="635" ht="11.85" customHeight="1" x14ac:dyDescent="0.3"/>
    <row r="636" ht="11.85" customHeight="1" x14ac:dyDescent="0.3"/>
    <row r="637" ht="11.85" customHeight="1" x14ac:dyDescent="0.3"/>
    <row r="638" ht="11.85" customHeight="1" x14ac:dyDescent="0.3"/>
    <row r="639" ht="11.85" customHeight="1" x14ac:dyDescent="0.3"/>
    <row r="640" ht="11.85" customHeight="1" x14ac:dyDescent="0.3"/>
    <row r="641" ht="11.85" customHeight="1" x14ac:dyDescent="0.3"/>
    <row r="642" ht="11.85" customHeight="1" x14ac:dyDescent="0.3"/>
    <row r="643" ht="11.85" customHeight="1" x14ac:dyDescent="0.3"/>
    <row r="644" ht="11.85" customHeight="1" x14ac:dyDescent="0.3"/>
    <row r="645" ht="11.85" customHeight="1" x14ac:dyDescent="0.3"/>
    <row r="646" ht="11.85" customHeight="1" x14ac:dyDescent="0.3"/>
    <row r="647" ht="11.85" customHeight="1" x14ac:dyDescent="0.3"/>
    <row r="648" ht="11.85" customHeight="1" x14ac:dyDescent="0.3"/>
    <row r="649" ht="11.85" customHeight="1" x14ac:dyDescent="0.3"/>
    <row r="650" ht="11.85" customHeight="1" x14ac:dyDescent="0.3"/>
    <row r="651" ht="11.85" customHeight="1" x14ac:dyDescent="0.3"/>
    <row r="652" ht="11.85" customHeight="1" x14ac:dyDescent="0.3"/>
    <row r="653" ht="11.85" customHeight="1" x14ac:dyDescent="0.3"/>
    <row r="654" ht="11.85" customHeight="1" x14ac:dyDescent="0.3"/>
    <row r="655" ht="11.85" customHeight="1" x14ac:dyDescent="0.3"/>
    <row r="656" ht="11.85" customHeight="1" x14ac:dyDescent="0.3"/>
    <row r="657" ht="11.85" customHeight="1" x14ac:dyDescent="0.3"/>
    <row r="658" ht="11.85" customHeight="1" x14ac:dyDescent="0.3"/>
    <row r="659" ht="11.85" customHeight="1" x14ac:dyDescent="0.3"/>
    <row r="660" ht="11.85" customHeight="1" x14ac:dyDescent="0.3"/>
    <row r="661" ht="11.85" customHeight="1" x14ac:dyDescent="0.3"/>
    <row r="662" ht="11.85" customHeight="1" x14ac:dyDescent="0.3"/>
    <row r="663" ht="11.85" customHeight="1" x14ac:dyDescent="0.3"/>
    <row r="664" ht="11.85" customHeight="1" x14ac:dyDescent="0.3"/>
    <row r="665" ht="11.85" customHeight="1" x14ac:dyDescent="0.3"/>
    <row r="666" ht="11.85" customHeight="1" x14ac:dyDescent="0.3"/>
    <row r="667" ht="11.85" customHeight="1" x14ac:dyDescent="0.3"/>
    <row r="668" ht="11.85" customHeight="1" x14ac:dyDescent="0.3"/>
    <row r="669" ht="11.85" customHeight="1" x14ac:dyDescent="0.3"/>
    <row r="670" ht="11.85" customHeight="1" x14ac:dyDescent="0.3"/>
    <row r="671" ht="11.85" customHeight="1" x14ac:dyDescent="0.3"/>
    <row r="672" ht="11.85" customHeight="1" x14ac:dyDescent="0.3"/>
    <row r="673" ht="11.85" customHeight="1" x14ac:dyDescent="0.3"/>
    <row r="674" ht="11.85" customHeight="1" x14ac:dyDescent="0.3"/>
    <row r="675" ht="11.85" customHeight="1" x14ac:dyDescent="0.3"/>
    <row r="676" ht="11.85" customHeight="1" x14ac:dyDescent="0.3"/>
    <row r="677" ht="11.85" customHeight="1" x14ac:dyDescent="0.3"/>
    <row r="678" ht="11.85" customHeight="1" x14ac:dyDescent="0.3"/>
    <row r="679" ht="11.85" customHeight="1" x14ac:dyDescent="0.3"/>
    <row r="680" ht="11.85" customHeight="1" x14ac:dyDescent="0.3"/>
    <row r="681" ht="11.85" customHeight="1" x14ac:dyDescent="0.3"/>
    <row r="682" ht="11.85" customHeight="1" x14ac:dyDescent="0.3"/>
    <row r="683" ht="11.85" customHeight="1" x14ac:dyDescent="0.3"/>
    <row r="684" ht="11.85" customHeight="1" x14ac:dyDescent="0.3"/>
    <row r="685" ht="11.85" customHeight="1" x14ac:dyDescent="0.3"/>
    <row r="686" ht="11.85" customHeight="1" x14ac:dyDescent="0.3"/>
    <row r="687" ht="11.85" customHeight="1" x14ac:dyDescent="0.3"/>
    <row r="688" ht="11.85" customHeight="1" x14ac:dyDescent="0.3"/>
    <row r="689" ht="11.85" customHeight="1" x14ac:dyDescent="0.3"/>
    <row r="690" ht="11.85" customHeight="1" x14ac:dyDescent="0.3"/>
    <row r="691" ht="11.85" customHeight="1" x14ac:dyDescent="0.3"/>
    <row r="692" ht="11.85" customHeight="1" x14ac:dyDescent="0.3"/>
    <row r="693" ht="11.85" customHeight="1" x14ac:dyDescent="0.3"/>
    <row r="694" ht="11.85" customHeight="1" x14ac:dyDescent="0.3"/>
    <row r="695" ht="11.85" customHeight="1" x14ac:dyDescent="0.3"/>
    <row r="696" ht="11.85" customHeight="1" x14ac:dyDescent="0.3"/>
    <row r="697" ht="11.85" customHeight="1" x14ac:dyDescent="0.3"/>
    <row r="698" ht="11.85" customHeight="1" x14ac:dyDescent="0.3"/>
    <row r="699" ht="11.85" customHeight="1" x14ac:dyDescent="0.3"/>
    <row r="700" ht="11.85" customHeight="1" x14ac:dyDescent="0.3"/>
    <row r="701" ht="11.85" customHeight="1" x14ac:dyDescent="0.3"/>
    <row r="702" ht="11.85" customHeight="1" x14ac:dyDescent="0.3"/>
    <row r="703" ht="11.85" customHeight="1" x14ac:dyDescent="0.3"/>
    <row r="704" ht="11.85" customHeight="1" x14ac:dyDescent="0.3"/>
    <row r="705" ht="11.85" customHeight="1" x14ac:dyDescent="0.3"/>
    <row r="706" ht="11.85" customHeight="1" x14ac:dyDescent="0.3"/>
    <row r="707" ht="11.85" customHeight="1" x14ac:dyDescent="0.3"/>
    <row r="708" ht="11.85" customHeight="1" x14ac:dyDescent="0.3"/>
    <row r="709" ht="11.85" customHeight="1" x14ac:dyDescent="0.3"/>
    <row r="710" ht="11.85" customHeight="1" x14ac:dyDescent="0.3"/>
    <row r="711" ht="11.85" customHeight="1" x14ac:dyDescent="0.3"/>
    <row r="712" ht="11.85" customHeight="1" x14ac:dyDescent="0.3"/>
    <row r="713" ht="11.85" customHeight="1" x14ac:dyDescent="0.3"/>
    <row r="714" ht="11.85" customHeight="1" x14ac:dyDescent="0.3"/>
    <row r="715" ht="11.85" customHeight="1" x14ac:dyDescent="0.3"/>
    <row r="716" ht="11.85" customHeight="1" x14ac:dyDescent="0.3"/>
    <row r="717" ht="11.85" customHeight="1" x14ac:dyDescent="0.3"/>
    <row r="718" ht="11.85" customHeight="1" x14ac:dyDescent="0.3"/>
    <row r="719" ht="11.85" customHeight="1" x14ac:dyDescent="0.3"/>
    <row r="720" ht="11.85" customHeight="1" x14ac:dyDescent="0.3"/>
    <row r="721" ht="11.85" customHeight="1" x14ac:dyDescent="0.3"/>
    <row r="722" ht="11.85" customHeight="1" x14ac:dyDescent="0.3"/>
    <row r="723" ht="11.85" customHeight="1" x14ac:dyDescent="0.3"/>
    <row r="724" ht="11.85" customHeight="1" x14ac:dyDescent="0.3"/>
    <row r="725" ht="11.85" customHeight="1" x14ac:dyDescent="0.3"/>
    <row r="726" ht="11.85" customHeight="1" x14ac:dyDescent="0.3"/>
    <row r="727" ht="11.85" customHeight="1" x14ac:dyDescent="0.3"/>
    <row r="728" ht="11.85" customHeight="1" x14ac:dyDescent="0.3"/>
    <row r="729" ht="11.85" customHeight="1" x14ac:dyDescent="0.3"/>
    <row r="730" ht="11.85" customHeight="1" x14ac:dyDescent="0.3"/>
    <row r="731" ht="11.85" customHeight="1" x14ac:dyDescent="0.3"/>
    <row r="732" ht="11.85" customHeight="1" x14ac:dyDescent="0.3"/>
    <row r="733" ht="11.85" customHeight="1" x14ac:dyDescent="0.3"/>
    <row r="734" ht="11.85" customHeight="1" x14ac:dyDescent="0.3"/>
    <row r="735" ht="11.85" customHeight="1" x14ac:dyDescent="0.3"/>
    <row r="736" ht="11.85" customHeight="1" x14ac:dyDescent="0.3"/>
    <row r="737" ht="11.85" customHeight="1" x14ac:dyDescent="0.3"/>
    <row r="738" ht="11.85" customHeight="1" x14ac:dyDescent="0.3"/>
    <row r="739" ht="11.85" customHeight="1" x14ac:dyDescent="0.3"/>
    <row r="740" ht="11.85" customHeight="1" x14ac:dyDescent="0.3"/>
    <row r="741" ht="11.85" customHeight="1" x14ac:dyDescent="0.3"/>
    <row r="742" ht="11.85" customHeight="1" x14ac:dyDescent="0.3"/>
    <row r="743" ht="11.85" customHeight="1" x14ac:dyDescent="0.3"/>
    <row r="744" ht="11.85" customHeight="1" x14ac:dyDescent="0.3"/>
    <row r="745" ht="11.85" customHeight="1" x14ac:dyDescent="0.3"/>
    <row r="746" ht="11.85" customHeight="1" x14ac:dyDescent="0.3"/>
    <row r="747" ht="11.85" customHeight="1" x14ac:dyDescent="0.3"/>
    <row r="748" ht="11.85" customHeight="1" x14ac:dyDescent="0.3"/>
    <row r="749" ht="11.85" customHeight="1" x14ac:dyDescent="0.3"/>
    <row r="750" ht="11.85" customHeight="1" x14ac:dyDescent="0.3"/>
    <row r="751" ht="11.85" customHeight="1" x14ac:dyDescent="0.3"/>
    <row r="752" ht="11.85" customHeight="1" x14ac:dyDescent="0.3"/>
    <row r="753" ht="11.85" customHeight="1" x14ac:dyDescent="0.3"/>
    <row r="754" ht="11.85" customHeight="1" x14ac:dyDescent="0.3"/>
    <row r="755" ht="11.85" customHeight="1" x14ac:dyDescent="0.3"/>
    <row r="756" ht="11.85" customHeight="1" x14ac:dyDescent="0.3"/>
    <row r="757" ht="11.85" customHeight="1" x14ac:dyDescent="0.3"/>
    <row r="758" ht="11.85" customHeight="1" x14ac:dyDescent="0.3"/>
    <row r="759" ht="11.85" customHeight="1" x14ac:dyDescent="0.3"/>
    <row r="760" ht="11.85" customHeight="1" x14ac:dyDescent="0.3"/>
    <row r="761" ht="11.85" customHeight="1" x14ac:dyDescent="0.3"/>
    <row r="762" ht="11.85" customHeight="1" x14ac:dyDescent="0.3"/>
    <row r="763" ht="11.85" customHeight="1" x14ac:dyDescent="0.3"/>
    <row r="764" ht="11.85" customHeight="1" x14ac:dyDescent="0.3"/>
    <row r="765" ht="11.85" customHeight="1" x14ac:dyDescent="0.3"/>
    <row r="766" ht="11.85" customHeight="1" x14ac:dyDescent="0.3"/>
    <row r="767" ht="11.85" customHeight="1" x14ac:dyDescent="0.3"/>
    <row r="768" ht="11.85" customHeight="1" x14ac:dyDescent="0.3"/>
    <row r="769" ht="11.85" customHeight="1" x14ac:dyDescent="0.3"/>
    <row r="770" ht="11.85" customHeight="1" x14ac:dyDescent="0.3"/>
    <row r="771" ht="11.85" customHeight="1" x14ac:dyDescent="0.3"/>
    <row r="772" ht="11.85" customHeight="1" x14ac:dyDescent="0.3"/>
    <row r="773" ht="11.85" customHeight="1" x14ac:dyDescent="0.3"/>
    <row r="774" ht="11.85" customHeight="1" x14ac:dyDescent="0.3"/>
    <row r="775" ht="11.85" customHeight="1" x14ac:dyDescent="0.3"/>
    <row r="776" ht="11.85" customHeight="1" x14ac:dyDescent="0.3"/>
    <row r="777" ht="11.85" customHeight="1" x14ac:dyDescent="0.3"/>
    <row r="778" ht="11.85" customHeight="1" x14ac:dyDescent="0.3"/>
    <row r="779" ht="11.85" customHeight="1" x14ac:dyDescent="0.3"/>
    <row r="780" ht="11.85" customHeight="1" x14ac:dyDescent="0.3"/>
    <row r="781" ht="11.85" customHeight="1" x14ac:dyDescent="0.3"/>
    <row r="782" ht="11.85" customHeight="1" x14ac:dyDescent="0.3"/>
    <row r="783" ht="11.85" customHeight="1" x14ac:dyDescent="0.3"/>
    <row r="784" ht="11.85" customHeight="1" x14ac:dyDescent="0.3"/>
    <row r="785" ht="11.85" customHeight="1" x14ac:dyDescent="0.3"/>
    <row r="786" ht="11.85" customHeight="1" x14ac:dyDescent="0.3"/>
    <row r="787" ht="11.85" customHeight="1" x14ac:dyDescent="0.3"/>
    <row r="788" ht="11.85" customHeight="1" x14ac:dyDescent="0.3"/>
    <row r="789" ht="11.85" customHeight="1" x14ac:dyDescent="0.3"/>
    <row r="790" ht="11.85" customHeight="1" x14ac:dyDescent="0.3"/>
    <row r="791" ht="11.85" customHeight="1" x14ac:dyDescent="0.3"/>
    <row r="792" ht="11.85" customHeight="1" x14ac:dyDescent="0.3"/>
    <row r="793" ht="11.85" customHeight="1" x14ac:dyDescent="0.3"/>
    <row r="794" ht="11.85" customHeight="1" x14ac:dyDescent="0.3"/>
    <row r="795" ht="11.85" customHeight="1" x14ac:dyDescent="0.3"/>
    <row r="796" ht="11.85" customHeight="1" x14ac:dyDescent="0.3"/>
    <row r="797" ht="11.85" customHeight="1" x14ac:dyDescent="0.3"/>
    <row r="798" ht="11.85" customHeight="1" x14ac:dyDescent="0.3"/>
    <row r="799" ht="11.85" customHeight="1" x14ac:dyDescent="0.3"/>
    <row r="800" ht="11.85" customHeight="1" x14ac:dyDescent="0.3"/>
    <row r="801" ht="11.85" customHeight="1" x14ac:dyDescent="0.3"/>
    <row r="802" ht="11.85" customHeight="1" x14ac:dyDescent="0.3"/>
    <row r="803" ht="11.85" customHeight="1" x14ac:dyDescent="0.3"/>
    <row r="804" ht="11.85" customHeight="1" x14ac:dyDescent="0.3"/>
    <row r="805" ht="11.85" customHeight="1" x14ac:dyDescent="0.3"/>
    <row r="806" ht="11.85" customHeight="1" x14ac:dyDescent="0.3"/>
    <row r="807" ht="11.85" customHeight="1" x14ac:dyDescent="0.3"/>
    <row r="808" ht="11.85" customHeight="1" x14ac:dyDescent="0.3"/>
    <row r="809" ht="11.85" customHeight="1" x14ac:dyDescent="0.3"/>
    <row r="810" ht="11.85" customHeight="1" x14ac:dyDescent="0.3"/>
    <row r="811" ht="11.85" customHeight="1" x14ac:dyDescent="0.3"/>
    <row r="812" ht="11.85" customHeight="1" x14ac:dyDescent="0.3"/>
    <row r="813" ht="11.85" customHeight="1" x14ac:dyDescent="0.3"/>
    <row r="814" ht="11.85" customHeight="1" x14ac:dyDescent="0.3"/>
    <row r="815" ht="11.85" customHeight="1" x14ac:dyDescent="0.3"/>
    <row r="816" ht="11.85" customHeight="1" x14ac:dyDescent="0.3"/>
    <row r="817" ht="11.85" customHeight="1" x14ac:dyDescent="0.3"/>
    <row r="818" ht="11.85" customHeight="1" x14ac:dyDescent="0.3"/>
    <row r="819" ht="11.85" customHeight="1" x14ac:dyDescent="0.3"/>
    <row r="820" ht="11.85" customHeight="1" x14ac:dyDescent="0.3"/>
    <row r="821" ht="11.85" customHeight="1" x14ac:dyDescent="0.3"/>
    <row r="822" ht="11.85" customHeight="1" x14ac:dyDescent="0.3"/>
    <row r="823" ht="11.85" customHeight="1" x14ac:dyDescent="0.3"/>
    <row r="824" ht="11.85" customHeight="1" x14ac:dyDescent="0.3"/>
    <row r="825" ht="11.85" customHeight="1" x14ac:dyDescent="0.3"/>
    <row r="826" ht="11.85" customHeight="1" x14ac:dyDescent="0.3"/>
    <row r="827" ht="11.85" customHeight="1" x14ac:dyDescent="0.3"/>
    <row r="828" ht="11.85" customHeight="1" x14ac:dyDescent="0.3"/>
    <row r="829" ht="11.85" customHeight="1" x14ac:dyDescent="0.3"/>
    <row r="830" ht="11.85" customHeight="1" x14ac:dyDescent="0.3"/>
    <row r="831" ht="11.85" customHeight="1" x14ac:dyDescent="0.3"/>
    <row r="832" ht="11.85" customHeight="1" x14ac:dyDescent="0.3"/>
    <row r="833" ht="11.85" customHeight="1" x14ac:dyDescent="0.3"/>
    <row r="834" ht="11.85" customHeight="1" x14ac:dyDescent="0.3"/>
    <row r="835" ht="11.85" customHeight="1" x14ac:dyDescent="0.3"/>
    <row r="836" ht="11.85" customHeight="1" x14ac:dyDescent="0.3"/>
    <row r="837" ht="11.85" customHeight="1" x14ac:dyDescent="0.3"/>
    <row r="838" ht="11.85" customHeight="1" x14ac:dyDescent="0.3"/>
    <row r="839" ht="11.85" customHeight="1" x14ac:dyDescent="0.3"/>
    <row r="840" ht="11.85" customHeight="1" x14ac:dyDescent="0.3"/>
    <row r="841" ht="11.85" customHeight="1" x14ac:dyDescent="0.3"/>
    <row r="842" ht="11.85" customHeight="1" x14ac:dyDescent="0.3"/>
    <row r="843" ht="11.85" customHeight="1" x14ac:dyDescent="0.3"/>
    <row r="844" ht="11.85" customHeight="1" x14ac:dyDescent="0.3"/>
    <row r="845" ht="11.85" customHeight="1" x14ac:dyDescent="0.3"/>
    <row r="846" ht="11.85" customHeight="1" x14ac:dyDescent="0.3"/>
    <row r="847" ht="11.85" customHeight="1" x14ac:dyDescent="0.3"/>
    <row r="848" ht="11.85" customHeight="1" x14ac:dyDescent="0.3"/>
    <row r="849" ht="11.85" customHeight="1" x14ac:dyDescent="0.3"/>
    <row r="850" ht="11.85" customHeight="1" x14ac:dyDescent="0.3"/>
    <row r="851" ht="11.85" customHeight="1" x14ac:dyDescent="0.3"/>
    <row r="852" ht="11.85" customHeight="1" x14ac:dyDescent="0.3"/>
    <row r="853" ht="11.85" customHeight="1" x14ac:dyDescent="0.3"/>
    <row r="854" ht="11.85" customHeight="1" x14ac:dyDescent="0.3"/>
    <row r="855" ht="11.85" customHeight="1" x14ac:dyDescent="0.3"/>
    <row r="856" ht="11.85" customHeight="1" x14ac:dyDescent="0.3"/>
    <row r="857" ht="11.85" customHeight="1" x14ac:dyDescent="0.3"/>
    <row r="858" ht="11.85" customHeight="1" x14ac:dyDescent="0.3"/>
    <row r="859" ht="11.85" customHeight="1" x14ac:dyDescent="0.3"/>
    <row r="860" ht="11.85" customHeight="1" x14ac:dyDescent="0.3"/>
    <row r="861" ht="11.85" customHeight="1" x14ac:dyDescent="0.3"/>
    <row r="862" ht="11.85" customHeight="1" x14ac:dyDescent="0.3"/>
    <row r="863" ht="11.85" customHeight="1" x14ac:dyDescent="0.3"/>
    <row r="864" ht="11.85" customHeight="1" x14ac:dyDescent="0.3"/>
    <row r="865" ht="11.85" customHeight="1" x14ac:dyDescent="0.3"/>
    <row r="866" ht="11.85" customHeight="1" x14ac:dyDescent="0.3"/>
    <row r="867" ht="11.85" customHeight="1" x14ac:dyDescent="0.3"/>
    <row r="868" ht="11.85" customHeight="1" x14ac:dyDescent="0.3"/>
    <row r="869" ht="11.85" customHeight="1" x14ac:dyDescent="0.3"/>
    <row r="870" ht="11.85" customHeight="1" x14ac:dyDescent="0.3"/>
    <row r="871" ht="11.85" customHeight="1" x14ac:dyDescent="0.3"/>
    <row r="872" ht="11.85" customHeight="1" x14ac:dyDescent="0.3"/>
    <row r="873" ht="11.85" customHeight="1" x14ac:dyDescent="0.3"/>
    <row r="874" ht="11.85" customHeight="1" x14ac:dyDescent="0.3"/>
    <row r="875" ht="11.85" customHeight="1" x14ac:dyDescent="0.3"/>
    <row r="876" ht="11.85" customHeight="1" x14ac:dyDescent="0.3"/>
    <row r="877" ht="11.85" customHeight="1" x14ac:dyDescent="0.3"/>
    <row r="878" ht="11.85" customHeight="1" x14ac:dyDescent="0.3"/>
    <row r="879" ht="11.85" customHeight="1" x14ac:dyDescent="0.3"/>
    <row r="880" ht="11.85" customHeight="1" x14ac:dyDescent="0.3"/>
    <row r="881" ht="11.85" customHeight="1" x14ac:dyDescent="0.3"/>
    <row r="882" ht="11.85" customHeight="1" x14ac:dyDescent="0.3"/>
    <row r="883" ht="11.85" customHeight="1" x14ac:dyDescent="0.3"/>
    <row r="884" ht="11.85" customHeight="1" x14ac:dyDescent="0.3"/>
    <row r="885" ht="11.85" customHeight="1" x14ac:dyDescent="0.3"/>
    <row r="886" ht="11.85" customHeight="1" x14ac:dyDescent="0.3"/>
    <row r="887" ht="11.85" customHeight="1" x14ac:dyDescent="0.3"/>
    <row r="888" ht="11.85" customHeight="1" x14ac:dyDescent="0.3"/>
    <row r="889" ht="11.85" customHeight="1" x14ac:dyDescent="0.3"/>
    <row r="890" ht="11.85" customHeight="1" x14ac:dyDescent="0.3"/>
    <row r="891" ht="11.85" customHeight="1" x14ac:dyDescent="0.3"/>
    <row r="892" ht="11.85" customHeight="1" x14ac:dyDescent="0.3"/>
    <row r="893" ht="11.85" customHeight="1" x14ac:dyDescent="0.3"/>
    <row r="894" ht="11.85" customHeight="1" x14ac:dyDescent="0.3"/>
    <row r="895" ht="11.85" customHeight="1" x14ac:dyDescent="0.3"/>
    <row r="896" ht="11.85" customHeight="1" x14ac:dyDescent="0.3"/>
    <row r="897" ht="11.85" customHeight="1" x14ac:dyDescent="0.3"/>
    <row r="898" ht="11.85" customHeight="1" x14ac:dyDescent="0.3"/>
    <row r="899" ht="11.85" customHeight="1" x14ac:dyDescent="0.3"/>
    <row r="900" ht="11.85" customHeight="1" x14ac:dyDescent="0.3"/>
    <row r="901" ht="11.85" customHeight="1" x14ac:dyDescent="0.3"/>
    <row r="902" ht="11.85" customHeight="1" x14ac:dyDescent="0.3"/>
    <row r="903" ht="11.85" customHeight="1" x14ac:dyDescent="0.3"/>
    <row r="904" ht="11.85" customHeight="1" x14ac:dyDescent="0.3"/>
    <row r="905" ht="11.85" customHeight="1" x14ac:dyDescent="0.3"/>
    <row r="906" ht="11.85" customHeight="1" x14ac:dyDescent="0.3"/>
    <row r="907" ht="11.85" customHeight="1" x14ac:dyDescent="0.3"/>
    <row r="908" ht="11.85" customHeight="1" x14ac:dyDescent="0.3"/>
    <row r="909" ht="11.85" customHeight="1" x14ac:dyDescent="0.3"/>
    <row r="910" ht="11.85" customHeight="1" x14ac:dyDescent="0.3"/>
    <row r="911" ht="11.85" customHeight="1" x14ac:dyDescent="0.3"/>
    <row r="912" ht="11.85" customHeight="1" x14ac:dyDescent="0.3"/>
    <row r="913" ht="11.85" customHeight="1" x14ac:dyDescent="0.3"/>
    <row r="914" ht="11.85" customHeight="1" x14ac:dyDescent="0.3"/>
    <row r="915" ht="11.85" customHeight="1" x14ac:dyDescent="0.3"/>
    <row r="916" ht="11.85" customHeight="1" x14ac:dyDescent="0.3"/>
    <row r="917" ht="11.85" customHeight="1" x14ac:dyDescent="0.3"/>
    <row r="918" ht="11.85" customHeight="1" x14ac:dyDescent="0.3"/>
    <row r="919" ht="11.85" customHeight="1" x14ac:dyDescent="0.3"/>
    <row r="920" ht="11.85" customHeight="1" x14ac:dyDescent="0.3"/>
    <row r="921" ht="11.85" customHeight="1" x14ac:dyDescent="0.3"/>
    <row r="922" ht="11.85" customHeight="1" x14ac:dyDescent="0.3"/>
    <row r="923" ht="11.85" customHeight="1" x14ac:dyDescent="0.3"/>
    <row r="924" ht="11.85" customHeight="1" x14ac:dyDescent="0.3"/>
    <row r="925" ht="11.85" customHeight="1" x14ac:dyDescent="0.3"/>
    <row r="926" ht="11.85" customHeight="1" x14ac:dyDescent="0.3"/>
    <row r="927" ht="11.85" customHeight="1" x14ac:dyDescent="0.3"/>
    <row r="928" ht="11.85" customHeight="1" x14ac:dyDescent="0.3"/>
    <row r="929" ht="11.85" customHeight="1" x14ac:dyDescent="0.3"/>
    <row r="930" ht="11.85" customHeight="1" x14ac:dyDescent="0.3"/>
    <row r="931" ht="11.85" customHeight="1" x14ac:dyDescent="0.3"/>
    <row r="932" ht="11.85" customHeight="1" x14ac:dyDescent="0.3"/>
    <row r="933" ht="11.85" customHeight="1" x14ac:dyDescent="0.3"/>
    <row r="934" ht="11.85" customHeight="1" x14ac:dyDescent="0.3"/>
    <row r="935" ht="11.85" customHeight="1" x14ac:dyDescent="0.3"/>
    <row r="936" ht="11.85" customHeight="1" x14ac:dyDescent="0.3"/>
    <row r="937" ht="11.85" customHeight="1" x14ac:dyDescent="0.3"/>
    <row r="938" ht="11.85" customHeight="1" x14ac:dyDescent="0.3"/>
    <row r="939" ht="11.85" customHeight="1" x14ac:dyDescent="0.3"/>
    <row r="940" ht="11.85" customHeight="1" x14ac:dyDescent="0.3"/>
    <row r="941" ht="11.85" customHeight="1" x14ac:dyDescent="0.3"/>
    <row r="942" ht="11.85" customHeight="1" x14ac:dyDescent="0.3"/>
    <row r="943" ht="11.85" customHeight="1" x14ac:dyDescent="0.3"/>
    <row r="944" ht="11.85" customHeight="1" x14ac:dyDescent="0.3"/>
    <row r="945" ht="11.85" customHeight="1" x14ac:dyDescent="0.3"/>
    <row r="946" ht="11.85" customHeight="1" x14ac:dyDescent="0.3"/>
    <row r="947" ht="11.85" customHeight="1" x14ac:dyDescent="0.3"/>
    <row r="948" ht="11.85" customHeight="1" x14ac:dyDescent="0.3"/>
    <row r="949" ht="11.85" customHeight="1" x14ac:dyDescent="0.3"/>
    <row r="950" ht="11.85" customHeight="1" x14ac:dyDescent="0.3"/>
    <row r="951" ht="11.85" customHeight="1" x14ac:dyDescent="0.3"/>
    <row r="952" ht="11.85" customHeight="1" x14ac:dyDescent="0.3"/>
    <row r="953" ht="11.85" customHeight="1" x14ac:dyDescent="0.3"/>
    <row r="954" ht="11.85" customHeight="1" x14ac:dyDescent="0.3"/>
    <row r="955" ht="11.85" customHeight="1" x14ac:dyDescent="0.3"/>
    <row r="956" ht="11.85" customHeight="1" x14ac:dyDescent="0.3"/>
    <row r="957" ht="11.85" customHeight="1" x14ac:dyDescent="0.3"/>
    <row r="958" ht="11.85" customHeight="1" x14ac:dyDescent="0.3"/>
    <row r="959" ht="11.85" customHeight="1" x14ac:dyDescent="0.3"/>
    <row r="960" ht="11.85" customHeight="1" x14ac:dyDescent="0.3"/>
    <row r="961" ht="11.85" customHeight="1" x14ac:dyDescent="0.3"/>
    <row r="962" ht="11.85" customHeight="1" x14ac:dyDescent="0.3"/>
    <row r="963" ht="11.85" customHeight="1" x14ac:dyDescent="0.3"/>
    <row r="964" ht="11.85" customHeight="1" x14ac:dyDescent="0.3"/>
    <row r="965" ht="11.85" customHeight="1" x14ac:dyDescent="0.3"/>
    <row r="966" ht="11.85" customHeight="1" x14ac:dyDescent="0.3"/>
    <row r="967" ht="11.85" customHeight="1" x14ac:dyDescent="0.3"/>
    <row r="968" ht="11.85" customHeight="1" x14ac:dyDescent="0.3"/>
    <row r="969" ht="11.85" customHeight="1" x14ac:dyDescent="0.3"/>
    <row r="970" ht="11.85" customHeight="1" x14ac:dyDescent="0.3"/>
    <row r="971" ht="11.85" customHeight="1" x14ac:dyDescent="0.3"/>
    <row r="972" ht="11.85" customHeight="1" x14ac:dyDescent="0.3"/>
    <row r="973" ht="11.85" customHeight="1" x14ac:dyDescent="0.3"/>
    <row r="974" ht="11.85" customHeight="1" x14ac:dyDescent="0.3"/>
    <row r="975" ht="11.85" customHeight="1" x14ac:dyDescent="0.3"/>
    <row r="976" ht="11.85" customHeight="1" x14ac:dyDescent="0.3"/>
    <row r="977" ht="11.85" customHeight="1" x14ac:dyDescent="0.3"/>
    <row r="978" ht="11.85" customHeight="1" x14ac:dyDescent="0.3"/>
    <row r="979" ht="11.85" customHeight="1" x14ac:dyDescent="0.3"/>
    <row r="980" ht="11.85" customHeight="1" x14ac:dyDescent="0.3"/>
    <row r="981" ht="11.85" customHeight="1" x14ac:dyDescent="0.3"/>
    <row r="982" ht="11.85" customHeight="1" x14ac:dyDescent="0.3"/>
    <row r="983" ht="11.85" customHeight="1" x14ac:dyDescent="0.3"/>
    <row r="984" ht="11.85" customHeight="1" x14ac:dyDescent="0.3"/>
    <row r="985" ht="11.85" customHeight="1" x14ac:dyDescent="0.3"/>
    <row r="986" ht="11.85" customHeight="1" x14ac:dyDescent="0.3"/>
    <row r="987" ht="11.85" customHeight="1" x14ac:dyDescent="0.3"/>
    <row r="988" ht="11.85" customHeight="1" x14ac:dyDescent="0.3"/>
    <row r="989" ht="11.85" customHeight="1" x14ac:dyDescent="0.3"/>
    <row r="990" ht="11.85" customHeight="1" x14ac:dyDescent="0.3"/>
    <row r="991" ht="11.85" customHeight="1" x14ac:dyDescent="0.3"/>
    <row r="992" ht="11.85" customHeight="1" x14ac:dyDescent="0.3"/>
    <row r="993" ht="11.85" customHeight="1" x14ac:dyDescent="0.3"/>
    <row r="994" ht="11.85" customHeight="1" x14ac:dyDescent="0.3"/>
    <row r="995" ht="11.85" customHeight="1" x14ac:dyDescent="0.3"/>
    <row r="996" ht="11.85" customHeight="1" x14ac:dyDescent="0.3"/>
    <row r="997" ht="11.85" customHeight="1" x14ac:dyDescent="0.3"/>
    <row r="998" ht="11.85" customHeight="1" x14ac:dyDescent="0.3"/>
    <row r="999" ht="11.85" customHeight="1" x14ac:dyDescent="0.3"/>
    <row r="1000" ht="11.85" customHeight="1" x14ac:dyDescent="0.3"/>
    <row r="1001" ht="11.85" customHeight="1" x14ac:dyDescent="0.3"/>
    <row r="1002" ht="11.85" customHeight="1" x14ac:dyDescent="0.3"/>
    <row r="1003" ht="11.85" customHeight="1" x14ac:dyDescent="0.3"/>
    <row r="1004" ht="11.85" customHeight="1" x14ac:dyDescent="0.3"/>
    <row r="1005" ht="11.85" customHeight="1" x14ac:dyDescent="0.3"/>
    <row r="1006" ht="11.85" customHeight="1" x14ac:dyDescent="0.3"/>
    <row r="1007" ht="11.85" customHeight="1" x14ac:dyDescent="0.3"/>
    <row r="1008" ht="11.85" customHeight="1" x14ac:dyDescent="0.3"/>
    <row r="1009" ht="11.85" customHeight="1" x14ac:dyDescent="0.3"/>
    <row r="1010" ht="11.85" customHeight="1" x14ac:dyDescent="0.3"/>
    <row r="1011" ht="11.85" customHeight="1" x14ac:dyDescent="0.3"/>
    <row r="1012" ht="11.85" customHeight="1" x14ac:dyDescent="0.3"/>
    <row r="1013" ht="11.85" customHeight="1" x14ac:dyDescent="0.3"/>
    <row r="1014" ht="11.85" customHeight="1" x14ac:dyDescent="0.3"/>
    <row r="1015" ht="11.85" customHeight="1" x14ac:dyDescent="0.3"/>
    <row r="1016" ht="11.85" customHeight="1" x14ac:dyDescent="0.3"/>
    <row r="1017" ht="11.85" customHeight="1" x14ac:dyDescent="0.3"/>
    <row r="1018" ht="11.85" customHeight="1" x14ac:dyDescent="0.3"/>
    <row r="1019" ht="11.85" customHeight="1" x14ac:dyDescent="0.3"/>
    <row r="1020" ht="11.85" customHeight="1" x14ac:dyDescent="0.3"/>
    <row r="1021" ht="11.85" customHeight="1" x14ac:dyDescent="0.3"/>
    <row r="1022" ht="11.85" customHeight="1" x14ac:dyDescent="0.3"/>
    <row r="1023" ht="11.85" customHeight="1" x14ac:dyDescent="0.3"/>
    <row r="1024" ht="11.85" customHeight="1" x14ac:dyDescent="0.3"/>
    <row r="1025" ht="11.85" customHeight="1" x14ac:dyDescent="0.3"/>
    <row r="1026" ht="11.85" customHeight="1" x14ac:dyDescent="0.3"/>
    <row r="1027" ht="11.85" customHeight="1" x14ac:dyDescent="0.3"/>
    <row r="1028" ht="11.85" customHeight="1" x14ac:dyDescent="0.3"/>
    <row r="1029" ht="11.85" customHeight="1" x14ac:dyDescent="0.3"/>
    <row r="1030" ht="11.85" customHeight="1" x14ac:dyDescent="0.3"/>
    <row r="1031" ht="11.85" customHeight="1" x14ac:dyDescent="0.3"/>
    <row r="1032" ht="11.85" customHeight="1" x14ac:dyDescent="0.3"/>
    <row r="1033" ht="11.85" customHeight="1" x14ac:dyDescent="0.3"/>
    <row r="1034" ht="11.85" customHeight="1" x14ac:dyDescent="0.3"/>
    <row r="1035" ht="11.85" customHeight="1" x14ac:dyDescent="0.3"/>
    <row r="1036" ht="11.85" customHeight="1" x14ac:dyDescent="0.3"/>
    <row r="1037" ht="11.85" customHeight="1" x14ac:dyDescent="0.3"/>
    <row r="1038" ht="11.85" customHeight="1" x14ac:dyDescent="0.3"/>
    <row r="1039" ht="11.85" customHeight="1" x14ac:dyDescent="0.3"/>
    <row r="1040" ht="11.85" customHeight="1" x14ac:dyDescent="0.3"/>
    <row r="1041" ht="11.85" customHeight="1" x14ac:dyDescent="0.3"/>
    <row r="1042" ht="11.85" customHeight="1" x14ac:dyDescent="0.3"/>
    <row r="1043" ht="11.85" customHeight="1" x14ac:dyDescent="0.3"/>
    <row r="1044" ht="11.85" customHeight="1" x14ac:dyDescent="0.3"/>
    <row r="1045" ht="11.85" customHeight="1" x14ac:dyDescent="0.3"/>
    <row r="1046" ht="11.85" customHeight="1" x14ac:dyDescent="0.3"/>
    <row r="1047" ht="11.85" customHeight="1" x14ac:dyDescent="0.3"/>
    <row r="1048" ht="11.85" customHeight="1" x14ac:dyDescent="0.3"/>
    <row r="1049" ht="11.85" customHeight="1" x14ac:dyDescent="0.3"/>
    <row r="1050" ht="11.85" customHeight="1" x14ac:dyDescent="0.3"/>
    <row r="1051" ht="11.85" customHeight="1" x14ac:dyDescent="0.3"/>
    <row r="1052" ht="11.85" customHeight="1" x14ac:dyDescent="0.3"/>
    <row r="1053" ht="11.85" customHeight="1" x14ac:dyDescent="0.3"/>
    <row r="1054" ht="11.85" customHeight="1" x14ac:dyDescent="0.3"/>
    <row r="1055" ht="11.85" customHeight="1" x14ac:dyDescent="0.3"/>
    <row r="1056" ht="11.85" customHeight="1" x14ac:dyDescent="0.3"/>
    <row r="1057" ht="11.85" customHeight="1" x14ac:dyDescent="0.3"/>
    <row r="1058" ht="11.85" customHeight="1" x14ac:dyDescent="0.3"/>
    <row r="1059" ht="11.85" customHeight="1" x14ac:dyDescent="0.3"/>
    <row r="1060" ht="11.85" customHeight="1" x14ac:dyDescent="0.3"/>
    <row r="1061" ht="11.85" customHeight="1" x14ac:dyDescent="0.3"/>
    <row r="1062" ht="11.85" customHeight="1" x14ac:dyDescent="0.3"/>
    <row r="1063" ht="11.85" customHeight="1" x14ac:dyDescent="0.3"/>
    <row r="1064" ht="11.85" customHeight="1" x14ac:dyDescent="0.3"/>
    <row r="1065" ht="11.85" customHeight="1" x14ac:dyDescent="0.3"/>
    <row r="1066" ht="11.85" customHeight="1" x14ac:dyDescent="0.3"/>
    <row r="1067" ht="11.85" customHeight="1" x14ac:dyDescent="0.3"/>
    <row r="1068" ht="11.85" customHeight="1" x14ac:dyDescent="0.3"/>
    <row r="1069" ht="11.85" customHeight="1" x14ac:dyDescent="0.3"/>
    <row r="1070" ht="11.85" customHeight="1" x14ac:dyDescent="0.3"/>
    <row r="1071" ht="11.85" customHeight="1" x14ac:dyDescent="0.3"/>
    <row r="1072" ht="11.85" customHeight="1" x14ac:dyDescent="0.3"/>
    <row r="1073" ht="11.85" customHeight="1" x14ac:dyDescent="0.3"/>
    <row r="1074" ht="11.85" customHeight="1" x14ac:dyDescent="0.3"/>
    <row r="1075" ht="11.85" customHeight="1" x14ac:dyDescent="0.3"/>
    <row r="1076" ht="11.85" customHeight="1" x14ac:dyDescent="0.3"/>
    <row r="1077" ht="11.85" customHeight="1" x14ac:dyDescent="0.3"/>
    <row r="1078" ht="11.85" customHeight="1" x14ac:dyDescent="0.3"/>
    <row r="1079" ht="11.85" customHeight="1" x14ac:dyDescent="0.3"/>
    <row r="1080" ht="11.85" customHeight="1" x14ac:dyDescent="0.3"/>
    <row r="1081" ht="11.85" customHeight="1" x14ac:dyDescent="0.3"/>
    <row r="1082" ht="11.85" customHeight="1" x14ac:dyDescent="0.3"/>
    <row r="1083" ht="11.85" customHeight="1" x14ac:dyDescent="0.3"/>
    <row r="1084" ht="11.85" customHeight="1" x14ac:dyDescent="0.3"/>
    <row r="1085" ht="11.85" customHeight="1" x14ac:dyDescent="0.3"/>
    <row r="1086" ht="11.85" customHeight="1" x14ac:dyDescent="0.3"/>
    <row r="1087" ht="11.85" customHeight="1" x14ac:dyDescent="0.3"/>
    <row r="1088" ht="11.85" customHeight="1" x14ac:dyDescent="0.3"/>
    <row r="1089" ht="11.85" customHeight="1" x14ac:dyDescent="0.3"/>
    <row r="1090" ht="11.85" customHeight="1" x14ac:dyDescent="0.3"/>
    <row r="1091" ht="11.85" customHeight="1" x14ac:dyDescent="0.3"/>
    <row r="1092" ht="11.85" customHeight="1" x14ac:dyDescent="0.3"/>
    <row r="1093" ht="11.85" customHeight="1" x14ac:dyDescent="0.3"/>
    <row r="1094" ht="11.85" customHeight="1" x14ac:dyDescent="0.3"/>
    <row r="1095" ht="11.85" customHeight="1" x14ac:dyDescent="0.3"/>
    <row r="1096" ht="11.85" customHeight="1" x14ac:dyDescent="0.3"/>
    <row r="1097" ht="11.85" customHeight="1" x14ac:dyDescent="0.3"/>
    <row r="1098" ht="11.85" customHeight="1" x14ac:dyDescent="0.3"/>
    <row r="1099" ht="11.85" customHeight="1" x14ac:dyDescent="0.3"/>
    <row r="1100" ht="11.85" customHeight="1" x14ac:dyDescent="0.3"/>
    <row r="1101" ht="11.85" customHeight="1" x14ac:dyDescent="0.3"/>
    <row r="1102" ht="11.85" customHeight="1" x14ac:dyDescent="0.3"/>
    <row r="1103" ht="11.85" customHeight="1" x14ac:dyDescent="0.3"/>
    <row r="1104" ht="11.85" customHeight="1" x14ac:dyDescent="0.3"/>
    <row r="1105" ht="11.85" customHeight="1" x14ac:dyDescent="0.3"/>
    <row r="1106" ht="11.85" customHeight="1" x14ac:dyDescent="0.3"/>
    <row r="1107" ht="11.85" customHeight="1" x14ac:dyDescent="0.3"/>
    <row r="1108" ht="11.85" customHeight="1" x14ac:dyDescent="0.3"/>
    <row r="1109" ht="11.85" customHeight="1" x14ac:dyDescent="0.3"/>
    <row r="1110" ht="11.85" customHeight="1" x14ac:dyDescent="0.3"/>
    <row r="1111" ht="11.85" customHeight="1" x14ac:dyDescent="0.3"/>
    <row r="1112" ht="11.85" customHeight="1" x14ac:dyDescent="0.3"/>
    <row r="1113" ht="11.85" customHeight="1" x14ac:dyDescent="0.3"/>
    <row r="1114" ht="11.85" customHeight="1" x14ac:dyDescent="0.3"/>
    <row r="1115" ht="11.85" customHeight="1" x14ac:dyDescent="0.3"/>
    <row r="1116" ht="11.85" customHeight="1" x14ac:dyDescent="0.3"/>
    <row r="1117" ht="11.85" customHeight="1" x14ac:dyDescent="0.3"/>
    <row r="1118" ht="11.85" customHeight="1" x14ac:dyDescent="0.3"/>
    <row r="1119" ht="11.85" customHeight="1" x14ac:dyDescent="0.3"/>
    <row r="1120" ht="11.85" customHeight="1" x14ac:dyDescent="0.3"/>
    <row r="1121" ht="11.85" customHeight="1" x14ac:dyDescent="0.3"/>
    <row r="1122" ht="11.85" customHeight="1" x14ac:dyDescent="0.3"/>
    <row r="1123" ht="11.85" customHeight="1" x14ac:dyDescent="0.3"/>
    <row r="1124" ht="11.85" customHeight="1" x14ac:dyDescent="0.3"/>
    <row r="1125" ht="11.85" customHeight="1" x14ac:dyDescent="0.3"/>
    <row r="1126" ht="11.85" customHeight="1" x14ac:dyDescent="0.3"/>
    <row r="1127" ht="11.85" customHeight="1" x14ac:dyDescent="0.3"/>
    <row r="1128" ht="11.85" customHeight="1" x14ac:dyDescent="0.3"/>
    <row r="1129" ht="11.85" customHeight="1" x14ac:dyDescent="0.3"/>
    <row r="1130" ht="11.85" customHeight="1" x14ac:dyDescent="0.3"/>
    <row r="1131" ht="11.85" customHeight="1" x14ac:dyDescent="0.3"/>
    <row r="1132" ht="11.85" customHeight="1" x14ac:dyDescent="0.3"/>
    <row r="1133" ht="11.85" customHeight="1" x14ac:dyDescent="0.3"/>
    <row r="1134" ht="11.85" customHeight="1" x14ac:dyDescent="0.3"/>
    <row r="1135" ht="11.85" customHeight="1" x14ac:dyDescent="0.3"/>
    <row r="1136" ht="11.85" customHeight="1" x14ac:dyDescent="0.3"/>
    <row r="1137" ht="11.85" customHeight="1" x14ac:dyDescent="0.3"/>
    <row r="1138" ht="11.85" customHeight="1" x14ac:dyDescent="0.3"/>
    <row r="1139" ht="11.85" customHeight="1" x14ac:dyDescent="0.3"/>
    <row r="1140" ht="11.85" customHeight="1" x14ac:dyDescent="0.3"/>
    <row r="1141" ht="11.85" customHeight="1" x14ac:dyDescent="0.3"/>
    <row r="1142" ht="11.85" customHeight="1" x14ac:dyDescent="0.3"/>
    <row r="1143" ht="11.85" customHeight="1" x14ac:dyDescent="0.3"/>
    <row r="1144" ht="11.85" customHeight="1" x14ac:dyDescent="0.3"/>
    <row r="1145" ht="11.85" customHeight="1" x14ac:dyDescent="0.3"/>
    <row r="1146" ht="11.85" customHeight="1" x14ac:dyDescent="0.3"/>
    <row r="1147" ht="11.85" customHeight="1" x14ac:dyDescent="0.3"/>
    <row r="1148" ht="11.85" customHeight="1" x14ac:dyDescent="0.3"/>
    <row r="1149" ht="11.85" customHeight="1" x14ac:dyDescent="0.3"/>
    <row r="1150" ht="11.85" customHeight="1" x14ac:dyDescent="0.3"/>
    <row r="1151" ht="11.85" customHeight="1" x14ac:dyDescent="0.3"/>
    <row r="1152" ht="11.85" customHeight="1" x14ac:dyDescent="0.3"/>
    <row r="1153" ht="11.85" customHeight="1" x14ac:dyDescent="0.3"/>
    <row r="1154" ht="11.85" customHeight="1" x14ac:dyDescent="0.3"/>
    <row r="1155" ht="11.85" customHeight="1" x14ac:dyDescent="0.3"/>
    <row r="1156" ht="11.85" customHeight="1" x14ac:dyDescent="0.3"/>
    <row r="1157" ht="11.85" customHeight="1" x14ac:dyDescent="0.3"/>
    <row r="1158" ht="11.85" customHeight="1" x14ac:dyDescent="0.3"/>
    <row r="1159" ht="11.85" customHeight="1" x14ac:dyDescent="0.3"/>
    <row r="1160" ht="11.85" customHeight="1" x14ac:dyDescent="0.3"/>
    <row r="1161" ht="11.85" customHeight="1" x14ac:dyDescent="0.3"/>
    <row r="1162" ht="11.85" customHeight="1" x14ac:dyDescent="0.3"/>
    <row r="1163" ht="11.85" customHeight="1" x14ac:dyDescent="0.3"/>
    <row r="1164" ht="11.85" customHeight="1" x14ac:dyDescent="0.3"/>
    <row r="1165" ht="11.85" customHeight="1" x14ac:dyDescent="0.3"/>
    <row r="1166" ht="11.85" customHeight="1" x14ac:dyDescent="0.3"/>
    <row r="1167" ht="11.85" customHeight="1" x14ac:dyDescent="0.3"/>
    <row r="1168" ht="11.85" customHeight="1" x14ac:dyDescent="0.3"/>
    <row r="1169" ht="11.85" customHeight="1" x14ac:dyDescent="0.3"/>
    <row r="1170" ht="11.85" customHeight="1" x14ac:dyDescent="0.3"/>
    <row r="1171" ht="11.85" customHeight="1" x14ac:dyDescent="0.3"/>
    <row r="1172" ht="11.85" customHeight="1" x14ac:dyDescent="0.3"/>
    <row r="1173" ht="11.85" customHeight="1" x14ac:dyDescent="0.3"/>
    <row r="1174" ht="11.85" customHeight="1" x14ac:dyDescent="0.3"/>
    <row r="1175" ht="11.85" customHeight="1" x14ac:dyDescent="0.3"/>
    <row r="1176" ht="11.85" customHeight="1" x14ac:dyDescent="0.3"/>
    <row r="1177" ht="11.85" customHeight="1" x14ac:dyDescent="0.3"/>
    <row r="1178" ht="11.85" customHeight="1" x14ac:dyDescent="0.3"/>
    <row r="1179" ht="11.85" customHeight="1" x14ac:dyDescent="0.3"/>
    <row r="1180" ht="11.85" customHeight="1" x14ac:dyDescent="0.3"/>
    <row r="1181" ht="11.85" customHeight="1" x14ac:dyDescent="0.3"/>
    <row r="1182" ht="11.85" customHeight="1" x14ac:dyDescent="0.3"/>
    <row r="1183" ht="11.85" customHeight="1" x14ac:dyDescent="0.3"/>
    <row r="1184" ht="11.85" customHeight="1" x14ac:dyDescent="0.3"/>
    <row r="1185" ht="11.85" customHeight="1" x14ac:dyDescent="0.3"/>
    <row r="1186" ht="11.85" customHeight="1" x14ac:dyDescent="0.3"/>
    <row r="1187" ht="11.85" customHeight="1" x14ac:dyDescent="0.3"/>
    <row r="1188" ht="11.85" customHeight="1" x14ac:dyDescent="0.3"/>
    <row r="1189" ht="11.85" customHeight="1" x14ac:dyDescent="0.3"/>
    <row r="1190" ht="11.85" customHeight="1" x14ac:dyDescent="0.3"/>
    <row r="1191" ht="11.85" customHeight="1" x14ac:dyDescent="0.3"/>
    <row r="1192" ht="11.85" customHeight="1" x14ac:dyDescent="0.3"/>
    <row r="1193" ht="11.85" customHeight="1" x14ac:dyDescent="0.3"/>
    <row r="1194" ht="11.85" customHeight="1" x14ac:dyDescent="0.3"/>
    <row r="1195" ht="11.85" customHeight="1" x14ac:dyDescent="0.3"/>
    <row r="1196" ht="11.85" customHeight="1" x14ac:dyDescent="0.3"/>
    <row r="1197" ht="11.85" customHeight="1" x14ac:dyDescent="0.3"/>
    <row r="1198" ht="11.85" customHeight="1" x14ac:dyDescent="0.3"/>
    <row r="1199" ht="11.85" customHeight="1" x14ac:dyDescent="0.3"/>
    <row r="1200" ht="11.85" customHeight="1" x14ac:dyDescent="0.3"/>
    <row r="1201" ht="11.85" customHeight="1" x14ac:dyDescent="0.3"/>
    <row r="1202" ht="11.85" customHeight="1" x14ac:dyDescent="0.3"/>
    <row r="1203" ht="11.85" customHeight="1" x14ac:dyDescent="0.3"/>
    <row r="1204" ht="11.85" customHeight="1" x14ac:dyDescent="0.3"/>
    <row r="1205" ht="11.85" customHeight="1" x14ac:dyDescent="0.3"/>
    <row r="1206" ht="11.85" customHeight="1" x14ac:dyDescent="0.3"/>
    <row r="1207" ht="11.85" customHeight="1" x14ac:dyDescent="0.3"/>
    <row r="1208" ht="11.85" customHeight="1" x14ac:dyDescent="0.3"/>
    <row r="1209" ht="11.85" customHeight="1" x14ac:dyDescent="0.3"/>
    <row r="1210" ht="11.85" customHeight="1" x14ac:dyDescent="0.3"/>
    <row r="1211" ht="11.85" customHeight="1" x14ac:dyDescent="0.3"/>
    <row r="1212" ht="11.85" customHeight="1" x14ac:dyDescent="0.3"/>
    <row r="1213" ht="11.85" customHeight="1" x14ac:dyDescent="0.3"/>
    <row r="1214" ht="11.85" customHeight="1" x14ac:dyDescent="0.3"/>
    <row r="1215" ht="11.85" customHeight="1" x14ac:dyDescent="0.3"/>
    <row r="1216" ht="11.85" customHeight="1" x14ac:dyDescent="0.3"/>
    <row r="1217" ht="11.85" customHeight="1" x14ac:dyDescent="0.3"/>
    <row r="1218" ht="11.85" customHeight="1" x14ac:dyDescent="0.3"/>
    <row r="1219" ht="11.85" customHeight="1" x14ac:dyDescent="0.3"/>
    <row r="1220" ht="11.85" customHeight="1" x14ac:dyDescent="0.3"/>
    <row r="1221" ht="11.85" customHeight="1" x14ac:dyDescent="0.3"/>
    <row r="1222" ht="11.85" customHeight="1" x14ac:dyDescent="0.3"/>
    <row r="1223" ht="11.85" customHeight="1" x14ac:dyDescent="0.3"/>
    <row r="1224" ht="11.85" customHeight="1" x14ac:dyDescent="0.3"/>
    <row r="1225" ht="11.85" customHeight="1" x14ac:dyDescent="0.3"/>
    <row r="1226" ht="11.85" customHeight="1" x14ac:dyDescent="0.3"/>
    <row r="1227" ht="11.85" customHeight="1" x14ac:dyDescent="0.3"/>
    <row r="1228" ht="11.85" customHeight="1" x14ac:dyDescent="0.3"/>
    <row r="1229" ht="11.85" customHeight="1" x14ac:dyDescent="0.3"/>
    <row r="1230" ht="11.85" customHeight="1" x14ac:dyDescent="0.3"/>
    <row r="1231" ht="11.85" customHeight="1" x14ac:dyDescent="0.3"/>
    <row r="1232" ht="11.85" customHeight="1" x14ac:dyDescent="0.3"/>
    <row r="1233" ht="11.85" customHeight="1" x14ac:dyDescent="0.3"/>
    <row r="1234" ht="11.85" customHeight="1" x14ac:dyDescent="0.3"/>
    <row r="1235" ht="11.85" customHeight="1" x14ac:dyDescent="0.3"/>
    <row r="1236" ht="11.85" customHeight="1" x14ac:dyDescent="0.3"/>
    <row r="1237" ht="11.85" customHeight="1" x14ac:dyDescent="0.3"/>
    <row r="1238" ht="11.85" customHeight="1" x14ac:dyDescent="0.3"/>
    <row r="1239" ht="11.85" customHeight="1" x14ac:dyDescent="0.3"/>
    <row r="1240" ht="11.85" customHeight="1" x14ac:dyDescent="0.3"/>
    <row r="1241" ht="11.85" customHeight="1" x14ac:dyDescent="0.3"/>
    <row r="1242" ht="11.85" customHeight="1" x14ac:dyDescent="0.3"/>
    <row r="1243" ht="11.85" customHeight="1" x14ac:dyDescent="0.3"/>
    <row r="1244" ht="11.85" customHeight="1" x14ac:dyDescent="0.3"/>
    <row r="1245" ht="11.85" customHeight="1" x14ac:dyDescent="0.3"/>
    <row r="1246" ht="11.85" customHeight="1" x14ac:dyDescent="0.3"/>
    <row r="1247" ht="11.85" customHeight="1" x14ac:dyDescent="0.3"/>
    <row r="1248" ht="11.85" customHeight="1" x14ac:dyDescent="0.3"/>
    <row r="1249" ht="11.85" customHeight="1" x14ac:dyDescent="0.3"/>
    <row r="1250" ht="11.85" customHeight="1" x14ac:dyDescent="0.3"/>
    <row r="1251" ht="11.85" customHeight="1" x14ac:dyDescent="0.3"/>
    <row r="1252" ht="11.85" customHeight="1" x14ac:dyDescent="0.3"/>
    <row r="1253" ht="11.85" customHeight="1" x14ac:dyDescent="0.3"/>
    <row r="1254" ht="11.85" customHeight="1" x14ac:dyDescent="0.3"/>
    <row r="1255" ht="11.85" customHeight="1" x14ac:dyDescent="0.3"/>
    <row r="1256" ht="11.85" customHeight="1" x14ac:dyDescent="0.3"/>
    <row r="1257" ht="11.85" customHeight="1" x14ac:dyDescent="0.3"/>
    <row r="1258" ht="11.85" customHeight="1" x14ac:dyDescent="0.3"/>
    <row r="1259" ht="11.85" customHeight="1" x14ac:dyDescent="0.3"/>
    <row r="1260" ht="11.85" customHeight="1" x14ac:dyDescent="0.3"/>
    <row r="1261" ht="11.85" customHeight="1" x14ac:dyDescent="0.3"/>
    <row r="1262" ht="11.85" customHeight="1" x14ac:dyDescent="0.3"/>
    <row r="1263" ht="11.85" customHeight="1" x14ac:dyDescent="0.3"/>
    <row r="1264" ht="11.85" customHeight="1" x14ac:dyDescent="0.3"/>
    <row r="1265" ht="11.85" customHeight="1" x14ac:dyDescent="0.3"/>
    <row r="1266" ht="11.85" customHeight="1" x14ac:dyDescent="0.3"/>
    <row r="1267" ht="11.85" customHeight="1" x14ac:dyDescent="0.3"/>
    <row r="1268" ht="11.85" customHeight="1" x14ac:dyDescent="0.3"/>
    <row r="1269" ht="11.85" customHeight="1" x14ac:dyDescent="0.3"/>
    <row r="1270" ht="11.85" customHeight="1" x14ac:dyDescent="0.3"/>
    <row r="1271" ht="11.85" customHeight="1" x14ac:dyDescent="0.3"/>
    <row r="1272" ht="11.85" customHeight="1" x14ac:dyDescent="0.3"/>
    <row r="1273" ht="11.85" customHeight="1" x14ac:dyDescent="0.3"/>
    <row r="1274" ht="11.85" customHeight="1" x14ac:dyDescent="0.3"/>
    <row r="1275" ht="11.85" customHeight="1" x14ac:dyDescent="0.3"/>
    <row r="1276" ht="11.85" customHeight="1" x14ac:dyDescent="0.3"/>
    <row r="1277" ht="11.85" customHeight="1" x14ac:dyDescent="0.3"/>
    <row r="1278" ht="11.85" customHeight="1" x14ac:dyDescent="0.3"/>
    <row r="1279" ht="11.85" customHeight="1" x14ac:dyDescent="0.3"/>
    <row r="1280" ht="11.85" customHeight="1" x14ac:dyDescent="0.3"/>
    <row r="1281" ht="11.85" customHeight="1" x14ac:dyDescent="0.3"/>
    <row r="1282" ht="11.85" customHeight="1" x14ac:dyDescent="0.3"/>
    <row r="1283" ht="11.85" customHeight="1" x14ac:dyDescent="0.3"/>
    <row r="1284" ht="11.85" customHeight="1" x14ac:dyDescent="0.3"/>
    <row r="1285" ht="11.85" customHeight="1" x14ac:dyDescent="0.3"/>
    <row r="1286" ht="11.85" customHeight="1" x14ac:dyDescent="0.3"/>
    <row r="1287" ht="11.85" customHeight="1" x14ac:dyDescent="0.3"/>
    <row r="1288" ht="11.85" customHeight="1" x14ac:dyDescent="0.3"/>
    <row r="1289" ht="11.85" customHeight="1" x14ac:dyDescent="0.3"/>
    <row r="1290" ht="11.85" customHeight="1" x14ac:dyDescent="0.3"/>
    <row r="1291" ht="11.85" customHeight="1" x14ac:dyDescent="0.3"/>
    <row r="1292" ht="11.85" customHeight="1" x14ac:dyDescent="0.3"/>
    <row r="1293" ht="11.85" customHeight="1" x14ac:dyDescent="0.3"/>
    <row r="1294" ht="11.85" customHeight="1" x14ac:dyDescent="0.3"/>
    <row r="1295" ht="11.85" customHeight="1" x14ac:dyDescent="0.3"/>
    <row r="1296" ht="11.85" customHeight="1" x14ac:dyDescent="0.3"/>
    <row r="1297" ht="11.85" customHeight="1" x14ac:dyDescent="0.3"/>
    <row r="1298" ht="11.85" customHeight="1" x14ac:dyDescent="0.3"/>
    <row r="1299" ht="11.85" customHeight="1" x14ac:dyDescent="0.3"/>
    <row r="1300" ht="11.85" customHeight="1" x14ac:dyDescent="0.3"/>
    <row r="1301" ht="11.85" customHeight="1" x14ac:dyDescent="0.3"/>
    <row r="1302" ht="11.85" customHeight="1" x14ac:dyDescent="0.3"/>
    <row r="1303" ht="11.85" customHeight="1" x14ac:dyDescent="0.3"/>
    <row r="1304" ht="11.85" customHeight="1" x14ac:dyDescent="0.3"/>
    <row r="1305" ht="11.85" customHeight="1" x14ac:dyDescent="0.3"/>
    <row r="1306" ht="11.85" customHeight="1" x14ac:dyDescent="0.3"/>
    <row r="1307" ht="11.85" customHeight="1" x14ac:dyDescent="0.3"/>
    <row r="1308" ht="11.85" customHeight="1" x14ac:dyDescent="0.3"/>
    <row r="1309" ht="11.85" customHeight="1" x14ac:dyDescent="0.3"/>
    <row r="1310" ht="11.85" customHeight="1" x14ac:dyDescent="0.3"/>
    <row r="1311" ht="11.85" customHeight="1" x14ac:dyDescent="0.3"/>
    <row r="1312" ht="11.85" customHeight="1" x14ac:dyDescent="0.3"/>
    <row r="1313" ht="11.85" customHeight="1" x14ac:dyDescent="0.3"/>
    <row r="1314" ht="11.85" customHeight="1" x14ac:dyDescent="0.3"/>
    <row r="1315" ht="11.85" customHeight="1" x14ac:dyDescent="0.3"/>
    <row r="1316" ht="11.85" customHeight="1" x14ac:dyDescent="0.3"/>
    <row r="1317" ht="11.85" customHeight="1" x14ac:dyDescent="0.3"/>
    <row r="1318" ht="11.85" customHeight="1" x14ac:dyDescent="0.3"/>
    <row r="1319" ht="11.85" customHeight="1" x14ac:dyDescent="0.3"/>
    <row r="1320" ht="11.85" customHeight="1" x14ac:dyDescent="0.3"/>
    <row r="1321" ht="11.85" customHeight="1" x14ac:dyDescent="0.3"/>
    <row r="1322" ht="11.85" customHeight="1" x14ac:dyDescent="0.3"/>
    <row r="1323" ht="11.85" customHeight="1" x14ac:dyDescent="0.3"/>
    <row r="1324" ht="11.85" customHeight="1" x14ac:dyDescent="0.3"/>
    <row r="1325" ht="11.85" customHeight="1" x14ac:dyDescent="0.3"/>
    <row r="1326" ht="11.85" customHeight="1" x14ac:dyDescent="0.3"/>
    <row r="1327" ht="11.85" customHeight="1" x14ac:dyDescent="0.3"/>
    <row r="1328" ht="11.85" customHeight="1" x14ac:dyDescent="0.3"/>
    <row r="1329" ht="11.85" customHeight="1" x14ac:dyDescent="0.3"/>
    <row r="1330" ht="11.85" customHeight="1" x14ac:dyDescent="0.3"/>
    <row r="1331" ht="11.85" customHeight="1" x14ac:dyDescent="0.3"/>
    <row r="1332" ht="11.85" customHeight="1" x14ac:dyDescent="0.3"/>
    <row r="1333" ht="11.85" customHeight="1" x14ac:dyDescent="0.3"/>
    <row r="1334" ht="11.85" customHeight="1" x14ac:dyDescent="0.3"/>
    <row r="1335" ht="11.85" customHeight="1" x14ac:dyDescent="0.3"/>
    <row r="1336" ht="11.85" customHeight="1" x14ac:dyDescent="0.3"/>
    <row r="1337" ht="11.85" customHeight="1" x14ac:dyDescent="0.3"/>
    <row r="1338" ht="11.85" customHeight="1" x14ac:dyDescent="0.3"/>
    <row r="1339" ht="11.85" customHeight="1" x14ac:dyDescent="0.3"/>
    <row r="1340" ht="11.85" customHeight="1" x14ac:dyDescent="0.3"/>
    <row r="1341" ht="11.85" customHeight="1" x14ac:dyDescent="0.3"/>
    <row r="1342" ht="11.85" customHeight="1" x14ac:dyDescent="0.3"/>
    <row r="1343" ht="11.85" customHeight="1" x14ac:dyDescent="0.3"/>
    <row r="1344" ht="11.85" customHeight="1" x14ac:dyDescent="0.3"/>
    <row r="1345" ht="11.85" customHeight="1" x14ac:dyDescent="0.3"/>
    <row r="1346" ht="11.85" customHeight="1" x14ac:dyDescent="0.3"/>
    <row r="1347" ht="11.85" customHeight="1" x14ac:dyDescent="0.3"/>
    <row r="1348" ht="11.85" customHeight="1" x14ac:dyDescent="0.3"/>
    <row r="1349" ht="11.85" customHeight="1" x14ac:dyDescent="0.3"/>
    <row r="1350" ht="11.85" customHeight="1" x14ac:dyDescent="0.3"/>
    <row r="1351" ht="11.85" customHeight="1" x14ac:dyDescent="0.3"/>
    <row r="1352" ht="11.85" customHeight="1" x14ac:dyDescent="0.3"/>
    <row r="1353" ht="11.85" customHeight="1" x14ac:dyDescent="0.3"/>
    <row r="1354" ht="11.85" customHeight="1" x14ac:dyDescent="0.3"/>
    <row r="1355" ht="11.85" customHeight="1" x14ac:dyDescent="0.3"/>
    <row r="1356" ht="11.85" customHeight="1" x14ac:dyDescent="0.3"/>
    <row r="1357" ht="11.85" customHeight="1" x14ac:dyDescent="0.3"/>
    <row r="1358" ht="11.85" customHeight="1" x14ac:dyDescent="0.3"/>
    <row r="1359" ht="11.85" customHeight="1" x14ac:dyDescent="0.3"/>
    <row r="1360" ht="11.85" customHeight="1" x14ac:dyDescent="0.3"/>
    <row r="1361" ht="11.85" customHeight="1" x14ac:dyDescent="0.3"/>
    <row r="1362" ht="11.85" customHeight="1" x14ac:dyDescent="0.3"/>
    <row r="1363" ht="11.85" customHeight="1" x14ac:dyDescent="0.3"/>
    <row r="1364" ht="11.85" customHeight="1" x14ac:dyDescent="0.3"/>
    <row r="1365" ht="11.85" customHeight="1" x14ac:dyDescent="0.3"/>
    <row r="1366" ht="11.85" customHeight="1" x14ac:dyDescent="0.3"/>
    <row r="1367" ht="11.85" customHeight="1" x14ac:dyDescent="0.3"/>
    <row r="1368" ht="11.85" customHeight="1" x14ac:dyDescent="0.3"/>
    <row r="1369" ht="11.85" customHeight="1" x14ac:dyDescent="0.3"/>
    <row r="1370" ht="11.85" customHeight="1" x14ac:dyDescent="0.3"/>
    <row r="1371" ht="11.85" customHeight="1" x14ac:dyDescent="0.3"/>
    <row r="1372" ht="11.85" customHeight="1" x14ac:dyDescent="0.3"/>
    <row r="1373" ht="11.85" customHeight="1" x14ac:dyDescent="0.3"/>
    <row r="1374" ht="11.85" customHeight="1" x14ac:dyDescent="0.3"/>
    <row r="1375" ht="11.85" customHeight="1" x14ac:dyDescent="0.3"/>
    <row r="1376" ht="11.85" customHeight="1" x14ac:dyDescent="0.3"/>
    <row r="1377" ht="11.85" customHeight="1" x14ac:dyDescent="0.3"/>
    <row r="1378" ht="11.85" customHeight="1" x14ac:dyDescent="0.3"/>
    <row r="1379" ht="11.85" customHeight="1" x14ac:dyDescent="0.3"/>
    <row r="1380" ht="11.85" customHeight="1" x14ac:dyDescent="0.3"/>
    <row r="1381" ht="11.85" customHeight="1" x14ac:dyDescent="0.3"/>
    <row r="1382" ht="11.85" customHeight="1" x14ac:dyDescent="0.3"/>
    <row r="1383" ht="11.85" customHeight="1" x14ac:dyDescent="0.3"/>
    <row r="1384" ht="11.85" customHeight="1" x14ac:dyDescent="0.3"/>
    <row r="1385" ht="11.85" customHeight="1" x14ac:dyDescent="0.3"/>
    <row r="1386" ht="11.85" customHeight="1" x14ac:dyDescent="0.3"/>
    <row r="1387" ht="11.85" customHeight="1" x14ac:dyDescent="0.3"/>
    <row r="1388" ht="11.85" customHeight="1" x14ac:dyDescent="0.3"/>
    <row r="1389" ht="11.85" customHeight="1" x14ac:dyDescent="0.3"/>
    <row r="1390" ht="11.85" customHeight="1" x14ac:dyDescent="0.3"/>
    <row r="1391" ht="11.85" customHeight="1" x14ac:dyDescent="0.3"/>
    <row r="1392" ht="11.85" customHeight="1" x14ac:dyDescent="0.3"/>
    <row r="1393" ht="11.85" customHeight="1" x14ac:dyDescent="0.3"/>
    <row r="1394" ht="11.85" customHeight="1" x14ac:dyDescent="0.3"/>
    <row r="1395" ht="11.85" customHeight="1" x14ac:dyDescent="0.3"/>
    <row r="1396" ht="11.85" customHeight="1" x14ac:dyDescent="0.3"/>
    <row r="1397" ht="11.85" customHeight="1" x14ac:dyDescent="0.3"/>
    <row r="1398" ht="11.85" customHeight="1" x14ac:dyDescent="0.3"/>
    <row r="1399" ht="11.85" customHeight="1" x14ac:dyDescent="0.3"/>
    <row r="1400" ht="11.85" customHeight="1" x14ac:dyDescent="0.3"/>
    <row r="1401" ht="11.85" customHeight="1" x14ac:dyDescent="0.3"/>
    <row r="1402" ht="11.85" customHeight="1" x14ac:dyDescent="0.3"/>
    <row r="1403" ht="11.85" customHeight="1" x14ac:dyDescent="0.3"/>
    <row r="1404" ht="11.85" customHeight="1" x14ac:dyDescent="0.3"/>
    <row r="1405" ht="11.85" customHeight="1" x14ac:dyDescent="0.3"/>
    <row r="1406" ht="11.85" customHeight="1" x14ac:dyDescent="0.3"/>
    <row r="1407" ht="11.85" customHeight="1" x14ac:dyDescent="0.3"/>
    <row r="1408" ht="11.85" customHeight="1" x14ac:dyDescent="0.3"/>
    <row r="1409" ht="11.85" customHeight="1" x14ac:dyDescent="0.3"/>
    <row r="1410" ht="11.85" customHeight="1" x14ac:dyDescent="0.3"/>
    <row r="1411" ht="11.85" customHeight="1" x14ac:dyDescent="0.3"/>
    <row r="1412" ht="11.85" customHeight="1" x14ac:dyDescent="0.3"/>
    <row r="1413" ht="11.85" customHeight="1" x14ac:dyDescent="0.3"/>
    <row r="1414" ht="11.85" customHeight="1" x14ac:dyDescent="0.3"/>
    <row r="1415" ht="11.85" customHeight="1" x14ac:dyDescent="0.3"/>
    <row r="1416" ht="11.85" customHeight="1" x14ac:dyDescent="0.3"/>
    <row r="1417" ht="11.85" customHeight="1" x14ac:dyDescent="0.3"/>
    <row r="1418" ht="11.85" customHeight="1" x14ac:dyDescent="0.3"/>
    <row r="1419" ht="11.85" customHeight="1" x14ac:dyDescent="0.3"/>
    <row r="1420" ht="11.85" customHeight="1" x14ac:dyDescent="0.3"/>
    <row r="1421" ht="11.85" customHeight="1" x14ac:dyDescent="0.3"/>
    <row r="1422" ht="11.85" customHeight="1" x14ac:dyDescent="0.3"/>
    <row r="1423" ht="11.85" customHeight="1" x14ac:dyDescent="0.3"/>
    <row r="1424" ht="11.85" customHeight="1" x14ac:dyDescent="0.3"/>
    <row r="1425" ht="11.85" customHeight="1" x14ac:dyDescent="0.3"/>
    <row r="1426" ht="11.85" customHeight="1" x14ac:dyDescent="0.3"/>
    <row r="1427" ht="11.85" customHeight="1" x14ac:dyDescent="0.3"/>
    <row r="1428" ht="11.85" customHeight="1" x14ac:dyDescent="0.3"/>
    <row r="1429" ht="11.85" customHeight="1" x14ac:dyDescent="0.3"/>
    <row r="1430" ht="11.85" customHeight="1" x14ac:dyDescent="0.3"/>
    <row r="1431" ht="11.85" customHeight="1" x14ac:dyDescent="0.3"/>
    <row r="1432" ht="11.85" customHeight="1" x14ac:dyDescent="0.3"/>
    <row r="1433" ht="11.85" customHeight="1" x14ac:dyDescent="0.3"/>
    <row r="1434" ht="11.85" customHeight="1" x14ac:dyDescent="0.3"/>
    <row r="1435" ht="11.85" customHeight="1" x14ac:dyDescent="0.3"/>
    <row r="1436" ht="11.85" customHeight="1" x14ac:dyDescent="0.3"/>
    <row r="1437" ht="11.85" customHeight="1" x14ac:dyDescent="0.3"/>
    <row r="1438" ht="11.85" customHeight="1" x14ac:dyDescent="0.3"/>
    <row r="1439" ht="11.85" customHeight="1" x14ac:dyDescent="0.3"/>
    <row r="1440" ht="11.85" customHeight="1" x14ac:dyDescent="0.3"/>
    <row r="1441" ht="11.85" customHeight="1" x14ac:dyDescent="0.3"/>
    <row r="1442" ht="11.85" customHeight="1" x14ac:dyDescent="0.3"/>
    <row r="1443" ht="11.85" customHeight="1" x14ac:dyDescent="0.3"/>
    <row r="1444" ht="11.85" customHeight="1" x14ac:dyDescent="0.3"/>
    <row r="1445" ht="11.85" customHeight="1" x14ac:dyDescent="0.3"/>
    <row r="1446" ht="11.85" customHeight="1" x14ac:dyDescent="0.3"/>
    <row r="1447" ht="11.85" customHeight="1" x14ac:dyDescent="0.3"/>
    <row r="1448" ht="11.85" customHeight="1" x14ac:dyDescent="0.3"/>
    <row r="1449" ht="11.85" customHeight="1" x14ac:dyDescent="0.3"/>
    <row r="1450" ht="11.85" customHeight="1" x14ac:dyDescent="0.3"/>
    <row r="1451" ht="11.85" customHeight="1" x14ac:dyDescent="0.3"/>
    <row r="1452" ht="11.85" customHeight="1" x14ac:dyDescent="0.3"/>
    <row r="1453" ht="11.85" customHeight="1" x14ac:dyDescent="0.3"/>
    <row r="1454" ht="11.85" customHeight="1" x14ac:dyDescent="0.3"/>
    <row r="1455" ht="11.85" customHeight="1" x14ac:dyDescent="0.3"/>
    <row r="1456" ht="11.85" customHeight="1" x14ac:dyDescent="0.3"/>
    <row r="1457" ht="11.85" customHeight="1" x14ac:dyDescent="0.3"/>
    <row r="1458" ht="11.85" customHeight="1" x14ac:dyDescent="0.3"/>
    <row r="1459" ht="11.85" customHeight="1" x14ac:dyDescent="0.3"/>
    <row r="1460" ht="11.85" customHeight="1" x14ac:dyDescent="0.3"/>
    <row r="1461" ht="11.85" customHeight="1" x14ac:dyDescent="0.3"/>
    <row r="1462" ht="11.85" customHeight="1" x14ac:dyDescent="0.3"/>
    <row r="1463" ht="11.85" customHeight="1" x14ac:dyDescent="0.3"/>
    <row r="1464" ht="11.85" customHeight="1" x14ac:dyDescent="0.3"/>
    <row r="1465" ht="11.85" customHeight="1" x14ac:dyDescent="0.3"/>
    <row r="1466" ht="11.85" customHeight="1" x14ac:dyDescent="0.3"/>
    <row r="1467" ht="11.85" customHeight="1" x14ac:dyDescent="0.3"/>
    <row r="1468" ht="11.85" customHeight="1" x14ac:dyDescent="0.3"/>
    <row r="1469" ht="11.85" customHeight="1" x14ac:dyDescent="0.3"/>
    <row r="1470" ht="11.85" customHeight="1" x14ac:dyDescent="0.3"/>
    <row r="1471" ht="11.85" customHeight="1" x14ac:dyDescent="0.3"/>
    <row r="1472" ht="11.85" customHeight="1" x14ac:dyDescent="0.3"/>
    <row r="1473" ht="11.85" customHeight="1" x14ac:dyDescent="0.3"/>
    <row r="1474" ht="11.85" customHeight="1" x14ac:dyDescent="0.3"/>
    <row r="1475" ht="11.85" customHeight="1" x14ac:dyDescent="0.3"/>
    <row r="1476" ht="11.85" customHeight="1" x14ac:dyDescent="0.3"/>
    <row r="1477" ht="11.85" customHeight="1" x14ac:dyDescent="0.3"/>
    <row r="1478" ht="11.85" customHeight="1" x14ac:dyDescent="0.3"/>
    <row r="1479" ht="11.85" customHeight="1" x14ac:dyDescent="0.3"/>
    <row r="1480" ht="11.85" customHeight="1" x14ac:dyDescent="0.3"/>
    <row r="1481" ht="11.85" customHeight="1" x14ac:dyDescent="0.3"/>
    <row r="1482" ht="11.85" customHeight="1" x14ac:dyDescent="0.3"/>
    <row r="1483" ht="11.85" customHeight="1" x14ac:dyDescent="0.3"/>
    <row r="1484" ht="11.85" customHeight="1" x14ac:dyDescent="0.3"/>
    <row r="1485" ht="11.85" customHeight="1" x14ac:dyDescent="0.3"/>
    <row r="1486" ht="11.85" customHeight="1" x14ac:dyDescent="0.3"/>
    <row r="1487" ht="11.85" customHeight="1" x14ac:dyDescent="0.3"/>
    <row r="1488" ht="11.85" customHeight="1" x14ac:dyDescent="0.3"/>
    <row r="1489" ht="11.85" customHeight="1" x14ac:dyDescent="0.3"/>
    <row r="1490" ht="11.85" customHeight="1" x14ac:dyDescent="0.3"/>
    <row r="1491" ht="11.85" customHeight="1" x14ac:dyDescent="0.3"/>
    <row r="1492" ht="11.85" customHeight="1" x14ac:dyDescent="0.3"/>
    <row r="1493" ht="11.85" customHeight="1" x14ac:dyDescent="0.3"/>
    <row r="1494" ht="11.85" customHeight="1" x14ac:dyDescent="0.3"/>
    <row r="1495" ht="11.85" customHeight="1" x14ac:dyDescent="0.3"/>
    <row r="1496" ht="11.85" customHeight="1" x14ac:dyDescent="0.3"/>
    <row r="1497" ht="11.85" customHeight="1" x14ac:dyDescent="0.3"/>
    <row r="1498" ht="11.85" customHeight="1" x14ac:dyDescent="0.3"/>
    <row r="1499" ht="11.85" customHeight="1" x14ac:dyDescent="0.3"/>
    <row r="1500" ht="11.85" customHeight="1" x14ac:dyDescent="0.3"/>
    <row r="1501" ht="11.85" customHeight="1" x14ac:dyDescent="0.3"/>
    <row r="1502" ht="11.85" customHeight="1" x14ac:dyDescent="0.3"/>
    <row r="1503" ht="11.85" customHeight="1" x14ac:dyDescent="0.3"/>
    <row r="1504" ht="11.85" customHeight="1" x14ac:dyDescent="0.3"/>
    <row r="1505" ht="11.85" customHeight="1" x14ac:dyDescent="0.3"/>
    <row r="1506" ht="11.85" customHeight="1" x14ac:dyDescent="0.3"/>
    <row r="1507" ht="11.85" customHeight="1" x14ac:dyDescent="0.3"/>
    <row r="1508" ht="11.85" customHeight="1" x14ac:dyDescent="0.3"/>
    <row r="1509" ht="11.85" customHeight="1" x14ac:dyDescent="0.3"/>
    <row r="1510" ht="11.85" customHeight="1" x14ac:dyDescent="0.3"/>
    <row r="1511" ht="11.85" customHeight="1" x14ac:dyDescent="0.3"/>
    <row r="1512" ht="11.85" customHeight="1" x14ac:dyDescent="0.3"/>
    <row r="1513" ht="11.85" customHeight="1" x14ac:dyDescent="0.3"/>
    <row r="1514" ht="11.85" customHeight="1" x14ac:dyDescent="0.3"/>
    <row r="1515" ht="11.85" customHeight="1" x14ac:dyDescent="0.3"/>
    <row r="1516" ht="11.85" customHeight="1" x14ac:dyDescent="0.3"/>
    <row r="1517" ht="11.85" customHeight="1" x14ac:dyDescent="0.3"/>
    <row r="1518" ht="11.85" customHeight="1" x14ac:dyDescent="0.3"/>
    <row r="1519" ht="11.85" customHeight="1" x14ac:dyDescent="0.3"/>
    <row r="1520" ht="11.85" customHeight="1" x14ac:dyDescent="0.3"/>
    <row r="1521" ht="11.85" customHeight="1" x14ac:dyDescent="0.3"/>
    <row r="1522" ht="11.85" customHeight="1" x14ac:dyDescent="0.3"/>
    <row r="1523" ht="11.85" customHeight="1" x14ac:dyDescent="0.3"/>
    <row r="1524" ht="11.85" customHeight="1" x14ac:dyDescent="0.3"/>
    <row r="1525" ht="11.85" customHeight="1" x14ac:dyDescent="0.3"/>
    <row r="1526" ht="11.85" customHeight="1" x14ac:dyDescent="0.3"/>
    <row r="1527" ht="11.85" customHeight="1" x14ac:dyDescent="0.3"/>
    <row r="1528" ht="11.85" customHeight="1" x14ac:dyDescent="0.3"/>
    <row r="1529" ht="11.85" customHeight="1" x14ac:dyDescent="0.3"/>
    <row r="1530" ht="11.85" customHeight="1" x14ac:dyDescent="0.3"/>
    <row r="1531" ht="11.85" customHeight="1" x14ac:dyDescent="0.3"/>
    <row r="1532" ht="11.85" customHeight="1" x14ac:dyDescent="0.3"/>
    <row r="1533" ht="11.85" customHeight="1" x14ac:dyDescent="0.3"/>
    <row r="1534" ht="11.85" customHeight="1" x14ac:dyDescent="0.3"/>
    <row r="1535" ht="11.85" customHeight="1" x14ac:dyDescent="0.3"/>
    <row r="1536" ht="11.85" customHeight="1" x14ac:dyDescent="0.3"/>
    <row r="1537" ht="11.85" customHeight="1" x14ac:dyDescent="0.3"/>
    <row r="1538" ht="11.85" customHeight="1" x14ac:dyDescent="0.3"/>
    <row r="1539" ht="11.85" customHeight="1" x14ac:dyDescent="0.3"/>
    <row r="1540" ht="11.85" customHeight="1" x14ac:dyDescent="0.3"/>
    <row r="1541" ht="11.85" customHeight="1" x14ac:dyDescent="0.3"/>
    <row r="1542" ht="11.85" customHeight="1" x14ac:dyDescent="0.3"/>
    <row r="1543" ht="11.85" customHeight="1" x14ac:dyDescent="0.3"/>
    <row r="1544" ht="11.85" customHeight="1" x14ac:dyDescent="0.3"/>
    <row r="1545" ht="11.85" customHeight="1" x14ac:dyDescent="0.3"/>
    <row r="1546" ht="11.85" customHeight="1" x14ac:dyDescent="0.3"/>
    <row r="1547" ht="11.85" customHeight="1" x14ac:dyDescent="0.3"/>
    <row r="1548" ht="11.85" customHeight="1" x14ac:dyDescent="0.3"/>
    <row r="1549" ht="11.85" customHeight="1" x14ac:dyDescent="0.3"/>
    <row r="1550" ht="11.85" customHeight="1" x14ac:dyDescent="0.3"/>
    <row r="1551" ht="11.85" customHeight="1" x14ac:dyDescent="0.3"/>
    <row r="1552" ht="11.85" customHeight="1" x14ac:dyDescent="0.3"/>
    <row r="1553" ht="11.85" customHeight="1" x14ac:dyDescent="0.3"/>
    <row r="1554" ht="11.85" customHeight="1" x14ac:dyDescent="0.3"/>
    <row r="1555" ht="11.85" customHeight="1" x14ac:dyDescent="0.3"/>
    <row r="1556" ht="11.85" customHeight="1" x14ac:dyDescent="0.3"/>
    <row r="1557" ht="11.85" customHeight="1" x14ac:dyDescent="0.3"/>
    <row r="1558" ht="11.85" customHeight="1" x14ac:dyDescent="0.3"/>
    <row r="1559" ht="11.85" customHeight="1" x14ac:dyDescent="0.3"/>
    <row r="1560" ht="11.85" customHeight="1" x14ac:dyDescent="0.3"/>
    <row r="1561" ht="11.85" customHeight="1" x14ac:dyDescent="0.3"/>
    <row r="1562" ht="11.85" customHeight="1" x14ac:dyDescent="0.3"/>
    <row r="1563" ht="11.85" customHeight="1" x14ac:dyDescent="0.3"/>
    <row r="1564" ht="11.85" customHeight="1" x14ac:dyDescent="0.3"/>
    <row r="1565" ht="11.85" customHeight="1" x14ac:dyDescent="0.3"/>
    <row r="1566" ht="11.85" customHeight="1" x14ac:dyDescent="0.3"/>
    <row r="1567" ht="11.85" customHeight="1" x14ac:dyDescent="0.3"/>
    <row r="1568" ht="11.85" customHeight="1" x14ac:dyDescent="0.3"/>
    <row r="1569" ht="11.85" customHeight="1" x14ac:dyDescent="0.3"/>
    <row r="1570" ht="11.85" customHeight="1" x14ac:dyDescent="0.3"/>
    <row r="1571" ht="11.85" customHeight="1" x14ac:dyDescent="0.3"/>
    <row r="1572" ht="11.85" customHeight="1" x14ac:dyDescent="0.3"/>
    <row r="1573" ht="11.85" customHeight="1" x14ac:dyDescent="0.3"/>
    <row r="1574" ht="11.85" customHeight="1" x14ac:dyDescent="0.3"/>
    <row r="1575" ht="11.85" customHeight="1" x14ac:dyDescent="0.3"/>
    <row r="1576" ht="11.85" customHeight="1" x14ac:dyDescent="0.3"/>
    <row r="1577" ht="11.85" customHeight="1" x14ac:dyDescent="0.3"/>
    <row r="1578" ht="11.85" customHeight="1" x14ac:dyDescent="0.3"/>
    <row r="1579" ht="11.85" customHeight="1" x14ac:dyDescent="0.3"/>
    <row r="1580" ht="11.85" customHeight="1" x14ac:dyDescent="0.3"/>
    <row r="1581" ht="11.85" customHeight="1" x14ac:dyDescent="0.3"/>
    <row r="1582" ht="11.85" customHeight="1" x14ac:dyDescent="0.3"/>
    <row r="1583" ht="11.85" customHeight="1" x14ac:dyDescent="0.3"/>
    <row r="1584" ht="11.85" customHeight="1" x14ac:dyDescent="0.3"/>
    <row r="1585" ht="11.85" customHeight="1" x14ac:dyDescent="0.3"/>
    <row r="1586" ht="11.85" customHeight="1" x14ac:dyDescent="0.3"/>
    <row r="1587" ht="11.85" customHeight="1" x14ac:dyDescent="0.3"/>
    <row r="1588" ht="11.85" customHeight="1" x14ac:dyDescent="0.3"/>
    <row r="1589" ht="11.85" customHeight="1" x14ac:dyDescent="0.3"/>
    <row r="1590" ht="11.85" customHeight="1" x14ac:dyDescent="0.3"/>
    <row r="1591" ht="11.85" customHeight="1" x14ac:dyDescent="0.3"/>
    <row r="1592" ht="11.85" customHeight="1" x14ac:dyDescent="0.3"/>
    <row r="1593" ht="11.85" customHeight="1" x14ac:dyDescent="0.3"/>
    <row r="1594" ht="11.85" customHeight="1" x14ac:dyDescent="0.3"/>
    <row r="1595" ht="11.85" customHeight="1" x14ac:dyDescent="0.3"/>
    <row r="1596" ht="11.85" customHeight="1" x14ac:dyDescent="0.3"/>
    <row r="1597" ht="11.85" customHeight="1" x14ac:dyDescent="0.3"/>
    <row r="1598" ht="11.85" customHeight="1" x14ac:dyDescent="0.3"/>
    <row r="1599" ht="11.85" customHeight="1" x14ac:dyDescent="0.3"/>
    <row r="1600" ht="11.85" customHeight="1" x14ac:dyDescent="0.3"/>
    <row r="1601" ht="11.85" customHeight="1" x14ac:dyDescent="0.3"/>
    <row r="1602" ht="11.85" customHeight="1" x14ac:dyDescent="0.3"/>
    <row r="1603" ht="11.85" customHeight="1" x14ac:dyDescent="0.3"/>
    <row r="1604" ht="11.85" customHeight="1" x14ac:dyDescent="0.3"/>
    <row r="1605" ht="11.85" customHeight="1" x14ac:dyDescent="0.3"/>
    <row r="1606" ht="11.85" customHeight="1" x14ac:dyDescent="0.3"/>
    <row r="1607" ht="11.85" customHeight="1" x14ac:dyDescent="0.3"/>
    <row r="1608" ht="11.85" customHeight="1" x14ac:dyDescent="0.3"/>
    <row r="1609" ht="11.85" customHeight="1" x14ac:dyDescent="0.3"/>
    <row r="1610" ht="11.85" customHeight="1" x14ac:dyDescent="0.3"/>
    <row r="1611" ht="11.85" customHeight="1" x14ac:dyDescent="0.3"/>
    <row r="1612" ht="11.85" customHeight="1" x14ac:dyDescent="0.3"/>
    <row r="1613" ht="11.85" customHeight="1" x14ac:dyDescent="0.3"/>
    <row r="1614" ht="11.85" customHeight="1" x14ac:dyDescent="0.3"/>
    <row r="1615" ht="11.85" customHeight="1" x14ac:dyDescent="0.3"/>
    <row r="1616" ht="11.85" customHeight="1" x14ac:dyDescent="0.3"/>
    <row r="1617" ht="11.85" customHeight="1" x14ac:dyDescent="0.3"/>
    <row r="1618" ht="11.85" customHeight="1" x14ac:dyDescent="0.3"/>
    <row r="1619" ht="11.85" customHeight="1" x14ac:dyDescent="0.3"/>
    <row r="1620" ht="11.85" customHeight="1" x14ac:dyDescent="0.3"/>
    <row r="1621" ht="11.85" customHeight="1" x14ac:dyDescent="0.3"/>
    <row r="1622" ht="11.85" customHeight="1" x14ac:dyDescent="0.3"/>
    <row r="1623" ht="11.85" customHeight="1" x14ac:dyDescent="0.3"/>
    <row r="1624" ht="11.85" customHeight="1" x14ac:dyDescent="0.3"/>
    <row r="1625" ht="11.85" customHeight="1" x14ac:dyDescent="0.3"/>
    <row r="1626" ht="11.85" customHeight="1" x14ac:dyDescent="0.3"/>
    <row r="1627" ht="11.85" customHeight="1" x14ac:dyDescent="0.3"/>
    <row r="1628" ht="11.85" customHeight="1" x14ac:dyDescent="0.3"/>
    <row r="1629" ht="11.85" customHeight="1" x14ac:dyDescent="0.3"/>
    <row r="1630" ht="11.85" customHeight="1" x14ac:dyDescent="0.3"/>
    <row r="1631" ht="11.85" customHeight="1" x14ac:dyDescent="0.3"/>
    <row r="1632" ht="11.85" customHeight="1" x14ac:dyDescent="0.3"/>
    <row r="1633" ht="11.85" customHeight="1" x14ac:dyDescent="0.3"/>
    <row r="1634" ht="11.85" customHeight="1" x14ac:dyDescent="0.3"/>
    <row r="1635" ht="11.85" customHeight="1" x14ac:dyDescent="0.3"/>
    <row r="1636" ht="11.85" customHeight="1" x14ac:dyDescent="0.3"/>
    <row r="1637" ht="11.85" customHeight="1" x14ac:dyDescent="0.3"/>
    <row r="1638" ht="11.85" customHeight="1" x14ac:dyDescent="0.3"/>
    <row r="1639" ht="11.85" customHeight="1" x14ac:dyDescent="0.3"/>
    <row r="1640" ht="11.85" customHeight="1" x14ac:dyDescent="0.3"/>
    <row r="1641" ht="11.85" customHeight="1" x14ac:dyDescent="0.3"/>
    <row r="1642" ht="11.85" customHeight="1" x14ac:dyDescent="0.3"/>
    <row r="1643" ht="11.85" customHeight="1" x14ac:dyDescent="0.3"/>
    <row r="1644" ht="11.85" customHeight="1" x14ac:dyDescent="0.3"/>
    <row r="1645" ht="11.85" customHeight="1" x14ac:dyDescent="0.3"/>
    <row r="1646" ht="11.85" customHeight="1" x14ac:dyDescent="0.3"/>
    <row r="1647" ht="11.85" customHeight="1" x14ac:dyDescent="0.3"/>
    <row r="1648" ht="11.85" customHeight="1" x14ac:dyDescent="0.3"/>
    <row r="1649" ht="11.85" customHeight="1" x14ac:dyDescent="0.3"/>
    <row r="1650" ht="11.85" customHeight="1" x14ac:dyDescent="0.3"/>
    <row r="1651" ht="11.85" customHeight="1" x14ac:dyDescent="0.3"/>
    <row r="1652" ht="11.85" customHeight="1" x14ac:dyDescent="0.3"/>
    <row r="1653" ht="11.85" customHeight="1" x14ac:dyDescent="0.3"/>
    <row r="1654" ht="11.85" customHeight="1" x14ac:dyDescent="0.3"/>
    <row r="1655" ht="11.85" customHeight="1" x14ac:dyDescent="0.3"/>
    <row r="1656" ht="11.85" customHeight="1" x14ac:dyDescent="0.3"/>
    <row r="1657" ht="11.85" customHeight="1" x14ac:dyDescent="0.3"/>
    <row r="1658" ht="11.85" customHeight="1" x14ac:dyDescent="0.3"/>
    <row r="1659" ht="11.85" customHeight="1" x14ac:dyDescent="0.3"/>
    <row r="1660" ht="11.85" customHeight="1" x14ac:dyDescent="0.3"/>
    <row r="1661" ht="11.85" customHeight="1" x14ac:dyDescent="0.3"/>
    <row r="1662" ht="11.85" customHeight="1" x14ac:dyDescent="0.3"/>
    <row r="1663" ht="11.85" customHeight="1" x14ac:dyDescent="0.3"/>
    <row r="1664" ht="11.85" customHeight="1" x14ac:dyDescent="0.3"/>
    <row r="1665" ht="11.85" customHeight="1" x14ac:dyDescent="0.3"/>
    <row r="1666" ht="11.85" customHeight="1" x14ac:dyDescent="0.3"/>
    <row r="1667" ht="11.85" customHeight="1" x14ac:dyDescent="0.3"/>
    <row r="1668" ht="11.85" customHeight="1" x14ac:dyDescent="0.3"/>
    <row r="1669" ht="11.85" customHeight="1" x14ac:dyDescent="0.3"/>
    <row r="1670" ht="11.85" customHeight="1" x14ac:dyDescent="0.3"/>
    <row r="1671" ht="11.85" customHeight="1" x14ac:dyDescent="0.3"/>
    <row r="1672" ht="11.85" customHeight="1" x14ac:dyDescent="0.3"/>
    <row r="1673" ht="11.85" customHeight="1" x14ac:dyDescent="0.3"/>
    <row r="1674" ht="11.85" customHeight="1" x14ac:dyDescent="0.3"/>
    <row r="1675" ht="11.85" customHeight="1" x14ac:dyDescent="0.3"/>
    <row r="1676" ht="11.85" customHeight="1" x14ac:dyDescent="0.3"/>
    <row r="1677" ht="11.85" customHeight="1" x14ac:dyDescent="0.3"/>
    <row r="1678" ht="11.85" customHeight="1" x14ac:dyDescent="0.3"/>
    <row r="1679" ht="11.85" customHeight="1" x14ac:dyDescent="0.3"/>
    <row r="1680" ht="11.85" customHeight="1" x14ac:dyDescent="0.3"/>
    <row r="1681" ht="11.85" customHeight="1" x14ac:dyDescent="0.3"/>
    <row r="1682" ht="11.85" customHeight="1" x14ac:dyDescent="0.3"/>
    <row r="1683" ht="11.85" customHeight="1" x14ac:dyDescent="0.3"/>
    <row r="1684" ht="11.85" customHeight="1" x14ac:dyDescent="0.3"/>
    <row r="1685" ht="11.85" customHeight="1" x14ac:dyDescent="0.3"/>
    <row r="1686" ht="11.85" customHeight="1" x14ac:dyDescent="0.3"/>
    <row r="1687" ht="11.85" customHeight="1" x14ac:dyDescent="0.3"/>
    <row r="1688" ht="11.85" customHeight="1" x14ac:dyDescent="0.3"/>
    <row r="1689" ht="11.85" customHeight="1" x14ac:dyDescent="0.3"/>
    <row r="1690" ht="11.85" customHeight="1" x14ac:dyDescent="0.3"/>
    <row r="1691" ht="11.85" customHeight="1" x14ac:dyDescent="0.3"/>
    <row r="1692" ht="11.85" customHeight="1" x14ac:dyDescent="0.3"/>
    <row r="1693" ht="11.85" customHeight="1" x14ac:dyDescent="0.3"/>
    <row r="1694" ht="11.85" customHeight="1" x14ac:dyDescent="0.3"/>
    <row r="1695" ht="11.85" customHeight="1" x14ac:dyDescent="0.3"/>
    <row r="1696" ht="11.85" customHeight="1" x14ac:dyDescent="0.3"/>
    <row r="1697" ht="11.85" customHeight="1" x14ac:dyDescent="0.3"/>
    <row r="1698" ht="11.85" customHeight="1" x14ac:dyDescent="0.3"/>
    <row r="1699" ht="11.85" customHeight="1" x14ac:dyDescent="0.3"/>
    <row r="1700" ht="11.85" customHeight="1" x14ac:dyDescent="0.3"/>
    <row r="1701" ht="11.85" customHeight="1" x14ac:dyDescent="0.3"/>
    <row r="1702" ht="11.85" customHeight="1" x14ac:dyDescent="0.3"/>
    <row r="1703" ht="11.85" customHeight="1" x14ac:dyDescent="0.3"/>
    <row r="1704" ht="11.85" customHeight="1" x14ac:dyDescent="0.3"/>
    <row r="1705" ht="11.85" customHeight="1" x14ac:dyDescent="0.3"/>
    <row r="1706" ht="11.85" customHeight="1" x14ac:dyDescent="0.3"/>
    <row r="1707" ht="11.85" customHeight="1" x14ac:dyDescent="0.3"/>
    <row r="1708" ht="11.85" customHeight="1" x14ac:dyDescent="0.3"/>
    <row r="1709" ht="11.85" customHeight="1" x14ac:dyDescent="0.3"/>
    <row r="1710" ht="11.85" customHeight="1" x14ac:dyDescent="0.3"/>
    <row r="1711" ht="11.85" customHeight="1" x14ac:dyDescent="0.3"/>
    <row r="1712" ht="11.85" customHeight="1" x14ac:dyDescent="0.3"/>
    <row r="1713" ht="11.85" customHeight="1" x14ac:dyDescent="0.3"/>
    <row r="1714" ht="11.85" customHeight="1" x14ac:dyDescent="0.3"/>
    <row r="1715" ht="11.85" customHeight="1" x14ac:dyDescent="0.3"/>
    <row r="1716" ht="11.85" customHeight="1" x14ac:dyDescent="0.3"/>
    <row r="1717" ht="11.85" customHeight="1" x14ac:dyDescent="0.3"/>
    <row r="1718" ht="11.85" customHeight="1" x14ac:dyDescent="0.3"/>
    <row r="1719" ht="11.85" customHeight="1" x14ac:dyDescent="0.3"/>
    <row r="1720" ht="11.85" customHeight="1" x14ac:dyDescent="0.3"/>
    <row r="1721" ht="11.85" customHeight="1" x14ac:dyDescent="0.3"/>
    <row r="1722" ht="11.85" customHeight="1" x14ac:dyDescent="0.3"/>
    <row r="1723" ht="11.85" customHeight="1" x14ac:dyDescent="0.3"/>
    <row r="1724" ht="11.85" customHeight="1" x14ac:dyDescent="0.3"/>
    <row r="1725" ht="11.85" customHeight="1" x14ac:dyDescent="0.3"/>
    <row r="1726" ht="11.85" customHeight="1" x14ac:dyDescent="0.3"/>
    <row r="1727" ht="11.85" customHeight="1" x14ac:dyDescent="0.3"/>
    <row r="1728" ht="11.85" customHeight="1" x14ac:dyDescent="0.3"/>
    <row r="1729" ht="11.85" customHeight="1" x14ac:dyDescent="0.3"/>
    <row r="1730" ht="11.85" customHeight="1" x14ac:dyDescent="0.3"/>
    <row r="1731" ht="11.85" customHeight="1" x14ac:dyDescent="0.3"/>
    <row r="1732" ht="11.85" customHeight="1" x14ac:dyDescent="0.3"/>
    <row r="1733" ht="11.85" customHeight="1" x14ac:dyDescent="0.3"/>
    <row r="1734" ht="11.85" customHeight="1" x14ac:dyDescent="0.3"/>
    <row r="1735" ht="11.85" customHeight="1" x14ac:dyDescent="0.3"/>
    <row r="1736" ht="11.85" customHeight="1" x14ac:dyDescent="0.3"/>
    <row r="1737" ht="11.85" customHeight="1" x14ac:dyDescent="0.3"/>
    <row r="1738" ht="11.85" customHeight="1" x14ac:dyDescent="0.3"/>
    <row r="1739" ht="11.85" customHeight="1" x14ac:dyDescent="0.3"/>
    <row r="1740" ht="11.85" customHeight="1" x14ac:dyDescent="0.3"/>
    <row r="1741" ht="11.85" customHeight="1" x14ac:dyDescent="0.3"/>
    <row r="1742" ht="11.85" customHeight="1" x14ac:dyDescent="0.3"/>
    <row r="1743" ht="11.85" customHeight="1" x14ac:dyDescent="0.3"/>
    <row r="1744" ht="11.85" customHeight="1" x14ac:dyDescent="0.3"/>
    <row r="1745" ht="11.85" customHeight="1" x14ac:dyDescent="0.3"/>
    <row r="1746" ht="11.85" customHeight="1" x14ac:dyDescent="0.3"/>
    <row r="1747" ht="11.85" customHeight="1" x14ac:dyDescent="0.3"/>
    <row r="1748" ht="11.85" customHeight="1" x14ac:dyDescent="0.3"/>
    <row r="1749" ht="11.85" customHeight="1" x14ac:dyDescent="0.3"/>
    <row r="1750" ht="11.85" customHeight="1" x14ac:dyDescent="0.3"/>
    <row r="1751" ht="11.85" customHeight="1" x14ac:dyDescent="0.3"/>
    <row r="1752" ht="11.85" customHeight="1" x14ac:dyDescent="0.3"/>
    <row r="1753" ht="11.85" customHeight="1" x14ac:dyDescent="0.3"/>
    <row r="1754" ht="11.85" customHeight="1" x14ac:dyDescent="0.3"/>
    <row r="1755" ht="11.85" customHeight="1" x14ac:dyDescent="0.3"/>
    <row r="1756" ht="11.85" customHeight="1" x14ac:dyDescent="0.3"/>
    <row r="1757" ht="11.85" customHeight="1" x14ac:dyDescent="0.3"/>
    <row r="1758" ht="11.85" customHeight="1" x14ac:dyDescent="0.3"/>
    <row r="1759" ht="11.85" customHeight="1" x14ac:dyDescent="0.3"/>
    <row r="1760" ht="11.85" customHeight="1" x14ac:dyDescent="0.3"/>
    <row r="1761" ht="11.85" customHeight="1" x14ac:dyDescent="0.3"/>
    <row r="1762" ht="11.85" customHeight="1" x14ac:dyDescent="0.3"/>
    <row r="1763" ht="11.85" customHeight="1" x14ac:dyDescent="0.3"/>
    <row r="1764" ht="11.85" customHeight="1" x14ac:dyDescent="0.3"/>
    <row r="1765" ht="11.85" customHeight="1" x14ac:dyDescent="0.3"/>
    <row r="1766" ht="11.85" customHeight="1" x14ac:dyDescent="0.3"/>
    <row r="1767" ht="11.85" customHeight="1" x14ac:dyDescent="0.3"/>
    <row r="1768" ht="11.85" customHeight="1" x14ac:dyDescent="0.3"/>
    <row r="1769" ht="11.85" customHeight="1" x14ac:dyDescent="0.3"/>
    <row r="1770" ht="11.85" customHeight="1" x14ac:dyDescent="0.3"/>
    <row r="1771" ht="11.85" customHeight="1" x14ac:dyDescent="0.3"/>
    <row r="1772" ht="11.85" customHeight="1" x14ac:dyDescent="0.3"/>
    <row r="1773" ht="11.85" customHeight="1" x14ac:dyDescent="0.3"/>
    <row r="1774" ht="11.85" customHeight="1" x14ac:dyDescent="0.3"/>
    <row r="1775" ht="11.85" customHeight="1" x14ac:dyDescent="0.3"/>
    <row r="1776" ht="11.85" customHeight="1" x14ac:dyDescent="0.3"/>
    <row r="1777" ht="11.85" customHeight="1" x14ac:dyDescent="0.3"/>
    <row r="1778" ht="11.85" customHeight="1" x14ac:dyDescent="0.3"/>
    <row r="1779" ht="11.85" customHeight="1" x14ac:dyDescent="0.3"/>
    <row r="1780" ht="11.85" customHeight="1" x14ac:dyDescent="0.3"/>
    <row r="1781" ht="11.85" customHeight="1" x14ac:dyDescent="0.3"/>
    <row r="1782" ht="11.85" customHeight="1" x14ac:dyDescent="0.3"/>
    <row r="1783" ht="11.85" customHeight="1" x14ac:dyDescent="0.3"/>
    <row r="1784" ht="11.85" customHeight="1" x14ac:dyDescent="0.3"/>
    <row r="1785" ht="11.85" customHeight="1" x14ac:dyDescent="0.3"/>
    <row r="1786" ht="11.85" customHeight="1" x14ac:dyDescent="0.3"/>
    <row r="1787" ht="11.85" customHeight="1" x14ac:dyDescent="0.3"/>
    <row r="1788" ht="11.85" customHeight="1" x14ac:dyDescent="0.3"/>
    <row r="1789" ht="11.85" customHeight="1" x14ac:dyDescent="0.3"/>
    <row r="1790" ht="11.85" customHeight="1" x14ac:dyDescent="0.3"/>
    <row r="1791" ht="11.85" customHeight="1" x14ac:dyDescent="0.3"/>
    <row r="1792" ht="11.85" customHeight="1" x14ac:dyDescent="0.3"/>
    <row r="1793" ht="11.85" customHeight="1" x14ac:dyDescent="0.3"/>
    <row r="1794" ht="11.85" customHeight="1" x14ac:dyDescent="0.3"/>
    <row r="1795" ht="11.85" customHeight="1" x14ac:dyDescent="0.3"/>
    <row r="1796" ht="11.85" customHeight="1" x14ac:dyDescent="0.3"/>
    <row r="1797" ht="11.85" customHeight="1" x14ac:dyDescent="0.3"/>
    <row r="1798" ht="11.85" customHeight="1" x14ac:dyDescent="0.3"/>
    <row r="1799" ht="11.85" customHeight="1" x14ac:dyDescent="0.3"/>
    <row r="1800" ht="11.85" customHeight="1" x14ac:dyDescent="0.3"/>
    <row r="1801" ht="11.85" customHeight="1" x14ac:dyDescent="0.3"/>
    <row r="1802" ht="11.85" customHeight="1" x14ac:dyDescent="0.3"/>
    <row r="1803" ht="11.85" customHeight="1" x14ac:dyDescent="0.3"/>
    <row r="1804" ht="11.85" customHeight="1" x14ac:dyDescent="0.3"/>
    <row r="1805" ht="11.85" customHeight="1" x14ac:dyDescent="0.3"/>
    <row r="1806" ht="11.85" customHeight="1" x14ac:dyDescent="0.3"/>
    <row r="1807" ht="11.85" customHeight="1" x14ac:dyDescent="0.3"/>
    <row r="1808" ht="11.85" customHeight="1" x14ac:dyDescent="0.3"/>
    <row r="1809" ht="11.85" customHeight="1" x14ac:dyDescent="0.3"/>
    <row r="1810" ht="11.85" customHeight="1" x14ac:dyDescent="0.3"/>
    <row r="1811" ht="11.85" customHeight="1" x14ac:dyDescent="0.3"/>
    <row r="1812" ht="11.85" customHeight="1" x14ac:dyDescent="0.3"/>
    <row r="1813" ht="11.85" customHeight="1" x14ac:dyDescent="0.3"/>
    <row r="1814" ht="11.85" customHeight="1" x14ac:dyDescent="0.3"/>
    <row r="1815" ht="11.85" customHeight="1" x14ac:dyDescent="0.3"/>
    <row r="1816" ht="11.85" customHeight="1" x14ac:dyDescent="0.3"/>
    <row r="1817" ht="11.85" customHeight="1" x14ac:dyDescent="0.3"/>
    <row r="1818" ht="11.85" customHeight="1" x14ac:dyDescent="0.3"/>
    <row r="1819" ht="11.85" customHeight="1" x14ac:dyDescent="0.3"/>
    <row r="1820" ht="11.85" customHeight="1" x14ac:dyDescent="0.3"/>
    <row r="1821" ht="11.85" customHeight="1" x14ac:dyDescent="0.3"/>
    <row r="1822" ht="11.85" customHeight="1" x14ac:dyDescent="0.3"/>
    <row r="1823" ht="11.85" customHeight="1" x14ac:dyDescent="0.3"/>
    <row r="1824" ht="11.85" customHeight="1" x14ac:dyDescent="0.3"/>
    <row r="1825" ht="11.85" customHeight="1" x14ac:dyDescent="0.3"/>
    <row r="1826" ht="11.85" customHeight="1" x14ac:dyDescent="0.3"/>
    <row r="1827" ht="11.85" customHeight="1" x14ac:dyDescent="0.3"/>
    <row r="1828" ht="11.85" customHeight="1" x14ac:dyDescent="0.3"/>
    <row r="1829" ht="11.85" customHeight="1" x14ac:dyDescent="0.3"/>
    <row r="1830" ht="11.85" customHeight="1" x14ac:dyDescent="0.3"/>
    <row r="1831" ht="11.85" customHeight="1" x14ac:dyDescent="0.3"/>
    <row r="1832" ht="11.85" customHeight="1" x14ac:dyDescent="0.3"/>
    <row r="1833" ht="11.85" customHeight="1" x14ac:dyDescent="0.3"/>
    <row r="1834" ht="11.85" customHeight="1" x14ac:dyDescent="0.3"/>
    <row r="1835" ht="11.85" customHeight="1" x14ac:dyDescent="0.3"/>
    <row r="1836" ht="11.85" customHeight="1" x14ac:dyDescent="0.3"/>
    <row r="1837" ht="11.85" customHeight="1" x14ac:dyDescent="0.3"/>
    <row r="1838" ht="11.85" customHeight="1" x14ac:dyDescent="0.3"/>
    <row r="1839" ht="11.85" customHeight="1" x14ac:dyDescent="0.3"/>
    <row r="1840" ht="11.85" customHeight="1" x14ac:dyDescent="0.3"/>
    <row r="1841" ht="11.85" customHeight="1" x14ac:dyDescent="0.3"/>
    <row r="1842" ht="11.85" customHeight="1" x14ac:dyDescent="0.3"/>
    <row r="1843" ht="11.85" customHeight="1" x14ac:dyDescent="0.3"/>
    <row r="1844" ht="11.85" customHeight="1" x14ac:dyDescent="0.3"/>
    <row r="1845" ht="11.85" customHeight="1" x14ac:dyDescent="0.3"/>
    <row r="1846" ht="11.85" customHeight="1" x14ac:dyDescent="0.3"/>
    <row r="1847" ht="11.85" customHeight="1" x14ac:dyDescent="0.3"/>
    <row r="1848" ht="11.85" customHeight="1" x14ac:dyDescent="0.3"/>
    <row r="1849" ht="11.85" customHeight="1" x14ac:dyDescent="0.3"/>
    <row r="1850" ht="11.85" customHeight="1" x14ac:dyDescent="0.3"/>
    <row r="1851" ht="11.85" customHeight="1" x14ac:dyDescent="0.3"/>
    <row r="1852" ht="11.85" customHeight="1" x14ac:dyDescent="0.3"/>
    <row r="1853" ht="11.85" customHeight="1" x14ac:dyDescent="0.3"/>
    <row r="1854" ht="11.85" customHeight="1" x14ac:dyDescent="0.3"/>
    <row r="1855" ht="11.85" customHeight="1" x14ac:dyDescent="0.3"/>
    <row r="1856" ht="11.85" customHeight="1" x14ac:dyDescent="0.3"/>
    <row r="1857" ht="11.85" customHeight="1" x14ac:dyDescent="0.3"/>
    <row r="1858" ht="11.85" customHeight="1" x14ac:dyDescent="0.3"/>
    <row r="1859" ht="11.85" customHeight="1" x14ac:dyDescent="0.3"/>
    <row r="1860" ht="11.85" customHeight="1" x14ac:dyDescent="0.3"/>
    <row r="1861" ht="11.85" customHeight="1" x14ac:dyDescent="0.3"/>
    <row r="1862" ht="11.85" customHeight="1" x14ac:dyDescent="0.3"/>
    <row r="1863" ht="11.85" customHeight="1" x14ac:dyDescent="0.3"/>
    <row r="1864" ht="11.85" customHeight="1" x14ac:dyDescent="0.3"/>
    <row r="1865" ht="11.85" customHeight="1" x14ac:dyDescent="0.3"/>
    <row r="1866" ht="11.85" customHeight="1" x14ac:dyDescent="0.3"/>
    <row r="1867" ht="11.85" customHeight="1" x14ac:dyDescent="0.3"/>
    <row r="1868" ht="11.85" customHeight="1" x14ac:dyDescent="0.3"/>
    <row r="1869" ht="11.85" customHeight="1" x14ac:dyDescent="0.3"/>
    <row r="1870" ht="11.85" customHeight="1" x14ac:dyDescent="0.3"/>
    <row r="1871" ht="11.85" customHeight="1" x14ac:dyDescent="0.3"/>
    <row r="1872" ht="11.85" customHeight="1" x14ac:dyDescent="0.3"/>
    <row r="1873" ht="11.85" customHeight="1" x14ac:dyDescent="0.3"/>
    <row r="1874" ht="11.85" customHeight="1" x14ac:dyDescent="0.3"/>
    <row r="1875" ht="11.85" customHeight="1" x14ac:dyDescent="0.3"/>
    <row r="1876" ht="11.85" customHeight="1" x14ac:dyDescent="0.3"/>
    <row r="1877" ht="11.85" customHeight="1" x14ac:dyDescent="0.3"/>
    <row r="1878" ht="11.85" customHeight="1" x14ac:dyDescent="0.3"/>
    <row r="1879" ht="11.85" customHeight="1" x14ac:dyDescent="0.3"/>
    <row r="1880" ht="11.85" customHeight="1" x14ac:dyDescent="0.3"/>
    <row r="1881" ht="11.85" customHeight="1" x14ac:dyDescent="0.3"/>
    <row r="1882" ht="11.85" customHeight="1" x14ac:dyDescent="0.3"/>
    <row r="1883" ht="11.85" customHeight="1" x14ac:dyDescent="0.3"/>
    <row r="1884" ht="11.85" customHeight="1" x14ac:dyDescent="0.3"/>
    <row r="1885" ht="11.85" customHeight="1" x14ac:dyDescent="0.3"/>
    <row r="1886" ht="11.85" customHeight="1" x14ac:dyDescent="0.3"/>
    <row r="1887" ht="11.85" customHeight="1" x14ac:dyDescent="0.3"/>
    <row r="1888" ht="11.85" customHeight="1" x14ac:dyDescent="0.3"/>
    <row r="1889" ht="11.85" customHeight="1" x14ac:dyDescent="0.3"/>
    <row r="1890" ht="11.85" customHeight="1" x14ac:dyDescent="0.3"/>
    <row r="1891" ht="11.85" customHeight="1" x14ac:dyDescent="0.3"/>
    <row r="1892" ht="11.85" customHeight="1" x14ac:dyDescent="0.3"/>
    <row r="1893" ht="11.85" customHeight="1" x14ac:dyDescent="0.3"/>
    <row r="1894" ht="11.85" customHeight="1" x14ac:dyDescent="0.3"/>
    <row r="1895" ht="11.85" customHeight="1" x14ac:dyDescent="0.3"/>
    <row r="1896" ht="11.85" customHeight="1" x14ac:dyDescent="0.3"/>
    <row r="1897" ht="11.85" customHeight="1" x14ac:dyDescent="0.3"/>
    <row r="1898" ht="11.85" customHeight="1" x14ac:dyDescent="0.3"/>
    <row r="1899" ht="11.85" customHeight="1" x14ac:dyDescent="0.3"/>
    <row r="1900" ht="11.85" customHeight="1" x14ac:dyDescent="0.3"/>
    <row r="1901" ht="11.85" customHeight="1" x14ac:dyDescent="0.3"/>
    <row r="1902" ht="11.85" customHeight="1" x14ac:dyDescent="0.3"/>
    <row r="1903" ht="11.85" customHeight="1" x14ac:dyDescent="0.3"/>
    <row r="1904" ht="11.85" customHeight="1" x14ac:dyDescent="0.3"/>
    <row r="1905" ht="11.85" customHeight="1" x14ac:dyDescent="0.3"/>
    <row r="1906" ht="11.85" customHeight="1" x14ac:dyDescent="0.3"/>
    <row r="1907" ht="11.85" customHeight="1" x14ac:dyDescent="0.3"/>
    <row r="1908" ht="11.85" customHeight="1" x14ac:dyDescent="0.3"/>
    <row r="1909" ht="11.85" customHeight="1" x14ac:dyDescent="0.3"/>
    <row r="1910" ht="11.85" customHeight="1" x14ac:dyDescent="0.3"/>
    <row r="1911" ht="11.85" customHeight="1" x14ac:dyDescent="0.3"/>
    <row r="1912" ht="11.85" customHeight="1" x14ac:dyDescent="0.3"/>
    <row r="1913" ht="11.85" customHeight="1" x14ac:dyDescent="0.3"/>
    <row r="1914" ht="11.85" customHeight="1" x14ac:dyDescent="0.3"/>
    <row r="1915" ht="11.85" customHeight="1" x14ac:dyDescent="0.3"/>
    <row r="1916" ht="11.85" customHeight="1" x14ac:dyDescent="0.3"/>
    <row r="1917" ht="11.85" customHeight="1" x14ac:dyDescent="0.3"/>
    <row r="1918" ht="11.85" customHeight="1" x14ac:dyDescent="0.3"/>
    <row r="1919" ht="11.85" customHeight="1" x14ac:dyDescent="0.3"/>
    <row r="1920" ht="11.85" customHeight="1" x14ac:dyDescent="0.3"/>
    <row r="1921" ht="11.85" customHeight="1" x14ac:dyDescent="0.3"/>
    <row r="1922" ht="11.85" customHeight="1" x14ac:dyDescent="0.3"/>
    <row r="1923" ht="11.85" customHeight="1" x14ac:dyDescent="0.3"/>
    <row r="1924" ht="11.85" customHeight="1" x14ac:dyDescent="0.3"/>
    <row r="1925" ht="11.85" customHeight="1" x14ac:dyDescent="0.3"/>
    <row r="1926" ht="11.85" customHeight="1" x14ac:dyDescent="0.3"/>
    <row r="1927" ht="11.85" customHeight="1" x14ac:dyDescent="0.3"/>
    <row r="1928" ht="11.85" customHeight="1" x14ac:dyDescent="0.3"/>
    <row r="1929" ht="11.85" customHeight="1" x14ac:dyDescent="0.3"/>
    <row r="1930" ht="11.85" customHeight="1" x14ac:dyDescent="0.3"/>
    <row r="1931" ht="11.85" customHeight="1" x14ac:dyDescent="0.3"/>
    <row r="1932" ht="11.85" customHeight="1" x14ac:dyDescent="0.3"/>
    <row r="1933" ht="11.85" customHeight="1" x14ac:dyDescent="0.3"/>
    <row r="1934" ht="11.85" customHeight="1" x14ac:dyDescent="0.3"/>
    <row r="1935" ht="11.85" customHeight="1" x14ac:dyDescent="0.3"/>
    <row r="1936" ht="11.85" customHeight="1" x14ac:dyDescent="0.3"/>
    <row r="1937" ht="11.85" customHeight="1" x14ac:dyDescent="0.3"/>
    <row r="1938" ht="11.85" customHeight="1" x14ac:dyDescent="0.3"/>
    <row r="1939" ht="11.85" customHeight="1" x14ac:dyDescent="0.3"/>
    <row r="1940" ht="11.85" customHeight="1" x14ac:dyDescent="0.3"/>
    <row r="1941" ht="11.85" customHeight="1" x14ac:dyDescent="0.3"/>
    <row r="1942" ht="11.85" customHeight="1" x14ac:dyDescent="0.3"/>
    <row r="1943" ht="11.85" customHeight="1" x14ac:dyDescent="0.3"/>
    <row r="1944" ht="11.85" customHeight="1" x14ac:dyDescent="0.3"/>
    <row r="1945" ht="11.85" customHeight="1" x14ac:dyDescent="0.3"/>
    <row r="1946" ht="11.85" customHeight="1" x14ac:dyDescent="0.3"/>
    <row r="1947" ht="11.85" customHeight="1" x14ac:dyDescent="0.3"/>
    <row r="1948" ht="11.85" customHeight="1" x14ac:dyDescent="0.3"/>
    <row r="1949" ht="11.85" customHeight="1" x14ac:dyDescent="0.3"/>
    <row r="1950" ht="11.85" customHeight="1" x14ac:dyDescent="0.3"/>
    <row r="1951" ht="11.85" customHeight="1" x14ac:dyDescent="0.3"/>
    <row r="1952" ht="11.85" customHeight="1" x14ac:dyDescent="0.3"/>
    <row r="1953" ht="11.85" customHeight="1" x14ac:dyDescent="0.3"/>
    <row r="1954" ht="11.85" customHeight="1" x14ac:dyDescent="0.3"/>
    <row r="1955" ht="11.85" customHeight="1" x14ac:dyDescent="0.3"/>
    <row r="1956" ht="11.85" customHeight="1" x14ac:dyDescent="0.3"/>
    <row r="1957" ht="11.85" customHeight="1" x14ac:dyDescent="0.3"/>
    <row r="1958" ht="11.85" customHeight="1" x14ac:dyDescent="0.3"/>
    <row r="1959" ht="11.85" customHeight="1" x14ac:dyDescent="0.3"/>
    <row r="1960" ht="11.85" customHeight="1" x14ac:dyDescent="0.3"/>
    <row r="1961" ht="11.85" customHeight="1" x14ac:dyDescent="0.3"/>
    <row r="1962" ht="11.85" customHeight="1" x14ac:dyDescent="0.3"/>
    <row r="1963" ht="11.85" customHeight="1" x14ac:dyDescent="0.3"/>
    <row r="1964" ht="11.85" customHeight="1" x14ac:dyDescent="0.3"/>
    <row r="1965" ht="11.85" customHeight="1" x14ac:dyDescent="0.3"/>
    <row r="1966" ht="11.85" customHeight="1" x14ac:dyDescent="0.3"/>
    <row r="1967" ht="11.85" customHeight="1" x14ac:dyDescent="0.3"/>
    <row r="1968" ht="11.85" customHeight="1" x14ac:dyDescent="0.3"/>
    <row r="1969" ht="11.85" customHeight="1" x14ac:dyDescent="0.3"/>
    <row r="1970" ht="11.85" customHeight="1" x14ac:dyDescent="0.3"/>
    <row r="1971" ht="11.85" customHeight="1" x14ac:dyDescent="0.3"/>
    <row r="1972" ht="11.85" customHeight="1" x14ac:dyDescent="0.3"/>
    <row r="1973" ht="11.85" customHeight="1" x14ac:dyDescent="0.3"/>
    <row r="1974" ht="11.85" customHeight="1" x14ac:dyDescent="0.3"/>
    <row r="1975" ht="11.85" customHeight="1" x14ac:dyDescent="0.3"/>
    <row r="1976" ht="11.85" customHeight="1" x14ac:dyDescent="0.3"/>
    <row r="1977" ht="11.85" customHeight="1" x14ac:dyDescent="0.3"/>
    <row r="1978" ht="11.85" customHeight="1" x14ac:dyDescent="0.3"/>
    <row r="1979" ht="11.85" customHeight="1" x14ac:dyDescent="0.3"/>
    <row r="1980" ht="11.85" customHeight="1" x14ac:dyDescent="0.3"/>
    <row r="1981" ht="11.85" customHeight="1" x14ac:dyDescent="0.3"/>
    <row r="1982" ht="11.85" customHeight="1" x14ac:dyDescent="0.3"/>
    <row r="1983" ht="11.85" customHeight="1" x14ac:dyDescent="0.3"/>
    <row r="1984" ht="11.85" customHeight="1" x14ac:dyDescent="0.3"/>
    <row r="1985" ht="11.85" customHeight="1" x14ac:dyDescent="0.3"/>
    <row r="1986" ht="11.85" customHeight="1" x14ac:dyDescent="0.3"/>
    <row r="1987" ht="11.85" customHeight="1" x14ac:dyDescent="0.3"/>
    <row r="1988" ht="11.85" customHeight="1" x14ac:dyDescent="0.3"/>
    <row r="1989" ht="11.85" customHeight="1" x14ac:dyDescent="0.3"/>
    <row r="1990" ht="11.85" customHeight="1" x14ac:dyDescent="0.3"/>
    <row r="1991" ht="11.85" customHeight="1" x14ac:dyDescent="0.3"/>
    <row r="1992" ht="11.85" customHeight="1" x14ac:dyDescent="0.3"/>
    <row r="1993" ht="11.85" customHeight="1" x14ac:dyDescent="0.3"/>
    <row r="1994" ht="11.85" customHeight="1" x14ac:dyDescent="0.3"/>
    <row r="1995" ht="11.85" customHeight="1" x14ac:dyDescent="0.3"/>
    <row r="1996" ht="11.85" customHeight="1" x14ac:dyDescent="0.3"/>
    <row r="1997" ht="11.85" customHeight="1" x14ac:dyDescent="0.3"/>
    <row r="1998" ht="11.85" customHeight="1" x14ac:dyDescent="0.3"/>
    <row r="1999" ht="11.85" customHeight="1" x14ac:dyDescent="0.3"/>
    <row r="2000" ht="11.85" customHeight="1" x14ac:dyDescent="0.3"/>
    <row r="2001" ht="11.85" customHeight="1" x14ac:dyDescent="0.3"/>
    <row r="2002" ht="11.85" customHeight="1" x14ac:dyDescent="0.3"/>
    <row r="2003" ht="11.85" customHeight="1" x14ac:dyDescent="0.3"/>
    <row r="2004" ht="11.85" customHeight="1" x14ac:dyDescent="0.3"/>
    <row r="2005" ht="11.85" customHeight="1" x14ac:dyDescent="0.3"/>
    <row r="2006" ht="11.85" customHeight="1" x14ac:dyDescent="0.3"/>
    <row r="2007" ht="11.85" customHeight="1" x14ac:dyDescent="0.3"/>
    <row r="2008" ht="11.85" customHeight="1" x14ac:dyDescent="0.3"/>
    <row r="2009" ht="11.85" customHeight="1" x14ac:dyDescent="0.3"/>
    <row r="2010" ht="11.85" customHeight="1" x14ac:dyDescent="0.3"/>
    <row r="2011" ht="11.85" customHeight="1" x14ac:dyDescent="0.3"/>
    <row r="2012" ht="11.85" customHeight="1" x14ac:dyDescent="0.3"/>
    <row r="2013" ht="11.85" customHeight="1" x14ac:dyDescent="0.3"/>
    <row r="2014" ht="11.85" customHeight="1" x14ac:dyDescent="0.3"/>
    <row r="2015" ht="11.85" customHeight="1" x14ac:dyDescent="0.3"/>
    <row r="2016" ht="11.85" customHeight="1" x14ac:dyDescent="0.3"/>
    <row r="2017" ht="11.85" customHeight="1" x14ac:dyDescent="0.3"/>
    <row r="2018" ht="11.85" customHeight="1" x14ac:dyDescent="0.3"/>
    <row r="2019" ht="11.85" customHeight="1" x14ac:dyDescent="0.3"/>
    <row r="2020" ht="11.85" customHeight="1" x14ac:dyDescent="0.3"/>
    <row r="2021" ht="11.85" customHeight="1" x14ac:dyDescent="0.3"/>
    <row r="2022" ht="11.85" customHeight="1" x14ac:dyDescent="0.3"/>
    <row r="2023" ht="11.85" customHeight="1" x14ac:dyDescent="0.3"/>
    <row r="2024" ht="11.85" customHeight="1" x14ac:dyDescent="0.3"/>
    <row r="2025" ht="11.85" customHeight="1" x14ac:dyDescent="0.3"/>
    <row r="2026" ht="11.85" customHeight="1" x14ac:dyDescent="0.3"/>
    <row r="2027" ht="11.85" customHeight="1" x14ac:dyDescent="0.3"/>
    <row r="2028" ht="11.85" customHeight="1" x14ac:dyDescent="0.3"/>
    <row r="2029" ht="11.85" customHeight="1" x14ac:dyDescent="0.3"/>
    <row r="2030" ht="11.85" customHeight="1" x14ac:dyDescent="0.3"/>
    <row r="2031" ht="11.85" customHeight="1" x14ac:dyDescent="0.3"/>
    <row r="2032" ht="11.85" customHeight="1" x14ac:dyDescent="0.3"/>
    <row r="2033" ht="11.85" customHeight="1" x14ac:dyDescent="0.3"/>
    <row r="2034" ht="11.85" customHeight="1" x14ac:dyDescent="0.3"/>
    <row r="2035" ht="11.85" customHeight="1" x14ac:dyDescent="0.3"/>
    <row r="2036" ht="11.85" customHeight="1" x14ac:dyDescent="0.3"/>
    <row r="2037" ht="11.85" customHeight="1" x14ac:dyDescent="0.3"/>
    <row r="2038" ht="11.85" customHeight="1" x14ac:dyDescent="0.3"/>
    <row r="2039" ht="11.85" customHeight="1" x14ac:dyDescent="0.3"/>
    <row r="2040" ht="11.85" customHeight="1" x14ac:dyDescent="0.3"/>
    <row r="2041" ht="11.85" customHeight="1" x14ac:dyDescent="0.3"/>
    <row r="2042" ht="11.85" customHeight="1" x14ac:dyDescent="0.3"/>
    <row r="2043" ht="11.85" customHeight="1" x14ac:dyDescent="0.3"/>
    <row r="2044" ht="11.85" customHeight="1" x14ac:dyDescent="0.3"/>
    <row r="2045" ht="11.85" customHeight="1" x14ac:dyDescent="0.3"/>
    <row r="2046" ht="11.85" customHeight="1" x14ac:dyDescent="0.3"/>
    <row r="2047" ht="11.85" customHeight="1" x14ac:dyDescent="0.3"/>
    <row r="2048" ht="11.85" customHeight="1" x14ac:dyDescent="0.3"/>
    <row r="2049" ht="11.85" customHeight="1" x14ac:dyDescent="0.3"/>
    <row r="2050" ht="11.85" customHeight="1" x14ac:dyDescent="0.3"/>
    <row r="2051" ht="11.85" customHeight="1" x14ac:dyDescent="0.3"/>
    <row r="2052" ht="11.85" customHeight="1" x14ac:dyDescent="0.3"/>
    <row r="2053" ht="11.85" customHeight="1" x14ac:dyDescent="0.3"/>
    <row r="2054" ht="11.85" customHeight="1" x14ac:dyDescent="0.3"/>
    <row r="2055" ht="11.85" customHeight="1" x14ac:dyDescent="0.3"/>
    <row r="2056" ht="11.85" customHeight="1" x14ac:dyDescent="0.3"/>
    <row r="2057" ht="11.85" customHeight="1" x14ac:dyDescent="0.3"/>
    <row r="2058" ht="11.85" customHeight="1" x14ac:dyDescent="0.3"/>
    <row r="2059" ht="11.85" customHeight="1" x14ac:dyDescent="0.3"/>
    <row r="2060" ht="11.85" customHeight="1" x14ac:dyDescent="0.3"/>
    <row r="2061" ht="11.85" customHeight="1" x14ac:dyDescent="0.3"/>
    <row r="2062" ht="11.85" customHeight="1" x14ac:dyDescent="0.3"/>
    <row r="2063" ht="11.85" customHeight="1" x14ac:dyDescent="0.3"/>
    <row r="2064" ht="11.85" customHeight="1" x14ac:dyDescent="0.3"/>
    <row r="2065" ht="11.85" customHeight="1" x14ac:dyDescent="0.3"/>
    <row r="2066" ht="11.85" customHeight="1" x14ac:dyDescent="0.3"/>
    <row r="2067" ht="11.85" customHeight="1" x14ac:dyDescent="0.3"/>
    <row r="2068" ht="11.85" customHeight="1" x14ac:dyDescent="0.3"/>
    <row r="2069" ht="11.85" customHeight="1" x14ac:dyDescent="0.3"/>
    <row r="2070" ht="11.85" customHeight="1" x14ac:dyDescent="0.3"/>
    <row r="2071" ht="11.85" customHeight="1" x14ac:dyDescent="0.3"/>
    <row r="2072" ht="11.85" customHeight="1" x14ac:dyDescent="0.3"/>
    <row r="2073" ht="11.85" customHeight="1" x14ac:dyDescent="0.3"/>
    <row r="2074" ht="11.85" customHeight="1" x14ac:dyDescent="0.3"/>
    <row r="2075" ht="11.85" customHeight="1" x14ac:dyDescent="0.3"/>
    <row r="2076" ht="11.85" customHeight="1" x14ac:dyDescent="0.3"/>
    <row r="2077" ht="11.85" customHeight="1" x14ac:dyDescent="0.3"/>
    <row r="2078" ht="11.85" customHeight="1" x14ac:dyDescent="0.3"/>
    <row r="2079" ht="11.85" customHeight="1" x14ac:dyDescent="0.3"/>
    <row r="2080" ht="11.85" customHeight="1" x14ac:dyDescent="0.3"/>
    <row r="2081" ht="11.85" customHeight="1" x14ac:dyDescent="0.3"/>
    <row r="2082" ht="11.85" customHeight="1" x14ac:dyDescent="0.3"/>
    <row r="2083" ht="11.85" customHeight="1" x14ac:dyDescent="0.3"/>
    <row r="2084" ht="11.85" customHeight="1" x14ac:dyDescent="0.3"/>
    <row r="2085" ht="11.85" customHeight="1" x14ac:dyDescent="0.3"/>
    <row r="2086" ht="11.85" customHeight="1" x14ac:dyDescent="0.3"/>
    <row r="2087" ht="11.85" customHeight="1" x14ac:dyDescent="0.3"/>
    <row r="2088" ht="11.85" customHeight="1" x14ac:dyDescent="0.3"/>
    <row r="2089" ht="11.85" customHeight="1" x14ac:dyDescent="0.3"/>
    <row r="2090" ht="11.85" customHeight="1" x14ac:dyDescent="0.3"/>
    <row r="2091" ht="11.85" customHeight="1" x14ac:dyDescent="0.3"/>
    <row r="2092" ht="11.85" customHeight="1" x14ac:dyDescent="0.3"/>
    <row r="2093" ht="11.85" customHeight="1" x14ac:dyDescent="0.3"/>
    <row r="2094" ht="11.85" customHeight="1" x14ac:dyDescent="0.3"/>
    <row r="2095" ht="11.85" customHeight="1" x14ac:dyDescent="0.3"/>
    <row r="2096" ht="11.85" customHeight="1" x14ac:dyDescent="0.3"/>
    <row r="2097" ht="11.85" customHeight="1" x14ac:dyDescent="0.3"/>
    <row r="2098" ht="11.85" customHeight="1" x14ac:dyDescent="0.3"/>
    <row r="2099" ht="11.85" customHeight="1" x14ac:dyDescent="0.3"/>
    <row r="2100" ht="11.85" customHeight="1" x14ac:dyDescent="0.3"/>
    <row r="2101" ht="11.85" customHeight="1" x14ac:dyDescent="0.3"/>
    <row r="2102" ht="11.85" customHeight="1" x14ac:dyDescent="0.3"/>
    <row r="2103" ht="11.85" customHeight="1" x14ac:dyDescent="0.3"/>
    <row r="2104" ht="11.85" customHeight="1" x14ac:dyDescent="0.3"/>
    <row r="2105" ht="11.85" customHeight="1" x14ac:dyDescent="0.3"/>
    <row r="2106" ht="11.85" customHeight="1" x14ac:dyDescent="0.3"/>
    <row r="2107" ht="11.85" customHeight="1" x14ac:dyDescent="0.3"/>
    <row r="2108" ht="11.85" customHeight="1" x14ac:dyDescent="0.3"/>
    <row r="2109" ht="11.85" customHeight="1" x14ac:dyDescent="0.3"/>
    <row r="2110" ht="11.85" customHeight="1" x14ac:dyDescent="0.3"/>
    <row r="2111" ht="11.85" customHeight="1" x14ac:dyDescent="0.3"/>
    <row r="2112" ht="11.85" customHeight="1" x14ac:dyDescent="0.3"/>
    <row r="2113" ht="11.85" customHeight="1" x14ac:dyDescent="0.3"/>
    <row r="2114" ht="11.85" customHeight="1" x14ac:dyDescent="0.3"/>
    <row r="2115" ht="11.85" customHeight="1" x14ac:dyDescent="0.3"/>
    <row r="2116" ht="11.85" customHeight="1" x14ac:dyDescent="0.3"/>
    <row r="2117" ht="11.85" customHeight="1" x14ac:dyDescent="0.3"/>
    <row r="2118" ht="11.85" customHeight="1" x14ac:dyDescent="0.3"/>
    <row r="2119" ht="11.85" customHeight="1" x14ac:dyDescent="0.3"/>
    <row r="2120" ht="11.85" customHeight="1" x14ac:dyDescent="0.3"/>
    <row r="2121" ht="11.85" customHeight="1" x14ac:dyDescent="0.3"/>
    <row r="2122" ht="11.85" customHeight="1" x14ac:dyDescent="0.3"/>
    <row r="2123" ht="11.85" customHeight="1" x14ac:dyDescent="0.3"/>
    <row r="2124" ht="11.85" customHeight="1" x14ac:dyDescent="0.3"/>
    <row r="2125" ht="11.85" customHeight="1" x14ac:dyDescent="0.3"/>
    <row r="2126" ht="11.85" customHeight="1" x14ac:dyDescent="0.3"/>
    <row r="2127" ht="11.85" customHeight="1" x14ac:dyDescent="0.3"/>
    <row r="2128" ht="11.85" customHeight="1" x14ac:dyDescent="0.3"/>
    <row r="2129" ht="11.85" customHeight="1" x14ac:dyDescent="0.3"/>
    <row r="2130" ht="11.85" customHeight="1" x14ac:dyDescent="0.3"/>
    <row r="2131" ht="11.85" customHeight="1" x14ac:dyDescent="0.3"/>
    <row r="2132" ht="11.85" customHeight="1" x14ac:dyDescent="0.3"/>
    <row r="2133" ht="11.85" customHeight="1" x14ac:dyDescent="0.3"/>
    <row r="2134" ht="11.85" customHeight="1" x14ac:dyDescent="0.3"/>
    <row r="2135" ht="11.85" customHeight="1" x14ac:dyDescent="0.3"/>
    <row r="2136" ht="11.85" customHeight="1" x14ac:dyDescent="0.3"/>
    <row r="2137" ht="11.85" customHeight="1" x14ac:dyDescent="0.3"/>
    <row r="2138" ht="11.85" customHeight="1" x14ac:dyDescent="0.3"/>
    <row r="2139" ht="11.85" customHeight="1" x14ac:dyDescent="0.3"/>
    <row r="2140" ht="11.85" customHeight="1" x14ac:dyDescent="0.3"/>
    <row r="2141" ht="11.85" customHeight="1" x14ac:dyDescent="0.3"/>
    <row r="2142" ht="11.85" customHeight="1" x14ac:dyDescent="0.3"/>
    <row r="2143" ht="11.85" customHeight="1" x14ac:dyDescent="0.3"/>
    <row r="2144" ht="11.85" customHeight="1" x14ac:dyDescent="0.3"/>
    <row r="2145" ht="11.85" customHeight="1" x14ac:dyDescent="0.3"/>
    <row r="2146" ht="11.85" customHeight="1" x14ac:dyDescent="0.3"/>
    <row r="2147" ht="11.85" customHeight="1" x14ac:dyDescent="0.3"/>
    <row r="2148" ht="11.85" customHeight="1" x14ac:dyDescent="0.3"/>
    <row r="2149" ht="11.85" customHeight="1" x14ac:dyDescent="0.3"/>
    <row r="2150" ht="11.85" customHeight="1" x14ac:dyDescent="0.3"/>
    <row r="2151" ht="11.85" customHeight="1" x14ac:dyDescent="0.3"/>
    <row r="2152" ht="11.85" customHeight="1" x14ac:dyDescent="0.3"/>
    <row r="2153" ht="11.85" customHeight="1" x14ac:dyDescent="0.3"/>
    <row r="2154" ht="11.85" customHeight="1" x14ac:dyDescent="0.3"/>
    <row r="2155" ht="11.85" customHeight="1" x14ac:dyDescent="0.3"/>
    <row r="2156" ht="11.85" customHeight="1" x14ac:dyDescent="0.3"/>
    <row r="2157" ht="11.85" customHeight="1" x14ac:dyDescent="0.3"/>
    <row r="2158" ht="11.85" customHeight="1" x14ac:dyDescent="0.3"/>
    <row r="2159" ht="11.85" customHeight="1" x14ac:dyDescent="0.3"/>
    <row r="2160" ht="11.85" customHeight="1" x14ac:dyDescent="0.3"/>
    <row r="2161" ht="11.85" customHeight="1" x14ac:dyDescent="0.3"/>
    <row r="2162" ht="11.85" customHeight="1" x14ac:dyDescent="0.3"/>
    <row r="2163" ht="11.85" customHeight="1" x14ac:dyDescent="0.3"/>
    <row r="2164" ht="11.85" customHeight="1" x14ac:dyDescent="0.3"/>
    <row r="2165" ht="11.85" customHeight="1" x14ac:dyDescent="0.3"/>
    <row r="2166" ht="11.85" customHeight="1" x14ac:dyDescent="0.3"/>
    <row r="2167" ht="11.85" customHeight="1" x14ac:dyDescent="0.3"/>
    <row r="2168" ht="11.85" customHeight="1" x14ac:dyDescent="0.3"/>
    <row r="2169" ht="11.85" customHeight="1" x14ac:dyDescent="0.3"/>
    <row r="2170" ht="11.85" customHeight="1" x14ac:dyDescent="0.3"/>
    <row r="2171" ht="11.85" customHeight="1" x14ac:dyDescent="0.3"/>
    <row r="2172" ht="11.85" customHeight="1" x14ac:dyDescent="0.3"/>
    <row r="2173" ht="11.85" customHeight="1" x14ac:dyDescent="0.3"/>
    <row r="2174" ht="11.85" customHeight="1" x14ac:dyDescent="0.3"/>
    <row r="2175" ht="11.85" customHeight="1" x14ac:dyDescent="0.3"/>
    <row r="2176" ht="11.85" customHeight="1" x14ac:dyDescent="0.3"/>
    <row r="2177" ht="11.85" customHeight="1" x14ac:dyDescent="0.3"/>
    <row r="2178" ht="11.85" customHeight="1" x14ac:dyDescent="0.3"/>
    <row r="2179" ht="11.85" customHeight="1" x14ac:dyDescent="0.3"/>
    <row r="2180" ht="11.85" customHeight="1" x14ac:dyDescent="0.3"/>
    <row r="2181" ht="11.85" customHeight="1" x14ac:dyDescent="0.3"/>
    <row r="2182" ht="11.85" customHeight="1" x14ac:dyDescent="0.3"/>
    <row r="2183" ht="11.85" customHeight="1" x14ac:dyDescent="0.3"/>
    <row r="2184" ht="11.85" customHeight="1" x14ac:dyDescent="0.3"/>
    <row r="2185" ht="11.85" customHeight="1" x14ac:dyDescent="0.3"/>
    <row r="2186" ht="11.85" customHeight="1" x14ac:dyDescent="0.3"/>
    <row r="2187" ht="11.85" customHeight="1" x14ac:dyDescent="0.3"/>
    <row r="2188" ht="11.85" customHeight="1" x14ac:dyDescent="0.3"/>
    <row r="2189" ht="11.85" customHeight="1" x14ac:dyDescent="0.3"/>
    <row r="2190" ht="11.85" customHeight="1" x14ac:dyDescent="0.3"/>
    <row r="2191" ht="11.85" customHeight="1" x14ac:dyDescent="0.3"/>
    <row r="2192" ht="11.85" customHeight="1" x14ac:dyDescent="0.3"/>
    <row r="2193" ht="11.85" customHeight="1" x14ac:dyDescent="0.3"/>
    <row r="2194" ht="11.85" customHeight="1" x14ac:dyDescent="0.3"/>
    <row r="2195" ht="11.85" customHeight="1" x14ac:dyDescent="0.3"/>
    <row r="2196" ht="11.85" customHeight="1" x14ac:dyDescent="0.3"/>
    <row r="2197" ht="11.85" customHeight="1" x14ac:dyDescent="0.3"/>
    <row r="2198" ht="11.85" customHeight="1" x14ac:dyDescent="0.3"/>
    <row r="2199" ht="11.85" customHeight="1" x14ac:dyDescent="0.3"/>
    <row r="2200" ht="11.85" customHeight="1" x14ac:dyDescent="0.3"/>
    <row r="2201" ht="11.85" customHeight="1" x14ac:dyDescent="0.3"/>
    <row r="2202" ht="11.85" customHeight="1" x14ac:dyDescent="0.3"/>
    <row r="2203" ht="11.85" customHeight="1" x14ac:dyDescent="0.3"/>
    <row r="2204" ht="11.85" customHeight="1" x14ac:dyDescent="0.3"/>
    <row r="2205" ht="11.85" customHeight="1" x14ac:dyDescent="0.3"/>
    <row r="2206" ht="11.85" customHeight="1" x14ac:dyDescent="0.3"/>
    <row r="2207" ht="11.85" customHeight="1" x14ac:dyDescent="0.3"/>
    <row r="2208" ht="11.85" customHeight="1" x14ac:dyDescent="0.3"/>
    <row r="2209" ht="11.85" customHeight="1" x14ac:dyDescent="0.3"/>
    <row r="2210" ht="11.85" customHeight="1" x14ac:dyDescent="0.3"/>
    <row r="2211" ht="11.85" customHeight="1" x14ac:dyDescent="0.3"/>
    <row r="2212" ht="11.85" customHeight="1" x14ac:dyDescent="0.3"/>
    <row r="2213" ht="11.85" customHeight="1" x14ac:dyDescent="0.3"/>
    <row r="2214" ht="11.85" customHeight="1" x14ac:dyDescent="0.3"/>
    <row r="2215" ht="11.85" customHeight="1" x14ac:dyDescent="0.3"/>
    <row r="2216" ht="11.85" customHeight="1" x14ac:dyDescent="0.3"/>
    <row r="2217" ht="11.85" customHeight="1" x14ac:dyDescent="0.3"/>
    <row r="2218" ht="11.85" customHeight="1" x14ac:dyDescent="0.3"/>
    <row r="2219" ht="11.85" customHeight="1" x14ac:dyDescent="0.3"/>
    <row r="2220" ht="11.85" customHeight="1" x14ac:dyDescent="0.3"/>
    <row r="2221" ht="11.85" customHeight="1" x14ac:dyDescent="0.3"/>
    <row r="2222" ht="11.85" customHeight="1" x14ac:dyDescent="0.3"/>
    <row r="2223" ht="11.85" customHeight="1" x14ac:dyDescent="0.3"/>
    <row r="2224" ht="11.85" customHeight="1" x14ac:dyDescent="0.3"/>
    <row r="2225" ht="11.85" customHeight="1" x14ac:dyDescent="0.3"/>
    <row r="2226" ht="11.85" customHeight="1" x14ac:dyDescent="0.3"/>
    <row r="2227" ht="11.85" customHeight="1" x14ac:dyDescent="0.3"/>
    <row r="2228" ht="11.85" customHeight="1" x14ac:dyDescent="0.3"/>
    <row r="2229" ht="11.85" customHeight="1" x14ac:dyDescent="0.3"/>
    <row r="2230" ht="11.85" customHeight="1" x14ac:dyDescent="0.3"/>
    <row r="2231" ht="11.85" customHeight="1" x14ac:dyDescent="0.3"/>
    <row r="2232" ht="11.85" customHeight="1" x14ac:dyDescent="0.3"/>
    <row r="2233" ht="11.85" customHeight="1" x14ac:dyDescent="0.3"/>
    <row r="2234" ht="11.85" customHeight="1" x14ac:dyDescent="0.3"/>
    <row r="2235" ht="11.85" customHeight="1" x14ac:dyDescent="0.3"/>
    <row r="2236" ht="11.85" customHeight="1" x14ac:dyDescent="0.3"/>
    <row r="2237" ht="11.85" customHeight="1" x14ac:dyDescent="0.3"/>
    <row r="2238" ht="11.85" customHeight="1" x14ac:dyDescent="0.3"/>
    <row r="2239" ht="11.85" customHeight="1" x14ac:dyDescent="0.3"/>
    <row r="2240" ht="11.85" customHeight="1" x14ac:dyDescent="0.3"/>
    <row r="2241" ht="11.85" customHeight="1" x14ac:dyDescent="0.3"/>
    <row r="2242" ht="11.85" customHeight="1" x14ac:dyDescent="0.3"/>
    <row r="2243" ht="11.85" customHeight="1" x14ac:dyDescent="0.3"/>
    <row r="2244" ht="11.85" customHeight="1" x14ac:dyDescent="0.3"/>
    <row r="2245" ht="11.85" customHeight="1" x14ac:dyDescent="0.3"/>
    <row r="2246" ht="11.85" customHeight="1" x14ac:dyDescent="0.3"/>
    <row r="2247" ht="11.85" customHeight="1" x14ac:dyDescent="0.3"/>
    <row r="2248" ht="11.85" customHeight="1" x14ac:dyDescent="0.3"/>
    <row r="2249" ht="11.85" customHeight="1" x14ac:dyDescent="0.3"/>
    <row r="2250" ht="11.85" customHeight="1" x14ac:dyDescent="0.3"/>
    <row r="2251" ht="11.85" customHeight="1" x14ac:dyDescent="0.3"/>
    <row r="2252" ht="11.85" customHeight="1" x14ac:dyDescent="0.3"/>
    <row r="2253" ht="11.85" customHeight="1" x14ac:dyDescent="0.3"/>
    <row r="2254" ht="11.85" customHeight="1" x14ac:dyDescent="0.3"/>
    <row r="2255" ht="11.85" customHeight="1" x14ac:dyDescent="0.3"/>
    <row r="2256" ht="11.85" customHeight="1" x14ac:dyDescent="0.3"/>
    <row r="2257" ht="11.85" customHeight="1" x14ac:dyDescent="0.3"/>
    <row r="2258" ht="11.85" customHeight="1" x14ac:dyDescent="0.3"/>
    <row r="2259" ht="11.85" customHeight="1" x14ac:dyDescent="0.3"/>
    <row r="2260" ht="11.85" customHeight="1" x14ac:dyDescent="0.3"/>
    <row r="2261" ht="11.85" customHeight="1" x14ac:dyDescent="0.3"/>
    <row r="2262" ht="11.85" customHeight="1" x14ac:dyDescent="0.3"/>
    <row r="2263" ht="11.85" customHeight="1" x14ac:dyDescent="0.3"/>
    <row r="2264" ht="11.85" customHeight="1" x14ac:dyDescent="0.3"/>
    <row r="2265" ht="11.85" customHeight="1" x14ac:dyDescent="0.3"/>
    <row r="2266" ht="11.85" customHeight="1" x14ac:dyDescent="0.3"/>
    <row r="2267" ht="11.85" customHeight="1" x14ac:dyDescent="0.3"/>
    <row r="2268" ht="11.85" customHeight="1" x14ac:dyDescent="0.3"/>
    <row r="2269" ht="11.85" customHeight="1" x14ac:dyDescent="0.3"/>
    <row r="2270" ht="11.85" customHeight="1" x14ac:dyDescent="0.3"/>
    <row r="2271" ht="11.85" customHeight="1" x14ac:dyDescent="0.3"/>
    <row r="2272" ht="11.85" customHeight="1" x14ac:dyDescent="0.3"/>
    <row r="2273" ht="11.85" customHeight="1" x14ac:dyDescent="0.3"/>
    <row r="2274" ht="11.85" customHeight="1" x14ac:dyDescent="0.3"/>
    <row r="2275" ht="11.85" customHeight="1" x14ac:dyDescent="0.3"/>
    <row r="2276" ht="11.85" customHeight="1" x14ac:dyDescent="0.3"/>
    <row r="2277" ht="11.85" customHeight="1" x14ac:dyDescent="0.3"/>
    <row r="2278" ht="11.85" customHeight="1" x14ac:dyDescent="0.3"/>
    <row r="2279" ht="11.85" customHeight="1" x14ac:dyDescent="0.3"/>
    <row r="2280" ht="11.85" customHeight="1" x14ac:dyDescent="0.3"/>
    <row r="2281" ht="11.85" customHeight="1" x14ac:dyDescent="0.3"/>
    <row r="2282" ht="11.85" customHeight="1" x14ac:dyDescent="0.3"/>
    <row r="2283" ht="11.85" customHeight="1" x14ac:dyDescent="0.3"/>
    <row r="2284" ht="11.85" customHeight="1" x14ac:dyDescent="0.3"/>
    <row r="2285" ht="11.85" customHeight="1" x14ac:dyDescent="0.3"/>
    <row r="2286" ht="11.85" customHeight="1" x14ac:dyDescent="0.3"/>
    <row r="2287" ht="11.85" customHeight="1" x14ac:dyDescent="0.3"/>
    <row r="2288" ht="11.85" customHeight="1" x14ac:dyDescent="0.3"/>
    <row r="2289" ht="11.85" customHeight="1" x14ac:dyDescent="0.3"/>
    <row r="2290" ht="11.85" customHeight="1" x14ac:dyDescent="0.3"/>
    <row r="2291" ht="11.85" customHeight="1" x14ac:dyDescent="0.3"/>
    <row r="2292" ht="11.85" customHeight="1" x14ac:dyDescent="0.3"/>
    <row r="2293" ht="11.85" customHeight="1" x14ac:dyDescent="0.3"/>
    <row r="2294" ht="11.85" customHeight="1" x14ac:dyDescent="0.3"/>
    <row r="2295" ht="11.85" customHeight="1" x14ac:dyDescent="0.3"/>
    <row r="2296" ht="11.85" customHeight="1" x14ac:dyDescent="0.3"/>
    <row r="2297" ht="11.85" customHeight="1" x14ac:dyDescent="0.3"/>
    <row r="2298" ht="11.85" customHeight="1" x14ac:dyDescent="0.3"/>
    <row r="2299" ht="11.85" customHeight="1" x14ac:dyDescent="0.3"/>
    <row r="2300" ht="11.85" customHeight="1" x14ac:dyDescent="0.3"/>
    <row r="2301" ht="11.85" customHeight="1" x14ac:dyDescent="0.3"/>
    <row r="2302" ht="11.85" customHeight="1" x14ac:dyDescent="0.3"/>
    <row r="2303" ht="11.85" customHeight="1" x14ac:dyDescent="0.3"/>
    <row r="2304" ht="11.85" customHeight="1" x14ac:dyDescent="0.3"/>
    <row r="2305" ht="11.85" customHeight="1" x14ac:dyDescent="0.3"/>
    <row r="2306" ht="11.85" customHeight="1" x14ac:dyDescent="0.3"/>
    <row r="2307" ht="11.85" customHeight="1" x14ac:dyDescent="0.3"/>
    <row r="2308" ht="11.85" customHeight="1" x14ac:dyDescent="0.3"/>
    <row r="2309" ht="11.85" customHeight="1" x14ac:dyDescent="0.3"/>
    <row r="2310" ht="11.85" customHeight="1" x14ac:dyDescent="0.3"/>
    <row r="2311" ht="11.85" customHeight="1" x14ac:dyDescent="0.3"/>
    <row r="2312" ht="11.85" customHeight="1" x14ac:dyDescent="0.3"/>
    <row r="2313" ht="11.85" customHeight="1" x14ac:dyDescent="0.3"/>
    <row r="2314" ht="11.85" customHeight="1" x14ac:dyDescent="0.3"/>
    <row r="2315" ht="11.85" customHeight="1" x14ac:dyDescent="0.3"/>
    <row r="2316" ht="11.85" customHeight="1" x14ac:dyDescent="0.3"/>
    <row r="2317" ht="11.85" customHeight="1" x14ac:dyDescent="0.3"/>
    <row r="2318" ht="11.85" customHeight="1" x14ac:dyDescent="0.3"/>
    <row r="2319" ht="11.85" customHeight="1" x14ac:dyDescent="0.3"/>
    <row r="2320" ht="11.85" customHeight="1" x14ac:dyDescent="0.3"/>
    <row r="2321" ht="11.85" customHeight="1" x14ac:dyDescent="0.3"/>
    <row r="2322" ht="11.85" customHeight="1" x14ac:dyDescent="0.3"/>
    <row r="2323" ht="11.85" customHeight="1" x14ac:dyDescent="0.3"/>
    <row r="2324" ht="11.85" customHeight="1" x14ac:dyDescent="0.3"/>
    <row r="2325" ht="11.85" customHeight="1" x14ac:dyDescent="0.3"/>
    <row r="2326" ht="11.85" customHeight="1" x14ac:dyDescent="0.3"/>
    <row r="2327" ht="11.85" customHeight="1" x14ac:dyDescent="0.3"/>
    <row r="2328" ht="11.85" customHeight="1" x14ac:dyDescent="0.3"/>
    <row r="2329" ht="11.85" customHeight="1" x14ac:dyDescent="0.3"/>
    <row r="2330" ht="11.85" customHeight="1" x14ac:dyDescent="0.3"/>
    <row r="2331" ht="11.85" customHeight="1" x14ac:dyDescent="0.3"/>
    <row r="2332" ht="11.85" customHeight="1" x14ac:dyDescent="0.3"/>
    <row r="2333" ht="11.85" customHeight="1" x14ac:dyDescent="0.3"/>
    <row r="2334" ht="11.85" customHeight="1" x14ac:dyDescent="0.3"/>
    <row r="2335" ht="11.85" customHeight="1" x14ac:dyDescent="0.3"/>
    <row r="2336" ht="11.85" customHeight="1" x14ac:dyDescent="0.3"/>
    <row r="2337" ht="11.85" customHeight="1" x14ac:dyDescent="0.3"/>
    <row r="2338" ht="11.85" customHeight="1" x14ac:dyDescent="0.3"/>
    <row r="2339" ht="11.85" customHeight="1" x14ac:dyDescent="0.3"/>
    <row r="2340" ht="11.85" customHeight="1" x14ac:dyDescent="0.3"/>
    <row r="2341" ht="11.85" customHeight="1" x14ac:dyDescent="0.3"/>
    <row r="2342" ht="11.85" customHeight="1" x14ac:dyDescent="0.3"/>
    <row r="2343" ht="11.85" customHeight="1" x14ac:dyDescent="0.3"/>
    <row r="2344" ht="11.85" customHeight="1" x14ac:dyDescent="0.3"/>
    <row r="2345" ht="11.85" customHeight="1" x14ac:dyDescent="0.3"/>
    <row r="2346" ht="11.85" customHeight="1" x14ac:dyDescent="0.3"/>
    <row r="2347" ht="11.85" customHeight="1" x14ac:dyDescent="0.3"/>
    <row r="2348" ht="11.85" customHeight="1" x14ac:dyDescent="0.3"/>
    <row r="2349" ht="11.85" customHeight="1" x14ac:dyDescent="0.3"/>
    <row r="2350" ht="11.85" customHeight="1" x14ac:dyDescent="0.3"/>
    <row r="2351" ht="11.85" customHeight="1" x14ac:dyDescent="0.3"/>
    <row r="2352" ht="11.85" customHeight="1" x14ac:dyDescent="0.3"/>
    <row r="2353" ht="11.85" customHeight="1" x14ac:dyDescent="0.3"/>
    <row r="2354" ht="11.85" customHeight="1" x14ac:dyDescent="0.3"/>
    <row r="2355" ht="11.85" customHeight="1" x14ac:dyDescent="0.3"/>
    <row r="2356" ht="11.85" customHeight="1" x14ac:dyDescent="0.3"/>
    <row r="2357" ht="11.85" customHeight="1" x14ac:dyDescent="0.3"/>
    <row r="2358" ht="11.85" customHeight="1" x14ac:dyDescent="0.3"/>
    <row r="2359" ht="11.85" customHeight="1" x14ac:dyDescent="0.3"/>
    <row r="2360" ht="11.85" customHeight="1" x14ac:dyDescent="0.3"/>
    <row r="2361" ht="11.85" customHeight="1" x14ac:dyDescent="0.3"/>
    <row r="2362" ht="11.85" customHeight="1" x14ac:dyDescent="0.3"/>
    <row r="2363" ht="11.85" customHeight="1" x14ac:dyDescent="0.3"/>
    <row r="2364" ht="11.85" customHeight="1" x14ac:dyDescent="0.3"/>
    <row r="2365" ht="11.85" customHeight="1" x14ac:dyDescent="0.3"/>
    <row r="2366" ht="11.85" customHeight="1" x14ac:dyDescent="0.3"/>
    <row r="2367" ht="11.85" customHeight="1" x14ac:dyDescent="0.3"/>
    <row r="2368" ht="11.85" customHeight="1" x14ac:dyDescent="0.3"/>
    <row r="2369" ht="11.85" customHeight="1" x14ac:dyDescent="0.3"/>
    <row r="2370" ht="11.85" customHeight="1" x14ac:dyDescent="0.3"/>
    <row r="2371" ht="11.85" customHeight="1" x14ac:dyDescent="0.3"/>
    <row r="2372" ht="11.85" customHeight="1" x14ac:dyDescent="0.3"/>
    <row r="2373" ht="11.85" customHeight="1" x14ac:dyDescent="0.3"/>
    <row r="2374" ht="11.85" customHeight="1" x14ac:dyDescent="0.3"/>
    <row r="2375" ht="11.85" customHeight="1" x14ac:dyDescent="0.3"/>
    <row r="2376" ht="11.85" customHeight="1" x14ac:dyDescent="0.3"/>
    <row r="2377" ht="11.85" customHeight="1" x14ac:dyDescent="0.3"/>
    <row r="2378" ht="11.85" customHeight="1" x14ac:dyDescent="0.3"/>
    <row r="2379" ht="11.85" customHeight="1" x14ac:dyDescent="0.3"/>
    <row r="2380" ht="11.85" customHeight="1" x14ac:dyDescent="0.3"/>
    <row r="2381" ht="11.85" customHeight="1" x14ac:dyDescent="0.3"/>
    <row r="2382" ht="11.85" customHeight="1" x14ac:dyDescent="0.3"/>
    <row r="2383" ht="11.85" customHeight="1" x14ac:dyDescent="0.3"/>
    <row r="2384" ht="11.85" customHeight="1" x14ac:dyDescent="0.3"/>
    <row r="2385" ht="11.85" customHeight="1" x14ac:dyDescent="0.3"/>
    <row r="2386" ht="11.85" customHeight="1" x14ac:dyDescent="0.3"/>
    <row r="2387" ht="11.85" customHeight="1" x14ac:dyDescent="0.3"/>
    <row r="2388" ht="11.85" customHeight="1" x14ac:dyDescent="0.3"/>
    <row r="2389" ht="11.85" customHeight="1" x14ac:dyDescent="0.3"/>
    <row r="2390" ht="11.85" customHeight="1" x14ac:dyDescent="0.3"/>
    <row r="2391" ht="11.85" customHeight="1" x14ac:dyDescent="0.3"/>
    <row r="2392" ht="11.85" customHeight="1" x14ac:dyDescent="0.3"/>
    <row r="2393" ht="11.85" customHeight="1" x14ac:dyDescent="0.3"/>
    <row r="2394" ht="11.85" customHeight="1" x14ac:dyDescent="0.3"/>
    <row r="2395" ht="11.85" customHeight="1" x14ac:dyDescent="0.3"/>
    <row r="2396" ht="11.85" customHeight="1" x14ac:dyDescent="0.3"/>
    <row r="2397" ht="11.85" customHeight="1" x14ac:dyDescent="0.3"/>
    <row r="2398" ht="11.85" customHeight="1" x14ac:dyDescent="0.3"/>
    <row r="2399" ht="11.85" customHeight="1" x14ac:dyDescent="0.3"/>
    <row r="2400" ht="11.85" customHeight="1" x14ac:dyDescent="0.3"/>
    <row r="2401" ht="11.85" customHeight="1" x14ac:dyDescent="0.3"/>
    <row r="2402" ht="11.85" customHeight="1" x14ac:dyDescent="0.3"/>
    <row r="2403" ht="11.85" customHeight="1" x14ac:dyDescent="0.3"/>
    <row r="2404" ht="11.85" customHeight="1" x14ac:dyDescent="0.3"/>
    <row r="2405" ht="11.85" customHeight="1" x14ac:dyDescent="0.3"/>
    <row r="2406" ht="11.85" customHeight="1" x14ac:dyDescent="0.3"/>
    <row r="2407" ht="11.85" customHeight="1" x14ac:dyDescent="0.3"/>
    <row r="2408" ht="11.85" customHeight="1" x14ac:dyDescent="0.3"/>
    <row r="2409" ht="11.85" customHeight="1" x14ac:dyDescent="0.3"/>
    <row r="2410" ht="11.85" customHeight="1" x14ac:dyDescent="0.3"/>
    <row r="2411" ht="11.85" customHeight="1" x14ac:dyDescent="0.3"/>
    <row r="2412" ht="11.85" customHeight="1" x14ac:dyDescent="0.3"/>
    <row r="2413" ht="11.85" customHeight="1" x14ac:dyDescent="0.3"/>
    <row r="2414" ht="11.85" customHeight="1" x14ac:dyDescent="0.3"/>
    <row r="2415" ht="11.85" customHeight="1" x14ac:dyDescent="0.3"/>
    <row r="2416" ht="11.85" customHeight="1" x14ac:dyDescent="0.3"/>
    <row r="2417" ht="11.85" customHeight="1" x14ac:dyDescent="0.3"/>
    <row r="2418" ht="11.85" customHeight="1" x14ac:dyDescent="0.3"/>
    <row r="2419" ht="11.85" customHeight="1" x14ac:dyDescent="0.3"/>
    <row r="2420" ht="11.85" customHeight="1" x14ac:dyDescent="0.3"/>
    <row r="2421" ht="11.85" customHeight="1" x14ac:dyDescent="0.3"/>
    <row r="2422" ht="11.85" customHeight="1" x14ac:dyDescent="0.3"/>
    <row r="2423" ht="11.85" customHeight="1" x14ac:dyDescent="0.3"/>
    <row r="2424" ht="11.85" customHeight="1" x14ac:dyDescent="0.3"/>
    <row r="2425" ht="11.85" customHeight="1" x14ac:dyDescent="0.3"/>
    <row r="2426" ht="11.85" customHeight="1" x14ac:dyDescent="0.3"/>
    <row r="2427" ht="11.85" customHeight="1" x14ac:dyDescent="0.3"/>
    <row r="2428" ht="11.85" customHeight="1" x14ac:dyDescent="0.3"/>
    <row r="2429" ht="11.85" customHeight="1" x14ac:dyDescent="0.3"/>
    <row r="2430" ht="11.85" customHeight="1" x14ac:dyDescent="0.3"/>
    <row r="2431" ht="11.85" customHeight="1" x14ac:dyDescent="0.3"/>
    <row r="2432" ht="11.85" customHeight="1" x14ac:dyDescent="0.3"/>
    <row r="2433" ht="11.85" customHeight="1" x14ac:dyDescent="0.3"/>
    <row r="2434" ht="11.85" customHeight="1" x14ac:dyDescent="0.3"/>
    <row r="2435" ht="11.85" customHeight="1" x14ac:dyDescent="0.3"/>
    <row r="2436" ht="11.85" customHeight="1" x14ac:dyDescent="0.3"/>
    <row r="2437" ht="11.85" customHeight="1" x14ac:dyDescent="0.3"/>
    <row r="2438" ht="11.85" customHeight="1" x14ac:dyDescent="0.3"/>
    <row r="2439" ht="11.85" customHeight="1" x14ac:dyDescent="0.3"/>
    <row r="2440" ht="11.85" customHeight="1" x14ac:dyDescent="0.3"/>
    <row r="2441" ht="11.85" customHeight="1" x14ac:dyDescent="0.3"/>
    <row r="2442" ht="11.85" customHeight="1" x14ac:dyDescent="0.3"/>
    <row r="2443" ht="11.85" customHeight="1" x14ac:dyDescent="0.3"/>
    <row r="2444" ht="11.85" customHeight="1" x14ac:dyDescent="0.3"/>
    <row r="2445" ht="11.85" customHeight="1" x14ac:dyDescent="0.3"/>
    <row r="2446" ht="11.85" customHeight="1" x14ac:dyDescent="0.3"/>
    <row r="2447" ht="11.85" customHeight="1" x14ac:dyDescent="0.3"/>
    <row r="2448" ht="11.85" customHeight="1" x14ac:dyDescent="0.3"/>
    <row r="2449" ht="11.85" customHeight="1" x14ac:dyDescent="0.3"/>
    <row r="2450" ht="11.85" customHeight="1" x14ac:dyDescent="0.3"/>
    <row r="2451" ht="11.85" customHeight="1" x14ac:dyDescent="0.3"/>
    <row r="2452" ht="11.85" customHeight="1" x14ac:dyDescent="0.3"/>
    <row r="2453" ht="11.85" customHeight="1" x14ac:dyDescent="0.3"/>
    <row r="2454" ht="11.85" customHeight="1" x14ac:dyDescent="0.3"/>
    <row r="2455" ht="11.85" customHeight="1" x14ac:dyDescent="0.3"/>
    <row r="2456" ht="11.85" customHeight="1" x14ac:dyDescent="0.3"/>
    <row r="2457" ht="11.85" customHeight="1" x14ac:dyDescent="0.3"/>
    <row r="2458" ht="11.85" customHeight="1" x14ac:dyDescent="0.3"/>
    <row r="2459" ht="11.85" customHeight="1" x14ac:dyDescent="0.3"/>
    <row r="2460" ht="11.85" customHeight="1" x14ac:dyDescent="0.3"/>
    <row r="2461" ht="11.85" customHeight="1" x14ac:dyDescent="0.3"/>
    <row r="2462" ht="11.85" customHeight="1" x14ac:dyDescent="0.3"/>
    <row r="2463" ht="11.85" customHeight="1" x14ac:dyDescent="0.3"/>
    <row r="2464" ht="11.85" customHeight="1" x14ac:dyDescent="0.3"/>
    <row r="2465" ht="11.85" customHeight="1" x14ac:dyDescent="0.3"/>
    <row r="2466" ht="11.85" customHeight="1" x14ac:dyDescent="0.3"/>
    <row r="2467" ht="11.85" customHeight="1" x14ac:dyDescent="0.3"/>
    <row r="2468" ht="11.85" customHeight="1" x14ac:dyDescent="0.3"/>
    <row r="2469" ht="11.85" customHeight="1" x14ac:dyDescent="0.3"/>
    <row r="2470" ht="11.85" customHeight="1" x14ac:dyDescent="0.3"/>
    <row r="2471" ht="11.85" customHeight="1" x14ac:dyDescent="0.3"/>
    <row r="2472" ht="11.85" customHeight="1" x14ac:dyDescent="0.3"/>
    <row r="2473" ht="11.85" customHeight="1" x14ac:dyDescent="0.3"/>
    <row r="2474" ht="11.85" customHeight="1" x14ac:dyDescent="0.3"/>
    <row r="2475" ht="11.85" customHeight="1" x14ac:dyDescent="0.3"/>
    <row r="2476" ht="11.85" customHeight="1" x14ac:dyDescent="0.3"/>
    <row r="2477" ht="11.85" customHeight="1" x14ac:dyDescent="0.3"/>
    <row r="2478" ht="11.85" customHeight="1" x14ac:dyDescent="0.3"/>
    <row r="2479" ht="11.85" customHeight="1" x14ac:dyDescent="0.3"/>
    <row r="2480" ht="11.85" customHeight="1" x14ac:dyDescent="0.3"/>
    <row r="2481" ht="11.85" customHeight="1" x14ac:dyDescent="0.3"/>
    <row r="2482" ht="11.85" customHeight="1" x14ac:dyDescent="0.3"/>
    <row r="2483" ht="11.85" customHeight="1" x14ac:dyDescent="0.3"/>
    <row r="2484" ht="11.85" customHeight="1" x14ac:dyDescent="0.3"/>
    <row r="2485" ht="11.85" customHeight="1" x14ac:dyDescent="0.3"/>
    <row r="2486" ht="11.85" customHeight="1" x14ac:dyDescent="0.3"/>
    <row r="2487" ht="11.85" customHeight="1" x14ac:dyDescent="0.3"/>
    <row r="2488" ht="11.85" customHeight="1" x14ac:dyDescent="0.3"/>
    <row r="2489" ht="11.85" customHeight="1" x14ac:dyDescent="0.3"/>
    <row r="2490" ht="11.85" customHeight="1" x14ac:dyDescent="0.3"/>
    <row r="2491" ht="11.85" customHeight="1" x14ac:dyDescent="0.3"/>
    <row r="2492" ht="11.85" customHeight="1" x14ac:dyDescent="0.3"/>
    <row r="2493" ht="11.85" customHeight="1" x14ac:dyDescent="0.3"/>
    <row r="2494" ht="11.85" customHeight="1" x14ac:dyDescent="0.3"/>
    <row r="2495" ht="11.85" customHeight="1" x14ac:dyDescent="0.3"/>
    <row r="2496" ht="11.85" customHeight="1" x14ac:dyDescent="0.3"/>
    <row r="2497" ht="11.85" customHeight="1" x14ac:dyDescent="0.3"/>
    <row r="2498" ht="11.85" customHeight="1" x14ac:dyDescent="0.3"/>
    <row r="2499" ht="11.85" customHeight="1" x14ac:dyDescent="0.3"/>
    <row r="2500" ht="11.85" customHeight="1" x14ac:dyDescent="0.3"/>
    <row r="2501" ht="11.85" customHeight="1" x14ac:dyDescent="0.3"/>
    <row r="2502" ht="11.85" customHeight="1" x14ac:dyDescent="0.3"/>
    <row r="2503" ht="11.85" customHeight="1" x14ac:dyDescent="0.3"/>
    <row r="2504" ht="11.85" customHeight="1" x14ac:dyDescent="0.3"/>
    <row r="2505" ht="11.85" customHeight="1" x14ac:dyDescent="0.3"/>
    <row r="2506" ht="11.85" customHeight="1" x14ac:dyDescent="0.3"/>
    <row r="2507" ht="11.85" customHeight="1" x14ac:dyDescent="0.3"/>
    <row r="2508" ht="11.85" customHeight="1" x14ac:dyDescent="0.3"/>
    <row r="2509" ht="11.85" customHeight="1" x14ac:dyDescent="0.3"/>
    <row r="2510" ht="11.85" customHeight="1" x14ac:dyDescent="0.3"/>
    <row r="2511" ht="11.85" customHeight="1" x14ac:dyDescent="0.3"/>
    <row r="2512" ht="11.85" customHeight="1" x14ac:dyDescent="0.3"/>
    <row r="2513" ht="11.85" customHeight="1" x14ac:dyDescent="0.3"/>
    <row r="2514" ht="11.85" customHeight="1" x14ac:dyDescent="0.3"/>
    <row r="2515" ht="11.85" customHeight="1" x14ac:dyDescent="0.3"/>
    <row r="2516" ht="11.85" customHeight="1" x14ac:dyDescent="0.3"/>
    <row r="2517" ht="11.85" customHeight="1" x14ac:dyDescent="0.3"/>
    <row r="2518" ht="11.85" customHeight="1" x14ac:dyDescent="0.3"/>
    <row r="2519" ht="11.85" customHeight="1" x14ac:dyDescent="0.3"/>
    <row r="2520" ht="11.85" customHeight="1" x14ac:dyDescent="0.3"/>
    <row r="2521" ht="11.85" customHeight="1" x14ac:dyDescent="0.3"/>
    <row r="2522" ht="11.85" customHeight="1" x14ac:dyDescent="0.3"/>
    <row r="2523" ht="11.85" customHeight="1" x14ac:dyDescent="0.3"/>
    <row r="2524" ht="11.85" customHeight="1" x14ac:dyDescent="0.3"/>
    <row r="2525" ht="11.85" customHeight="1" x14ac:dyDescent="0.3"/>
    <row r="2526" ht="11.85" customHeight="1" x14ac:dyDescent="0.3"/>
    <row r="2527" ht="11.85" customHeight="1" x14ac:dyDescent="0.3"/>
    <row r="2528" ht="11.85" customHeight="1" x14ac:dyDescent="0.3"/>
    <row r="2529" ht="11.85" customHeight="1" x14ac:dyDescent="0.3"/>
    <row r="2530" ht="11.85" customHeight="1" x14ac:dyDescent="0.3"/>
    <row r="2531" ht="11.85" customHeight="1" x14ac:dyDescent="0.3"/>
    <row r="2532" ht="11.85" customHeight="1" x14ac:dyDescent="0.3"/>
    <row r="2533" ht="11.85" customHeight="1" x14ac:dyDescent="0.3"/>
    <row r="2534" ht="11.85" customHeight="1" x14ac:dyDescent="0.3"/>
    <row r="2535" ht="11.85" customHeight="1" x14ac:dyDescent="0.3"/>
    <row r="2536" ht="11.85" customHeight="1" x14ac:dyDescent="0.3"/>
    <row r="2537" ht="11.85" customHeight="1" x14ac:dyDescent="0.3"/>
    <row r="2538" ht="11.85" customHeight="1" x14ac:dyDescent="0.3"/>
    <row r="2539" ht="11.85" customHeight="1" x14ac:dyDescent="0.3"/>
    <row r="2540" ht="11.85" customHeight="1" x14ac:dyDescent="0.3"/>
    <row r="2541" ht="11.85" customHeight="1" x14ac:dyDescent="0.3"/>
    <row r="2542" ht="11.85" customHeight="1" x14ac:dyDescent="0.3"/>
    <row r="2543" ht="11.85" customHeight="1" x14ac:dyDescent="0.3"/>
    <row r="2544" ht="11.85" customHeight="1" x14ac:dyDescent="0.3"/>
    <row r="2545" ht="11.85" customHeight="1" x14ac:dyDescent="0.3"/>
    <row r="2546" ht="11.85" customHeight="1" x14ac:dyDescent="0.3"/>
    <row r="2547" ht="11.85" customHeight="1" x14ac:dyDescent="0.3"/>
    <row r="2548" ht="11.85" customHeight="1" x14ac:dyDescent="0.3"/>
    <row r="2549" ht="11.85" customHeight="1" x14ac:dyDescent="0.3"/>
    <row r="2550" ht="11.85" customHeight="1" x14ac:dyDescent="0.3"/>
    <row r="2551" ht="11.85" customHeight="1" x14ac:dyDescent="0.3"/>
    <row r="2552" ht="11.85" customHeight="1" x14ac:dyDescent="0.3"/>
    <row r="2553" ht="11.85" customHeight="1" x14ac:dyDescent="0.3"/>
    <row r="2554" ht="11.85" customHeight="1" x14ac:dyDescent="0.3"/>
    <row r="2555" ht="11.85" customHeight="1" x14ac:dyDescent="0.3"/>
    <row r="2556" ht="11.85" customHeight="1" x14ac:dyDescent="0.3"/>
    <row r="2557" ht="11.85" customHeight="1" x14ac:dyDescent="0.3"/>
    <row r="2558" ht="11.85" customHeight="1" x14ac:dyDescent="0.3"/>
    <row r="2559" ht="11.85" customHeight="1" x14ac:dyDescent="0.3"/>
    <row r="2560" ht="11.85" customHeight="1" x14ac:dyDescent="0.3"/>
    <row r="2561" ht="11.85" customHeight="1" x14ac:dyDescent="0.3"/>
    <row r="2562" ht="11.85" customHeight="1" x14ac:dyDescent="0.3"/>
    <row r="2563" ht="11.85" customHeight="1" x14ac:dyDescent="0.3"/>
    <row r="2564" ht="11.85" customHeight="1" x14ac:dyDescent="0.3"/>
    <row r="2565" ht="11.85" customHeight="1" x14ac:dyDescent="0.3"/>
    <row r="2566" ht="11.85" customHeight="1" x14ac:dyDescent="0.3"/>
    <row r="2567" ht="11.85" customHeight="1" x14ac:dyDescent="0.3"/>
    <row r="2568" ht="11.85" customHeight="1" x14ac:dyDescent="0.3"/>
    <row r="2569" ht="11.85" customHeight="1" x14ac:dyDescent="0.3"/>
    <row r="2570" ht="11.85" customHeight="1" x14ac:dyDescent="0.3"/>
    <row r="2571" ht="11.85" customHeight="1" x14ac:dyDescent="0.3"/>
    <row r="2572" ht="11.85" customHeight="1" x14ac:dyDescent="0.3"/>
    <row r="2573" ht="11.85" customHeight="1" x14ac:dyDescent="0.3"/>
    <row r="2574" ht="11.85" customHeight="1" x14ac:dyDescent="0.3"/>
    <row r="2575" ht="11.85" customHeight="1" x14ac:dyDescent="0.3"/>
    <row r="2576" ht="11.85" customHeight="1" x14ac:dyDescent="0.3"/>
    <row r="2577" ht="11.85" customHeight="1" x14ac:dyDescent="0.3"/>
    <row r="2578" ht="11.85" customHeight="1" x14ac:dyDescent="0.3"/>
    <row r="2579" ht="11.85" customHeight="1" x14ac:dyDescent="0.3"/>
    <row r="2580" ht="11.85" customHeight="1" x14ac:dyDescent="0.3"/>
    <row r="2581" ht="11.85" customHeight="1" x14ac:dyDescent="0.3"/>
    <row r="2582" ht="11.85" customHeight="1" x14ac:dyDescent="0.3"/>
    <row r="2583" ht="11.85" customHeight="1" x14ac:dyDescent="0.3"/>
    <row r="2584" ht="11.85" customHeight="1" x14ac:dyDescent="0.3"/>
    <row r="2585" ht="11.85" customHeight="1" x14ac:dyDescent="0.3"/>
    <row r="2586" ht="11.85" customHeight="1" x14ac:dyDescent="0.3"/>
    <row r="2587" ht="11.85" customHeight="1" x14ac:dyDescent="0.3"/>
    <row r="2588" ht="11.85" customHeight="1" x14ac:dyDescent="0.3"/>
    <row r="2589" ht="11.85" customHeight="1" x14ac:dyDescent="0.3"/>
    <row r="2590" ht="11.85" customHeight="1" x14ac:dyDescent="0.3"/>
    <row r="2591" ht="11.85" customHeight="1" x14ac:dyDescent="0.3"/>
    <row r="2592" ht="11.85" customHeight="1" x14ac:dyDescent="0.3"/>
    <row r="2593" ht="11.85" customHeight="1" x14ac:dyDescent="0.3"/>
    <row r="2594" ht="11.85" customHeight="1" x14ac:dyDescent="0.3"/>
    <row r="2595" ht="11.85" customHeight="1" x14ac:dyDescent="0.3"/>
    <row r="2596" ht="11.85" customHeight="1" x14ac:dyDescent="0.3"/>
    <row r="2597" ht="11.85" customHeight="1" x14ac:dyDescent="0.3"/>
    <row r="2598" ht="11.85" customHeight="1" x14ac:dyDescent="0.3"/>
    <row r="2599" ht="11.85" customHeight="1" x14ac:dyDescent="0.3"/>
    <row r="2600" ht="11.85" customHeight="1" x14ac:dyDescent="0.3"/>
    <row r="2601" ht="11.85" customHeight="1" x14ac:dyDescent="0.3"/>
    <row r="2602" ht="11.85" customHeight="1" x14ac:dyDescent="0.3"/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2B0B5-A13C-4529-961A-A99D6497EF46}">
  <dimension ref="A1:I15"/>
  <sheetViews>
    <sheetView showGridLines="0" zoomScaleNormal="100" workbookViewId="0"/>
  </sheetViews>
  <sheetFormatPr defaultColWidth="8.88671875" defaultRowHeight="14.4" x14ac:dyDescent="0.3"/>
  <cols>
    <col min="1" max="1" width="37.5546875" style="2" customWidth="1"/>
    <col min="2" max="6" width="8.88671875" style="2"/>
    <col min="7" max="8" width="9.109375" style="2" customWidth="1"/>
    <col min="9" max="12" width="8.88671875" style="2"/>
    <col min="13" max="13" width="8.44140625" style="2" customWidth="1"/>
    <col min="14" max="16384" width="8.88671875" style="2"/>
  </cols>
  <sheetData>
    <row r="1" spans="1:9" x14ac:dyDescent="0.3">
      <c r="A1" s="165"/>
      <c r="B1" s="166"/>
      <c r="C1" s="167"/>
      <c r="D1" s="167"/>
      <c r="E1" s="167"/>
      <c r="F1" s="167"/>
      <c r="G1" s="7" t="s">
        <v>203</v>
      </c>
      <c r="H1" s="6"/>
      <c r="I1" s="6"/>
    </row>
    <row r="2" spans="1:9" x14ac:dyDescent="0.3">
      <c r="A2" s="4" t="s">
        <v>147</v>
      </c>
      <c r="B2" s="168">
        <v>0.12023689759059908</v>
      </c>
      <c r="C2" s="6"/>
      <c r="D2" s="6"/>
      <c r="E2" s="6"/>
      <c r="F2" s="6"/>
      <c r="G2" s="169"/>
      <c r="H2" s="6"/>
      <c r="I2" s="6"/>
    </row>
    <row r="3" spans="1:9" x14ac:dyDescent="0.3">
      <c r="A3" s="4" t="s">
        <v>148</v>
      </c>
      <c r="B3" s="168">
        <v>3.5474893733146828E-2</v>
      </c>
      <c r="C3" s="4"/>
      <c r="D3" s="4"/>
      <c r="E3" s="4"/>
      <c r="F3" s="4"/>
      <c r="G3" s="4"/>
      <c r="H3" s="4"/>
      <c r="I3" s="4"/>
    </row>
    <row r="4" spans="1:9" x14ac:dyDescent="0.3">
      <c r="A4" s="4" t="s">
        <v>11</v>
      </c>
      <c r="B4" s="168">
        <v>5.3921365667354948E-2</v>
      </c>
      <c r="C4" s="6"/>
      <c r="D4" s="6"/>
      <c r="E4" s="6"/>
      <c r="F4" s="6"/>
      <c r="G4" s="6"/>
      <c r="H4" s="6"/>
      <c r="I4" s="6"/>
    </row>
    <row r="5" spans="1:9" x14ac:dyDescent="0.3">
      <c r="A5" s="4" t="s">
        <v>149</v>
      </c>
      <c r="B5" s="168">
        <v>5.6660125510342385E-2</v>
      </c>
      <c r="C5" s="6"/>
      <c r="D5" s="6"/>
      <c r="E5" s="6"/>
      <c r="F5" s="6"/>
      <c r="G5" s="6"/>
      <c r="H5" s="6"/>
      <c r="I5" s="6"/>
    </row>
    <row r="6" spans="1:9" x14ac:dyDescent="0.3">
      <c r="A6" s="4" t="s">
        <v>150</v>
      </c>
      <c r="B6" s="168">
        <v>8.7059376541501088E-2</v>
      </c>
      <c r="C6" s="6"/>
      <c r="D6" s="6"/>
      <c r="E6" s="6"/>
      <c r="F6" s="6"/>
      <c r="G6" s="6"/>
      <c r="H6" s="6"/>
      <c r="I6" s="6"/>
    </row>
    <row r="7" spans="1:9" x14ac:dyDescent="0.3">
      <c r="A7" s="4" t="s">
        <v>10</v>
      </c>
      <c r="B7" s="168">
        <v>0.16804348996875129</v>
      </c>
      <c r="C7" s="4"/>
      <c r="D7" s="4"/>
      <c r="E7" s="4"/>
      <c r="F7" s="4"/>
      <c r="G7" s="4"/>
      <c r="H7" s="4"/>
      <c r="I7" s="4"/>
    </row>
    <row r="8" spans="1:9" x14ac:dyDescent="0.3">
      <c r="A8" s="4" t="s">
        <v>126</v>
      </c>
      <c r="B8" s="168">
        <v>0.42645979568322545</v>
      </c>
      <c r="C8" s="4"/>
      <c r="D8" s="4"/>
      <c r="E8" s="4"/>
      <c r="F8" s="4"/>
      <c r="G8" s="4"/>
      <c r="H8" s="4"/>
      <c r="I8" s="4"/>
    </row>
    <row r="9" spans="1:9" x14ac:dyDescent="0.3">
      <c r="A9" s="54" t="s">
        <v>151</v>
      </c>
      <c r="B9" s="170">
        <v>0.94785594469492107</v>
      </c>
      <c r="C9" s="4"/>
      <c r="D9" s="4"/>
      <c r="E9" s="4"/>
      <c r="F9" s="4"/>
      <c r="G9" s="4"/>
      <c r="H9" s="4"/>
      <c r="I9" s="4"/>
    </row>
    <row r="10" spans="1:9" x14ac:dyDescent="0.3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3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3">
      <c r="C12" s="4"/>
      <c r="D12" s="4"/>
      <c r="E12" s="4"/>
      <c r="F12" s="4"/>
      <c r="G12" s="4"/>
      <c r="H12" s="4"/>
      <c r="I12" s="4"/>
    </row>
    <row r="13" spans="1:9" x14ac:dyDescent="0.3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3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3">
      <c r="A15" s="4"/>
      <c r="B15" s="4"/>
      <c r="C15" s="4"/>
      <c r="D15" s="4"/>
      <c r="E15" s="4"/>
      <c r="F15" s="4"/>
      <c r="G15" s="4"/>
      <c r="H15" s="4"/>
      <c r="I15" s="4"/>
    </row>
  </sheetData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4F76F-51F4-4C51-AE10-5EF20BD22F3B}">
  <dimension ref="A1:G20"/>
  <sheetViews>
    <sheetView showGridLines="0" zoomScaleNormal="100" workbookViewId="0"/>
  </sheetViews>
  <sheetFormatPr defaultColWidth="8.88671875" defaultRowHeight="14.4" x14ac:dyDescent="0.3"/>
  <cols>
    <col min="1" max="1" width="36.5546875" style="2" customWidth="1"/>
    <col min="2" max="16384" width="8.88671875" style="2"/>
  </cols>
  <sheetData>
    <row r="1" spans="1:5" x14ac:dyDescent="0.3">
      <c r="A1" s="165"/>
      <c r="B1" s="166"/>
      <c r="E1" s="7" t="s">
        <v>205</v>
      </c>
    </row>
    <row r="2" spans="1:5" x14ac:dyDescent="0.3">
      <c r="A2" s="54" t="s">
        <v>204</v>
      </c>
      <c r="B2" s="170">
        <v>0.12023689759059908</v>
      </c>
    </row>
    <row r="3" spans="1:5" x14ac:dyDescent="0.3">
      <c r="A3" s="4" t="s">
        <v>2</v>
      </c>
      <c r="B3" s="168">
        <v>-0.31641838048059129</v>
      </c>
    </row>
    <row r="4" spans="1:5" x14ac:dyDescent="0.3">
      <c r="A4" s="4" t="s">
        <v>152</v>
      </c>
      <c r="B4" s="168">
        <v>-0.16652259043190032</v>
      </c>
    </row>
    <row r="5" spans="1:5" x14ac:dyDescent="0.3">
      <c r="A5" s="4" t="s">
        <v>153</v>
      </c>
      <c r="B5" s="168">
        <v>-5.8788389126683938E-2</v>
      </c>
    </row>
    <row r="6" spans="1:5" x14ac:dyDescent="0.3">
      <c r="A6" s="4" t="s">
        <v>155</v>
      </c>
      <c r="B6" s="168">
        <v>9.8628803422871059E-3</v>
      </c>
    </row>
    <row r="7" spans="1:5" x14ac:dyDescent="0.3">
      <c r="A7" s="4" t="s">
        <v>154</v>
      </c>
      <c r="B7" s="168">
        <v>1.3774138632817096E-2</v>
      </c>
    </row>
    <row r="8" spans="1:5" x14ac:dyDescent="0.3">
      <c r="A8" s="4" t="s">
        <v>156</v>
      </c>
      <c r="B8" s="168">
        <v>0.30559929243598605</v>
      </c>
    </row>
    <row r="9" spans="1:5" x14ac:dyDescent="0.3">
      <c r="A9" s="4" t="s">
        <v>9</v>
      </c>
      <c r="B9" s="168">
        <v>0.33272994621868435</v>
      </c>
    </row>
    <row r="19" spans="2:7" x14ac:dyDescent="0.3">
      <c r="G19" s="56"/>
    </row>
    <row r="20" spans="2:7" x14ac:dyDescent="0.3">
      <c r="B20" s="56"/>
      <c r="C20" s="56"/>
      <c r="D20" s="56"/>
      <c r="E20" s="56"/>
      <c r="F20" s="56"/>
      <c r="G20" s="56"/>
    </row>
  </sheetData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DAD6A-2E6A-41E6-B341-7C9922C0F867}">
  <dimension ref="A1:AZ87"/>
  <sheetViews>
    <sheetView showGridLines="0" zoomScaleNormal="100" workbookViewId="0"/>
  </sheetViews>
  <sheetFormatPr defaultColWidth="8.88671875" defaultRowHeight="14.4" x14ac:dyDescent="0.3"/>
  <cols>
    <col min="1" max="1" width="22.44140625" style="2" customWidth="1"/>
    <col min="2" max="16384" width="8.88671875" style="2"/>
  </cols>
  <sheetData>
    <row r="1" spans="1:52" x14ac:dyDescent="0.3">
      <c r="A1" s="55" t="s">
        <v>157</v>
      </c>
    </row>
    <row r="2" spans="1:52" x14ac:dyDescent="0.3">
      <c r="A2" s="148" t="s">
        <v>17</v>
      </c>
      <c r="B2" s="171">
        <v>2021</v>
      </c>
      <c r="C2" s="171">
        <v>2022</v>
      </c>
      <c r="D2" s="171">
        <v>2023</v>
      </c>
      <c r="E2" s="171">
        <v>2024</v>
      </c>
      <c r="F2" s="171">
        <v>2025</v>
      </c>
      <c r="G2" s="171">
        <v>2026</v>
      </c>
      <c r="H2" s="171">
        <v>2027</v>
      </c>
      <c r="I2" s="171">
        <v>2028</v>
      </c>
      <c r="J2" s="171">
        <v>2029</v>
      </c>
      <c r="K2" s="171">
        <v>2030</v>
      </c>
      <c r="L2" s="171">
        <v>2031</v>
      </c>
      <c r="M2" s="171">
        <v>2032</v>
      </c>
      <c r="N2" s="171">
        <v>2033</v>
      </c>
      <c r="O2" s="171">
        <v>2034</v>
      </c>
      <c r="P2" s="171">
        <v>2035</v>
      </c>
      <c r="Q2" s="171">
        <v>2036</v>
      </c>
      <c r="R2" s="171">
        <v>2037</v>
      </c>
      <c r="S2" s="171">
        <v>2038</v>
      </c>
      <c r="T2" s="171">
        <v>2039</v>
      </c>
      <c r="U2" s="171">
        <v>2040</v>
      </c>
      <c r="V2" s="171">
        <v>2041</v>
      </c>
      <c r="W2" s="171">
        <v>2042</v>
      </c>
      <c r="X2" s="171">
        <v>2043</v>
      </c>
      <c r="Y2" s="171">
        <v>2044</v>
      </c>
      <c r="Z2" s="171">
        <v>2045</v>
      </c>
      <c r="AA2" s="171">
        <v>2046</v>
      </c>
      <c r="AB2" s="171">
        <v>2047</v>
      </c>
      <c r="AC2" s="171">
        <v>2048</v>
      </c>
      <c r="AD2" s="171">
        <v>2049</v>
      </c>
      <c r="AE2" s="171">
        <v>2050</v>
      </c>
      <c r="AF2" s="171">
        <v>2051</v>
      </c>
      <c r="AG2" s="171">
        <v>2052</v>
      </c>
      <c r="AH2" s="171">
        <v>2053</v>
      </c>
      <c r="AI2" s="171">
        <v>2054</v>
      </c>
      <c r="AJ2" s="171">
        <v>2055</v>
      </c>
      <c r="AK2" s="171">
        <v>2056</v>
      </c>
      <c r="AL2" s="171">
        <v>2057</v>
      </c>
      <c r="AM2" s="171">
        <v>2058</v>
      </c>
      <c r="AN2" s="171">
        <v>2059</v>
      </c>
      <c r="AO2" s="171">
        <v>2060</v>
      </c>
      <c r="AP2" s="171">
        <v>2061</v>
      </c>
      <c r="AQ2" s="171">
        <v>2062</v>
      </c>
      <c r="AR2" s="171">
        <v>2063</v>
      </c>
      <c r="AS2" s="171">
        <v>2064</v>
      </c>
      <c r="AT2" s="171">
        <v>2065</v>
      </c>
      <c r="AU2" s="171">
        <v>2066</v>
      </c>
      <c r="AV2" s="171">
        <v>2067</v>
      </c>
      <c r="AW2" s="171">
        <v>2068</v>
      </c>
      <c r="AX2" s="171">
        <v>2069</v>
      </c>
      <c r="AY2" s="171">
        <v>2070</v>
      </c>
      <c r="AZ2" s="171">
        <v>2071</v>
      </c>
    </row>
    <row r="3" spans="1:52" s="173" customFormat="1" x14ac:dyDescent="0.3">
      <c r="A3" s="59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</row>
    <row r="4" spans="1:52" s="173" customFormat="1" x14ac:dyDescent="0.3">
      <c r="A4" s="59" t="s">
        <v>158</v>
      </c>
      <c r="B4" s="6">
        <v>60.869012209898678</v>
      </c>
      <c r="C4" s="6">
        <v>61.814369698305057</v>
      </c>
      <c r="D4" s="6">
        <v>61.44025610220519</v>
      </c>
      <c r="E4" s="6">
        <v>61.763082734870565</v>
      </c>
      <c r="F4" s="6">
        <v>62.508350023207349</v>
      </c>
      <c r="G4" s="6">
        <v>63.339191732295362</v>
      </c>
      <c r="H4" s="6">
        <v>64.377694054660012</v>
      </c>
      <c r="I4" s="6">
        <v>65.708925913192644</v>
      </c>
      <c r="J4" s="6">
        <v>67.358912901347907</v>
      </c>
      <c r="K4" s="6">
        <v>69.373850093209882</v>
      </c>
      <c r="L4" s="6">
        <v>71.519818675350038</v>
      </c>
      <c r="M4" s="6">
        <v>74.018346310732312</v>
      </c>
      <c r="N4" s="6">
        <v>76.821024224470875</v>
      </c>
      <c r="O4" s="6">
        <v>79.960426842083308</v>
      </c>
      <c r="P4" s="6">
        <v>83.398730462676909</v>
      </c>
      <c r="Q4" s="6">
        <v>87.200360221706163</v>
      </c>
      <c r="R4" s="6">
        <v>91.406082676871534</v>
      </c>
      <c r="S4" s="6">
        <v>95.963976475158447</v>
      </c>
      <c r="T4" s="6">
        <v>100.92198724134032</v>
      </c>
      <c r="U4" s="6">
        <v>106.25988352132975</v>
      </c>
      <c r="V4" s="6">
        <v>111.91455606572849</v>
      </c>
      <c r="W4" s="6">
        <v>117.88785937383838</v>
      </c>
      <c r="X4" s="6">
        <v>124.17145716527827</v>
      </c>
      <c r="Y4" s="6">
        <v>130.7764010252157</v>
      </c>
      <c r="Z4" s="6">
        <v>137.67829518337706</v>
      </c>
      <c r="AA4" s="6">
        <v>144.94403596146773</v>
      </c>
      <c r="AB4" s="6">
        <v>152.60722901345486</v>
      </c>
      <c r="AC4" s="6">
        <v>160.65850807634493</v>
      </c>
      <c r="AD4" s="6">
        <v>169.0692121270904</v>
      </c>
      <c r="AE4" s="6">
        <v>177.90075439254198</v>
      </c>
      <c r="AF4" s="6">
        <v>187.13521043575219</v>
      </c>
      <c r="AG4" s="6">
        <v>196.79850379851246</v>
      </c>
      <c r="AH4" s="6">
        <v>206.82899526092751</v>
      </c>
      <c r="AI4" s="6">
        <v>217.21741998191476</v>
      </c>
      <c r="AJ4" s="6">
        <v>227.93579692084518</v>
      </c>
      <c r="AK4" s="6">
        <v>238.9139360840212</v>
      </c>
      <c r="AL4" s="6">
        <v>250.01995057197317</v>
      </c>
      <c r="AM4" s="6">
        <v>261.18100015459635</v>
      </c>
      <c r="AN4" s="6">
        <v>272.36235564996571</v>
      </c>
      <c r="AO4" s="6">
        <v>283.57107076456737</v>
      </c>
      <c r="AP4" s="6">
        <v>294.74895781280111</v>
      </c>
      <c r="AQ4" s="6">
        <v>305.93981736917766</v>
      </c>
      <c r="AR4" s="6">
        <v>317.10800358737555</v>
      </c>
      <c r="AS4" s="6">
        <v>328.25788778744726</v>
      </c>
      <c r="AT4" s="6">
        <v>339.32937157700411</v>
      </c>
      <c r="AU4" s="6">
        <v>350.43536097869395</v>
      </c>
      <c r="AV4" s="6">
        <v>361.60804130393154</v>
      </c>
      <c r="AW4" s="6">
        <v>372.93456473481007</v>
      </c>
      <c r="AX4" s="6">
        <v>384.40398896039574</v>
      </c>
      <c r="AY4" s="6">
        <v>396.11020652769344</v>
      </c>
      <c r="AZ4" s="6">
        <v>408.02117424835558</v>
      </c>
    </row>
    <row r="5" spans="1:52" s="173" customFormat="1" x14ac:dyDescent="0.3">
      <c r="A5" s="59" t="s">
        <v>159</v>
      </c>
      <c r="B5" s="6">
        <v>56</v>
      </c>
      <c r="C5" s="6">
        <v>55</v>
      </c>
      <c r="D5" s="6">
        <v>54</v>
      </c>
      <c r="E5" s="6">
        <v>53</v>
      </c>
      <c r="F5" s="6">
        <v>52</v>
      </c>
      <c r="G5" s="6">
        <v>51</v>
      </c>
      <c r="H5" s="6">
        <v>50</v>
      </c>
      <c r="I5" s="6">
        <v>50</v>
      </c>
      <c r="J5" s="6">
        <v>50</v>
      </c>
      <c r="K5" s="6">
        <v>50</v>
      </c>
      <c r="L5" s="6">
        <v>50</v>
      </c>
      <c r="M5" s="6">
        <v>50</v>
      </c>
      <c r="N5" s="6">
        <v>50</v>
      </c>
      <c r="O5" s="6">
        <v>50</v>
      </c>
      <c r="P5" s="6">
        <v>50</v>
      </c>
      <c r="Q5" s="6">
        <v>50</v>
      </c>
      <c r="R5" s="6">
        <v>50</v>
      </c>
      <c r="S5" s="6">
        <v>50</v>
      </c>
      <c r="T5" s="6">
        <v>50</v>
      </c>
      <c r="U5" s="6">
        <v>50</v>
      </c>
      <c r="V5" s="6">
        <v>50</v>
      </c>
      <c r="W5" s="6">
        <v>50</v>
      </c>
      <c r="X5" s="6">
        <v>50</v>
      </c>
      <c r="Y5" s="6">
        <v>50</v>
      </c>
      <c r="Z5" s="6">
        <v>50</v>
      </c>
      <c r="AA5" s="6">
        <v>50</v>
      </c>
      <c r="AB5" s="6">
        <v>50</v>
      </c>
      <c r="AC5" s="6">
        <v>50</v>
      </c>
      <c r="AD5" s="6">
        <v>50</v>
      </c>
      <c r="AE5" s="6">
        <v>50</v>
      </c>
      <c r="AF5" s="6">
        <v>50</v>
      </c>
      <c r="AG5" s="6">
        <v>50</v>
      </c>
      <c r="AH5" s="6">
        <v>50</v>
      </c>
      <c r="AI5" s="6">
        <v>50</v>
      </c>
      <c r="AJ5" s="6">
        <v>50</v>
      </c>
      <c r="AK5" s="6">
        <v>50</v>
      </c>
      <c r="AL5" s="6">
        <v>50</v>
      </c>
      <c r="AM5" s="6">
        <v>50</v>
      </c>
      <c r="AN5" s="6">
        <v>50</v>
      </c>
      <c r="AO5" s="6">
        <v>50</v>
      </c>
      <c r="AP5" s="6">
        <v>50</v>
      </c>
      <c r="AQ5" s="6">
        <v>50</v>
      </c>
      <c r="AR5" s="6">
        <v>50</v>
      </c>
      <c r="AS5" s="6">
        <v>50</v>
      </c>
      <c r="AT5" s="6">
        <v>50</v>
      </c>
      <c r="AU5" s="6">
        <v>50</v>
      </c>
      <c r="AV5" s="6">
        <v>50</v>
      </c>
      <c r="AW5" s="6">
        <v>50</v>
      </c>
      <c r="AX5" s="6">
        <v>50</v>
      </c>
      <c r="AY5" s="6">
        <v>50</v>
      </c>
      <c r="AZ5" s="6">
        <v>50</v>
      </c>
    </row>
    <row r="6" spans="1:52" s="173" customFormat="1" x14ac:dyDescent="0.3">
      <c r="A6" s="59" t="s">
        <v>14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s="173" customFormat="1" x14ac:dyDescent="0.3">
      <c r="A7" s="59" t="s">
        <v>160</v>
      </c>
      <c r="B7" s="6">
        <v>-6.6248544379800158</v>
      </c>
      <c r="C7" s="6">
        <v>-3.1136463107220314</v>
      </c>
      <c r="D7" s="6">
        <v>-3.160969244323609</v>
      </c>
      <c r="E7" s="6">
        <v>-2.8592893267635642</v>
      </c>
      <c r="F7" s="6">
        <v>-2.3848829130698372</v>
      </c>
      <c r="G7" s="6">
        <v>-2.4258721798785543</v>
      </c>
      <c r="H7" s="6">
        <v>-2.5756973639765279</v>
      </c>
      <c r="I7" s="6">
        <v>-2.7876200361815573</v>
      </c>
      <c r="J7" s="6">
        <v>-3.0216764794163828</v>
      </c>
      <c r="K7" s="6">
        <v>-3.2676912493016852</v>
      </c>
      <c r="L7" s="6">
        <v>-3.3430866678723512</v>
      </c>
      <c r="M7" s="6">
        <v>-3.4462165063553485</v>
      </c>
      <c r="N7" s="6">
        <v>-3.4954313873140173</v>
      </c>
      <c r="O7" s="6">
        <v>-3.5835669473526974</v>
      </c>
      <c r="P7" s="6">
        <v>-3.6962456157715531</v>
      </c>
      <c r="Q7" s="6">
        <v>-3.8603137862532484</v>
      </c>
      <c r="R7" s="6">
        <v>-4.0293980174119648</v>
      </c>
      <c r="S7" s="6">
        <v>-4.2177956972490254</v>
      </c>
      <c r="T7" s="6">
        <v>-4.4452101261489023</v>
      </c>
      <c r="U7" s="6">
        <v>-4.7062594945531915</v>
      </c>
      <c r="V7" s="6">
        <v>-4.9082666171702956</v>
      </c>
      <c r="W7" s="6">
        <v>-5.136462627293124</v>
      </c>
      <c r="X7" s="6">
        <v>-5.3642170910490883</v>
      </c>
      <c r="Y7" s="6">
        <v>-5.6271129128769477</v>
      </c>
      <c r="Z7" s="6">
        <v>-5.8243932236659743</v>
      </c>
      <c r="AA7" s="6">
        <v>-6.0445605776185278</v>
      </c>
      <c r="AB7" s="6">
        <v>-6.2975315970390282</v>
      </c>
      <c r="AC7" s="6">
        <v>-6.5641467968646232</v>
      </c>
      <c r="AD7" s="6">
        <v>-6.7971041964496326</v>
      </c>
      <c r="AE7" s="6">
        <v>-7.0882664360730372</v>
      </c>
      <c r="AF7" s="6">
        <v>-7.3384117873073169</v>
      </c>
      <c r="AG7" s="6">
        <v>-7.620715635400269</v>
      </c>
      <c r="AH7" s="6">
        <v>-7.8533329297070322</v>
      </c>
      <c r="AI7" s="6">
        <v>-8.1147204404232074</v>
      </c>
      <c r="AJ7" s="6">
        <v>-8.3651988542974482</v>
      </c>
      <c r="AK7" s="6">
        <v>-8.610231425777588</v>
      </c>
      <c r="AL7" s="6">
        <v>-8.7696308624129369</v>
      </c>
      <c r="AM7" s="6">
        <v>-8.9116229054581062</v>
      </c>
      <c r="AN7" s="6">
        <v>-9.0352493778762923</v>
      </c>
      <c r="AO7" s="6">
        <v>-9.1202284637522357</v>
      </c>
      <c r="AP7" s="6">
        <v>-9.1322347271981563</v>
      </c>
      <c r="AQ7" s="6">
        <v>-9.161307797400152</v>
      </c>
      <c r="AR7" s="6">
        <v>-9.1535797859731325</v>
      </c>
      <c r="AS7" s="6">
        <v>-9.1618905677403912</v>
      </c>
      <c r="AT7" s="6">
        <v>-9.0813285680462492</v>
      </c>
      <c r="AU7" s="6">
        <v>-9.0375646085619898</v>
      </c>
      <c r="AV7" s="6">
        <v>-8.9824436983210401</v>
      </c>
      <c r="AW7" s="6">
        <v>-8.9599201611151322</v>
      </c>
      <c r="AX7" s="6">
        <v>-8.8694889899845588</v>
      </c>
      <c r="AY7" s="6">
        <v>-8.8281904865982259</v>
      </c>
      <c r="AZ7" s="6">
        <v>-8.799791381060226</v>
      </c>
    </row>
    <row r="8" spans="1:52" s="173" customFormat="1" x14ac:dyDescent="0.3">
      <c r="A8" s="59" t="s">
        <v>59</v>
      </c>
      <c r="B8" s="6">
        <v>1.0803256014429121</v>
      </c>
      <c r="C8" s="6">
        <v>0.98542356180752311</v>
      </c>
      <c r="D8" s="6">
        <v>0.95911866012344216</v>
      </c>
      <c r="E8" s="6">
        <v>0.95752772127133023</v>
      </c>
      <c r="F8" s="6">
        <v>0.96697099038950685</v>
      </c>
      <c r="G8" s="6">
        <v>1.0194406379219496</v>
      </c>
      <c r="H8" s="6">
        <v>1.0996600384463622</v>
      </c>
      <c r="I8" s="6">
        <v>1.2098785500712761</v>
      </c>
      <c r="J8" s="6">
        <v>1.352000431090554</v>
      </c>
      <c r="K8" s="6">
        <v>1.5711202923124958</v>
      </c>
      <c r="L8" s="6">
        <v>1.8737159642600036</v>
      </c>
      <c r="M8" s="6">
        <v>2.1987464522276423</v>
      </c>
      <c r="N8" s="6">
        <v>2.4851667353060636</v>
      </c>
      <c r="O8" s="6">
        <v>2.7300482032403961</v>
      </c>
      <c r="P8" s="6">
        <v>2.96853403334101</v>
      </c>
      <c r="Q8" s="6">
        <v>3.2052016101832845</v>
      </c>
      <c r="R8" s="6">
        <v>3.4364308886682453</v>
      </c>
      <c r="S8" s="6">
        <v>3.6626046265038683</v>
      </c>
      <c r="T8" s="6">
        <v>3.8848812020671089</v>
      </c>
      <c r="U8" s="6">
        <v>4.1028728963970948</v>
      </c>
      <c r="V8" s="6">
        <v>4.3250764932708456</v>
      </c>
      <c r="W8" s="6">
        <v>4.5593476769728385</v>
      </c>
      <c r="X8" s="6">
        <v>4.8054203623456155</v>
      </c>
      <c r="Y8" s="6">
        <v>5.0635281917432797</v>
      </c>
      <c r="Z8" s="6">
        <v>5.3343788871907565</v>
      </c>
      <c r="AA8" s="6">
        <v>5.6190271076375442</v>
      </c>
      <c r="AB8" s="6">
        <v>5.9187757384377715</v>
      </c>
      <c r="AC8" s="6">
        <v>6.2336054050392216</v>
      </c>
      <c r="AD8" s="6">
        <v>6.5632855413608446</v>
      </c>
      <c r="AE8" s="6">
        <v>6.9084265917102563</v>
      </c>
      <c r="AF8" s="6">
        <v>7.2693752227627311</v>
      </c>
      <c r="AG8" s="6">
        <v>7.6466273348611589</v>
      </c>
      <c r="AH8" s="6">
        <v>8.0392026903585645</v>
      </c>
      <c r="AI8" s="6">
        <v>8.445205976632602</v>
      </c>
      <c r="AJ8" s="6">
        <v>8.8643845493416844</v>
      </c>
      <c r="AK8" s="6">
        <v>9.2938577192070628</v>
      </c>
      <c r="AL8" s="6">
        <v>9.729708014595511</v>
      </c>
      <c r="AM8" s="6">
        <v>10.167962034381159</v>
      </c>
      <c r="AN8" s="6">
        <v>10.607536588255968</v>
      </c>
      <c r="AO8" s="6">
        <v>11.048887434635148</v>
      </c>
      <c r="AP8" s="6">
        <v>11.490260416784187</v>
      </c>
      <c r="AQ8" s="6">
        <v>11.931592668878965</v>
      </c>
      <c r="AR8" s="6">
        <v>12.372738573229523</v>
      </c>
      <c r="AS8" s="6">
        <v>12.812768588498399</v>
      </c>
      <c r="AT8" s="6">
        <v>13.251268530203406</v>
      </c>
      <c r="AU8" s="6">
        <v>13.690385634768651</v>
      </c>
      <c r="AV8" s="6">
        <v>14.132623759039786</v>
      </c>
      <c r="AW8" s="6">
        <v>14.580467585819742</v>
      </c>
      <c r="AX8" s="6">
        <v>15.03537233098265</v>
      </c>
      <c r="AY8" s="6">
        <v>15.498746720216017</v>
      </c>
      <c r="AZ8" s="6">
        <v>15.969493043009159</v>
      </c>
    </row>
    <row r="9" spans="1:52" s="173" customFormat="1" x14ac:dyDescent="0.3">
      <c r="A9" s="59" t="s">
        <v>161</v>
      </c>
      <c r="B9" s="6">
        <v>21.960369483021321</v>
      </c>
      <c r="C9" s="6">
        <v>19.147023323313785</v>
      </c>
      <c r="D9" s="6">
        <v>20.214833807713667</v>
      </c>
      <c r="E9" s="6">
        <v>18.666016217584648</v>
      </c>
      <c r="F9" s="6">
        <v>18.302784861379521</v>
      </c>
      <c r="G9" s="6">
        <v>18.113056578380299</v>
      </c>
      <c r="H9" s="6">
        <v>18.078440171657686</v>
      </c>
      <c r="I9" s="6">
        <v>18.074666516579423</v>
      </c>
      <c r="J9" s="6">
        <v>18.071034267440652</v>
      </c>
      <c r="K9" s="6">
        <v>18.067491363957767</v>
      </c>
      <c r="L9" s="6">
        <v>18.062341971995366</v>
      </c>
      <c r="M9" s="6">
        <v>18.057363869198589</v>
      </c>
      <c r="N9" s="6">
        <v>18.052553634588786</v>
      </c>
      <c r="O9" s="6">
        <v>18.047982755774505</v>
      </c>
      <c r="P9" s="6">
        <v>18.0431896363317</v>
      </c>
      <c r="Q9" s="6">
        <v>18.038062643688594</v>
      </c>
      <c r="R9" s="6">
        <v>18.032401073746946</v>
      </c>
      <c r="S9" s="6">
        <v>18.026504734365727</v>
      </c>
      <c r="T9" s="6">
        <v>18.020626115983916</v>
      </c>
      <c r="U9" s="6">
        <v>18.014433717707337</v>
      </c>
      <c r="V9" s="6">
        <v>18.008065004088291</v>
      </c>
      <c r="W9" s="6">
        <v>18.001735072728295</v>
      </c>
      <c r="X9" s="6">
        <v>17.99552044845586</v>
      </c>
      <c r="Y9" s="6">
        <v>17.989323901005129</v>
      </c>
      <c r="Z9" s="6">
        <v>17.983111960709536</v>
      </c>
      <c r="AA9" s="6">
        <v>17.976812037362336</v>
      </c>
      <c r="AB9" s="6">
        <v>17.970477678295822</v>
      </c>
      <c r="AC9" s="6">
        <v>17.96374386358054</v>
      </c>
      <c r="AD9" s="6">
        <v>17.956429039084082</v>
      </c>
      <c r="AE9" s="6">
        <v>17.94874465974738</v>
      </c>
      <c r="AF9" s="6">
        <v>17.941008519194238</v>
      </c>
      <c r="AG9" s="6">
        <v>17.933211023243391</v>
      </c>
      <c r="AH9" s="6">
        <v>17.925119960315527</v>
      </c>
      <c r="AI9" s="6">
        <v>17.916379334115099</v>
      </c>
      <c r="AJ9" s="6">
        <v>17.907461029077716</v>
      </c>
      <c r="AK9" s="6">
        <v>17.898726954257192</v>
      </c>
      <c r="AL9" s="6">
        <v>17.890252167282856</v>
      </c>
      <c r="AM9" s="6">
        <v>17.881994917013252</v>
      </c>
      <c r="AN9" s="6">
        <v>17.874014371705702</v>
      </c>
      <c r="AO9" s="6">
        <v>17.866750663634189</v>
      </c>
      <c r="AP9" s="6">
        <v>17.860498781691387</v>
      </c>
      <c r="AQ9" s="6">
        <v>17.854838524504871</v>
      </c>
      <c r="AR9" s="6">
        <v>17.849608403011828</v>
      </c>
      <c r="AS9" s="6">
        <v>17.844970584309287</v>
      </c>
      <c r="AT9" s="6">
        <v>17.841263457755669</v>
      </c>
      <c r="AU9" s="6">
        <v>17.838791535183233</v>
      </c>
      <c r="AV9" s="6">
        <v>17.837272858953281</v>
      </c>
      <c r="AW9" s="6">
        <v>17.836298186681589</v>
      </c>
      <c r="AX9" s="6">
        <v>17.835709517598193</v>
      </c>
      <c r="AY9" s="6">
        <v>17.835705366248995</v>
      </c>
      <c r="AZ9" s="6">
        <v>17.836237854996252</v>
      </c>
    </row>
    <row r="10" spans="1:52" s="173" customFormat="1" x14ac:dyDescent="0.3">
      <c r="A10" s="59" t="s">
        <v>162</v>
      </c>
      <c r="B10" s="6">
        <v>26.148478492670549</v>
      </c>
      <c r="C10" s="6">
        <v>25.29215697780425</v>
      </c>
      <c r="D10" s="6">
        <v>25.102909577550829</v>
      </c>
      <c r="E10" s="6">
        <v>25.240891992068963</v>
      </c>
      <c r="F10" s="6">
        <v>25.379642532563842</v>
      </c>
      <c r="G10" s="6">
        <v>25.472866797474332</v>
      </c>
      <c r="H10" s="6">
        <v>25.605748388455609</v>
      </c>
      <c r="I10" s="6">
        <v>25.799823166269171</v>
      </c>
      <c r="J10" s="6">
        <v>25.947819780890601</v>
      </c>
      <c r="K10" s="6">
        <v>26.097729049755067</v>
      </c>
      <c r="L10" s="6">
        <v>26.186713467769021</v>
      </c>
      <c r="M10" s="6">
        <v>26.307034296932731</v>
      </c>
      <c r="N10" s="6">
        <v>26.371177879845412</v>
      </c>
      <c r="O10" s="6">
        <v>26.487099300068213</v>
      </c>
      <c r="P10" s="6">
        <v>26.622506828118006</v>
      </c>
      <c r="Q10" s="6">
        <v>26.810642570990332</v>
      </c>
      <c r="R10" s="6">
        <v>27.017295986350835</v>
      </c>
      <c r="S10" s="6">
        <v>27.231579509727858</v>
      </c>
      <c r="T10" s="6">
        <v>27.494210608989892</v>
      </c>
      <c r="U10" s="6">
        <v>27.790547578436279</v>
      </c>
      <c r="V10" s="6">
        <v>28.03351101248732</v>
      </c>
      <c r="W10" s="6">
        <v>28.302973684208634</v>
      </c>
      <c r="X10" s="6">
        <v>28.563682476276924</v>
      </c>
      <c r="Y10" s="6">
        <v>28.867150534901569</v>
      </c>
      <c r="Z10" s="6">
        <v>29.103192551218992</v>
      </c>
      <c r="AA10" s="6">
        <v>29.357216940234629</v>
      </c>
      <c r="AB10" s="6">
        <v>29.652326107738752</v>
      </c>
      <c r="AC10" s="6">
        <v>29.953277572287753</v>
      </c>
      <c r="AD10" s="6">
        <v>30.225100447115064</v>
      </c>
      <c r="AE10" s="6">
        <v>30.516166466993152</v>
      </c>
      <c r="AF10" s="6">
        <v>30.80761196189043</v>
      </c>
      <c r="AG10" s="6">
        <v>31.126614540449971</v>
      </c>
      <c r="AH10" s="6">
        <v>31.395890994868296</v>
      </c>
      <c r="AI10" s="6">
        <v>31.695727539575564</v>
      </c>
      <c r="AJ10" s="6">
        <v>31.983415059511771</v>
      </c>
      <c r="AK10" s="6">
        <v>32.260240725336082</v>
      </c>
      <c r="AL10" s="6">
        <v>32.450313601508391</v>
      </c>
      <c r="AM10" s="6">
        <v>32.616635081335843</v>
      </c>
      <c r="AN10" s="6">
        <v>32.769719666211913</v>
      </c>
      <c r="AO10" s="6">
        <v>32.868769963351554</v>
      </c>
      <c r="AP10" s="6">
        <v>32.897553999954617</v>
      </c>
      <c r="AQ10" s="6">
        <v>32.942795053770432</v>
      </c>
      <c r="AR10" s="6">
        <v>32.940221950527913</v>
      </c>
      <c r="AS10" s="6">
        <v>32.953007752667091</v>
      </c>
      <c r="AT10" s="6">
        <v>32.871882244575332</v>
      </c>
      <c r="AU10" s="6">
        <v>32.830899930573857</v>
      </c>
      <c r="AV10" s="6">
        <v>32.77254540193502</v>
      </c>
      <c r="AW10" s="6">
        <v>32.7443857764247</v>
      </c>
      <c r="AX10" s="6">
        <v>32.642319799313043</v>
      </c>
      <c r="AY10" s="6">
        <v>32.593722389339369</v>
      </c>
      <c r="AZ10" s="6">
        <v>32.55911073922416</v>
      </c>
    </row>
    <row r="11" spans="1:52" s="173" customFormat="1" x14ac:dyDescent="0.3">
      <c r="A11" s="162" t="s">
        <v>163</v>
      </c>
      <c r="B11" s="174">
        <v>49.189173577134781</v>
      </c>
      <c r="C11" s="174">
        <v>45.424603862925558</v>
      </c>
      <c r="D11" s="174">
        <v>46.276862045387936</v>
      </c>
      <c r="E11" s="174">
        <v>44.864435930924941</v>
      </c>
      <c r="F11" s="174">
        <v>44.649398384332869</v>
      </c>
      <c r="G11" s="174">
        <v>44.60536401377658</v>
      </c>
      <c r="H11" s="174">
        <v>44.783848598559658</v>
      </c>
      <c r="I11" s="174">
        <v>45.084368232919871</v>
      </c>
      <c r="J11" s="174">
        <v>45.370854479421808</v>
      </c>
      <c r="K11" s="174">
        <v>45.736340706025331</v>
      </c>
      <c r="L11" s="174">
        <v>46.122771404024391</v>
      </c>
      <c r="M11" s="174">
        <v>46.563144618358962</v>
      </c>
      <c r="N11" s="174">
        <v>46.908898249740261</v>
      </c>
      <c r="O11" s="174">
        <v>47.265130259083115</v>
      </c>
      <c r="P11" s="174">
        <v>47.634230497790718</v>
      </c>
      <c r="Q11" s="174">
        <v>48.05390682486221</v>
      </c>
      <c r="R11" s="174">
        <v>48.486127948766025</v>
      </c>
      <c r="S11" s="174">
        <v>48.920688870597452</v>
      </c>
      <c r="T11" s="174">
        <v>49.399717927040918</v>
      </c>
      <c r="U11" s="174">
        <v>49.907854192540711</v>
      </c>
      <c r="V11" s="174">
        <v>50.366652509846453</v>
      </c>
      <c r="W11" s="174">
        <v>50.864056433909766</v>
      </c>
      <c r="X11" s="174">
        <v>51.364623287078402</v>
      </c>
      <c r="Y11" s="174">
        <v>51.920002627649978</v>
      </c>
      <c r="Z11" s="174">
        <v>52.420683399119284</v>
      </c>
      <c r="AA11" s="174">
        <v>52.953056085234508</v>
      </c>
      <c r="AB11" s="174">
        <v>53.541579524472347</v>
      </c>
      <c r="AC11" s="174">
        <v>54.150626840907513</v>
      </c>
      <c r="AD11" s="174">
        <v>54.744815027559987</v>
      </c>
      <c r="AE11" s="174">
        <v>55.373337718450784</v>
      </c>
      <c r="AF11" s="174">
        <v>56.017995703847404</v>
      </c>
      <c r="AG11" s="174">
        <v>56.706452898554524</v>
      </c>
      <c r="AH11" s="174">
        <v>57.360213645542387</v>
      </c>
      <c r="AI11" s="174">
        <v>58.057312850323264</v>
      </c>
      <c r="AJ11" s="174">
        <v>58.755260637931173</v>
      </c>
      <c r="AK11" s="174">
        <v>59.452825398800336</v>
      </c>
      <c r="AL11" s="174">
        <v>60.07027378338676</v>
      </c>
      <c r="AM11" s="174">
        <v>60.66659203273025</v>
      </c>
      <c r="AN11" s="174">
        <v>61.251270626173579</v>
      </c>
      <c r="AO11" s="174">
        <v>61.784408061620887</v>
      </c>
      <c r="AP11" s="174">
        <v>62.248313198430196</v>
      </c>
      <c r="AQ11" s="174">
        <v>62.729226247154266</v>
      </c>
      <c r="AR11" s="174">
        <v>63.162568926769268</v>
      </c>
      <c r="AS11" s="174">
        <v>63.610746925474778</v>
      </c>
      <c r="AT11" s="174">
        <v>63.964414232534409</v>
      </c>
      <c r="AU11" s="174">
        <v>64.360077100525743</v>
      </c>
      <c r="AV11" s="174">
        <v>64.742442019928092</v>
      </c>
      <c r="AW11" s="174">
        <v>65.161151548926028</v>
      </c>
      <c r="AX11" s="174">
        <v>65.513401647893886</v>
      </c>
      <c r="AY11" s="174">
        <v>65.928174475804383</v>
      </c>
      <c r="AZ11" s="174">
        <v>66.364841637229574</v>
      </c>
    </row>
    <row r="12" spans="1:52" s="173" customFormat="1" x14ac:dyDescent="0.3">
      <c r="A12" s="4"/>
    </row>
    <row r="13" spans="1:52" s="173" customFormat="1" x14ac:dyDescent="0.3">
      <c r="A13" s="55" t="s">
        <v>206</v>
      </c>
      <c r="B13" s="4"/>
      <c r="C13" s="4"/>
      <c r="D13" s="4"/>
      <c r="E13" s="4"/>
      <c r="F13" s="4"/>
      <c r="G13" s="4"/>
      <c r="H13" s="248" t="s">
        <v>207</v>
      </c>
      <c r="I13" s="248"/>
      <c r="J13" s="248"/>
      <c r="K13" s="248"/>
      <c r="L13" s="248"/>
      <c r="M13" s="248"/>
      <c r="N13" s="248"/>
      <c r="O13" s="248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2" s="173" customForma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2" s="173" customForma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2" s="173" customForma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s="173" customForma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s="173" customForma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s="173" customForma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s="173" customForma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s="173" customForma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s="173" customForma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s="173" customForma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s="173" customForma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s="173" customForma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s="173" customForma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s="173" customForma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s="173" customFormat="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s="173" customForma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s="173" customForma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x14ac:dyDescent="0.3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</row>
    <row r="32" spans="1:51" x14ac:dyDescent="0.3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</row>
    <row r="33" spans="1:51" x14ac:dyDescent="0.3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</row>
    <row r="34" spans="1:51" x14ac:dyDescent="0.3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</row>
    <row r="35" spans="1:51" x14ac:dyDescent="0.3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</row>
    <row r="36" spans="1:51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</row>
    <row r="37" spans="1:51" x14ac:dyDescent="0.3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</row>
    <row r="38" spans="1:51" x14ac:dyDescent="0.3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</row>
    <row r="39" spans="1:51" x14ac:dyDescent="0.3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</row>
    <row r="40" spans="1:51" x14ac:dyDescent="0.3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</row>
    <row r="41" spans="1:51" x14ac:dyDescent="0.3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</row>
    <row r="42" spans="1:51" x14ac:dyDescent="0.3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</row>
    <row r="43" spans="1:51" x14ac:dyDescent="0.3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</row>
    <row r="44" spans="1:51" x14ac:dyDescent="0.3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</row>
    <row r="45" spans="1:51" x14ac:dyDescent="0.3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</row>
    <row r="46" spans="1:51" x14ac:dyDescent="0.3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</row>
    <row r="47" spans="1:51" x14ac:dyDescent="0.3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</row>
    <row r="48" spans="1:51" x14ac:dyDescent="0.3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</row>
    <row r="49" spans="1:51" x14ac:dyDescent="0.3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</row>
    <row r="50" spans="1:51" x14ac:dyDescent="0.3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</row>
    <row r="51" spans="1:51" x14ac:dyDescent="0.3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</row>
    <row r="52" spans="1:51" x14ac:dyDescent="0.3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</row>
    <row r="53" spans="1:51" x14ac:dyDescent="0.3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</row>
    <row r="54" spans="1:51" x14ac:dyDescent="0.3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</row>
    <row r="55" spans="1:51" x14ac:dyDescent="0.3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51" x14ac:dyDescent="0.3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</row>
    <row r="57" spans="1:51" x14ac:dyDescent="0.3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</row>
    <row r="58" spans="1:51" x14ac:dyDescent="0.3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</row>
    <row r="59" spans="1:51" x14ac:dyDescent="0.3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</row>
    <row r="60" spans="1:51" x14ac:dyDescent="0.3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</row>
    <row r="61" spans="1:51" x14ac:dyDescent="0.3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51" x14ac:dyDescent="0.3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</row>
    <row r="63" spans="1:51" x14ac:dyDescent="0.3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</row>
    <row r="64" spans="1:51" x14ac:dyDescent="0.3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</row>
    <row r="65" spans="1:51" x14ac:dyDescent="0.3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</row>
    <row r="66" spans="1:51" x14ac:dyDescent="0.3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</row>
    <row r="67" spans="1:51" x14ac:dyDescent="0.3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</row>
    <row r="68" spans="1:51" x14ac:dyDescent="0.3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</row>
    <row r="69" spans="1:51" x14ac:dyDescent="0.3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</row>
    <row r="70" spans="1:51" x14ac:dyDescent="0.3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</row>
    <row r="71" spans="1:51" x14ac:dyDescent="0.3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</row>
    <row r="72" spans="1:51" x14ac:dyDescent="0.3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</row>
    <row r="73" spans="1:51" x14ac:dyDescent="0.3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</row>
    <row r="74" spans="1:51" x14ac:dyDescent="0.3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</row>
    <row r="75" spans="1:51" x14ac:dyDescent="0.3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</row>
    <row r="76" spans="1:51" x14ac:dyDescent="0.3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</row>
    <row r="77" spans="1:51" x14ac:dyDescent="0.3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</row>
    <row r="78" spans="1:51" x14ac:dyDescent="0.3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</row>
    <row r="79" spans="1:51" x14ac:dyDescent="0.3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</row>
    <row r="80" spans="1:51" x14ac:dyDescent="0.3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</row>
    <row r="81" spans="1:51" x14ac:dyDescent="0.3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</row>
    <row r="82" spans="1:51" x14ac:dyDescent="0.3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</row>
    <row r="83" spans="1:51" x14ac:dyDescent="0.3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</row>
    <row r="84" spans="1:51" x14ac:dyDescent="0.3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</row>
    <row r="85" spans="1:51" x14ac:dyDescent="0.3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</row>
    <row r="86" spans="1:51" x14ac:dyDescent="0.3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</row>
    <row r="87" spans="1:51" x14ac:dyDescent="0.3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</row>
  </sheetData>
  <mergeCells count="1">
    <mergeCell ref="H13:O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6FC4E-451A-436D-99C6-789914507893}">
  <sheetPr codeName="Sheet20"/>
  <dimension ref="A1:I26"/>
  <sheetViews>
    <sheetView showGridLines="0" workbookViewId="0">
      <selection sqref="A1:E1"/>
    </sheetView>
  </sheetViews>
  <sheetFormatPr defaultColWidth="8.88671875" defaultRowHeight="14.4" x14ac:dyDescent="0.3"/>
  <cols>
    <col min="1" max="1" width="53.109375" style="2" customWidth="1"/>
    <col min="2" max="16384" width="8.88671875" style="2"/>
  </cols>
  <sheetData>
    <row r="1" spans="1:7" x14ac:dyDescent="0.3">
      <c r="A1" s="246" t="s">
        <v>185</v>
      </c>
      <c r="B1" s="246"/>
      <c r="C1" s="246"/>
      <c r="D1" s="246"/>
      <c r="E1" s="246"/>
      <c r="F1" s="1"/>
      <c r="G1" s="1"/>
    </row>
    <row r="2" spans="1:7" x14ac:dyDescent="0.3">
      <c r="A2" s="11"/>
      <c r="B2" s="12">
        <v>2021</v>
      </c>
      <c r="C2" s="139">
        <f>B2</f>
        <v>2021</v>
      </c>
      <c r="D2" s="13">
        <f>C2</f>
        <v>2021</v>
      </c>
      <c r="E2" s="12">
        <f>D2+1</f>
        <v>2022</v>
      </c>
      <c r="F2" s="12">
        <f>E2+1</f>
        <v>2023</v>
      </c>
      <c r="G2" s="12">
        <f>F2+1</f>
        <v>2024</v>
      </c>
    </row>
    <row r="3" spans="1:7" x14ac:dyDescent="0.3">
      <c r="A3" s="14"/>
      <c r="B3" s="12" t="s">
        <v>20</v>
      </c>
      <c r="C3" s="139" t="s">
        <v>21</v>
      </c>
      <c r="D3" s="13" t="s">
        <v>22</v>
      </c>
      <c r="E3" s="12" t="s">
        <v>23</v>
      </c>
      <c r="F3" s="12" t="s">
        <v>23</v>
      </c>
      <c r="G3" s="12" t="s">
        <v>23</v>
      </c>
    </row>
    <row r="4" spans="1:7" x14ac:dyDescent="0.3">
      <c r="A4" s="15" t="s">
        <v>24</v>
      </c>
      <c r="B4" s="16">
        <v>41.561524074192214</v>
      </c>
      <c r="C4" s="16">
        <v>-0.160472033389786</v>
      </c>
      <c r="D4" s="17">
        <v>41.721996107581994</v>
      </c>
      <c r="E4" s="16">
        <v>41.557693602427378</v>
      </c>
      <c r="F4" s="16">
        <v>42.415968556341902</v>
      </c>
      <c r="G4" s="16">
        <v>41.320533163325749</v>
      </c>
    </row>
    <row r="5" spans="1:7" x14ac:dyDescent="0.3">
      <c r="A5" s="18" t="s">
        <v>2</v>
      </c>
      <c r="B5" s="19">
        <v>18.513300867672697</v>
      </c>
      <c r="C5" s="8">
        <v>8.9462434649715622E-2</v>
      </c>
      <c r="D5" s="20">
        <v>18.423838433022983</v>
      </c>
      <c r="E5" s="8">
        <v>18.444607636341452</v>
      </c>
      <c r="F5" s="8">
        <v>18.66530895101463</v>
      </c>
      <c r="G5" s="8">
        <v>18.469216044414424</v>
      </c>
    </row>
    <row r="6" spans="1:7" x14ac:dyDescent="0.3">
      <c r="A6" s="18" t="s">
        <v>25</v>
      </c>
      <c r="B6" s="19">
        <v>15.861927884136847</v>
      </c>
      <c r="C6" s="8">
        <v>0</v>
      </c>
      <c r="D6" s="20">
        <v>15.861927884136847</v>
      </c>
      <c r="E6" s="8">
        <v>15.529651064368229</v>
      </c>
      <c r="F6" s="8">
        <v>15.729434994336293</v>
      </c>
      <c r="G6" s="8">
        <v>16.044384252838075</v>
      </c>
    </row>
    <row r="7" spans="1:7" x14ac:dyDescent="0.3">
      <c r="A7" s="18" t="s">
        <v>26</v>
      </c>
      <c r="B7" s="19">
        <v>5.1981431130010014</v>
      </c>
      <c r="C7" s="8">
        <v>-0.24993446803950162</v>
      </c>
      <c r="D7" s="20">
        <v>5.4480775810405033</v>
      </c>
      <c r="E7" s="8">
        <v>5.2858458083323789</v>
      </c>
      <c r="F7" s="8">
        <v>5.1572107095693536</v>
      </c>
      <c r="G7" s="8">
        <v>5.1301679466263872</v>
      </c>
    </row>
    <row r="8" spans="1:7" x14ac:dyDescent="0.3">
      <c r="A8" s="21" t="s">
        <v>27</v>
      </c>
      <c r="B8" s="19">
        <v>0.75402035576381898</v>
      </c>
      <c r="C8" s="8">
        <v>0</v>
      </c>
      <c r="D8" s="20">
        <v>0.75402035576381898</v>
      </c>
      <c r="E8" s="8">
        <v>0.74390160320056908</v>
      </c>
      <c r="F8" s="8">
        <v>0.71798293553135917</v>
      </c>
      <c r="G8" s="8">
        <v>0.69523196663713505</v>
      </c>
    </row>
    <row r="9" spans="1:7" x14ac:dyDescent="0.3">
      <c r="A9" s="18" t="s">
        <v>28</v>
      </c>
      <c r="B9" s="19">
        <v>1.9881522093816684</v>
      </c>
      <c r="C9" s="8">
        <v>0</v>
      </c>
      <c r="D9" s="20">
        <v>1.9881522093816684</v>
      </c>
      <c r="E9" s="8">
        <v>2.2975890933853091</v>
      </c>
      <c r="F9" s="8">
        <v>2.8640139014216208</v>
      </c>
      <c r="G9" s="8">
        <v>1.6767649194468657</v>
      </c>
    </row>
    <row r="10" spans="1:7" x14ac:dyDescent="0.3">
      <c r="A10" s="21" t="s">
        <v>29</v>
      </c>
      <c r="B10" s="8">
        <v>1.2385066817018893</v>
      </c>
      <c r="C10" s="8">
        <v>0</v>
      </c>
      <c r="D10" s="20">
        <v>1.2385066817018893</v>
      </c>
      <c r="E10" s="8">
        <v>1.5905374045889549</v>
      </c>
      <c r="F10" s="8">
        <v>2.1910932895609103</v>
      </c>
      <c r="G10" s="8">
        <v>1.0195841931416345</v>
      </c>
    </row>
    <row r="11" spans="1:7" x14ac:dyDescent="0.3">
      <c r="A11" s="15" t="s">
        <v>30</v>
      </c>
      <c r="B11" s="16">
        <v>49.266842206966956</v>
      </c>
      <c r="C11" s="16">
        <v>2.5676496349316893</v>
      </c>
      <c r="D11" s="17">
        <v>46.69919257203528</v>
      </c>
      <c r="E11" s="16">
        <v>45.55091009118933</v>
      </c>
      <c r="F11" s="16">
        <v>46.42825983770387</v>
      </c>
      <c r="G11" s="16">
        <v>45.027074763166411</v>
      </c>
    </row>
    <row r="12" spans="1:7" x14ac:dyDescent="0.3">
      <c r="A12" s="18" t="s">
        <v>31</v>
      </c>
      <c r="B12" s="19">
        <v>11.271977637789501</v>
      </c>
      <c r="C12" s="8">
        <v>8.5761938803694399E-2</v>
      </c>
      <c r="D12" s="20">
        <v>11.186215698985807</v>
      </c>
      <c r="E12" s="8">
        <v>10.981083384050057</v>
      </c>
      <c r="F12" s="8">
        <v>11.211440081888954</v>
      </c>
      <c r="G12" s="8">
        <v>11.048308921196616</v>
      </c>
    </row>
    <row r="13" spans="1:7" x14ac:dyDescent="0.3">
      <c r="A13" s="18" t="s">
        <v>32</v>
      </c>
      <c r="B13" s="19">
        <v>6.0518275182870607</v>
      </c>
      <c r="C13" s="8">
        <v>0.50514962681890696</v>
      </c>
      <c r="D13" s="20">
        <v>5.5466778914681534</v>
      </c>
      <c r="E13" s="8">
        <v>5.6404093159085429</v>
      </c>
      <c r="F13" s="8">
        <v>5.571161416046551</v>
      </c>
      <c r="G13" s="8">
        <v>5.364577060335832</v>
      </c>
    </row>
    <row r="14" spans="1:7" x14ac:dyDescent="0.3">
      <c r="A14" s="18" t="s">
        <v>33</v>
      </c>
      <c r="B14" s="19">
        <v>1.6520362052290409</v>
      </c>
      <c r="C14" s="8">
        <v>0.31761175889363558</v>
      </c>
      <c r="D14" s="20">
        <v>1.3344244463354054</v>
      </c>
      <c r="E14" s="8">
        <v>1.3007903005507451</v>
      </c>
      <c r="F14" s="8">
        <v>1.3470638181950561</v>
      </c>
      <c r="G14" s="8">
        <v>1.1894651644483176</v>
      </c>
    </row>
    <row r="15" spans="1:7" x14ac:dyDescent="0.3">
      <c r="A15" s="18" t="s">
        <v>34</v>
      </c>
      <c r="B15" s="19">
        <v>16.605052090875006</v>
      </c>
      <c r="C15" s="8">
        <v>1.4819327519170944</v>
      </c>
      <c r="D15" s="20">
        <v>15.123119338957911</v>
      </c>
      <c r="E15" s="8">
        <v>14.349750270258635</v>
      </c>
      <c r="F15" s="8">
        <v>14.198860323779359</v>
      </c>
      <c r="G15" s="8">
        <v>14.43630914847375</v>
      </c>
    </row>
    <row r="16" spans="1:7" x14ac:dyDescent="0.3">
      <c r="A16" s="18" t="s">
        <v>35</v>
      </c>
      <c r="B16" s="19">
        <v>5.7145381138223161</v>
      </c>
      <c r="C16" s="8">
        <v>0.10239348539393126</v>
      </c>
      <c r="D16" s="20">
        <v>5.6121446284283847</v>
      </c>
      <c r="E16" s="8">
        <v>5.5392654011093834</v>
      </c>
      <c r="F16" s="8">
        <v>5.3992562009708802</v>
      </c>
      <c r="G16" s="8">
        <v>5.4186045534144673</v>
      </c>
    </row>
    <row r="17" spans="1:9" x14ac:dyDescent="0.3">
      <c r="A17" s="18" t="s">
        <v>36</v>
      </c>
      <c r="B17" s="19">
        <v>1.1579942312750919</v>
      </c>
      <c r="C17" s="8">
        <v>0</v>
      </c>
      <c r="D17" s="20">
        <v>1.1579942312750919</v>
      </c>
      <c r="E17" s="8">
        <v>1.0958751432822811</v>
      </c>
      <c r="F17" s="8">
        <v>1.0946777917922592</v>
      </c>
      <c r="G17" s="8">
        <v>1.104031047569239</v>
      </c>
    </row>
    <row r="18" spans="1:9" x14ac:dyDescent="0.3">
      <c r="A18" s="18" t="s">
        <v>12</v>
      </c>
      <c r="B18" s="19">
        <v>3.7397636011914726</v>
      </c>
      <c r="C18" s="8">
        <v>8.6875810806535329E-4</v>
      </c>
      <c r="D18" s="20">
        <v>3.7388948430834072</v>
      </c>
      <c r="E18" s="8">
        <v>4.1324683359214944</v>
      </c>
      <c r="F18" s="8">
        <v>5.0456901200060056</v>
      </c>
      <c r="G18" s="8">
        <v>3.9388528717249938</v>
      </c>
    </row>
    <row r="19" spans="1:9" x14ac:dyDescent="0.3">
      <c r="A19" s="18" t="s">
        <v>37</v>
      </c>
      <c r="B19" s="19">
        <v>3.0736528084974806</v>
      </c>
      <c r="C19" s="8">
        <v>7.3931314996361561E-2</v>
      </c>
      <c r="D19" s="20">
        <v>2.9997214935011192</v>
      </c>
      <c r="E19" s="8">
        <v>2.5112679401081954</v>
      </c>
      <c r="F19" s="8">
        <v>2.5601100850248053</v>
      </c>
      <c r="G19" s="8">
        <v>2.5269259960031958</v>
      </c>
    </row>
    <row r="20" spans="1:9" x14ac:dyDescent="0.3">
      <c r="A20" s="22" t="s">
        <v>38</v>
      </c>
      <c r="B20" s="23">
        <v>-7.7053181327747424</v>
      </c>
      <c r="C20" s="24">
        <v>-2.7281216683214753</v>
      </c>
      <c r="D20" s="25">
        <v>-4.9771964644532671</v>
      </c>
      <c r="E20" s="24">
        <v>-3.9932164887619521</v>
      </c>
      <c r="F20" s="24">
        <v>-4.0122912813619678</v>
      </c>
      <c r="G20" s="24">
        <v>-3.7065415998406621</v>
      </c>
      <c r="I20" s="26"/>
    </row>
    <row r="21" spans="1:9" x14ac:dyDescent="0.3">
      <c r="A21" s="22" t="s">
        <v>39</v>
      </c>
      <c r="B21" s="23">
        <v>-4.0392944516237677</v>
      </c>
      <c r="C21" s="24">
        <v>0</v>
      </c>
      <c r="D21" s="25">
        <v>-4.0392944516237677</v>
      </c>
      <c r="E21" s="23">
        <v>-3.4650429874287041</v>
      </c>
      <c r="F21" s="23">
        <v>-3.2340681648391536</v>
      </c>
      <c r="G21" s="23">
        <v>-3.0754644521039638</v>
      </c>
      <c r="I21" s="26"/>
    </row>
    <row r="22" spans="1:9" x14ac:dyDescent="0.3">
      <c r="A22" s="22" t="s">
        <v>186</v>
      </c>
      <c r="B22" s="23">
        <v>60.869012209898678</v>
      </c>
      <c r="C22" s="24">
        <v>0</v>
      </c>
      <c r="D22" s="25">
        <v>60.869012209898678</v>
      </c>
      <c r="E22" s="23">
        <v>61.814369698305057</v>
      </c>
      <c r="F22" s="23">
        <v>61.44025610220519</v>
      </c>
      <c r="G22" s="23">
        <v>61.763082734870565</v>
      </c>
    </row>
    <row r="23" spans="1:9" x14ac:dyDescent="0.3">
      <c r="A23" s="28"/>
      <c r="B23" s="27"/>
      <c r="C23" s="27"/>
      <c r="D23" s="27"/>
      <c r="E23" s="27"/>
      <c r="F23" s="27"/>
      <c r="G23" s="140" t="s">
        <v>40</v>
      </c>
    </row>
    <row r="26" spans="1:9" x14ac:dyDescent="0.3">
      <c r="B26" s="5"/>
      <c r="G26" s="26"/>
    </row>
  </sheetData>
  <mergeCells count="1">
    <mergeCell ref="A1:E1"/>
  </mergeCells>
  <pageMargins left="0.7" right="0.7" top="0.75" bottom="0.75" header="0.3" footer="0.3"/>
  <pageSetup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1D777-8AD8-4D05-B6D8-D8CFEF19C0A2}">
  <sheetPr codeName="Sheet21"/>
  <dimension ref="A1:BA17"/>
  <sheetViews>
    <sheetView showGridLines="0" zoomScaleNormal="100" workbookViewId="0">
      <selection sqref="A1:I1"/>
    </sheetView>
  </sheetViews>
  <sheetFormatPr defaultColWidth="8.88671875" defaultRowHeight="14.4" x14ac:dyDescent="0.3"/>
  <cols>
    <col min="1" max="1" width="40.44140625" style="2" customWidth="1"/>
    <col min="2" max="16384" width="8.88671875" style="2"/>
  </cols>
  <sheetData>
    <row r="1" spans="1:53" ht="15.6" x14ac:dyDescent="0.3">
      <c r="A1" s="247" t="s">
        <v>187</v>
      </c>
      <c r="B1" s="247"/>
      <c r="C1" s="247"/>
      <c r="D1" s="247"/>
      <c r="E1" s="247"/>
      <c r="F1" s="247"/>
      <c r="G1" s="247"/>
      <c r="H1" s="247"/>
      <c r="I1" s="247"/>
    </row>
    <row r="2" spans="1:53" x14ac:dyDescent="0.3">
      <c r="A2" s="29"/>
      <c r="B2" s="30" t="s">
        <v>188</v>
      </c>
      <c r="C2" s="30">
        <v>2022</v>
      </c>
      <c r="D2" s="30">
        <f>C2+1</f>
        <v>2023</v>
      </c>
      <c r="E2" s="30">
        <f t="shared" ref="E2:AZ2" si="0">D2+1</f>
        <v>2024</v>
      </c>
      <c r="F2" s="30">
        <f t="shared" si="0"/>
        <v>2025</v>
      </c>
      <c r="G2" s="30">
        <f t="shared" si="0"/>
        <v>2026</v>
      </c>
      <c r="H2" s="30">
        <f t="shared" si="0"/>
        <v>2027</v>
      </c>
      <c r="I2" s="30">
        <f t="shared" si="0"/>
        <v>2028</v>
      </c>
      <c r="J2" s="30">
        <f t="shared" si="0"/>
        <v>2029</v>
      </c>
      <c r="K2" s="30">
        <f t="shared" si="0"/>
        <v>2030</v>
      </c>
      <c r="L2" s="30">
        <f t="shared" si="0"/>
        <v>2031</v>
      </c>
      <c r="M2" s="30">
        <f t="shared" si="0"/>
        <v>2032</v>
      </c>
      <c r="N2" s="30">
        <f t="shared" si="0"/>
        <v>2033</v>
      </c>
      <c r="O2" s="30">
        <f t="shared" si="0"/>
        <v>2034</v>
      </c>
      <c r="P2" s="30">
        <f t="shared" si="0"/>
        <v>2035</v>
      </c>
      <c r="Q2" s="30">
        <f t="shared" si="0"/>
        <v>2036</v>
      </c>
      <c r="R2" s="30">
        <f t="shared" si="0"/>
        <v>2037</v>
      </c>
      <c r="S2" s="30">
        <f t="shared" si="0"/>
        <v>2038</v>
      </c>
      <c r="T2" s="30">
        <f t="shared" si="0"/>
        <v>2039</v>
      </c>
      <c r="U2" s="30">
        <f t="shared" si="0"/>
        <v>2040</v>
      </c>
      <c r="V2" s="30">
        <f t="shared" si="0"/>
        <v>2041</v>
      </c>
      <c r="W2" s="30">
        <f t="shared" si="0"/>
        <v>2042</v>
      </c>
      <c r="X2" s="30">
        <f t="shared" si="0"/>
        <v>2043</v>
      </c>
      <c r="Y2" s="30">
        <f t="shared" si="0"/>
        <v>2044</v>
      </c>
      <c r="Z2" s="30">
        <f t="shared" si="0"/>
        <v>2045</v>
      </c>
      <c r="AA2" s="30">
        <f t="shared" si="0"/>
        <v>2046</v>
      </c>
      <c r="AB2" s="30">
        <f t="shared" si="0"/>
        <v>2047</v>
      </c>
      <c r="AC2" s="30">
        <f t="shared" si="0"/>
        <v>2048</v>
      </c>
      <c r="AD2" s="30">
        <f t="shared" si="0"/>
        <v>2049</v>
      </c>
      <c r="AE2" s="30">
        <f t="shared" si="0"/>
        <v>2050</v>
      </c>
      <c r="AF2" s="30">
        <f t="shared" si="0"/>
        <v>2051</v>
      </c>
      <c r="AG2" s="30">
        <f t="shared" si="0"/>
        <v>2052</v>
      </c>
      <c r="AH2" s="30">
        <f t="shared" si="0"/>
        <v>2053</v>
      </c>
      <c r="AI2" s="30">
        <f t="shared" si="0"/>
        <v>2054</v>
      </c>
      <c r="AJ2" s="30">
        <f t="shared" si="0"/>
        <v>2055</v>
      </c>
      <c r="AK2" s="30">
        <f t="shared" si="0"/>
        <v>2056</v>
      </c>
      <c r="AL2" s="30">
        <f t="shared" si="0"/>
        <v>2057</v>
      </c>
      <c r="AM2" s="30">
        <f t="shared" si="0"/>
        <v>2058</v>
      </c>
      <c r="AN2" s="30">
        <f t="shared" si="0"/>
        <v>2059</v>
      </c>
      <c r="AO2" s="30">
        <f t="shared" si="0"/>
        <v>2060</v>
      </c>
      <c r="AP2" s="30">
        <f t="shared" si="0"/>
        <v>2061</v>
      </c>
      <c r="AQ2" s="30">
        <f t="shared" si="0"/>
        <v>2062</v>
      </c>
      <c r="AR2" s="30">
        <f t="shared" si="0"/>
        <v>2063</v>
      </c>
      <c r="AS2" s="30">
        <f t="shared" si="0"/>
        <v>2064</v>
      </c>
      <c r="AT2" s="30">
        <f t="shared" si="0"/>
        <v>2065</v>
      </c>
      <c r="AU2" s="30">
        <f t="shared" si="0"/>
        <v>2066</v>
      </c>
      <c r="AV2" s="30">
        <f t="shared" si="0"/>
        <v>2067</v>
      </c>
      <c r="AW2" s="30">
        <f t="shared" si="0"/>
        <v>2068</v>
      </c>
      <c r="AX2" s="30">
        <f t="shared" si="0"/>
        <v>2069</v>
      </c>
      <c r="AY2" s="30">
        <f t="shared" si="0"/>
        <v>2070</v>
      </c>
      <c r="AZ2" s="30">
        <f t="shared" si="0"/>
        <v>2071</v>
      </c>
      <c r="BA2" s="31" t="s">
        <v>189</v>
      </c>
    </row>
    <row r="3" spans="1:53" s="35" customFormat="1" x14ac:dyDescent="0.3">
      <c r="A3" s="32" t="s">
        <v>3</v>
      </c>
      <c r="B3" s="33">
        <f>SUM(B4:B6)</f>
        <v>15.861927884136849</v>
      </c>
      <c r="C3" s="33">
        <f t="shared" ref="C3:BA3" si="1">SUM(C4:C6)</f>
        <v>15.529651064368208</v>
      </c>
      <c r="D3" s="33">
        <f t="shared" si="1"/>
        <v>15.729434994336334</v>
      </c>
      <c r="E3" s="33">
        <f t="shared" si="1"/>
        <v>16.044384252838029</v>
      </c>
      <c r="F3" s="33">
        <f t="shared" si="1"/>
        <v>16.009734110597506</v>
      </c>
      <c r="G3" s="33">
        <f t="shared" si="1"/>
        <v>15.977417236715489</v>
      </c>
      <c r="H3" s="33">
        <f t="shared" si="1"/>
        <v>15.946919304756808</v>
      </c>
      <c r="I3" s="33">
        <f t="shared" si="1"/>
        <v>15.920048264870413</v>
      </c>
      <c r="J3" s="33">
        <f t="shared" si="1"/>
        <v>15.89249169242669</v>
      </c>
      <c r="K3" s="33">
        <f t="shared" si="1"/>
        <v>15.864841927399279</v>
      </c>
      <c r="L3" s="33">
        <f t="shared" si="1"/>
        <v>15.875397292900553</v>
      </c>
      <c r="M3" s="33">
        <f t="shared" si="1"/>
        <v>15.88853168005434</v>
      </c>
      <c r="N3" s="33">
        <f t="shared" si="1"/>
        <v>15.902436039574217</v>
      </c>
      <c r="O3" s="33">
        <f t="shared" si="1"/>
        <v>15.918397974622627</v>
      </c>
      <c r="P3" s="33">
        <f t="shared" si="1"/>
        <v>15.935477698727395</v>
      </c>
      <c r="Q3" s="33">
        <f t="shared" si="1"/>
        <v>15.954616713845137</v>
      </c>
      <c r="R3" s="33">
        <f t="shared" si="1"/>
        <v>15.976078305262869</v>
      </c>
      <c r="S3" s="33">
        <f t="shared" si="1"/>
        <v>15.998130194662442</v>
      </c>
      <c r="T3" s="33">
        <f t="shared" si="1"/>
        <v>16.021275279831372</v>
      </c>
      <c r="U3" s="33">
        <f t="shared" si="1"/>
        <v>16.044866903352066</v>
      </c>
      <c r="V3" s="33">
        <f t="shared" si="1"/>
        <v>16.069325178374665</v>
      </c>
      <c r="W3" s="33">
        <f t="shared" si="1"/>
        <v>16.094176134715944</v>
      </c>
      <c r="X3" s="33">
        <f t="shared" si="1"/>
        <v>16.118192314371811</v>
      </c>
      <c r="Y3" s="33">
        <f t="shared" si="1"/>
        <v>16.141816427772135</v>
      </c>
      <c r="Z3" s="33">
        <f t="shared" si="1"/>
        <v>16.165313421418144</v>
      </c>
      <c r="AA3" s="33">
        <f t="shared" si="1"/>
        <v>16.189538249814628</v>
      </c>
      <c r="AB3" s="33">
        <f t="shared" si="1"/>
        <v>16.214475492237259</v>
      </c>
      <c r="AC3" s="33">
        <f t="shared" si="1"/>
        <v>16.238789314962052</v>
      </c>
      <c r="AD3" s="33">
        <f t="shared" si="1"/>
        <v>16.262966123679128</v>
      </c>
      <c r="AE3" s="33">
        <f t="shared" si="1"/>
        <v>16.285695686707484</v>
      </c>
      <c r="AF3" s="33">
        <f t="shared" si="1"/>
        <v>16.307851327406492</v>
      </c>
      <c r="AG3" s="33">
        <f t="shared" si="1"/>
        <v>16.329363309829837</v>
      </c>
      <c r="AH3" s="33">
        <f t="shared" si="1"/>
        <v>16.349198077073055</v>
      </c>
      <c r="AI3" s="33">
        <f t="shared" si="1"/>
        <v>16.368793529736774</v>
      </c>
      <c r="AJ3" s="33">
        <f t="shared" si="1"/>
        <v>16.387452575331576</v>
      </c>
      <c r="AK3" s="33">
        <f t="shared" si="1"/>
        <v>16.404367846376932</v>
      </c>
      <c r="AL3" s="33">
        <f t="shared" si="1"/>
        <v>16.418760004675182</v>
      </c>
      <c r="AM3" s="33">
        <f t="shared" si="1"/>
        <v>16.429501506568837</v>
      </c>
      <c r="AN3" s="33">
        <f t="shared" si="1"/>
        <v>16.43858719313182</v>
      </c>
      <c r="AO3" s="33">
        <f t="shared" si="1"/>
        <v>16.44622518012368</v>
      </c>
      <c r="AP3" s="33">
        <f t="shared" si="1"/>
        <v>16.45388407198547</v>
      </c>
      <c r="AQ3" s="33">
        <f t="shared" si="1"/>
        <v>16.460083375810274</v>
      </c>
      <c r="AR3" s="33">
        <f t="shared" si="1"/>
        <v>16.463755213790922</v>
      </c>
      <c r="AS3" s="33">
        <f t="shared" si="1"/>
        <v>16.465767747175317</v>
      </c>
      <c r="AT3" s="33">
        <f t="shared" si="1"/>
        <v>16.466565871827868</v>
      </c>
      <c r="AU3" s="33">
        <f t="shared" si="1"/>
        <v>16.46680948977912</v>
      </c>
      <c r="AV3" s="33">
        <f t="shared" si="1"/>
        <v>16.466777587110951</v>
      </c>
      <c r="AW3" s="33">
        <f t="shared" si="1"/>
        <v>16.466937787739198</v>
      </c>
      <c r="AX3" s="33">
        <f t="shared" si="1"/>
        <v>16.466968835153875</v>
      </c>
      <c r="AY3" s="33">
        <f t="shared" si="1"/>
        <v>16.467397119657438</v>
      </c>
      <c r="AZ3" s="34">
        <f t="shared" si="1"/>
        <v>16.468162243009406</v>
      </c>
      <c r="BA3" s="33">
        <f t="shared" si="1"/>
        <v>0.60623435887255872</v>
      </c>
    </row>
    <row r="4" spans="1:53" x14ac:dyDescent="0.3">
      <c r="A4" s="36" t="s">
        <v>41</v>
      </c>
      <c r="B4" s="37">
        <v>16.252050513573444</v>
      </c>
      <c r="C4" s="37">
        <v>15.951227776897108</v>
      </c>
      <c r="D4" s="37">
        <v>16.187905510249678</v>
      </c>
      <c r="E4" s="37">
        <v>16.539248782592921</v>
      </c>
      <c r="F4" s="37">
        <v>16.501924636177428</v>
      </c>
      <c r="G4" s="37">
        <v>16.466447586721738</v>
      </c>
      <c r="H4" s="37">
        <v>16.432035857707515</v>
      </c>
      <c r="I4" s="37">
        <v>16.397949604842061</v>
      </c>
      <c r="J4" s="37">
        <v>16.36288382987976</v>
      </c>
      <c r="K4" s="37">
        <v>16.325943444946137</v>
      </c>
      <c r="L4" s="37">
        <v>16.32608970989293</v>
      </c>
      <c r="M4" s="37">
        <v>16.32659648950354</v>
      </c>
      <c r="N4" s="37">
        <v>16.327075153408135</v>
      </c>
      <c r="O4" s="37">
        <v>16.328272661436298</v>
      </c>
      <c r="P4" s="37">
        <v>16.329069475334197</v>
      </c>
      <c r="Q4" s="37">
        <v>16.329877560354692</v>
      </c>
      <c r="R4" s="37">
        <v>16.331440660478506</v>
      </c>
      <c r="S4" s="37">
        <v>16.332275168588581</v>
      </c>
      <c r="T4" s="37">
        <v>16.333651634487499</v>
      </c>
      <c r="U4" s="37">
        <v>16.3349555301496</v>
      </c>
      <c r="V4" s="37">
        <v>16.336546698959854</v>
      </c>
      <c r="W4" s="37">
        <v>16.338122393959676</v>
      </c>
      <c r="X4" s="37">
        <v>16.339164818475101</v>
      </c>
      <c r="Y4" s="37">
        <v>16.340700603534621</v>
      </c>
      <c r="Z4" s="37">
        <v>16.342126902851327</v>
      </c>
      <c r="AA4" s="37">
        <v>16.343168052919346</v>
      </c>
      <c r="AB4" s="37">
        <v>16.344688776637156</v>
      </c>
      <c r="AC4" s="37">
        <v>16.345589548462947</v>
      </c>
      <c r="AD4" s="37">
        <v>16.346788247536967</v>
      </c>
      <c r="AE4" s="37">
        <v>16.347755911184681</v>
      </c>
      <c r="AF4" s="37">
        <v>16.348921483417151</v>
      </c>
      <c r="AG4" s="37">
        <v>16.349787189828454</v>
      </c>
      <c r="AH4" s="37">
        <v>16.350634011464425</v>
      </c>
      <c r="AI4" s="37">
        <v>16.351435227069587</v>
      </c>
      <c r="AJ4" s="37">
        <v>16.352125392319305</v>
      </c>
      <c r="AK4" s="37">
        <v>16.35250911561922</v>
      </c>
      <c r="AL4" s="37">
        <v>16.352943499942036</v>
      </c>
      <c r="AM4" s="37">
        <v>16.353135532948187</v>
      </c>
      <c r="AN4" s="37">
        <v>16.353730023053046</v>
      </c>
      <c r="AO4" s="37">
        <v>16.353448053593116</v>
      </c>
      <c r="AP4" s="37">
        <v>16.353439133533659</v>
      </c>
      <c r="AQ4" s="37">
        <v>16.353528136341723</v>
      </c>
      <c r="AR4" s="37">
        <v>16.353097987382824</v>
      </c>
      <c r="AS4" s="37">
        <v>16.352812343204459</v>
      </c>
      <c r="AT4" s="37">
        <v>16.352396029819779</v>
      </c>
      <c r="AU4" s="37">
        <v>16.352424706644321</v>
      </c>
      <c r="AV4" s="37">
        <v>16.35222430765435</v>
      </c>
      <c r="AW4" s="37">
        <v>16.351956835829402</v>
      </c>
      <c r="AX4" s="37">
        <v>16.351388389936986</v>
      </c>
      <c r="AY4" s="37">
        <v>16.351186611778971</v>
      </c>
      <c r="AZ4" s="38">
        <v>16.351147472525128</v>
      </c>
      <c r="BA4" s="37">
        <f>AZ4-B4</f>
        <v>9.9096958951683689E-2</v>
      </c>
    </row>
    <row r="5" spans="1:53" x14ac:dyDescent="0.3">
      <c r="A5" s="36" t="s">
        <v>42</v>
      </c>
      <c r="B5" s="37">
        <v>-0.8486836789571448</v>
      </c>
      <c r="C5" s="37">
        <v>-0.86901717836383352</v>
      </c>
      <c r="D5" s="37">
        <v>-0.90791206528347979</v>
      </c>
      <c r="E5" s="37">
        <v>-0.9525812074683162</v>
      </c>
      <c r="F5" s="37">
        <v>-0.9515385167761049</v>
      </c>
      <c r="G5" s="37">
        <v>-0.95130960622810345</v>
      </c>
      <c r="H5" s="37">
        <v>-0.94930762788792233</v>
      </c>
      <c r="I5" s="37">
        <v>-0.94475841155394424</v>
      </c>
      <c r="J5" s="37">
        <v>-0.93873892819717686</v>
      </c>
      <c r="K5" s="37">
        <v>-0.9315709198413944</v>
      </c>
      <c r="L5" s="37">
        <v>-0.92236710622929219</v>
      </c>
      <c r="M5" s="37">
        <v>-0.91151588151887408</v>
      </c>
      <c r="N5" s="37">
        <v>-0.89949463492721393</v>
      </c>
      <c r="O5" s="37">
        <v>-0.88629712211806266</v>
      </c>
      <c r="P5" s="37">
        <v>-0.87188867366436029</v>
      </c>
      <c r="Q5" s="37">
        <v>-0.85601023928586728</v>
      </c>
      <c r="R5" s="37">
        <v>-0.83884975995175315</v>
      </c>
      <c r="S5" s="37">
        <v>-0.82078315127724044</v>
      </c>
      <c r="T5" s="37">
        <v>-0.80247237942713323</v>
      </c>
      <c r="U5" s="37">
        <v>-0.78366581703899729</v>
      </c>
      <c r="V5" s="37">
        <v>-0.76453149622865879</v>
      </c>
      <c r="W5" s="37">
        <v>-0.74505609294585107</v>
      </c>
      <c r="X5" s="37">
        <v>-0.72608278111580749</v>
      </c>
      <c r="Y5" s="37">
        <v>-0.70783593896104946</v>
      </c>
      <c r="Z5" s="37">
        <v>-0.6897104125297091</v>
      </c>
      <c r="AA5" s="37">
        <v>-0.67095018102705306</v>
      </c>
      <c r="AB5" s="37">
        <v>-0.65217115317999019</v>
      </c>
      <c r="AC5" s="37">
        <v>-0.63345627648429426</v>
      </c>
      <c r="AD5" s="37">
        <v>-0.615183799901446</v>
      </c>
      <c r="AE5" s="37">
        <v>-0.59822938455608854</v>
      </c>
      <c r="AF5" s="37">
        <v>-0.58213610594267806</v>
      </c>
      <c r="AG5" s="37">
        <v>-0.56648187931927474</v>
      </c>
      <c r="AH5" s="37">
        <v>-0.55236122436348956</v>
      </c>
      <c r="AI5" s="37">
        <v>-0.53829384739960351</v>
      </c>
      <c r="AJ5" s="37">
        <v>-0.52479448177964327</v>
      </c>
      <c r="AK5" s="37">
        <v>-0.51243824326199683</v>
      </c>
      <c r="AL5" s="37">
        <v>-0.50214340158669868</v>
      </c>
      <c r="AM5" s="37">
        <v>-0.49460646523856544</v>
      </c>
      <c r="AN5" s="37">
        <v>-0.48849712995483313</v>
      </c>
      <c r="AO5" s="37">
        <v>-0.48249338354195492</v>
      </c>
      <c r="AP5" s="37">
        <v>-0.47635819937620449</v>
      </c>
      <c r="AQ5" s="37">
        <v>-0.4714561914688003</v>
      </c>
      <c r="AR5" s="37">
        <v>-0.46833882356521239</v>
      </c>
      <c r="AS5" s="37">
        <v>-0.46678171244817102</v>
      </c>
      <c r="AT5" s="37">
        <v>-0.46610208853609159</v>
      </c>
      <c r="AU5" s="37">
        <v>-0.46632492235269146</v>
      </c>
      <c r="AV5" s="37">
        <v>-0.46657162366794558</v>
      </c>
      <c r="AW5" s="37">
        <v>-0.46661896801595437</v>
      </c>
      <c r="AX5" s="37">
        <v>-0.46658404326166186</v>
      </c>
      <c r="AY5" s="37">
        <v>-0.46658291509881084</v>
      </c>
      <c r="AZ5" s="38">
        <v>-0.46649516879452735</v>
      </c>
      <c r="BA5" s="37">
        <f>AZ5-B5</f>
        <v>0.38218851016261746</v>
      </c>
    </row>
    <row r="6" spans="1:53" x14ac:dyDescent="0.3">
      <c r="A6" s="36" t="s">
        <v>43</v>
      </c>
      <c r="B6" s="37">
        <v>0.45856104952054871</v>
      </c>
      <c r="C6" s="37">
        <v>0.44744046583493396</v>
      </c>
      <c r="D6" s="37">
        <v>0.44944154937013497</v>
      </c>
      <c r="E6" s="37">
        <v>0.45771667771342545</v>
      </c>
      <c r="F6" s="37">
        <v>0.45934799119618241</v>
      </c>
      <c r="G6" s="37">
        <v>0.46227925622185562</v>
      </c>
      <c r="H6" s="37">
        <v>0.46419107493721468</v>
      </c>
      <c r="I6" s="37">
        <v>0.466857071582297</v>
      </c>
      <c r="J6" s="37">
        <v>0.46834679074410634</v>
      </c>
      <c r="K6" s="37">
        <v>0.47046940229453721</v>
      </c>
      <c r="L6" s="37">
        <v>0.47167468923691552</v>
      </c>
      <c r="M6" s="37">
        <v>0.47345107206967435</v>
      </c>
      <c r="N6" s="37">
        <v>0.47485552109329576</v>
      </c>
      <c r="O6" s="37">
        <v>0.4764224353043911</v>
      </c>
      <c r="P6" s="37">
        <v>0.47829689705755768</v>
      </c>
      <c r="Q6" s="37">
        <v>0.48074939277631151</v>
      </c>
      <c r="R6" s="37">
        <v>0.48348740473611534</v>
      </c>
      <c r="S6" s="37">
        <v>0.48663817735110132</v>
      </c>
      <c r="T6" s="37">
        <v>0.49009602477100611</v>
      </c>
      <c r="U6" s="37">
        <v>0.49357719024146457</v>
      </c>
      <c r="V6" s="37">
        <v>0.49730997564346857</v>
      </c>
      <c r="W6" s="37">
        <v>0.50110983370211903</v>
      </c>
      <c r="X6" s="37">
        <v>0.50511027701251598</v>
      </c>
      <c r="Y6" s="37">
        <v>0.50895176319856139</v>
      </c>
      <c r="Z6" s="37">
        <v>0.5128969310965279</v>
      </c>
      <c r="AA6" s="37">
        <v>0.51732037792233654</v>
      </c>
      <c r="AB6" s="37">
        <v>0.52195786878009509</v>
      </c>
      <c r="AC6" s="37">
        <v>0.5266560429833993</v>
      </c>
      <c r="AD6" s="37">
        <v>0.53136167604360873</v>
      </c>
      <c r="AE6" s="37">
        <v>0.53616916007889026</v>
      </c>
      <c r="AF6" s="37">
        <v>0.5410659499320194</v>
      </c>
      <c r="AG6" s="37">
        <v>0.5460579993206558</v>
      </c>
      <c r="AH6" s="37">
        <v>0.55092528997211909</v>
      </c>
      <c r="AI6" s="37">
        <v>0.55565215006679003</v>
      </c>
      <c r="AJ6" s="37">
        <v>0.56012166479191416</v>
      </c>
      <c r="AK6" s="37">
        <v>0.56429697401970658</v>
      </c>
      <c r="AL6" s="37">
        <v>0.56795990631984372</v>
      </c>
      <c r="AM6" s="37">
        <v>0.57097243885921434</v>
      </c>
      <c r="AN6" s="37">
        <v>0.57335430003360732</v>
      </c>
      <c r="AO6" s="37">
        <v>0.57527051007251873</v>
      </c>
      <c r="AP6" s="37">
        <v>0.57680313782801385</v>
      </c>
      <c r="AQ6" s="37">
        <v>0.57801143093735274</v>
      </c>
      <c r="AR6" s="37">
        <v>0.57899604997330889</v>
      </c>
      <c r="AS6" s="37">
        <v>0.57973711641902914</v>
      </c>
      <c r="AT6" s="37">
        <v>0.58027193054417969</v>
      </c>
      <c r="AU6" s="37">
        <v>0.58070970548749135</v>
      </c>
      <c r="AV6" s="37">
        <v>0.5811249031245479</v>
      </c>
      <c r="AW6" s="37">
        <v>0.58159991992575166</v>
      </c>
      <c r="AX6" s="37">
        <v>0.58216448847855162</v>
      </c>
      <c r="AY6" s="37">
        <v>0.58279342297727732</v>
      </c>
      <c r="AZ6" s="38">
        <v>0.58350993927880634</v>
      </c>
      <c r="BA6" s="37">
        <f>AZ6-B6</f>
        <v>0.12494888975825763</v>
      </c>
    </row>
    <row r="7" spans="1:53" s="35" customFormat="1" x14ac:dyDescent="0.3">
      <c r="A7" s="32" t="s">
        <v>44</v>
      </c>
      <c r="B7" s="33">
        <f>SUM(B8:B15)</f>
        <v>23.639791232951993</v>
      </c>
      <c r="C7" s="33">
        <f t="shared" ref="C7:BA7" si="2">SUM(C8:C15)</f>
        <v>22.797654789202294</v>
      </c>
      <c r="D7" s="33">
        <f t="shared" si="2"/>
        <v>22.678251959651117</v>
      </c>
      <c r="E7" s="33">
        <f t="shared" si="2"/>
        <v>22.788593453626522</v>
      </c>
      <c r="F7" s="33">
        <f t="shared" si="2"/>
        <v>22.957148667710126</v>
      </c>
      <c r="G7" s="33">
        <f t="shared" si="2"/>
        <v>23.058625087409951</v>
      </c>
      <c r="H7" s="33">
        <f t="shared" si="2"/>
        <v>23.181225814700113</v>
      </c>
      <c r="I7" s="33">
        <f t="shared" si="2"/>
        <v>23.335073644558534</v>
      </c>
      <c r="J7" s="33">
        <f t="shared" si="2"/>
        <v>23.498316648731663</v>
      </c>
      <c r="K7" s="33">
        <f t="shared" si="2"/>
        <v>23.633362644394353</v>
      </c>
      <c r="L7" s="33">
        <f t="shared" si="2"/>
        <v>23.715567924155604</v>
      </c>
      <c r="M7" s="33">
        <f t="shared" si="2"/>
        <v>23.798949296826827</v>
      </c>
      <c r="N7" s="33">
        <f t="shared" si="2"/>
        <v>23.889023018947263</v>
      </c>
      <c r="O7" s="33">
        <f t="shared" si="2"/>
        <v>24.021711048501885</v>
      </c>
      <c r="P7" s="33">
        <f t="shared" si="2"/>
        <v>24.148696660845026</v>
      </c>
      <c r="Q7" s="33">
        <f t="shared" si="2"/>
        <v>24.300377798991057</v>
      </c>
      <c r="R7" s="33">
        <f t="shared" si="2"/>
        <v>24.519539746171183</v>
      </c>
      <c r="S7" s="33">
        <f t="shared" si="2"/>
        <v>24.729974705571269</v>
      </c>
      <c r="T7" s="33">
        <f t="shared" si="2"/>
        <v>24.980606111737725</v>
      </c>
      <c r="U7" s="33">
        <f t="shared" si="2"/>
        <v>25.236298473800705</v>
      </c>
      <c r="V7" s="33">
        <f t="shared" si="2"/>
        <v>25.516829405711679</v>
      </c>
      <c r="W7" s="33">
        <f t="shared" si="2"/>
        <v>25.800886793657959</v>
      </c>
      <c r="X7" s="33">
        <f t="shared" si="2"/>
        <v>26.050442709033213</v>
      </c>
      <c r="Y7" s="33">
        <f t="shared" si="2"/>
        <v>26.310356851819563</v>
      </c>
      <c r="Z7" s="33">
        <f t="shared" si="2"/>
        <v>26.561050170427968</v>
      </c>
      <c r="AA7" s="33">
        <f t="shared" si="2"/>
        <v>26.806803695123609</v>
      </c>
      <c r="AB7" s="33">
        <f t="shared" si="2"/>
        <v>27.085418385764548</v>
      </c>
      <c r="AC7" s="33">
        <f t="shared" si="2"/>
        <v>27.34830723414624</v>
      </c>
      <c r="AD7" s="33">
        <f t="shared" si="2"/>
        <v>27.634510004339315</v>
      </c>
      <c r="AE7" s="33">
        <f t="shared" si="2"/>
        <v>27.91504622859221</v>
      </c>
      <c r="AF7" s="33">
        <f t="shared" si="2"/>
        <v>28.20686616972144</v>
      </c>
      <c r="AG7" s="33">
        <f t="shared" si="2"/>
        <v>28.48723663281255</v>
      </c>
      <c r="AH7" s="33">
        <f t="shared" si="2"/>
        <v>28.772431182201597</v>
      </c>
      <c r="AI7" s="33">
        <f t="shared" si="2"/>
        <v>29.057360436850697</v>
      </c>
      <c r="AJ7" s="33">
        <f t="shared" si="2"/>
        <v>29.330803703635869</v>
      </c>
      <c r="AK7" s="33">
        <f t="shared" si="2"/>
        <v>29.567268488518557</v>
      </c>
      <c r="AL7" s="33">
        <f t="shared" si="2"/>
        <v>29.774967747284094</v>
      </c>
      <c r="AM7" s="33">
        <f t="shared" si="2"/>
        <v>29.932080044268492</v>
      </c>
      <c r="AN7" s="33">
        <f t="shared" si="2"/>
        <v>30.068594101189369</v>
      </c>
      <c r="AO7" s="33">
        <f t="shared" si="2"/>
        <v>30.135659490167654</v>
      </c>
      <c r="AP7" s="33">
        <f t="shared" si="2"/>
        <v>30.187768520330277</v>
      </c>
      <c r="AQ7" s="33">
        <f t="shared" si="2"/>
        <v>30.225108348576146</v>
      </c>
      <c r="AR7" s="33">
        <f t="shared" si="2"/>
        <v>30.223577497409515</v>
      </c>
      <c r="AS7" s="33">
        <f t="shared" si="2"/>
        <v>30.20619880025701</v>
      </c>
      <c r="AT7" s="33">
        <f t="shared" si="2"/>
        <v>30.157519833643981</v>
      </c>
      <c r="AU7" s="33">
        <f t="shared" si="2"/>
        <v>30.11272328407377</v>
      </c>
      <c r="AV7" s="33">
        <f t="shared" si="2"/>
        <v>30.056908021785315</v>
      </c>
      <c r="AW7" s="33">
        <f t="shared" si="2"/>
        <v>30.003880327498077</v>
      </c>
      <c r="AX7" s="33">
        <f t="shared" si="2"/>
        <v>29.942098217780462</v>
      </c>
      <c r="AY7" s="33">
        <f t="shared" si="2"/>
        <v>29.899353998579489</v>
      </c>
      <c r="AZ7" s="34">
        <f t="shared" si="2"/>
        <v>29.869398258614243</v>
      </c>
      <c r="BA7" s="33">
        <f t="shared" si="2"/>
        <v>6.2296070256622533</v>
      </c>
    </row>
    <row r="8" spans="1:53" x14ac:dyDescent="0.3">
      <c r="A8" s="39" t="s">
        <v>45</v>
      </c>
      <c r="B8" s="98">
        <v>8.8137881432907719</v>
      </c>
      <c r="C8" s="98">
        <v>8.462352751627245</v>
      </c>
      <c r="D8" s="98">
        <v>8.4479980441018796</v>
      </c>
      <c r="E8" s="98">
        <v>8.6260924061637265</v>
      </c>
      <c r="F8" s="98">
        <v>8.7178764861982732</v>
      </c>
      <c r="G8" s="98">
        <v>8.7286273066401829</v>
      </c>
      <c r="H8" s="98">
        <v>8.772677593997388</v>
      </c>
      <c r="I8" s="98">
        <v>8.8500813399189937</v>
      </c>
      <c r="J8" s="98">
        <v>8.9292487840922412</v>
      </c>
      <c r="K8" s="98">
        <v>8.9978845411971822</v>
      </c>
      <c r="L8" s="98">
        <v>9.0583612824005915</v>
      </c>
      <c r="M8" s="98">
        <v>9.1156233299458673</v>
      </c>
      <c r="N8" s="98">
        <v>9.1838990599619716</v>
      </c>
      <c r="O8" s="98">
        <v>9.2654705705098213</v>
      </c>
      <c r="P8" s="98">
        <v>9.3638207332231289</v>
      </c>
      <c r="Q8" s="98">
        <v>9.4880173932306544</v>
      </c>
      <c r="R8" s="98">
        <v>9.6444558620762137</v>
      </c>
      <c r="S8" s="98">
        <v>9.8231351878521895</v>
      </c>
      <c r="T8" s="98">
        <v>10.014881527829132</v>
      </c>
      <c r="U8" s="98">
        <v>10.212804520578731</v>
      </c>
      <c r="V8" s="98">
        <v>10.417220382406493</v>
      </c>
      <c r="W8" s="98">
        <v>10.625022036331774</v>
      </c>
      <c r="X8" s="98">
        <v>10.826356300025944</v>
      </c>
      <c r="Y8" s="98">
        <v>11.015588225029052</v>
      </c>
      <c r="Z8" s="98">
        <v>11.194763165524421</v>
      </c>
      <c r="AA8" s="98">
        <v>11.37619894247158</v>
      </c>
      <c r="AB8" s="98">
        <v>11.561002187166999</v>
      </c>
      <c r="AC8" s="98">
        <v>11.746550930007697</v>
      </c>
      <c r="AD8" s="98">
        <v>11.931560408862843</v>
      </c>
      <c r="AE8" s="98">
        <v>12.114035847755995</v>
      </c>
      <c r="AF8" s="98">
        <v>12.292415261018508</v>
      </c>
      <c r="AG8" s="98">
        <v>12.466611080691093</v>
      </c>
      <c r="AH8" s="98">
        <v>12.63833213434356</v>
      </c>
      <c r="AI8" s="98">
        <v>12.803768467173304</v>
      </c>
      <c r="AJ8" s="98">
        <v>12.960905634894736</v>
      </c>
      <c r="AK8" s="98">
        <v>13.09782710480677</v>
      </c>
      <c r="AL8" s="98">
        <v>13.208658495529008</v>
      </c>
      <c r="AM8" s="98">
        <v>13.284732920342163</v>
      </c>
      <c r="AN8" s="98">
        <v>13.326231978142999</v>
      </c>
      <c r="AO8" s="98">
        <v>13.345100882019805</v>
      </c>
      <c r="AP8" s="98">
        <v>13.346750457426438</v>
      </c>
      <c r="AQ8" s="98">
        <v>13.336123520892636</v>
      </c>
      <c r="AR8" s="98">
        <v>13.316927502711579</v>
      </c>
      <c r="AS8" s="98">
        <v>13.283472073695894</v>
      </c>
      <c r="AT8" s="98">
        <v>13.234794810720077</v>
      </c>
      <c r="AU8" s="98">
        <v>13.180828936494654</v>
      </c>
      <c r="AV8" s="98">
        <v>13.134106324845968</v>
      </c>
      <c r="AW8" s="98">
        <v>13.098292169510763</v>
      </c>
      <c r="AX8" s="98">
        <v>13.071232923909578</v>
      </c>
      <c r="AY8" s="98">
        <v>13.051652450530637</v>
      </c>
      <c r="AZ8" s="99">
        <v>13.042584584957611</v>
      </c>
      <c r="BA8" s="100">
        <f t="shared" ref="BA8:BA12" si="3">AZ8-B8</f>
        <v>4.2287964416668391</v>
      </c>
    </row>
    <row r="9" spans="1:53" x14ac:dyDescent="0.3">
      <c r="A9" s="39" t="s">
        <v>46</v>
      </c>
      <c r="B9" s="98">
        <v>0.43679378008962511</v>
      </c>
      <c r="C9" s="98">
        <v>0.42125131467066218</v>
      </c>
      <c r="D9" s="98">
        <v>0.42363470799863817</v>
      </c>
      <c r="E9" s="98">
        <v>0.43676095312811031</v>
      </c>
      <c r="F9" s="98">
        <v>0.44477505766553072</v>
      </c>
      <c r="G9" s="98">
        <v>0.45226578700623749</v>
      </c>
      <c r="H9" s="98">
        <v>0.45918162042268351</v>
      </c>
      <c r="I9" s="98">
        <v>0.46791893566001275</v>
      </c>
      <c r="J9" s="98">
        <v>0.47696774046914103</v>
      </c>
      <c r="K9" s="98">
        <v>0.48641077997050952</v>
      </c>
      <c r="L9" s="98">
        <v>0.49272770596340543</v>
      </c>
      <c r="M9" s="98">
        <v>0.49863098413612544</v>
      </c>
      <c r="N9" s="98">
        <v>0.50649819357222436</v>
      </c>
      <c r="O9" s="98">
        <v>0.51640967727151643</v>
      </c>
      <c r="P9" s="98">
        <v>0.52583065977128896</v>
      </c>
      <c r="Q9" s="98">
        <v>0.53410615965890251</v>
      </c>
      <c r="R9" s="98">
        <v>0.54169317965738728</v>
      </c>
      <c r="S9" s="98">
        <v>0.54736919553579377</v>
      </c>
      <c r="T9" s="98">
        <v>0.55047013889485674</v>
      </c>
      <c r="U9" s="98">
        <v>0.55064180768724236</v>
      </c>
      <c r="V9" s="98">
        <v>0.54867916719558663</v>
      </c>
      <c r="W9" s="98">
        <v>0.54514784025979157</v>
      </c>
      <c r="X9" s="98">
        <v>0.53965941287415276</v>
      </c>
      <c r="Y9" s="98">
        <v>0.53286286190883358</v>
      </c>
      <c r="Z9" s="98">
        <v>0.52687672141532926</v>
      </c>
      <c r="AA9" s="98">
        <v>0.52197383373869155</v>
      </c>
      <c r="AB9" s="98">
        <v>0.51848445335537974</v>
      </c>
      <c r="AC9" s="98">
        <v>0.51571878189948306</v>
      </c>
      <c r="AD9" s="98">
        <v>0.51473735884481109</v>
      </c>
      <c r="AE9" s="98">
        <v>0.51542194234371363</v>
      </c>
      <c r="AF9" s="98">
        <v>0.51717726865878011</v>
      </c>
      <c r="AG9" s="98">
        <v>0.51992419097347764</v>
      </c>
      <c r="AH9" s="98">
        <v>0.52340177833013579</v>
      </c>
      <c r="AI9" s="98">
        <v>0.52777806968529439</v>
      </c>
      <c r="AJ9" s="98">
        <v>0.53254903179518975</v>
      </c>
      <c r="AK9" s="98">
        <v>0.53737414884873058</v>
      </c>
      <c r="AL9" s="98">
        <v>0.54140896426758256</v>
      </c>
      <c r="AM9" s="98">
        <v>0.54518955735928154</v>
      </c>
      <c r="AN9" s="98">
        <v>0.54903916029827426</v>
      </c>
      <c r="AO9" s="98">
        <v>0.55265518865799812</v>
      </c>
      <c r="AP9" s="98">
        <v>0.55576638085655206</v>
      </c>
      <c r="AQ9" s="98">
        <v>0.55855555660470346</v>
      </c>
      <c r="AR9" s="98">
        <v>0.56067759690931473</v>
      </c>
      <c r="AS9" s="98">
        <v>0.56265658539194674</v>
      </c>
      <c r="AT9" s="98">
        <v>0.56426742052958745</v>
      </c>
      <c r="AU9" s="98">
        <v>0.56528850927440211</v>
      </c>
      <c r="AV9" s="98">
        <v>0.56581370800958108</v>
      </c>
      <c r="AW9" s="98">
        <v>0.56592639976035553</v>
      </c>
      <c r="AX9" s="98">
        <v>0.56561012033583824</v>
      </c>
      <c r="AY9" s="98">
        <v>0.56427431516081983</v>
      </c>
      <c r="AZ9" s="99">
        <v>0.56230524549738847</v>
      </c>
      <c r="BA9" s="100">
        <f t="shared" si="3"/>
        <v>0.12551146540776337</v>
      </c>
    </row>
    <row r="10" spans="1:53" x14ac:dyDescent="0.3">
      <c r="A10" s="39" t="s">
        <v>47</v>
      </c>
      <c r="B10" s="98">
        <v>5.9258102487192428</v>
      </c>
      <c r="C10" s="98">
        <v>5.7511030672263095</v>
      </c>
      <c r="D10" s="98">
        <v>5.6057395068893765</v>
      </c>
      <c r="E10" s="98">
        <v>5.6258277967665515</v>
      </c>
      <c r="F10" s="98">
        <v>5.6634023084551437</v>
      </c>
      <c r="G10" s="98">
        <v>5.7038590145224193</v>
      </c>
      <c r="H10" s="98">
        <v>5.7309328065028726</v>
      </c>
      <c r="I10" s="98">
        <v>5.7619098314827237</v>
      </c>
      <c r="J10" s="98">
        <v>5.8090330034018125</v>
      </c>
      <c r="K10" s="98">
        <v>5.8443079415157202</v>
      </c>
      <c r="L10" s="98">
        <v>5.8717772861838764</v>
      </c>
      <c r="M10" s="98">
        <v>5.9000078370522182</v>
      </c>
      <c r="N10" s="98">
        <v>5.9179597728345819</v>
      </c>
      <c r="O10" s="98">
        <v>5.9630262755424219</v>
      </c>
      <c r="P10" s="98">
        <v>5.9857818942560144</v>
      </c>
      <c r="Q10" s="98">
        <v>6.0019717176359482</v>
      </c>
      <c r="R10" s="98">
        <v>6.0440967160651216</v>
      </c>
      <c r="S10" s="98">
        <v>6.0477580427185673</v>
      </c>
      <c r="T10" s="98">
        <v>6.0733999990462948</v>
      </c>
      <c r="U10" s="98">
        <v>6.094940031511503</v>
      </c>
      <c r="V10" s="98">
        <v>6.1278448941239487</v>
      </c>
      <c r="W10" s="98">
        <v>6.1600763615023713</v>
      </c>
      <c r="X10" s="98">
        <v>6.1693045322286899</v>
      </c>
      <c r="Y10" s="98">
        <v>6.201394423930898</v>
      </c>
      <c r="Z10" s="98">
        <v>6.2280524710037222</v>
      </c>
      <c r="AA10" s="98">
        <v>6.2366775180583556</v>
      </c>
      <c r="AB10" s="98">
        <v>6.2669258175790752</v>
      </c>
      <c r="AC10" s="98">
        <v>6.2733119810980122</v>
      </c>
      <c r="AD10" s="98">
        <v>6.2969622124645959</v>
      </c>
      <c r="AE10" s="98">
        <v>6.3128516851541097</v>
      </c>
      <c r="AF10" s="98">
        <v>6.3379736384229783</v>
      </c>
      <c r="AG10" s="98">
        <v>6.3505381644647754</v>
      </c>
      <c r="AH10" s="98">
        <v>6.3658277540077854</v>
      </c>
      <c r="AI10" s="98">
        <v>6.3829947066083204</v>
      </c>
      <c r="AJ10" s="98">
        <v>6.3979812884758624</v>
      </c>
      <c r="AK10" s="98">
        <v>6.4030548979227513</v>
      </c>
      <c r="AL10" s="98">
        <v>6.4134357719809119</v>
      </c>
      <c r="AM10" s="98">
        <v>6.4168007727679086</v>
      </c>
      <c r="AN10" s="98">
        <v>6.4414594308705624</v>
      </c>
      <c r="AO10" s="98">
        <v>6.4286284141655283</v>
      </c>
      <c r="AP10" s="98">
        <v>6.4295948132899978</v>
      </c>
      <c r="AQ10" s="98">
        <v>6.4360720739559421</v>
      </c>
      <c r="AR10" s="98">
        <v>6.4194359374370347</v>
      </c>
      <c r="AS10" s="98">
        <v>6.4087859518440062</v>
      </c>
      <c r="AT10" s="98">
        <v>6.3919334639833734</v>
      </c>
      <c r="AU10" s="98">
        <v>6.3935442175911836</v>
      </c>
      <c r="AV10" s="98">
        <v>6.3833925288891908</v>
      </c>
      <c r="AW10" s="98">
        <v>6.3684694449495298</v>
      </c>
      <c r="AX10" s="98">
        <v>6.3381459772068967</v>
      </c>
      <c r="AY10" s="98">
        <v>6.3227053846120391</v>
      </c>
      <c r="AZ10" s="99">
        <v>6.3118821602733899</v>
      </c>
      <c r="BA10" s="100">
        <f t="shared" si="3"/>
        <v>0.38607191155414711</v>
      </c>
    </row>
    <row r="11" spans="1:53" x14ac:dyDescent="0.3">
      <c r="A11" s="39" t="s">
        <v>48</v>
      </c>
      <c r="B11" s="98">
        <v>1.1167429253136221</v>
      </c>
      <c r="C11" s="98">
        <v>1.078956064127506</v>
      </c>
      <c r="D11" s="98">
        <v>1.0774122924842757</v>
      </c>
      <c r="E11" s="98">
        <v>1.0948196426008061</v>
      </c>
      <c r="F11" s="98">
        <v>1.1195315844363936</v>
      </c>
      <c r="G11" s="98">
        <v>1.1460889932736866</v>
      </c>
      <c r="H11" s="98">
        <v>1.175838023305269</v>
      </c>
      <c r="I11" s="98">
        <v>1.2072031764489903</v>
      </c>
      <c r="J11" s="98">
        <v>1.2386649674000307</v>
      </c>
      <c r="K11" s="98">
        <v>1.2706358825126656</v>
      </c>
      <c r="L11" s="98">
        <v>1.3021763365387482</v>
      </c>
      <c r="M11" s="98">
        <v>1.335657131683363</v>
      </c>
      <c r="N11" s="98">
        <v>1.370176896769649</v>
      </c>
      <c r="O11" s="98">
        <v>1.4046395517748107</v>
      </c>
      <c r="P11" s="98">
        <v>1.4410115001984751</v>
      </c>
      <c r="Q11" s="98">
        <v>1.4807721707673676</v>
      </c>
      <c r="R11" s="98">
        <v>1.523899347567351</v>
      </c>
      <c r="S11" s="98">
        <v>1.5679368972983214</v>
      </c>
      <c r="T11" s="98">
        <v>1.6119761965285195</v>
      </c>
      <c r="U11" s="98">
        <v>1.6569430393735312</v>
      </c>
      <c r="V11" s="98">
        <v>1.7027346152105445</v>
      </c>
      <c r="W11" s="98">
        <v>1.7469509758969251</v>
      </c>
      <c r="X11" s="98">
        <v>1.7886632527430459</v>
      </c>
      <c r="Y11" s="98">
        <v>1.8294938591194072</v>
      </c>
      <c r="Z11" s="98">
        <v>1.8701113206121489</v>
      </c>
      <c r="AA11" s="98">
        <v>1.9109596212837094</v>
      </c>
      <c r="AB11" s="98">
        <v>1.9515314351084292</v>
      </c>
      <c r="AC11" s="98">
        <v>1.9934450632213767</v>
      </c>
      <c r="AD11" s="98">
        <v>2.0391017736775057</v>
      </c>
      <c r="AE11" s="98">
        <v>2.0867048705209363</v>
      </c>
      <c r="AF11" s="98">
        <v>2.1351747380998582</v>
      </c>
      <c r="AG11" s="98">
        <v>2.1845569385679364</v>
      </c>
      <c r="AH11" s="98">
        <v>2.2365721118818316</v>
      </c>
      <c r="AI11" s="98">
        <v>2.2936923618622385</v>
      </c>
      <c r="AJ11" s="98">
        <v>2.3521928991096477</v>
      </c>
      <c r="AK11" s="98">
        <v>2.4089722329560943</v>
      </c>
      <c r="AL11" s="98">
        <v>2.4648488559310922</v>
      </c>
      <c r="AM11" s="98">
        <v>2.5199333654619709</v>
      </c>
      <c r="AN11" s="98">
        <v>2.57539966773659</v>
      </c>
      <c r="AO11" s="98">
        <v>2.6280152221686901</v>
      </c>
      <c r="AP11" s="98">
        <v>2.6755630316850434</v>
      </c>
      <c r="AQ11" s="98">
        <v>2.7202796345319835</v>
      </c>
      <c r="AR11" s="98">
        <v>2.762985204996923</v>
      </c>
      <c r="AS11" s="98">
        <v>2.8029258568418949</v>
      </c>
      <c r="AT11" s="98">
        <v>2.8368456045034245</v>
      </c>
      <c r="AU11" s="98">
        <v>2.8635122731901999</v>
      </c>
      <c r="AV11" s="98">
        <v>2.8843003056015992</v>
      </c>
      <c r="AW11" s="98">
        <v>2.9011174217708531</v>
      </c>
      <c r="AX11" s="98">
        <v>2.9140932144822456</v>
      </c>
      <c r="AY11" s="98">
        <v>2.9219794374997581</v>
      </c>
      <c r="AZ11" s="99">
        <v>2.9252392599097581</v>
      </c>
      <c r="BA11" s="100">
        <f t="shared" si="3"/>
        <v>1.808496334596136</v>
      </c>
    </row>
    <row r="12" spans="1:53" x14ac:dyDescent="0.3">
      <c r="A12" s="39" t="s">
        <v>49</v>
      </c>
      <c r="B12" s="98">
        <v>4.4794054714576532</v>
      </c>
      <c r="C12" s="98">
        <v>4.433916129639953</v>
      </c>
      <c r="D12" s="98">
        <v>4.5578007997094705</v>
      </c>
      <c r="E12" s="98">
        <v>4.3923460949161521</v>
      </c>
      <c r="F12" s="98">
        <v>4.4088350701419108</v>
      </c>
      <c r="G12" s="98">
        <v>4.4253550545411526</v>
      </c>
      <c r="H12" s="98">
        <v>4.4449871419704428</v>
      </c>
      <c r="I12" s="98">
        <v>4.4529177550614332</v>
      </c>
      <c r="J12" s="98">
        <v>4.4490572365052099</v>
      </c>
      <c r="K12" s="98">
        <v>4.4367840463771095</v>
      </c>
      <c r="L12" s="98">
        <v>4.418551485468174</v>
      </c>
      <c r="M12" s="98">
        <v>4.3970899839555582</v>
      </c>
      <c r="N12" s="98">
        <v>4.3741188133449853</v>
      </c>
      <c r="O12" s="98">
        <v>4.348483974799108</v>
      </c>
      <c r="P12" s="98">
        <v>4.3189313404497707</v>
      </c>
      <c r="Q12" s="98">
        <v>4.2887196896382269</v>
      </c>
      <c r="R12" s="98">
        <v>4.2619189016198362</v>
      </c>
      <c r="S12" s="98">
        <v>4.2408420545776631</v>
      </c>
      <c r="T12" s="98">
        <v>4.2245480362596783</v>
      </c>
      <c r="U12" s="98">
        <v>4.2127987864281176</v>
      </c>
      <c r="V12" s="98">
        <v>4.2092101194273779</v>
      </c>
      <c r="W12" s="98">
        <v>4.2103607394419127</v>
      </c>
      <c r="X12" s="98">
        <v>4.212031346092286</v>
      </c>
      <c r="Y12" s="98">
        <v>4.2161268095881343</v>
      </c>
      <c r="Z12" s="98">
        <v>4.2259949871192681</v>
      </c>
      <c r="AA12" s="98">
        <v>4.2456795014876505</v>
      </c>
      <c r="AB12" s="98">
        <v>4.2730909598501334</v>
      </c>
      <c r="AC12" s="98">
        <v>4.3037269313893312</v>
      </c>
      <c r="AD12" s="98">
        <v>4.3375196960506051</v>
      </c>
      <c r="AE12" s="98">
        <v>4.3751416364213629</v>
      </c>
      <c r="AF12" s="98">
        <v>4.4166395140247001</v>
      </c>
      <c r="AG12" s="98">
        <v>4.4610887747624393</v>
      </c>
      <c r="AH12" s="98">
        <v>4.5064701313021196</v>
      </c>
      <c r="AI12" s="98">
        <v>4.550759872890783</v>
      </c>
      <c r="AJ12" s="98">
        <v>4.593045320727156</v>
      </c>
      <c r="AK12" s="98">
        <v>4.6312557933456739</v>
      </c>
      <c r="AL12" s="98">
        <v>4.6637192685494915</v>
      </c>
      <c r="AM12" s="98">
        <v>4.6891044705734037</v>
      </c>
      <c r="AN12" s="98">
        <v>4.7071114315622147</v>
      </c>
      <c r="AO12" s="98">
        <v>4.7186882133393029</v>
      </c>
      <c r="AP12" s="98">
        <v>4.7240458408353438</v>
      </c>
      <c r="AQ12" s="98">
        <v>4.7242521697742905</v>
      </c>
      <c r="AR12" s="98">
        <v>4.7193556189595149</v>
      </c>
      <c r="AS12" s="98">
        <v>4.7091249283267196</v>
      </c>
      <c r="AT12" s="98">
        <v>4.694770117963599</v>
      </c>
      <c r="AU12" s="98">
        <v>4.6779618463000041</v>
      </c>
      <c r="AV12" s="98">
        <v>4.6600247310752749</v>
      </c>
      <c r="AW12" s="98">
        <v>4.6421215129614142</v>
      </c>
      <c r="AX12" s="98">
        <v>4.6253393533815235</v>
      </c>
      <c r="AY12" s="98">
        <v>4.6105553217188957</v>
      </c>
      <c r="AZ12" s="99">
        <v>4.5983536161122691</v>
      </c>
      <c r="BA12" s="100">
        <f t="shared" si="3"/>
        <v>0.11894814465461589</v>
      </c>
    </row>
    <row r="13" spans="1:53" x14ac:dyDescent="0.3">
      <c r="A13" s="39" t="s">
        <v>50</v>
      </c>
      <c r="B13" s="98">
        <v>0.36269419956674126</v>
      </c>
      <c r="C13" s="98">
        <v>0.30117835824749367</v>
      </c>
      <c r="D13" s="98">
        <v>0.26588997229061639</v>
      </c>
      <c r="E13" s="98">
        <v>0.26009807956203801</v>
      </c>
      <c r="F13" s="98">
        <v>0.28048863693770448</v>
      </c>
      <c r="G13" s="98">
        <v>0.30131989963071315</v>
      </c>
      <c r="H13" s="98">
        <v>0.32211373100025936</v>
      </c>
      <c r="I13" s="98">
        <v>0.34321583121862198</v>
      </c>
      <c r="J13" s="98">
        <v>0.36439375293933551</v>
      </c>
      <c r="K13" s="98">
        <v>0.38547076074403458</v>
      </c>
      <c r="L13" s="98">
        <v>0.38488130664831383</v>
      </c>
      <c r="M13" s="98">
        <v>0.3818645739344711</v>
      </c>
      <c r="N13" s="98">
        <v>0.37880403129712237</v>
      </c>
      <c r="O13" s="98">
        <v>0.37571680593799134</v>
      </c>
      <c r="P13" s="98">
        <v>0.37259985555096953</v>
      </c>
      <c r="Q13" s="98">
        <v>0.36944991875000671</v>
      </c>
      <c r="R13" s="98">
        <v>0.36629911837008011</v>
      </c>
      <c r="S13" s="98">
        <v>0.36304152275636542</v>
      </c>
      <c r="T13" s="98">
        <v>0.35972295476088056</v>
      </c>
      <c r="U13" s="98">
        <v>0.35636859976530494</v>
      </c>
      <c r="V13" s="98">
        <v>0.35305746098462482</v>
      </c>
      <c r="W13" s="98">
        <v>0.34977536946288329</v>
      </c>
      <c r="X13" s="98">
        <v>0.34648854986076394</v>
      </c>
      <c r="Y13" s="98">
        <v>0.34325278222372796</v>
      </c>
      <c r="Z13" s="98">
        <v>0.3400937048959714</v>
      </c>
      <c r="AA13" s="98">
        <v>0.33707603607166148</v>
      </c>
      <c r="AB13" s="98">
        <v>0.33409851868375756</v>
      </c>
      <c r="AC13" s="98">
        <v>0.33112990668236486</v>
      </c>
      <c r="AD13" s="98">
        <v>0.32877224570177371</v>
      </c>
      <c r="AE13" s="98">
        <v>0.32700298972653286</v>
      </c>
      <c r="AF13" s="98">
        <v>0.32584077188676858</v>
      </c>
      <c r="AG13" s="98">
        <v>0.32533672520051204</v>
      </c>
      <c r="AH13" s="98">
        <v>0.32545197842873042</v>
      </c>
      <c r="AI13" s="98">
        <v>0.32555223302707076</v>
      </c>
      <c r="AJ13" s="98">
        <v>0.32569079647013527</v>
      </c>
      <c r="AK13" s="98">
        <v>0.32581199010510964</v>
      </c>
      <c r="AL13" s="98">
        <v>0.32594610047718781</v>
      </c>
      <c r="AM13" s="98">
        <v>0.32611059938395393</v>
      </c>
      <c r="AN13" s="98">
        <v>0.3263322778834935</v>
      </c>
      <c r="AO13" s="98">
        <v>0.32663485862711494</v>
      </c>
      <c r="AP13" s="98">
        <v>0.32694944142465537</v>
      </c>
      <c r="AQ13" s="98">
        <v>0.32723793564043141</v>
      </c>
      <c r="AR13" s="98">
        <v>0.32751321729388788</v>
      </c>
      <c r="AS13" s="98">
        <v>0.32777540105574499</v>
      </c>
      <c r="AT13" s="98">
        <v>0.32801223665408513</v>
      </c>
      <c r="AU13" s="98">
        <v>0.32824803311512557</v>
      </c>
      <c r="AV13" s="98">
        <v>0.32847977926360306</v>
      </c>
      <c r="AW13" s="98">
        <v>0.32866744288194266</v>
      </c>
      <c r="AX13" s="98">
        <v>0.32878275807980351</v>
      </c>
      <c r="AY13" s="98">
        <v>0.32884615985800342</v>
      </c>
      <c r="AZ13" s="99">
        <v>0.32885439694065366</v>
      </c>
      <c r="BA13" s="100">
        <f>AZ13-B13</f>
        <v>-3.3839802626087601E-2</v>
      </c>
    </row>
    <row r="14" spans="1:53" x14ac:dyDescent="0.3">
      <c r="A14" s="39" t="s">
        <v>51</v>
      </c>
      <c r="B14" s="98">
        <v>0.93671507137690013</v>
      </c>
      <c r="C14" s="98">
        <v>0.82696248018153651</v>
      </c>
      <c r="D14" s="98">
        <v>0.85707965012267706</v>
      </c>
      <c r="E14" s="98">
        <v>0.9251572025632524</v>
      </c>
      <c r="F14" s="98">
        <v>0.89849005694859885</v>
      </c>
      <c r="G14" s="98">
        <v>0.86797158597412616</v>
      </c>
      <c r="H14" s="98">
        <v>0.83997029373330867</v>
      </c>
      <c r="I14" s="98">
        <v>0.82143349253639819</v>
      </c>
      <c r="J14" s="98">
        <v>0.8045327075144113</v>
      </c>
      <c r="K14" s="98">
        <v>0.78934087748202597</v>
      </c>
      <c r="L14" s="98">
        <v>0.7753004216865923</v>
      </c>
      <c r="M14" s="98">
        <v>0.76684623036958532</v>
      </c>
      <c r="N14" s="98">
        <v>0.76147695358728085</v>
      </c>
      <c r="O14" s="98">
        <v>0.75809829954067343</v>
      </c>
      <c r="P14" s="98">
        <v>0.75656202120180904</v>
      </c>
      <c r="Q14" s="98">
        <v>0.75704093258395355</v>
      </c>
      <c r="R14" s="98">
        <v>0.75906908696618547</v>
      </c>
      <c r="S14" s="98">
        <v>0.76194271452157025</v>
      </c>
      <c r="T14" s="98">
        <v>0.76501005006202683</v>
      </c>
      <c r="U14" s="98">
        <v>0.76775694591000154</v>
      </c>
      <c r="V14" s="98">
        <v>0.77022720112785814</v>
      </c>
      <c r="W14" s="98">
        <v>0.77236194385753421</v>
      </c>
      <c r="X14" s="98">
        <v>0.77405396224082079</v>
      </c>
      <c r="Y14" s="98">
        <v>0.77518763195500817</v>
      </c>
      <c r="Z14" s="98">
        <v>0.77587108476988043</v>
      </c>
      <c r="AA14" s="98">
        <v>0.77550309864914269</v>
      </c>
      <c r="AB14" s="98">
        <v>0.77418767137376387</v>
      </c>
      <c r="AC14" s="98">
        <v>0.77171034984097753</v>
      </c>
      <c r="AD14" s="98">
        <v>0.76798597149349457</v>
      </c>
      <c r="AE14" s="98">
        <v>0.76326726844533699</v>
      </c>
      <c r="AF14" s="98">
        <v>0.75790420706227379</v>
      </c>
      <c r="AG14" s="98">
        <v>0.75196778494466066</v>
      </c>
      <c r="AH14" s="98">
        <v>0.74541643650079081</v>
      </c>
      <c r="AI14" s="98">
        <v>0.73843308593608459</v>
      </c>
      <c r="AJ14" s="98">
        <v>0.73106954737573893</v>
      </c>
      <c r="AK14" s="98">
        <v>0.72339398150706835</v>
      </c>
      <c r="AL14" s="98">
        <v>0.71602560874344268</v>
      </c>
      <c r="AM14" s="98">
        <v>0.70884423860973589</v>
      </c>
      <c r="AN14" s="98">
        <v>0.70197550411480325</v>
      </c>
      <c r="AO14" s="98">
        <v>0.6957394857148036</v>
      </c>
      <c r="AP14" s="98">
        <v>0.69025755789071241</v>
      </c>
      <c r="AQ14" s="98">
        <v>0.68545942954463679</v>
      </c>
      <c r="AR14" s="98">
        <v>0.68148269893510505</v>
      </c>
      <c r="AS14" s="98">
        <v>0.67834908243041703</v>
      </c>
      <c r="AT14" s="98">
        <v>0.67598262255426089</v>
      </c>
      <c r="AU14" s="98">
        <v>0.67440292858226614</v>
      </c>
      <c r="AV14" s="98">
        <v>0.67347277108577153</v>
      </c>
      <c r="AW14" s="98">
        <v>0.67313954010403543</v>
      </c>
      <c r="AX14" s="98">
        <v>0.67341275355357311</v>
      </c>
      <c r="AY14" s="98">
        <v>0.6739819960279021</v>
      </c>
      <c r="AZ14" s="99">
        <v>0.67472191791187919</v>
      </c>
      <c r="BA14" s="100">
        <f t="shared" ref="BA14:BA15" si="4">AZ14-B14</f>
        <v>-0.26199315346502094</v>
      </c>
    </row>
    <row r="15" spans="1:53" x14ac:dyDescent="0.3">
      <c r="A15" s="39" t="s">
        <v>52</v>
      </c>
      <c r="B15" s="98">
        <v>1.5678413931374355</v>
      </c>
      <c r="C15" s="98">
        <v>1.5219346234815883</v>
      </c>
      <c r="D15" s="98">
        <v>1.442696986054183</v>
      </c>
      <c r="E15" s="98">
        <v>1.4274912779258833</v>
      </c>
      <c r="F15" s="98">
        <v>1.4237494669265693</v>
      </c>
      <c r="G15" s="98">
        <v>1.4331374458214319</v>
      </c>
      <c r="H15" s="98">
        <v>1.4355246037678873</v>
      </c>
      <c r="I15" s="98">
        <v>1.4303932822313568</v>
      </c>
      <c r="J15" s="98">
        <v>1.4264184564094813</v>
      </c>
      <c r="K15" s="98">
        <v>1.4225278145951055</v>
      </c>
      <c r="L15" s="98">
        <v>1.4117920992659014</v>
      </c>
      <c r="M15" s="98">
        <v>1.4032292257496388</v>
      </c>
      <c r="N15" s="98">
        <v>1.3960892975794497</v>
      </c>
      <c r="O15" s="98">
        <v>1.3898658931255403</v>
      </c>
      <c r="P15" s="98">
        <v>1.3841586561935646</v>
      </c>
      <c r="Q15" s="98">
        <v>1.3802998167259934</v>
      </c>
      <c r="R15" s="98">
        <v>1.3781075338490076</v>
      </c>
      <c r="S15" s="98">
        <v>1.3779490903108</v>
      </c>
      <c r="T15" s="98">
        <v>1.3805972083563298</v>
      </c>
      <c r="U15" s="98">
        <v>1.3840447425462767</v>
      </c>
      <c r="V15" s="98">
        <v>1.3878555652352429</v>
      </c>
      <c r="W15" s="98">
        <v>1.3911915269047683</v>
      </c>
      <c r="X15" s="98">
        <v>1.3938853529675068</v>
      </c>
      <c r="Y15" s="98">
        <v>1.3964502580645042</v>
      </c>
      <c r="Z15" s="98">
        <v>1.3992867150872303</v>
      </c>
      <c r="AA15" s="98">
        <v>1.402735143362819</v>
      </c>
      <c r="AB15" s="98">
        <v>1.4060973426470109</v>
      </c>
      <c r="AC15" s="98">
        <v>1.4127132900070016</v>
      </c>
      <c r="AD15" s="98">
        <v>1.4178703372436827</v>
      </c>
      <c r="AE15" s="98">
        <v>1.4206199882242232</v>
      </c>
      <c r="AF15" s="98">
        <v>1.4237407705475702</v>
      </c>
      <c r="AG15" s="98">
        <v>1.4272129732076511</v>
      </c>
      <c r="AH15" s="98">
        <v>1.4309588574066434</v>
      </c>
      <c r="AI15" s="98">
        <v>1.4343816396676019</v>
      </c>
      <c r="AJ15" s="98">
        <v>1.4373691847874035</v>
      </c>
      <c r="AK15" s="98">
        <v>1.4395783390263572</v>
      </c>
      <c r="AL15" s="98">
        <v>1.4409246818053778</v>
      </c>
      <c r="AM15" s="98">
        <v>1.4413641197700746</v>
      </c>
      <c r="AN15" s="98">
        <v>1.4410446505804297</v>
      </c>
      <c r="AO15" s="98">
        <v>1.440197225474412</v>
      </c>
      <c r="AP15" s="98">
        <v>1.4388409969215308</v>
      </c>
      <c r="AQ15" s="98">
        <v>1.4371280276315193</v>
      </c>
      <c r="AR15" s="98">
        <v>1.4351997201661522</v>
      </c>
      <c r="AS15" s="98">
        <v>1.4331089206703804</v>
      </c>
      <c r="AT15" s="98">
        <v>1.4309135567355735</v>
      </c>
      <c r="AU15" s="98">
        <v>1.428936539525933</v>
      </c>
      <c r="AV15" s="98">
        <v>1.4273178730143268</v>
      </c>
      <c r="AW15" s="98">
        <v>1.4261463955591822</v>
      </c>
      <c r="AX15" s="98">
        <v>1.4254811168310015</v>
      </c>
      <c r="AY15" s="98">
        <v>1.4253589331714358</v>
      </c>
      <c r="AZ15" s="99">
        <v>1.4254570770112962</v>
      </c>
      <c r="BA15" s="100">
        <f t="shared" si="4"/>
        <v>-0.14238431612613933</v>
      </c>
    </row>
    <row r="16" spans="1:53" s="35" customFormat="1" x14ac:dyDescent="0.3">
      <c r="A16" s="40" t="s">
        <v>53</v>
      </c>
      <c r="B16" s="41">
        <f>B3-B7</f>
        <v>-7.7778633488151439</v>
      </c>
      <c r="C16" s="41">
        <f t="shared" ref="C16:BA16" si="5">C3-C7</f>
        <v>-7.2680037248340863</v>
      </c>
      <c r="D16" s="41">
        <f t="shared" si="5"/>
        <v>-6.9488169653147835</v>
      </c>
      <c r="E16" s="41">
        <f t="shared" si="5"/>
        <v>-6.7442092007884931</v>
      </c>
      <c r="F16" s="41">
        <f t="shared" si="5"/>
        <v>-6.9474145571126193</v>
      </c>
      <c r="G16" s="41">
        <f t="shared" si="5"/>
        <v>-7.0812078506944616</v>
      </c>
      <c r="H16" s="41">
        <f t="shared" si="5"/>
        <v>-7.2343065099433055</v>
      </c>
      <c r="I16" s="41">
        <f t="shared" si="5"/>
        <v>-7.4150253796881209</v>
      </c>
      <c r="J16" s="41">
        <f t="shared" si="5"/>
        <v>-7.6058249563049731</v>
      </c>
      <c r="K16" s="41">
        <f t="shared" si="5"/>
        <v>-7.7685207169950736</v>
      </c>
      <c r="L16" s="41">
        <f t="shared" si="5"/>
        <v>-7.8401706312550505</v>
      </c>
      <c r="M16" s="41">
        <f t="shared" si="5"/>
        <v>-7.9104176167724862</v>
      </c>
      <c r="N16" s="41">
        <f t="shared" si="5"/>
        <v>-7.9865869793730457</v>
      </c>
      <c r="O16" s="41">
        <f t="shared" si="5"/>
        <v>-8.1033130738792583</v>
      </c>
      <c r="P16" s="41">
        <f t="shared" si="5"/>
        <v>-8.2132189621176312</v>
      </c>
      <c r="Q16" s="41">
        <f t="shared" si="5"/>
        <v>-8.3457610851459201</v>
      </c>
      <c r="R16" s="41">
        <f t="shared" si="5"/>
        <v>-8.5434614409083149</v>
      </c>
      <c r="S16" s="41">
        <f t="shared" si="5"/>
        <v>-8.731844510908827</v>
      </c>
      <c r="T16" s="41">
        <f t="shared" si="5"/>
        <v>-8.9593308319063532</v>
      </c>
      <c r="U16" s="41">
        <f t="shared" si="5"/>
        <v>-9.1914315704486391</v>
      </c>
      <c r="V16" s="41">
        <f t="shared" si="5"/>
        <v>-9.4475042273370136</v>
      </c>
      <c r="W16" s="41">
        <f t="shared" si="5"/>
        <v>-9.7067106589420149</v>
      </c>
      <c r="X16" s="41">
        <f t="shared" si="5"/>
        <v>-9.932250394661402</v>
      </c>
      <c r="Y16" s="41">
        <f t="shared" si="5"/>
        <v>-10.168540424047428</v>
      </c>
      <c r="Z16" s="41">
        <f t="shared" si="5"/>
        <v>-10.395736749009824</v>
      </c>
      <c r="AA16" s="41">
        <f t="shared" si="5"/>
        <v>-10.617265445308981</v>
      </c>
      <c r="AB16" s="41">
        <f t="shared" si="5"/>
        <v>-10.870942893527289</v>
      </c>
      <c r="AC16" s="41">
        <f t="shared" si="5"/>
        <v>-11.109517919184189</v>
      </c>
      <c r="AD16" s="41">
        <f t="shared" si="5"/>
        <v>-11.371543880660187</v>
      </c>
      <c r="AE16" s="41">
        <f t="shared" si="5"/>
        <v>-11.629350541884726</v>
      </c>
      <c r="AF16" s="41">
        <f t="shared" si="5"/>
        <v>-11.899014842314948</v>
      </c>
      <c r="AG16" s="41">
        <f t="shared" si="5"/>
        <v>-12.157873322982713</v>
      </c>
      <c r="AH16" s="41">
        <f t="shared" si="5"/>
        <v>-12.423233105128542</v>
      </c>
      <c r="AI16" s="41">
        <f t="shared" si="5"/>
        <v>-12.688566907113923</v>
      </c>
      <c r="AJ16" s="41">
        <f t="shared" si="5"/>
        <v>-12.943351128304293</v>
      </c>
      <c r="AK16" s="41">
        <f t="shared" si="5"/>
        <v>-13.162900642141626</v>
      </c>
      <c r="AL16" s="41">
        <f t="shared" si="5"/>
        <v>-13.356207742608913</v>
      </c>
      <c r="AM16" s="41">
        <f t="shared" si="5"/>
        <v>-13.502578537699655</v>
      </c>
      <c r="AN16" s="41">
        <f t="shared" si="5"/>
        <v>-13.630006908057549</v>
      </c>
      <c r="AO16" s="41">
        <f t="shared" si="5"/>
        <v>-13.689434310043975</v>
      </c>
      <c r="AP16" s="41">
        <f t="shared" si="5"/>
        <v>-13.733884448344806</v>
      </c>
      <c r="AQ16" s="41">
        <f t="shared" si="5"/>
        <v>-13.765024972765872</v>
      </c>
      <c r="AR16" s="41">
        <f t="shared" si="5"/>
        <v>-13.759822283618593</v>
      </c>
      <c r="AS16" s="41">
        <f t="shared" si="5"/>
        <v>-13.740431053081693</v>
      </c>
      <c r="AT16" s="41">
        <f t="shared" si="5"/>
        <v>-13.690953961816113</v>
      </c>
      <c r="AU16" s="41">
        <f t="shared" si="5"/>
        <v>-13.64591379429465</v>
      </c>
      <c r="AV16" s="41">
        <f t="shared" si="5"/>
        <v>-13.590130434674364</v>
      </c>
      <c r="AW16" s="41">
        <f t="shared" si="5"/>
        <v>-13.536942539758879</v>
      </c>
      <c r="AX16" s="41">
        <f t="shared" si="5"/>
        <v>-13.475129382626587</v>
      </c>
      <c r="AY16" s="41">
        <f t="shared" si="5"/>
        <v>-13.431956878922051</v>
      </c>
      <c r="AZ16" s="41">
        <f t="shared" si="5"/>
        <v>-13.401236015604837</v>
      </c>
      <c r="BA16" s="101">
        <f t="shared" si="5"/>
        <v>-5.6233726667896944</v>
      </c>
    </row>
    <row r="17" spans="1:1" x14ac:dyDescent="0.3">
      <c r="A17" s="42" t="s">
        <v>54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99258-D811-49A5-B03A-569527F9886A}">
  <sheetPr codeName="Hárok13"/>
  <dimension ref="A1:BA44"/>
  <sheetViews>
    <sheetView showGridLines="0" workbookViewId="0"/>
  </sheetViews>
  <sheetFormatPr defaultColWidth="8.88671875" defaultRowHeight="14.4" x14ac:dyDescent="0.3"/>
  <cols>
    <col min="1" max="1" width="36.44140625" style="2" customWidth="1"/>
    <col min="2" max="2" width="11.109375" style="2" customWidth="1"/>
    <col min="3" max="3" width="11.88671875" style="2" bestFit="1" customWidth="1"/>
    <col min="4" max="4" width="11.109375" style="2" customWidth="1"/>
    <col min="5" max="5" width="11.109375" style="2" bestFit="1" customWidth="1"/>
    <col min="6" max="6" width="11.109375" style="2" customWidth="1"/>
    <col min="7" max="7" width="11.5546875" style="2" bestFit="1" customWidth="1"/>
    <col min="8" max="8" width="10.88671875" style="2" customWidth="1"/>
    <col min="9" max="9" width="11" style="2" customWidth="1"/>
    <col min="10" max="10" width="11.109375" style="2" customWidth="1"/>
    <col min="11" max="11" width="11.5546875" style="2" customWidth="1"/>
    <col min="12" max="12" width="11.109375" style="2" customWidth="1"/>
    <col min="13" max="13" width="11" style="2" customWidth="1"/>
    <col min="14" max="14" width="10.88671875" style="2" customWidth="1"/>
    <col min="15" max="15" width="11.44140625" style="2" customWidth="1"/>
    <col min="16" max="16" width="10.88671875" style="2" customWidth="1"/>
    <col min="17" max="17" width="11.109375" style="2" bestFit="1" customWidth="1"/>
    <col min="18" max="18" width="11" style="2" customWidth="1"/>
    <col min="19" max="19" width="11.109375" style="2" customWidth="1"/>
    <col min="20" max="20" width="11.5546875" style="2" customWidth="1"/>
    <col min="21" max="22" width="11" style="2" customWidth="1"/>
    <col min="23" max="23" width="11.109375" style="2" customWidth="1"/>
    <col min="24" max="26" width="11" style="2" customWidth="1"/>
    <col min="27" max="27" width="11.5546875" style="2" bestFit="1" customWidth="1"/>
    <col min="28" max="28" width="11.109375" style="2" customWidth="1"/>
    <col min="29" max="29" width="11" style="2" customWidth="1"/>
    <col min="30" max="30" width="11.5546875" style="2" customWidth="1"/>
    <col min="31" max="34" width="11" style="2" customWidth="1"/>
    <col min="35" max="35" width="11.109375" style="2" customWidth="1"/>
    <col min="36" max="36" width="11.44140625" style="2" customWidth="1"/>
    <col min="37" max="37" width="12.109375" style="2" bestFit="1" customWidth="1"/>
    <col min="38" max="38" width="12.88671875" style="2" customWidth="1"/>
    <col min="39" max="39" width="11" style="2" customWidth="1"/>
    <col min="40" max="40" width="11.5546875" style="2" customWidth="1"/>
    <col min="41" max="41" width="11.109375" style="2" customWidth="1"/>
    <col min="42" max="42" width="11.5546875" style="2" customWidth="1"/>
    <col min="43" max="43" width="12.109375" style="2" customWidth="1"/>
    <col min="44" max="44" width="11.5546875" style="2" customWidth="1"/>
    <col min="45" max="45" width="11.44140625" style="2" customWidth="1"/>
    <col min="46" max="46" width="11.5546875" style="2" bestFit="1" customWidth="1"/>
    <col min="47" max="47" width="11.44140625" style="2" bestFit="1" customWidth="1"/>
    <col min="48" max="48" width="12" style="2" customWidth="1"/>
    <col min="49" max="49" width="11.88671875" style="2" customWidth="1"/>
    <col min="50" max="50" width="12" style="2" bestFit="1" customWidth="1"/>
    <col min="51" max="52" width="12.44140625" style="2" customWidth="1"/>
    <col min="53" max="53" width="12.5546875" style="3" bestFit="1" customWidth="1"/>
    <col min="54" max="16384" width="8.88671875" style="2"/>
  </cols>
  <sheetData>
    <row r="1" spans="1:53" x14ac:dyDescent="0.3">
      <c r="A1" s="7" t="s">
        <v>190</v>
      </c>
    </row>
    <row r="2" spans="1:53" s="58" customFormat="1" ht="14.4" customHeight="1" x14ac:dyDescent="0.25">
      <c r="A2" s="62"/>
      <c r="B2" s="62" t="str">
        <f>C2&amp;" O"</f>
        <v>2021 O</v>
      </c>
      <c r="C2" s="62">
        <v>2021</v>
      </c>
      <c r="D2" s="62">
        <f>C2+1</f>
        <v>2022</v>
      </c>
      <c r="E2" s="62">
        <f>D2+1</f>
        <v>2023</v>
      </c>
      <c r="F2" s="62">
        <f>E2+1</f>
        <v>2024</v>
      </c>
      <c r="G2" s="62">
        <f>F2+1</f>
        <v>2025</v>
      </c>
      <c r="H2" s="62">
        <f>G2+1</f>
        <v>2026</v>
      </c>
      <c r="I2" s="65">
        <f t="shared" ref="I2:BA2" si="0">H2+1</f>
        <v>2027</v>
      </c>
      <c r="J2" s="65">
        <f t="shared" si="0"/>
        <v>2028</v>
      </c>
      <c r="K2" s="65">
        <f t="shared" si="0"/>
        <v>2029</v>
      </c>
      <c r="L2" s="65">
        <f t="shared" si="0"/>
        <v>2030</v>
      </c>
      <c r="M2" s="65">
        <f t="shared" si="0"/>
        <v>2031</v>
      </c>
      <c r="N2" s="65">
        <f t="shared" si="0"/>
        <v>2032</v>
      </c>
      <c r="O2" s="65">
        <f t="shared" si="0"/>
        <v>2033</v>
      </c>
      <c r="P2" s="65">
        <f t="shared" si="0"/>
        <v>2034</v>
      </c>
      <c r="Q2" s="65">
        <f t="shared" si="0"/>
        <v>2035</v>
      </c>
      <c r="R2" s="65">
        <f t="shared" si="0"/>
        <v>2036</v>
      </c>
      <c r="S2" s="65">
        <f t="shared" si="0"/>
        <v>2037</v>
      </c>
      <c r="T2" s="65">
        <f t="shared" si="0"/>
        <v>2038</v>
      </c>
      <c r="U2" s="65">
        <f t="shared" si="0"/>
        <v>2039</v>
      </c>
      <c r="V2" s="65">
        <f t="shared" si="0"/>
        <v>2040</v>
      </c>
      <c r="W2" s="65">
        <f t="shared" si="0"/>
        <v>2041</v>
      </c>
      <c r="X2" s="65">
        <f t="shared" si="0"/>
        <v>2042</v>
      </c>
      <c r="Y2" s="65">
        <f t="shared" si="0"/>
        <v>2043</v>
      </c>
      <c r="Z2" s="65">
        <f t="shared" si="0"/>
        <v>2044</v>
      </c>
      <c r="AA2" s="65">
        <f t="shared" si="0"/>
        <v>2045</v>
      </c>
      <c r="AB2" s="65">
        <f t="shared" si="0"/>
        <v>2046</v>
      </c>
      <c r="AC2" s="65">
        <f t="shared" si="0"/>
        <v>2047</v>
      </c>
      <c r="AD2" s="65">
        <f t="shared" si="0"/>
        <v>2048</v>
      </c>
      <c r="AE2" s="65">
        <f t="shared" si="0"/>
        <v>2049</v>
      </c>
      <c r="AF2" s="65">
        <f t="shared" si="0"/>
        <v>2050</v>
      </c>
      <c r="AG2" s="65">
        <f t="shared" si="0"/>
        <v>2051</v>
      </c>
      <c r="AH2" s="65">
        <f>AG2+1</f>
        <v>2052</v>
      </c>
      <c r="AI2" s="65">
        <f t="shared" si="0"/>
        <v>2053</v>
      </c>
      <c r="AJ2" s="65">
        <f t="shared" si="0"/>
        <v>2054</v>
      </c>
      <c r="AK2" s="65">
        <f t="shared" si="0"/>
        <v>2055</v>
      </c>
      <c r="AL2" s="65">
        <f t="shared" si="0"/>
        <v>2056</v>
      </c>
      <c r="AM2" s="65">
        <f t="shared" si="0"/>
        <v>2057</v>
      </c>
      <c r="AN2" s="65">
        <f t="shared" si="0"/>
        <v>2058</v>
      </c>
      <c r="AO2" s="65">
        <f t="shared" si="0"/>
        <v>2059</v>
      </c>
      <c r="AP2" s="65">
        <f t="shared" si="0"/>
        <v>2060</v>
      </c>
      <c r="AQ2" s="65">
        <f t="shared" si="0"/>
        <v>2061</v>
      </c>
      <c r="AR2" s="65">
        <f>AQ2+1</f>
        <v>2062</v>
      </c>
      <c r="AS2" s="65">
        <f t="shared" si="0"/>
        <v>2063</v>
      </c>
      <c r="AT2" s="65">
        <f t="shared" si="0"/>
        <v>2064</v>
      </c>
      <c r="AU2" s="65">
        <f t="shared" si="0"/>
        <v>2065</v>
      </c>
      <c r="AV2" s="65">
        <f t="shared" si="0"/>
        <v>2066</v>
      </c>
      <c r="AW2" s="65">
        <f t="shared" si="0"/>
        <v>2067</v>
      </c>
      <c r="AX2" s="65">
        <f t="shared" si="0"/>
        <v>2068</v>
      </c>
      <c r="AY2" s="65">
        <f t="shared" si="0"/>
        <v>2069</v>
      </c>
      <c r="AZ2" s="65">
        <f t="shared" si="0"/>
        <v>2070</v>
      </c>
      <c r="BA2" s="65">
        <f t="shared" si="0"/>
        <v>2071</v>
      </c>
    </row>
    <row r="3" spans="1:53" s="58" customFormat="1" ht="14.4" customHeight="1" x14ac:dyDescent="0.25">
      <c r="A3" s="66" t="s">
        <v>1</v>
      </c>
      <c r="B3" s="67">
        <v>40185731.676296696</v>
      </c>
      <c r="C3" s="67">
        <v>40340891.676296704</v>
      </c>
      <c r="D3" s="67">
        <v>43281691.426205806</v>
      </c>
      <c r="E3" s="67">
        <v>46423554.314876251</v>
      </c>
      <c r="F3" s="67">
        <v>46543932.824275352</v>
      </c>
      <c r="G3" s="67">
        <v>48766900.991131634</v>
      </c>
      <c r="H3" s="67">
        <v>50599365.007961161</v>
      </c>
      <c r="I3" s="67">
        <v>52587909.5296809</v>
      </c>
      <c r="J3" s="67">
        <v>54672685.693833582</v>
      </c>
      <c r="K3" s="67">
        <v>56725124.271089688</v>
      </c>
      <c r="L3" s="67">
        <v>58818779.218765043</v>
      </c>
      <c r="M3" s="67">
        <v>61255475.933798812</v>
      </c>
      <c r="N3" s="67">
        <v>63786189.536331221</v>
      </c>
      <c r="O3" s="67">
        <v>66365691.280374072</v>
      </c>
      <c r="P3" s="67">
        <v>69013647.773826793</v>
      </c>
      <c r="Q3" s="67">
        <v>71688079.48348324</v>
      </c>
      <c r="R3" s="67">
        <v>74381204.741670147</v>
      </c>
      <c r="S3" s="67">
        <v>77097439.703017235</v>
      </c>
      <c r="T3" s="67">
        <v>79803447.982360289</v>
      </c>
      <c r="U3" s="67">
        <v>82544724.703712583</v>
      </c>
      <c r="V3" s="67">
        <v>85320194.375824079</v>
      </c>
      <c r="W3" s="67">
        <v>88148923.09252125</v>
      </c>
      <c r="X3" s="67">
        <v>91037097.024335921</v>
      </c>
      <c r="Y3" s="67">
        <v>93989869.079844058</v>
      </c>
      <c r="Z3" s="67">
        <v>97048768.150492281</v>
      </c>
      <c r="AA3" s="67">
        <v>100183280.08745335</v>
      </c>
      <c r="AB3" s="67">
        <v>103350084.32204008</v>
      </c>
      <c r="AC3" s="67">
        <v>106582240.13767681</v>
      </c>
      <c r="AD3" s="67">
        <v>109861432.26955038</v>
      </c>
      <c r="AE3" s="67">
        <v>113221725.34198998</v>
      </c>
      <c r="AF3" s="67">
        <v>116546180.71868606</v>
      </c>
      <c r="AG3" s="67">
        <v>120054066.8077804</v>
      </c>
      <c r="AH3" s="67">
        <v>123625017.26166949</v>
      </c>
      <c r="AI3" s="67">
        <v>127289667.02235813</v>
      </c>
      <c r="AJ3" s="67">
        <v>131081625.38824445</v>
      </c>
      <c r="AK3" s="67">
        <v>135006297.26451012</v>
      </c>
      <c r="AL3" s="67">
        <v>139094620.6415025</v>
      </c>
      <c r="AM3" s="67">
        <v>143399600.40632287</v>
      </c>
      <c r="AN3" s="67">
        <v>147931951.47257346</v>
      </c>
      <c r="AO3" s="67">
        <v>152739083.36459231</v>
      </c>
      <c r="AP3" s="67">
        <v>157734476.91301912</v>
      </c>
      <c r="AQ3" s="67">
        <v>162985474.21991837</v>
      </c>
      <c r="AR3" s="67">
        <v>168471707.42157266</v>
      </c>
      <c r="AS3" s="67">
        <v>174149567.32873672</v>
      </c>
      <c r="AT3" s="67">
        <v>180076740.32601011</v>
      </c>
      <c r="AU3" s="67">
        <v>186229346.52715024</v>
      </c>
      <c r="AV3" s="67">
        <v>192607626.08061704</v>
      </c>
      <c r="AW3" s="67">
        <v>199141610.48402154</v>
      </c>
      <c r="AX3" s="67">
        <v>205824808.5618138</v>
      </c>
      <c r="AY3" s="67">
        <v>212612150.40576741</v>
      </c>
      <c r="AZ3" s="67">
        <v>219536344.32608283</v>
      </c>
      <c r="BA3" s="67">
        <v>226624473.89584491</v>
      </c>
    </row>
    <row r="4" spans="1:53" s="58" customFormat="1" ht="14.4" customHeight="1" x14ac:dyDescent="0.25">
      <c r="A4" s="68" t="s">
        <v>2</v>
      </c>
      <c r="B4" s="57">
        <v>17900463.413775943</v>
      </c>
      <c r="C4" s="57">
        <v>17813962.413775943</v>
      </c>
      <c r="D4" s="57">
        <v>19209771.93370859</v>
      </c>
      <c r="E4" s="57">
        <v>20428862.369142223</v>
      </c>
      <c r="F4" s="57">
        <v>20803941.408268739</v>
      </c>
      <c r="G4" s="57">
        <v>21897734.898527898</v>
      </c>
      <c r="H4" s="57">
        <v>22928647.17438712</v>
      </c>
      <c r="I4" s="57">
        <v>23926891.629956733</v>
      </c>
      <c r="J4" s="57">
        <v>24874163.394691661</v>
      </c>
      <c r="K4" s="57">
        <v>25772583.437126633</v>
      </c>
      <c r="L4" s="57">
        <v>26683717.650242142</v>
      </c>
      <c r="M4" s="57">
        <v>27781793.04936488</v>
      </c>
      <c r="N4" s="57">
        <v>28919317.612317737</v>
      </c>
      <c r="O4" s="57">
        <v>30079776.173548747</v>
      </c>
      <c r="P4" s="57">
        <v>31260724.24907884</v>
      </c>
      <c r="Q4" s="57">
        <v>32456474.179610819</v>
      </c>
      <c r="R4" s="57">
        <v>33658839.542082869</v>
      </c>
      <c r="S4" s="57">
        <v>34859641.184766375</v>
      </c>
      <c r="T4" s="57">
        <v>36064392.421867751</v>
      </c>
      <c r="U4" s="57">
        <v>37275496.601751037</v>
      </c>
      <c r="V4" s="57">
        <v>38500538.997438967</v>
      </c>
      <c r="W4" s="57">
        <v>39742596.714159153</v>
      </c>
      <c r="X4" s="57">
        <v>41008991.185331412</v>
      </c>
      <c r="Y4" s="57">
        <v>42310640.597635917</v>
      </c>
      <c r="Z4" s="57">
        <v>43650270.316813886</v>
      </c>
      <c r="AA4" s="57">
        <v>45023103.870093673</v>
      </c>
      <c r="AB4" s="57">
        <v>46414182.154935233</v>
      </c>
      <c r="AC4" s="57">
        <v>47823425.258674756</v>
      </c>
      <c r="AD4" s="57">
        <v>49261011.790156864</v>
      </c>
      <c r="AE4" s="57">
        <v>50721534.553060271</v>
      </c>
      <c r="AF4" s="57">
        <v>52112565.371863276</v>
      </c>
      <c r="AG4" s="57">
        <v>53637843.240826257</v>
      </c>
      <c r="AH4" s="57">
        <v>55194988.850689754</v>
      </c>
      <c r="AI4" s="57">
        <v>56792235.82491558</v>
      </c>
      <c r="AJ4" s="57">
        <v>58442463.215286866</v>
      </c>
      <c r="AK4" s="57">
        <v>60151511.629036658</v>
      </c>
      <c r="AL4" s="57">
        <v>61938795.21966181</v>
      </c>
      <c r="AM4" s="57">
        <v>63821871.610055923</v>
      </c>
      <c r="AN4" s="57">
        <v>65813748.841002464</v>
      </c>
      <c r="AO4" s="57">
        <v>67917532.551347524</v>
      </c>
      <c r="AP4" s="57">
        <v>70127378.763002783</v>
      </c>
      <c r="AQ4" s="57">
        <v>72443317.134355634</v>
      </c>
      <c r="AR4" s="57">
        <v>74862825.344486222</v>
      </c>
      <c r="AS4" s="57">
        <v>77385957.04690893</v>
      </c>
      <c r="AT4" s="57">
        <v>80020073.403783053</v>
      </c>
      <c r="AU4" s="57">
        <v>82762496.261628702</v>
      </c>
      <c r="AV4" s="57">
        <v>85596422.141787261</v>
      </c>
      <c r="AW4" s="57">
        <v>88510192.918786854</v>
      </c>
      <c r="AX4" s="57">
        <v>91495009.504261091</v>
      </c>
      <c r="AY4" s="57">
        <v>94539737.901231006</v>
      </c>
      <c r="AZ4" s="57">
        <v>97635640.023030028</v>
      </c>
      <c r="BA4" s="57">
        <v>100801634.73368222</v>
      </c>
    </row>
    <row r="5" spans="1:53" s="58" customFormat="1" ht="14.4" customHeight="1" x14ac:dyDescent="0.25">
      <c r="A5" s="68" t="s">
        <v>3</v>
      </c>
      <c r="B5" s="57">
        <v>15336857.635028411</v>
      </c>
      <c r="C5" s="57">
        <v>15336857.635028411</v>
      </c>
      <c r="D5" s="57">
        <v>16173890.008308198</v>
      </c>
      <c r="E5" s="57">
        <v>17215598.385592155</v>
      </c>
      <c r="F5" s="57">
        <v>18072582.459651168</v>
      </c>
      <c r="G5" s="57">
        <v>18781248.54836851</v>
      </c>
      <c r="H5" s="57">
        <v>19512172.429591492</v>
      </c>
      <c r="I5" s="57">
        <v>20265506.693590783</v>
      </c>
      <c r="J5" s="57">
        <v>21044398.987915419</v>
      </c>
      <c r="K5" s="57">
        <v>21843992.243122462</v>
      </c>
      <c r="L5" s="57">
        <v>22665547.334178761</v>
      </c>
      <c r="M5" s="57">
        <v>23615381.106355552</v>
      </c>
      <c r="N5" s="57">
        <v>24604076.926454853</v>
      </c>
      <c r="O5" s="57">
        <v>25615171.202689905</v>
      </c>
      <c r="P5" s="57">
        <v>26648924.611660536</v>
      </c>
      <c r="Q5" s="57">
        <v>27699279.328362573</v>
      </c>
      <c r="R5" s="57">
        <v>28761174.470359169</v>
      </c>
      <c r="S5" s="57">
        <v>29828502.911421694</v>
      </c>
      <c r="T5" s="57">
        <v>30903097.882348847</v>
      </c>
      <c r="U5" s="57">
        <v>31988158.6678068</v>
      </c>
      <c r="V5" s="57">
        <v>33089123.190923702</v>
      </c>
      <c r="W5" s="57">
        <v>34209681.139961027</v>
      </c>
      <c r="X5" s="57">
        <v>35355358.29123462</v>
      </c>
      <c r="Y5" s="57">
        <v>36532999.772412688</v>
      </c>
      <c r="Z5" s="57">
        <v>37745963.798348144</v>
      </c>
      <c r="AA5" s="57">
        <v>38991234.464696974</v>
      </c>
      <c r="AB5" s="57">
        <v>40257320.089632668</v>
      </c>
      <c r="AC5" s="57">
        <v>41544482.279054932</v>
      </c>
      <c r="AD5" s="57">
        <v>42858446.621105663</v>
      </c>
      <c r="AE5" s="57">
        <v>44201600.551062278</v>
      </c>
      <c r="AF5" s="57">
        <v>45571566.170710504</v>
      </c>
      <c r="AG5" s="57">
        <v>46969222.386791974</v>
      </c>
      <c r="AH5" s="57">
        <v>48396544.146312229</v>
      </c>
      <c r="AI5" s="57">
        <v>49857557.460161544</v>
      </c>
      <c r="AJ5" s="57">
        <v>51367790.627817452</v>
      </c>
      <c r="AK5" s="57">
        <v>52930235.532308206</v>
      </c>
      <c r="AL5" s="57">
        <v>54559284.325393409</v>
      </c>
      <c r="AM5" s="57">
        <v>56267376.677661866</v>
      </c>
      <c r="AN5" s="57">
        <v>58061461.652362481</v>
      </c>
      <c r="AO5" s="57">
        <v>59950593.896262191</v>
      </c>
      <c r="AP5" s="57">
        <v>61930002.409367897</v>
      </c>
      <c r="AQ5" s="57">
        <v>64005375.551646017</v>
      </c>
      <c r="AR5" s="57">
        <v>66168185.02476722</v>
      </c>
      <c r="AS5" s="57">
        <v>68413576.302143693</v>
      </c>
      <c r="AT5" s="57">
        <v>70750951.77313371</v>
      </c>
      <c r="AU5" s="57">
        <v>73179273.517060369</v>
      </c>
      <c r="AV5" s="57">
        <v>75686194.282243639</v>
      </c>
      <c r="AW5" s="57">
        <v>78262482.162508368</v>
      </c>
      <c r="AX5" s="57">
        <v>80902524.507210374</v>
      </c>
      <c r="AY5" s="57">
        <v>83594939.276329845</v>
      </c>
      <c r="AZ5" s="57">
        <v>86334696.476137549</v>
      </c>
      <c r="BA5" s="57">
        <v>89138401.074046358</v>
      </c>
    </row>
    <row r="6" spans="1:53" s="58" customFormat="1" ht="14.4" customHeight="1" x14ac:dyDescent="0.25">
      <c r="A6" s="68" t="s">
        <v>26</v>
      </c>
      <c r="B6" s="57">
        <v>5026071.3245537505</v>
      </c>
      <c r="C6" s="57">
        <v>5267732.3245537551</v>
      </c>
      <c r="D6" s="57">
        <v>5505126.1841293024</v>
      </c>
      <c r="E6" s="57">
        <v>5644479.1817245325</v>
      </c>
      <c r="F6" s="57">
        <v>5778681.2997117378</v>
      </c>
      <c r="G6" s="57">
        <v>6037811.9579282822</v>
      </c>
      <c r="H6" s="57">
        <v>6307513.1815169379</v>
      </c>
      <c r="I6" s="57">
        <v>6581532.913814065</v>
      </c>
      <c r="J6" s="57">
        <v>6866977.150305219</v>
      </c>
      <c r="K6" s="57">
        <v>7145876.8326345896</v>
      </c>
      <c r="L6" s="57">
        <v>7429145.4881296782</v>
      </c>
      <c r="M6" s="57">
        <v>7733573.0684175445</v>
      </c>
      <c r="N6" s="57">
        <v>8050653.5832081102</v>
      </c>
      <c r="O6" s="57">
        <v>8369518.9795370651</v>
      </c>
      <c r="P6" s="57">
        <v>8711807.7742582019</v>
      </c>
      <c r="Q6" s="57">
        <v>9048252.660300592</v>
      </c>
      <c r="R6" s="57">
        <v>9384788.7644711211</v>
      </c>
      <c r="S6" s="57">
        <v>9740355.4973089453</v>
      </c>
      <c r="T6" s="57">
        <v>10074631.831826789</v>
      </c>
      <c r="U6" s="57">
        <v>10426581.223342476</v>
      </c>
      <c r="V6" s="57">
        <v>10781847.985104645</v>
      </c>
      <c r="W6" s="57">
        <v>11152283.664275026</v>
      </c>
      <c r="X6" s="57">
        <v>11530823.337967791</v>
      </c>
      <c r="Y6" s="57">
        <v>11904350.91321094</v>
      </c>
      <c r="Z6" s="57">
        <v>12307428.480737947</v>
      </c>
      <c r="AA6" s="57">
        <v>12718078.205525184</v>
      </c>
      <c r="AB6" s="57">
        <v>13120855.672162006</v>
      </c>
      <c r="AC6" s="57">
        <v>13547990.615908181</v>
      </c>
      <c r="AD6" s="57">
        <v>13965225.488371132</v>
      </c>
      <c r="AE6" s="57">
        <v>14408849.01727101</v>
      </c>
      <c r="AF6" s="57">
        <v>14857055.650183499</v>
      </c>
      <c r="AG6" s="57">
        <v>15324308.772025261</v>
      </c>
      <c r="AH6" s="57">
        <v>15790860.943288894</v>
      </c>
      <c r="AI6" s="57">
        <v>16274168.374661917</v>
      </c>
      <c r="AJ6" s="57">
        <v>16778455.100667797</v>
      </c>
      <c r="AK6" s="57">
        <v>17299926.414503094</v>
      </c>
      <c r="AL6" s="57">
        <v>17834388.510884885</v>
      </c>
      <c r="AM6" s="57">
        <v>18403181.484067097</v>
      </c>
      <c r="AN6" s="57">
        <v>18996337.606594771</v>
      </c>
      <c r="AO6" s="57">
        <v>19648200.89819812</v>
      </c>
      <c r="AP6" s="57">
        <v>20284721.654536217</v>
      </c>
      <c r="AQ6" s="57">
        <v>20966269.807659212</v>
      </c>
      <c r="AR6" s="57">
        <v>21683949.494776357</v>
      </c>
      <c r="AS6" s="57">
        <v>22399715.548192021</v>
      </c>
      <c r="AT6" s="57">
        <v>23153154.923859525</v>
      </c>
      <c r="AU6" s="57">
        <v>23924648.661748633</v>
      </c>
      <c r="AV6" s="57">
        <v>24744153.817170233</v>
      </c>
      <c r="AW6" s="57">
        <v>25564377.441702861</v>
      </c>
      <c r="AX6" s="57">
        <v>26393727.801250309</v>
      </c>
      <c r="AY6" s="57">
        <v>27210877.924951509</v>
      </c>
      <c r="AZ6" s="57">
        <v>28061983.220725626</v>
      </c>
      <c r="BA6" s="57">
        <v>28937466.782892767</v>
      </c>
    </row>
    <row r="7" spans="1:53" s="58" customFormat="1" ht="14.4" customHeight="1" x14ac:dyDescent="0.25">
      <c r="A7" s="68" t="s">
        <v>28</v>
      </c>
      <c r="B7" s="57">
        <v>1922339.3029385922</v>
      </c>
      <c r="C7" s="57">
        <v>1922339.3029385922</v>
      </c>
      <c r="D7" s="57">
        <v>2392903.3000597148</v>
      </c>
      <c r="E7" s="57">
        <v>3134614.3784173406</v>
      </c>
      <c r="F7" s="57">
        <v>1888727.6566436982</v>
      </c>
      <c r="G7" s="57">
        <v>2050105.586306937</v>
      </c>
      <c r="H7" s="57">
        <v>1851032.2224656006</v>
      </c>
      <c r="I7" s="57">
        <v>1813978.2923193187</v>
      </c>
      <c r="J7" s="57">
        <v>1887146.1609212824</v>
      </c>
      <c r="K7" s="57">
        <v>1962671.7582060141</v>
      </c>
      <c r="L7" s="57">
        <v>2040368.7462144634</v>
      </c>
      <c r="M7" s="57">
        <v>2124728.7096608342</v>
      </c>
      <c r="N7" s="57">
        <v>2212141.4143505152</v>
      </c>
      <c r="O7" s="57">
        <v>2301224.9245983576</v>
      </c>
      <c r="P7" s="57">
        <v>2392191.1388292098</v>
      </c>
      <c r="Q7" s="57">
        <v>2484073.3152092453</v>
      </c>
      <c r="R7" s="57">
        <v>2576401.9647569945</v>
      </c>
      <c r="S7" s="57">
        <v>2668940.1095202267</v>
      </c>
      <c r="T7" s="57">
        <v>2761325.8463169108</v>
      </c>
      <c r="U7" s="57">
        <v>2854488.2108122646</v>
      </c>
      <c r="V7" s="57">
        <v>2948684.2023567706</v>
      </c>
      <c r="W7" s="57">
        <v>3044361.5741260378</v>
      </c>
      <c r="X7" s="57">
        <v>3141924.2098020846</v>
      </c>
      <c r="Y7" s="57">
        <v>3241877.7965844884</v>
      </c>
      <c r="Z7" s="57">
        <v>3345105.5545923132</v>
      </c>
      <c r="AA7" s="57">
        <v>3450863.5471375198</v>
      </c>
      <c r="AB7" s="57">
        <v>3557726.4053101926</v>
      </c>
      <c r="AC7" s="57">
        <v>3666341.9840389616</v>
      </c>
      <c r="AD7" s="57">
        <v>3776748.3699167348</v>
      </c>
      <c r="AE7" s="57">
        <v>3889741.2205963945</v>
      </c>
      <c r="AF7" s="57">
        <v>4004993.525928779</v>
      </c>
      <c r="AG7" s="57">
        <v>4122692.4081369028</v>
      </c>
      <c r="AH7" s="57">
        <v>4242623.3213785961</v>
      </c>
      <c r="AI7" s="57">
        <v>4365705.3626190862</v>
      </c>
      <c r="AJ7" s="57">
        <v>4492916.4444723437</v>
      </c>
      <c r="AK7" s="57">
        <v>4624623.6886621928</v>
      </c>
      <c r="AL7" s="57">
        <v>4762152.5855623921</v>
      </c>
      <c r="AM7" s="57">
        <v>4907170.6345379855</v>
      </c>
      <c r="AN7" s="57">
        <v>5060403.3726137439</v>
      </c>
      <c r="AO7" s="57">
        <v>5222756.0187844746</v>
      </c>
      <c r="AP7" s="57">
        <v>5392374.0861122236</v>
      </c>
      <c r="AQ7" s="57">
        <v>5570511.7262575114</v>
      </c>
      <c r="AR7" s="57">
        <v>5756747.5575428521</v>
      </c>
      <c r="AS7" s="57">
        <v>5950318.4314920446</v>
      </c>
      <c r="AT7" s="57">
        <v>6152560.2252337802</v>
      </c>
      <c r="AU7" s="57">
        <v>6362928.0867125252</v>
      </c>
      <c r="AV7" s="57">
        <v>6580855.8394159386</v>
      </c>
      <c r="AW7" s="57">
        <v>6804557.9610234471</v>
      </c>
      <c r="AX7" s="57">
        <v>7033546.749092022</v>
      </c>
      <c r="AY7" s="57">
        <v>7266595.303255057</v>
      </c>
      <c r="AZ7" s="57">
        <v>7504024.6061896728</v>
      </c>
      <c r="BA7" s="57">
        <v>7746971.3052235581</v>
      </c>
    </row>
    <row r="8" spans="1:53" s="58" customFormat="1" ht="14.4" customHeight="1" x14ac:dyDescent="0.25">
      <c r="A8" s="66" t="s">
        <v>7</v>
      </c>
      <c r="B8" s="67">
        <v>46398630.852010839</v>
      </c>
      <c r="C8" s="67">
        <v>45153194.594230793</v>
      </c>
      <c r="D8" s="67">
        <v>47435684.392883904</v>
      </c>
      <c r="E8" s="67">
        <v>50809583.085085891</v>
      </c>
      <c r="F8" s="67">
        <v>50713442.393446453</v>
      </c>
      <c r="G8" s="67">
        <v>52563760.502791718</v>
      </c>
      <c r="H8" s="67">
        <v>54665959.4176054</v>
      </c>
      <c r="I8" s="67">
        <v>57111759.806647137</v>
      </c>
      <c r="J8" s="67">
        <v>59803971.271042675</v>
      </c>
      <c r="K8" s="67">
        <v>62577434.203887656</v>
      </c>
      <c r="L8" s="67">
        <v>65566036.891395599</v>
      </c>
      <c r="M8" s="67">
        <v>68842795.780921772</v>
      </c>
      <c r="N8" s="67">
        <v>72347354.325145707</v>
      </c>
      <c r="O8" s="67">
        <v>75811207.138544858</v>
      </c>
      <c r="P8" s="67">
        <v>79387676.143133998</v>
      </c>
      <c r="Q8" s="67">
        <v>83069445.077848315</v>
      </c>
      <c r="R8" s="67">
        <v>86906668.775594637</v>
      </c>
      <c r="S8" s="67">
        <v>90817235.582528174</v>
      </c>
      <c r="T8" s="67">
        <v>94798277.48915413</v>
      </c>
      <c r="U8" s="67">
        <v>98941025.637142524</v>
      </c>
      <c r="V8" s="67">
        <v>103243350.81057955</v>
      </c>
      <c r="W8" s="67">
        <v>107553473.5597872</v>
      </c>
      <c r="X8" s="67">
        <v>112075993.06622234</v>
      </c>
      <c r="Y8" s="67">
        <v>116770610.59302907</v>
      </c>
      <c r="Z8" s="67">
        <v>121769214.69968306</v>
      </c>
      <c r="AA8" s="67">
        <v>126810756.59040321</v>
      </c>
      <c r="AB8" s="67">
        <v>132055758.29928344</v>
      </c>
      <c r="AC8" s="67">
        <v>137575738.09097686</v>
      </c>
      <c r="AD8" s="67">
        <v>143321271.13035443</v>
      </c>
      <c r="AE8" s="67">
        <v>149207420.75877318</v>
      </c>
      <c r="AF8" s="67">
        <v>155375270.69622049</v>
      </c>
      <c r="AG8" s="67">
        <v>161778980.55658758</v>
      </c>
      <c r="AH8" s="67">
        <v>168515268.28327599</v>
      </c>
      <c r="AI8" s="67">
        <v>175384741.17488876</v>
      </c>
      <c r="AJ8" s="67">
        <v>182667783.90079638</v>
      </c>
      <c r="AK8" s="67">
        <v>190263114.70958033</v>
      </c>
      <c r="AL8" s="67">
        <v>198235829.51855016</v>
      </c>
      <c r="AM8" s="67">
        <v>206377925.16890976</v>
      </c>
      <c r="AN8" s="67">
        <v>214925520.95900071</v>
      </c>
      <c r="AO8" s="67">
        <v>223927212.80627823</v>
      </c>
      <c r="AP8" s="67">
        <v>233219900.86077836</v>
      </c>
      <c r="AQ8" s="67">
        <v>242726890.39886615</v>
      </c>
      <c r="AR8" s="67">
        <v>252766616.83402309</v>
      </c>
      <c r="AS8" s="67">
        <v>263085553.19831789</v>
      </c>
      <c r="AT8" s="67">
        <v>273965412.63868529</v>
      </c>
      <c r="AU8" s="67">
        <v>284925394.72609431</v>
      </c>
      <c r="AV8" s="67">
        <v>296499240.17425627</v>
      </c>
      <c r="AW8" s="67">
        <v>308408487.88608283</v>
      </c>
      <c r="AX8" s="67">
        <v>320864863.75169832</v>
      </c>
      <c r="AY8" s="67">
        <v>333329417.72605723</v>
      </c>
      <c r="AZ8" s="67">
        <v>346418220.26972669</v>
      </c>
      <c r="BA8" s="67">
        <v>360013575.7350049</v>
      </c>
    </row>
    <row r="9" spans="1:53" s="58" customFormat="1" ht="14.4" customHeight="1" x14ac:dyDescent="0.25">
      <c r="A9" s="70" t="s">
        <v>55</v>
      </c>
      <c r="B9" s="71">
        <v>46516322.465840138</v>
      </c>
      <c r="C9" s="71">
        <v>44033668.579425573</v>
      </c>
      <c r="D9" s="71">
        <v>46294523.746905729</v>
      </c>
      <c r="E9" s="71">
        <v>49611726.659349978</v>
      </c>
      <c r="F9" s="71">
        <v>49469959.733869858</v>
      </c>
      <c r="G9" s="71">
        <v>51257712.125066847</v>
      </c>
      <c r="H9" s="71">
        <v>53242404.537302189</v>
      </c>
      <c r="I9" s="71">
        <v>55528641.894124329</v>
      </c>
      <c r="J9" s="71">
        <v>58011734.074503481</v>
      </c>
      <c r="K9" s="71">
        <v>60518758.353322946</v>
      </c>
      <c r="L9" s="71">
        <v>63113425.392401055</v>
      </c>
      <c r="M9" s="71">
        <v>65839274.718325436</v>
      </c>
      <c r="N9" s="71">
        <v>68717649.538762257</v>
      </c>
      <c r="O9" s="71">
        <v>71574592.405844331</v>
      </c>
      <c r="P9" s="71">
        <v>74574878.357720941</v>
      </c>
      <c r="Q9" s="71">
        <v>77658167.546502829</v>
      </c>
      <c r="R9" s="71">
        <v>80868492.738499179</v>
      </c>
      <c r="S9" s="71">
        <v>84132125.672763437</v>
      </c>
      <c r="T9" s="71">
        <v>87445440.030417651</v>
      </c>
      <c r="U9" s="71">
        <v>90897669.381626815</v>
      </c>
      <c r="V9" s="71">
        <v>94486283.950419977</v>
      </c>
      <c r="W9" s="71">
        <v>98041046.295187354</v>
      </c>
      <c r="X9" s="71">
        <v>101746016.38663933</v>
      </c>
      <c r="Y9" s="71">
        <v>105555222.21394786</v>
      </c>
      <c r="Z9" s="71">
        <v>109595379.00568134</v>
      </c>
      <c r="AA9" s="71">
        <v>113600821.53297821</v>
      </c>
      <c r="AB9" s="71">
        <v>117730052.02371462</v>
      </c>
      <c r="AC9" s="71">
        <v>122047319.4043632</v>
      </c>
      <c r="AD9" s="71">
        <v>126495419.45487133</v>
      </c>
      <c r="AE9" s="71">
        <v>130984668.6422694</v>
      </c>
      <c r="AF9" s="71">
        <v>135648848.28947315</v>
      </c>
      <c r="AG9" s="71">
        <v>140436313.30880693</v>
      </c>
      <c r="AH9" s="71">
        <v>145435666.29365039</v>
      </c>
      <c r="AI9" s="71">
        <v>150440860.94702065</v>
      </c>
      <c r="AJ9" s="71">
        <v>155725811.01887006</v>
      </c>
      <c r="AK9" s="71">
        <v>161180193.24985865</v>
      </c>
      <c r="AL9" s="71">
        <v>166861212.08296818</v>
      </c>
      <c r="AM9" s="71">
        <v>172556646.33947286</v>
      </c>
      <c r="AN9" s="71">
        <v>178500795.59396163</v>
      </c>
      <c r="AO9" s="71">
        <v>184735952.29113883</v>
      </c>
      <c r="AP9" s="71">
        <v>191092444.06516925</v>
      </c>
      <c r="AQ9" s="71">
        <v>197491976.5560621</v>
      </c>
      <c r="AR9" s="71">
        <v>204247657.18484938</v>
      </c>
      <c r="AS9" s="71">
        <v>211099197.1122832</v>
      </c>
      <c r="AT9" s="71">
        <v>218319807.77227417</v>
      </c>
      <c r="AU9" s="71">
        <v>225425052.79007867</v>
      </c>
      <c r="AV9" s="71">
        <v>232944318.0091278</v>
      </c>
      <c r="AW9" s="71">
        <v>240589430.89266768</v>
      </c>
      <c r="AX9" s="71">
        <v>248559720.12988713</v>
      </c>
      <c r="AY9" s="71">
        <v>256310109.46937916</v>
      </c>
      <c r="AZ9" s="71">
        <v>264448776.90712559</v>
      </c>
      <c r="BA9" s="71">
        <v>272839557.7912001</v>
      </c>
    </row>
    <row r="10" spans="1:53" s="58" customFormat="1" ht="14.4" customHeight="1" x14ac:dyDescent="0.25">
      <c r="A10" s="68" t="s">
        <v>56</v>
      </c>
      <c r="B10" s="71">
        <v>21952771.313459169</v>
      </c>
      <c r="C10" s="71">
        <v>20902994.427044608</v>
      </c>
      <c r="D10" s="71">
        <v>22260343.023842491</v>
      </c>
      <c r="E10" s="71">
        <v>24508655.718114462</v>
      </c>
      <c r="F10" s="71">
        <v>23527212.420547236</v>
      </c>
      <c r="G10" s="71">
        <v>24061708.494786188</v>
      </c>
      <c r="H10" s="71">
        <v>24839161.620497953</v>
      </c>
      <c r="I10" s="71">
        <v>25821070.870783929</v>
      </c>
      <c r="J10" s="71">
        <v>26913255.538019225</v>
      </c>
      <c r="K10" s="71">
        <v>27967512.556789991</v>
      </c>
      <c r="L10" s="71">
        <v>29088835.879834369</v>
      </c>
      <c r="M10" s="71">
        <v>30300655.608628958</v>
      </c>
      <c r="N10" s="71">
        <v>31603214.225726876</v>
      </c>
      <c r="O10" s="71">
        <v>32834605.320229445</v>
      </c>
      <c r="P10" s="71">
        <v>34151545.774544775</v>
      </c>
      <c r="Q10" s="71">
        <v>35472867.601366475</v>
      </c>
      <c r="R10" s="71">
        <v>36851822.907737352</v>
      </c>
      <c r="S10" s="71">
        <v>38140613.719413996</v>
      </c>
      <c r="T10" s="71">
        <v>39462500.28356646</v>
      </c>
      <c r="U10" s="71">
        <v>40807376.933597274</v>
      </c>
      <c r="V10" s="71">
        <v>42226794.795508124</v>
      </c>
      <c r="W10" s="71">
        <v>43552491.921533696</v>
      </c>
      <c r="X10" s="71">
        <v>44967064.537397176</v>
      </c>
      <c r="Y10" s="71">
        <v>46403058.020961799</v>
      </c>
      <c r="Z10" s="71">
        <v>47969707.003753565</v>
      </c>
      <c r="AA10" s="71">
        <v>49431813.740229279</v>
      </c>
      <c r="AB10" s="71">
        <v>50968206.515376747</v>
      </c>
      <c r="AC10" s="71">
        <v>52544779.510285847</v>
      </c>
      <c r="AD10" s="71">
        <v>54209544.198612578</v>
      </c>
      <c r="AE10" s="71">
        <v>55767674.247115687</v>
      </c>
      <c r="AF10" s="71">
        <v>57431643.512288168</v>
      </c>
      <c r="AG10" s="71">
        <v>59138557.13934657</v>
      </c>
      <c r="AH10" s="71">
        <v>60956645.99629841</v>
      </c>
      <c r="AI10" s="71">
        <v>62647150.285458289</v>
      </c>
      <c r="AJ10" s="71">
        <v>64486923.716204382</v>
      </c>
      <c r="AK10" s="71">
        <v>66390054.504178971</v>
      </c>
      <c r="AL10" s="71">
        <v>68467054.772622973</v>
      </c>
      <c r="AM10" s="71">
        <v>70459455.471564174</v>
      </c>
      <c r="AN10" s="71">
        <v>72662148.672661483</v>
      </c>
      <c r="AO10" s="71">
        <v>75016487.823524117</v>
      </c>
      <c r="AP10" s="71">
        <v>77550740.406029984</v>
      </c>
      <c r="AQ10" s="71">
        <v>79997554.322551772</v>
      </c>
      <c r="AR10" s="71">
        <v>82678149.462535098</v>
      </c>
      <c r="AS10" s="71">
        <v>85439038.672205776</v>
      </c>
      <c r="AT10" s="71">
        <v>88457364.857977614</v>
      </c>
      <c r="AU10" s="71">
        <v>91329539.804521009</v>
      </c>
      <c r="AV10" s="71">
        <v>94458815.119891509</v>
      </c>
      <c r="AW10" s="71">
        <v>97656341.569767892</v>
      </c>
      <c r="AX10" s="71">
        <v>101068344.42937836</v>
      </c>
      <c r="AY10" s="71">
        <v>104225522.42210434</v>
      </c>
      <c r="AZ10" s="71">
        <v>107609257.21010448</v>
      </c>
      <c r="BA10" s="71">
        <v>111077472.02153617</v>
      </c>
    </row>
    <row r="11" spans="1:53" s="58" customFormat="1" ht="14.4" customHeight="1" x14ac:dyDescent="0.25">
      <c r="A11" s="68" t="s">
        <v>44</v>
      </c>
      <c r="B11" s="71">
        <v>24290130.879218899</v>
      </c>
      <c r="C11" s="71">
        <v>22857253.879218902</v>
      </c>
      <c r="D11" s="71">
        <v>23743402.82853866</v>
      </c>
      <c r="E11" s="71">
        <v>24820960.064058218</v>
      </c>
      <c r="F11" s="71">
        <v>25669338.744319949</v>
      </c>
      <c r="G11" s="71">
        <v>26931360.140747476</v>
      </c>
      <c r="H11" s="71">
        <v>28159987.439079914</v>
      </c>
      <c r="I11" s="71">
        <v>29458936.734778248</v>
      </c>
      <c r="J11" s="71">
        <v>30846175.339310549</v>
      </c>
      <c r="K11" s="71">
        <v>32298084.940697707</v>
      </c>
      <c r="L11" s="71">
        <v>33764162.424916357</v>
      </c>
      <c r="M11" s="71">
        <v>35277994.266830117</v>
      </c>
      <c r="N11" s="71">
        <v>36853699.955358192</v>
      </c>
      <c r="O11" s="71">
        <v>38479728.072638005</v>
      </c>
      <c r="P11" s="71">
        <v>40214647.717387266</v>
      </c>
      <c r="Q11" s="71">
        <v>41975616.098289996</v>
      </c>
      <c r="R11" s="71">
        <v>43805966.51788725</v>
      </c>
      <c r="S11" s="71">
        <v>45779768.271694936</v>
      </c>
      <c r="T11" s="71">
        <v>47770134.36290548</v>
      </c>
      <c r="U11" s="71">
        <v>49876403.592302635</v>
      </c>
      <c r="V11" s="71">
        <v>52044494.610800073</v>
      </c>
      <c r="W11" s="71">
        <v>54322293.436871618</v>
      </c>
      <c r="X11" s="71">
        <v>56678862.539207608</v>
      </c>
      <c r="Y11" s="71">
        <v>59045133.535959519</v>
      </c>
      <c r="Z11" s="71">
        <v>61524041.09501259</v>
      </c>
      <c r="AA11" s="71">
        <v>64066072.078228928</v>
      </c>
      <c r="AB11" s="71">
        <v>66658484.033471167</v>
      </c>
      <c r="AC11" s="71">
        <v>69397846.676378846</v>
      </c>
      <c r="AD11" s="71">
        <v>72179393.613556057</v>
      </c>
      <c r="AE11" s="71">
        <v>75108658.73708196</v>
      </c>
      <c r="AF11" s="71">
        <v>78113480.740221456</v>
      </c>
      <c r="AG11" s="71">
        <v>81240289.92915912</v>
      </c>
      <c r="AH11" s="71">
        <v>84429734.285869241</v>
      </c>
      <c r="AI11" s="71">
        <v>87742721.94712913</v>
      </c>
      <c r="AJ11" s="71">
        <v>91186464.317335412</v>
      </c>
      <c r="AK11" s="71">
        <v>94736283.21721822</v>
      </c>
      <c r="AL11" s="71">
        <v>98337773.408721358</v>
      </c>
      <c r="AM11" s="71">
        <v>102039333.3799029</v>
      </c>
      <c r="AN11" s="71">
        <v>105779248.20000732</v>
      </c>
      <c r="AO11" s="71">
        <v>109658455.00062817</v>
      </c>
      <c r="AP11" s="71">
        <v>113479016.88039142</v>
      </c>
      <c r="AQ11" s="71">
        <v>117429991.16540773</v>
      </c>
      <c r="AR11" s="71">
        <v>121502456.3327142</v>
      </c>
      <c r="AS11" s="71">
        <v>125591215.27212459</v>
      </c>
      <c r="AT11" s="71">
        <v>129791537.6544342</v>
      </c>
      <c r="AU11" s="71">
        <v>134023415.0630115</v>
      </c>
      <c r="AV11" s="71">
        <v>138406740.31362832</v>
      </c>
      <c r="AW11" s="71">
        <v>142852978.70036012</v>
      </c>
      <c r="AX11" s="71">
        <v>147409900.66253749</v>
      </c>
      <c r="AY11" s="71">
        <v>152001737.98700657</v>
      </c>
      <c r="AZ11" s="71">
        <v>156755292.50573197</v>
      </c>
      <c r="BA11" s="71">
        <v>161676230.93141383</v>
      </c>
    </row>
    <row r="12" spans="1:53" s="58" customFormat="1" ht="14.4" customHeight="1" x14ac:dyDescent="0.25">
      <c r="A12" s="68" t="s">
        <v>57</v>
      </c>
      <c r="B12" s="71">
        <v>98222.016379126682</v>
      </c>
      <c r="C12" s="71">
        <v>98222.016379126682</v>
      </c>
      <c r="D12" s="71">
        <v>97851.920748813995</v>
      </c>
      <c r="E12" s="71">
        <v>88502.154185433057</v>
      </c>
      <c r="F12" s="71">
        <v>79107.289462072527</v>
      </c>
      <c r="G12" s="71">
        <v>69635.40211208754</v>
      </c>
      <c r="H12" s="71">
        <v>47526.035834001377</v>
      </c>
      <c r="I12" s="71">
        <v>52168.648200160394</v>
      </c>
      <c r="J12" s="71">
        <v>55086.208001667226</v>
      </c>
      <c r="K12" s="71">
        <v>55177.053918172409</v>
      </c>
      <c r="L12" s="71">
        <v>61660.692980220003</v>
      </c>
      <c r="M12" s="71">
        <v>61059.750647900692</v>
      </c>
      <c r="N12" s="71">
        <v>60355.128207396752</v>
      </c>
      <c r="O12" s="71">
        <v>59046.871728240883</v>
      </c>
      <c r="P12" s="71">
        <v>6623.6898254557564</v>
      </c>
      <c r="Q12" s="71">
        <v>6756.163621964869</v>
      </c>
      <c r="R12" s="71">
        <v>6891.2868944041666</v>
      </c>
      <c r="S12" s="71">
        <v>7029.1126322922528</v>
      </c>
      <c r="T12" s="71">
        <v>7169.6948849380997</v>
      </c>
      <c r="U12" s="71">
        <v>7313.0887826368598</v>
      </c>
      <c r="V12" s="71">
        <v>7459.3505582895968</v>
      </c>
      <c r="W12" s="71">
        <v>11491.170924122951</v>
      </c>
      <c r="X12" s="71">
        <v>16320.942589083132</v>
      </c>
      <c r="Y12" s="71">
        <v>22322.206684701257</v>
      </c>
      <c r="Z12" s="71">
        <v>15958.836525791523</v>
      </c>
      <c r="AA12" s="71">
        <v>16278.013256307357</v>
      </c>
      <c r="AB12" s="71">
        <v>15702.212882035887</v>
      </c>
      <c r="AC12" s="71">
        <v>16016.257139676602</v>
      </c>
      <c r="AD12" s="71">
        <v>16766.566732116749</v>
      </c>
      <c r="AE12" s="71">
        <v>17561.367164381474</v>
      </c>
      <c r="AF12" s="71">
        <v>17912.594507669099</v>
      </c>
      <c r="AG12" s="71">
        <v>18838.558364642318</v>
      </c>
      <c r="AH12" s="71">
        <v>19655.774461182737</v>
      </c>
      <c r="AI12" s="71">
        <v>20501.020975672436</v>
      </c>
      <c r="AJ12" s="71">
        <v>21049.393488917296</v>
      </c>
      <c r="AK12" s="71">
        <v>21564.460782433016</v>
      </c>
      <c r="AL12" s="71">
        <v>23133.324179214247</v>
      </c>
      <c r="AM12" s="71">
        <v>23595.990662798547</v>
      </c>
      <c r="AN12" s="71">
        <v>24067.910476054498</v>
      </c>
      <c r="AO12" s="71">
        <v>24549.268685575604</v>
      </c>
      <c r="AP12" s="71">
        <v>25040.254059287108</v>
      </c>
      <c r="AQ12" s="71">
        <v>25541.059140472844</v>
      </c>
      <c r="AR12" s="71">
        <v>26862.387965790866</v>
      </c>
      <c r="AS12" s="71">
        <v>27399.635725106691</v>
      </c>
      <c r="AT12" s="71">
        <v>27947.628439608845</v>
      </c>
      <c r="AU12" s="71">
        <v>27668.048291068993</v>
      </c>
      <c r="AV12" s="71">
        <v>32811.335818830521</v>
      </c>
      <c r="AW12" s="71">
        <v>32595.15309609496</v>
      </c>
      <c r="AX12" s="71">
        <v>32357.198530122405</v>
      </c>
      <c r="AY12" s="71">
        <v>32096.687720272457</v>
      </c>
      <c r="AZ12" s="71">
        <v>31812.813598616514</v>
      </c>
      <c r="BA12" s="71">
        <v>31740.826845401898</v>
      </c>
    </row>
    <row r="13" spans="1:53" s="58" customFormat="1" ht="14.4" customHeight="1" x14ac:dyDescent="0.25">
      <c r="A13" s="68" t="s">
        <v>58</v>
      </c>
      <c r="B13" s="71">
        <v>175198.25678294001</v>
      </c>
      <c r="C13" s="71">
        <v>175198.25678294001</v>
      </c>
      <c r="D13" s="71">
        <v>192925.97377575905</v>
      </c>
      <c r="E13" s="71">
        <v>193608.72299185878</v>
      </c>
      <c r="F13" s="71">
        <v>194301.27954059836</v>
      </c>
      <c r="G13" s="71">
        <v>195008.0874210973</v>
      </c>
      <c r="H13" s="71">
        <v>195729.44189032778</v>
      </c>
      <c r="I13" s="71">
        <v>196465.6403619888</v>
      </c>
      <c r="J13" s="71">
        <v>197216.98917202986</v>
      </c>
      <c r="K13" s="71">
        <v>197983.80191707294</v>
      </c>
      <c r="L13" s="71">
        <v>198766.39467011031</v>
      </c>
      <c r="M13" s="71">
        <v>199565.09221844852</v>
      </c>
      <c r="N13" s="71">
        <v>200380.22946978436</v>
      </c>
      <c r="O13" s="71">
        <v>201212.1412486425</v>
      </c>
      <c r="P13" s="71">
        <v>202061.17596345145</v>
      </c>
      <c r="Q13" s="71">
        <v>202927.68322438226</v>
      </c>
      <c r="R13" s="71">
        <v>203812.02598017841</v>
      </c>
      <c r="S13" s="71">
        <v>204714.56902222021</v>
      </c>
      <c r="T13" s="71">
        <v>205635.68906075732</v>
      </c>
      <c r="U13" s="71">
        <v>206575.7669442771</v>
      </c>
      <c r="V13" s="71">
        <v>207535.19355348742</v>
      </c>
      <c r="W13" s="71">
        <v>154769.76585792759</v>
      </c>
      <c r="X13" s="71">
        <v>83768.367445461685</v>
      </c>
      <c r="Y13" s="71">
        <v>84708.450341848002</v>
      </c>
      <c r="Z13" s="71">
        <v>85672.070389395056</v>
      </c>
      <c r="AA13" s="71">
        <v>86657.701263695315</v>
      </c>
      <c r="AB13" s="71">
        <v>87659.261984671524</v>
      </c>
      <c r="AC13" s="71">
        <v>88676.960558824794</v>
      </c>
      <c r="AD13" s="71">
        <v>89715.075970579288</v>
      </c>
      <c r="AE13" s="71">
        <v>90774.290907379327</v>
      </c>
      <c r="AF13" s="71">
        <v>85811.442455866432</v>
      </c>
      <c r="AG13" s="71">
        <v>38627.681936603112</v>
      </c>
      <c r="AH13" s="71">
        <v>29630.237021539531</v>
      </c>
      <c r="AI13" s="71">
        <v>30487.693457553891</v>
      </c>
      <c r="AJ13" s="71">
        <v>31373.591841363053</v>
      </c>
      <c r="AK13" s="71">
        <v>32291.067679021224</v>
      </c>
      <c r="AL13" s="71">
        <v>33250.577444637689</v>
      </c>
      <c r="AM13" s="71">
        <v>34261.497343006246</v>
      </c>
      <c r="AN13" s="71">
        <v>35330.810816797049</v>
      </c>
      <c r="AO13" s="71">
        <v>36460.198301007986</v>
      </c>
      <c r="AP13" s="71">
        <v>37646.524688544509</v>
      </c>
      <c r="AQ13" s="71">
        <v>38890.008962091692</v>
      </c>
      <c r="AR13" s="71">
        <v>40189.001634303175</v>
      </c>
      <c r="AS13" s="71">
        <v>41543.532227737414</v>
      </c>
      <c r="AT13" s="71">
        <v>42957.631422746759</v>
      </c>
      <c r="AU13" s="71">
        <v>44429.874255084957</v>
      </c>
      <c r="AV13" s="71">
        <v>45951.239789155909</v>
      </c>
      <c r="AW13" s="71">
        <v>47515.469443593116</v>
      </c>
      <c r="AX13" s="71">
        <v>49117.839441151482</v>
      </c>
      <c r="AY13" s="71">
        <v>50752.372547984232</v>
      </c>
      <c r="AZ13" s="71">
        <v>52414.37769052435</v>
      </c>
      <c r="BA13" s="71">
        <v>54114.011404701763</v>
      </c>
    </row>
    <row r="14" spans="1:53" s="58" customFormat="1" ht="14.4" customHeight="1" x14ac:dyDescent="0.25">
      <c r="A14" s="72" t="s">
        <v>59</v>
      </c>
      <c r="B14" s="73">
        <v>1119661.6701940508</v>
      </c>
      <c r="C14" s="73">
        <v>1119526.0148052191</v>
      </c>
      <c r="D14" s="73">
        <v>1141160.6459781691</v>
      </c>
      <c r="E14" s="73">
        <v>1197856.4257359116</v>
      </c>
      <c r="F14" s="73">
        <v>1243482.6595766016</v>
      </c>
      <c r="G14" s="73">
        <v>1306048.3777248799</v>
      </c>
      <c r="H14" s="73">
        <v>1423554.8803032073</v>
      </c>
      <c r="I14" s="73">
        <v>1583117.9125228063</v>
      </c>
      <c r="J14" s="73">
        <v>1792237.1965392029</v>
      </c>
      <c r="K14" s="73">
        <v>2058675.8505647043</v>
      </c>
      <c r="L14" s="73">
        <v>2452611.4989945451</v>
      </c>
      <c r="M14" s="73">
        <v>3003521.0625963388</v>
      </c>
      <c r="N14" s="73">
        <v>3629704.786383444</v>
      </c>
      <c r="O14" s="73">
        <v>4236614.7327005332</v>
      </c>
      <c r="P14" s="73">
        <v>4812797.7854130557</v>
      </c>
      <c r="Q14" s="73">
        <v>5411277.5313454838</v>
      </c>
      <c r="R14" s="73">
        <v>6038176.0370954443</v>
      </c>
      <c r="S14" s="73">
        <v>6685109.9097647248</v>
      </c>
      <c r="T14" s="73">
        <v>7352837.4587364886</v>
      </c>
      <c r="U14" s="73">
        <v>8043356.2555156955</v>
      </c>
      <c r="V14" s="73">
        <v>8757066.8601595648</v>
      </c>
      <c r="W14" s="73">
        <v>9512427.2645998299</v>
      </c>
      <c r="X14" s="73">
        <v>10329976.679583009</v>
      </c>
      <c r="Y14" s="73">
        <v>11215388.37908119</v>
      </c>
      <c r="Z14" s="73">
        <v>12173835.694001716</v>
      </c>
      <c r="AA14" s="73">
        <v>13209935.057424994</v>
      </c>
      <c r="AB14" s="73">
        <v>14325706.275568837</v>
      </c>
      <c r="AC14" s="73">
        <v>15528418.68661367</v>
      </c>
      <c r="AD14" s="73">
        <v>16825851.675483115</v>
      </c>
      <c r="AE14" s="73">
        <v>18222752.116503771</v>
      </c>
      <c r="AF14" s="73">
        <v>19726422.406747311</v>
      </c>
      <c r="AG14" s="73">
        <v>21342667.247780651</v>
      </c>
      <c r="AH14" s="73">
        <v>23079601.989625636</v>
      </c>
      <c r="AI14" s="73">
        <v>24943880.227868099</v>
      </c>
      <c r="AJ14" s="73">
        <v>26941972.881926328</v>
      </c>
      <c r="AK14" s="73">
        <v>29082921.459721707</v>
      </c>
      <c r="AL14" s="73">
        <v>31374617.435581993</v>
      </c>
      <c r="AM14" s="73">
        <v>33821278.829436891</v>
      </c>
      <c r="AN14" s="73">
        <v>36424725.36503908</v>
      </c>
      <c r="AO14" s="73">
        <v>39191260.515139371</v>
      </c>
      <c r="AP14" s="73">
        <v>42127456.795609124</v>
      </c>
      <c r="AQ14" s="73">
        <v>45234913.842804082</v>
      </c>
      <c r="AR14" s="73">
        <v>48518959.649173707</v>
      </c>
      <c r="AS14" s="73">
        <v>51986356.086034648</v>
      </c>
      <c r="AT14" s="73">
        <v>55645604.866411082</v>
      </c>
      <c r="AU14" s="73">
        <v>59500341.936015703</v>
      </c>
      <c r="AV14" s="73">
        <v>63554922.165128477</v>
      </c>
      <c r="AW14" s="73">
        <v>67819056.993415177</v>
      </c>
      <c r="AX14" s="73">
        <v>72305143.621811256</v>
      </c>
      <c r="AY14" s="73">
        <v>77019308.256678045</v>
      </c>
      <c r="AZ14" s="73">
        <v>81969443.362601131</v>
      </c>
      <c r="BA14" s="73">
        <v>87174017.943804786</v>
      </c>
    </row>
    <row r="15" spans="1:53" s="58" customFormat="1" ht="14.4" customHeight="1" x14ac:dyDescent="0.25">
      <c r="A15" s="74" t="s">
        <v>13</v>
      </c>
      <c r="B15" s="75">
        <v>-7450252.4597374871</v>
      </c>
      <c r="C15" s="75">
        <v>-4812302.9179340936</v>
      </c>
      <c r="D15" s="75">
        <v>-4153992.9666780871</v>
      </c>
      <c r="E15" s="75">
        <v>-4386028.7702096319</v>
      </c>
      <c r="F15" s="75">
        <v>-4169509.5691711036</v>
      </c>
      <c r="G15" s="75">
        <v>-3796859.5116600902</v>
      </c>
      <c r="H15" s="75">
        <v>-4066594.4096442433</v>
      </c>
      <c r="I15" s="75">
        <v>-4523850.2769662347</v>
      </c>
      <c r="J15" s="75">
        <v>-5131285.5772090983</v>
      </c>
      <c r="K15" s="75">
        <v>-5852309.9327979647</v>
      </c>
      <c r="L15" s="75">
        <v>-6747257.6726305569</v>
      </c>
      <c r="M15" s="75">
        <v>-7587319.8471229589</v>
      </c>
      <c r="N15" s="75">
        <v>-8561164.7888144758</v>
      </c>
      <c r="O15" s="75">
        <v>-9445515.8581707887</v>
      </c>
      <c r="P15" s="75">
        <v>-10374028.369307218</v>
      </c>
      <c r="Q15" s="75">
        <v>-11381365.594365075</v>
      </c>
      <c r="R15" s="75">
        <v>-12525464.033924494</v>
      </c>
      <c r="S15" s="75">
        <v>-13719795.879510939</v>
      </c>
      <c r="T15" s="75">
        <v>-14994829.506793855</v>
      </c>
      <c r="U15" s="75">
        <v>-16396300.93342994</v>
      </c>
      <c r="V15" s="75">
        <v>-17923156.434755463</v>
      </c>
      <c r="W15" s="75">
        <v>-19404550.467265952</v>
      </c>
      <c r="X15" s="75">
        <v>-21038896.041886427</v>
      </c>
      <c r="Y15" s="75">
        <v>-22780741.513185006</v>
      </c>
      <c r="Z15" s="75">
        <v>-24720446.54919076</v>
      </c>
      <c r="AA15" s="75">
        <v>-26627476.502949864</v>
      </c>
      <c r="AB15" s="75">
        <v>-28705673.977243371</v>
      </c>
      <c r="AC15" s="75">
        <v>-30993497.953300044</v>
      </c>
      <c r="AD15" s="75">
        <v>-33459838.860804051</v>
      </c>
      <c r="AE15" s="75">
        <v>-35985695.416783214</v>
      </c>
      <c r="AF15" s="75">
        <v>-38829089.977534391</v>
      </c>
      <c r="AG15" s="75">
        <v>-41724913.748807184</v>
      </c>
      <c r="AH15" s="75">
        <v>-44890251.021606535</v>
      </c>
      <c r="AI15" s="75">
        <v>-48095074.152530611</v>
      </c>
      <c r="AJ15" s="75">
        <v>-51586158.512551934</v>
      </c>
      <c r="AK15" s="75">
        <v>-55256817.445070229</v>
      </c>
      <c r="AL15" s="75">
        <v>-59141208.87704768</v>
      </c>
      <c r="AM15" s="75">
        <v>-62978324.762586869</v>
      </c>
      <c r="AN15" s="75">
        <v>-66993569.486427248</v>
      </c>
      <c r="AO15" s="75">
        <v>-71188129.441685915</v>
      </c>
      <c r="AP15" s="75">
        <v>-75485423.947759241</v>
      </c>
      <c r="AQ15" s="75">
        <v>-79741416.178947777</v>
      </c>
      <c r="AR15" s="75">
        <v>-84294909.412450433</v>
      </c>
      <c r="AS15" s="75">
        <v>-88935985.869581148</v>
      </c>
      <c r="AT15" s="75">
        <v>-93888672.312675178</v>
      </c>
      <c r="AU15" s="75">
        <v>-98696048.198944092</v>
      </c>
      <c r="AV15" s="75">
        <v>-103891614.09363922</v>
      </c>
      <c r="AW15" s="75">
        <v>-109266877.40206131</v>
      </c>
      <c r="AX15" s="75">
        <v>-115040055.18988454</v>
      </c>
      <c r="AY15" s="75">
        <v>-120717267.32028981</v>
      </c>
      <c r="AZ15" s="75">
        <v>-126881875.94364387</v>
      </c>
      <c r="BA15" s="75">
        <v>-133389101.83916001</v>
      </c>
    </row>
    <row r="16" spans="1:53" s="58" customFormat="1" ht="14.4" customHeight="1" x14ac:dyDescent="0.25">
      <c r="A16" s="74" t="s">
        <v>14</v>
      </c>
      <c r="B16" s="75">
        <v>-6330590.7895434359</v>
      </c>
      <c r="C16" s="75">
        <v>-3692776.903128875</v>
      </c>
      <c r="D16" s="75">
        <v>-3012832.3206999176</v>
      </c>
      <c r="E16" s="75">
        <v>-3188172.3444737201</v>
      </c>
      <c r="F16" s="75">
        <v>-2926026.9095945023</v>
      </c>
      <c r="G16" s="75">
        <v>-2490811.1339352103</v>
      </c>
      <c r="H16" s="75">
        <v>-2643039.5293410355</v>
      </c>
      <c r="I16" s="75">
        <v>-2940732.3644434283</v>
      </c>
      <c r="J16" s="75">
        <v>-3339048.3806698956</v>
      </c>
      <c r="K16" s="75">
        <v>-3793634.0822332595</v>
      </c>
      <c r="L16" s="75">
        <v>-4294646.1736360108</v>
      </c>
      <c r="M16" s="75">
        <v>-4583798.7845266201</v>
      </c>
      <c r="N16" s="75">
        <v>-4931460.0024310313</v>
      </c>
      <c r="O16" s="75">
        <v>-5208901.1254702546</v>
      </c>
      <c r="P16" s="75">
        <v>-5561230.5838941624</v>
      </c>
      <c r="Q16" s="75">
        <v>-5970088.0630195895</v>
      </c>
      <c r="R16" s="75">
        <v>-6487287.9968290497</v>
      </c>
      <c r="S16" s="75">
        <v>-7034685.9697462143</v>
      </c>
      <c r="T16" s="75">
        <v>-7641992.0480573652</v>
      </c>
      <c r="U16" s="75">
        <v>-8352944.6779142441</v>
      </c>
      <c r="V16" s="75">
        <v>-9166089.5745959003</v>
      </c>
      <c r="W16" s="75">
        <v>-9892123.2026661262</v>
      </c>
      <c r="X16" s="75">
        <v>-10708919.362303417</v>
      </c>
      <c r="Y16" s="75">
        <v>-11565353.134103818</v>
      </c>
      <c r="Z16" s="75">
        <v>-12546610.855189042</v>
      </c>
      <c r="AA16" s="75">
        <v>-13417541.445524866</v>
      </c>
      <c r="AB16" s="75">
        <v>-14379967.701674536</v>
      </c>
      <c r="AC16" s="75">
        <v>-15465079.266686372</v>
      </c>
      <c r="AD16" s="75">
        <v>-16633987.185320938</v>
      </c>
      <c r="AE16" s="75">
        <v>-17762943.300279442</v>
      </c>
      <c r="AF16" s="75">
        <v>-19102667.570787083</v>
      </c>
      <c r="AG16" s="75">
        <v>-20382246.50102653</v>
      </c>
      <c r="AH16" s="75">
        <v>-21810649.031980902</v>
      </c>
      <c r="AI16" s="75">
        <v>-23151193.924662519</v>
      </c>
      <c r="AJ16" s="75">
        <v>-24644185.630625617</v>
      </c>
      <c r="AK16" s="75">
        <v>-26173895.985348526</v>
      </c>
      <c r="AL16" s="75">
        <v>-27766591.441465687</v>
      </c>
      <c r="AM16" s="75">
        <v>-29157045.933149982</v>
      </c>
      <c r="AN16" s="75">
        <v>-30568844.121388167</v>
      </c>
      <c r="AO16" s="75">
        <v>-31996868.92654654</v>
      </c>
      <c r="AP16" s="75">
        <v>-33357967.152150117</v>
      </c>
      <c r="AQ16" s="75">
        <v>-34506502.336143687</v>
      </c>
      <c r="AR16" s="75">
        <v>-35775949.763276719</v>
      </c>
      <c r="AS16" s="75">
        <v>-36949629.783546492</v>
      </c>
      <c r="AT16" s="75">
        <v>-38243067.446264088</v>
      </c>
      <c r="AU16" s="75">
        <v>-39195706.262928396</v>
      </c>
      <c r="AV16" s="75">
        <v>-40336691.928510748</v>
      </c>
      <c r="AW16" s="75">
        <v>-41447820.408646129</v>
      </c>
      <c r="AX16" s="75">
        <v>-42734911.568073295</v>
      </c>
      <c r="AY16" s="75">
        <v>-43697959.063611753</v>
      </c>
      <c r="AZ16" s="75">
        <v>-44912432.581042729</v>
      </c>
      <c r="BA16" s="75">
        <v>-46215083.895355217</v>
      </c>
    </row>
    <row r="17" spans="1:53" s="58" customFormat="1" ht="14.4" customHeight="1" x14ac:dyDescent="0.25">
      <c r="A17" s="77" t="s">
        <v>60</v>
      </c>
      <c r="B17" s="78">
        <v>-3905583.508072102</v>
      </c>
      <c r="C17" s="78">
        <v>-3905583.508072102</v>
      </c>
      <c r="D17" s="78">
        <v>-3608788.3700953918</v>
      </c>
      <c r="E17" s="78">
        <v>-3539632.4596240884</v>
      </c>
      <c r="F17" s="78">
        <v>-3464239.2027318324</v>
      </c>
      <c r="G17" s="78">
        <v>-3785306.1267955522</v>
      </c>
      <c r="H17" s="78">
        <v>-4133714.4003135157</v>
      </c>
      <c r="I17" s="78">
        <v>-4634367.7556515178</v>
      </c>
      <c r="J17" s="78">
        <v>-5238698.6200684523</v>
      </c>
      <c r="K17" s="78">
        <v>-5910928.5098935533</v>
      </c>
      <c r="L17" s="78">
        <v>-6747257.6726305597</v>
      </c>
      <c r="M17" s="78">
        <v>-7587319.8471229766</v>
      </c>
      <c r="N17" s="78">
        <v>-8561164.7888144571</v>
      </c>
      <c r="O17" s="78">
        <v>-9445515.8581707794</v>
      </c>
      <c r="P17" s="78">
        <v>-10374028.369307226</v>
      </c>
      <c r="Q17" s="78">
        <v>-11381365.594365077</v>
      </c>
      <c r="R17" s="78">
        <v>-12525464.033924505</v>
      </c>
      <c r="S17" s="78">
        <v>-13719795.879510937</v>
      </c>
      <c r="T17" s="78">
        <v>-14994829.506793849</v>
      </c>
      <c r="U17" s="78">
        <v>-16396300.933429925</v>
      </c>
      <c r="V17" s="78">
        <v>-17923156.434755452</v>
      </c>
      <c r="W17" s="78">
        <v>-19404550.467265934</v>
      </c>
      <c r="X17" s="78">
        <v>-21038896.041886427</v>
      </c>
      <c r="Y17" s="78">
        <v>-22780741.513185028</v>
      </c>
      <c r="Z17" s="78">
        <v>-24720446.54919076</v>
      </c>
      <c r="AA17" s="78">
        <v>-26627476.502949886</v>
      </c>
      <c r="AB17" s="78">
        <v>-28705673.977243371</v>
      </c>
      <c r="AC17" s="78">
        <v>-30993497.953299999</v>
      </c>
      <c r="AD17" s="78">
        <v>-33459838.860804025</v>
      </c>
      <c r="AE17" s="78">
        <v>-35985695.416783236</v>
      </c>
      <c r="AF17" s="78">
        <v>-38829089.977534391</v>
      </c>
      <c r="AG17" s="78">
        <v>-41724913.748807162</v>
      </c>
      <c r="AH17" s="78">
        <v>-44890251.021606535</v>
      </c>
      <c r="AI17" s="78">
        <v>-48095074.152530648</v>
      </c>
      <c r="AJ17" s="78">
        <v>-51586158.512551926</v>
      </c>
      <c r="AK17" s="78">
        <v>-55256817.445070229</v>
      </c>
      <c r="AL17" s="78">
        <v>-59141208.87704768</v>
      </c>
      <c r="AM17" s="78">
        <v>-62978324.762586907</v>
      </c>
      <c r="AN17" s="78">
        <v>-66993569.486427262</v>
      </c>
      <c r="AO17" s="78">
        <v>-71188129.441685915</v>
      </c>
      <c r="AP17" s="78">
        <v>-75485423.947759256</v>
      </c>
      <c r="AQ17" s="78">
        <v>-79741416.178947777</v>
      </c>
      <c r="AR17" s="78">
        <v>-84294909.412450373</v>
      </c>
      <c r="AS17" s="78">
        <v>-88935985.869581133</v>
      </c>
      <c r="AT17" s="78">
        <v>-93888672.312675178</v>
      </c>
      <c r="AU17" s="78">
        <v>-98696048.198944032</v>
      </c>
      <c r="AV17" s="78">
        <v>-103891614.09363918</v>
      </c>
      <c r="AW17" s="78">
        <v>-109266877.40206134</v>
      </c>
      <c r="AX17" s="78">
        <v>-115040055.18988459</v>
      </c>
      <c r="AY17" s="78">
        <v>-120717267.32028984</v>
      </c>
      <c r="AZ17" s="78">
        <v>-126881875.94364384</v>
      </c>
      <c r="BA17" s="78">
        <v>-133389101.83916004</v>
      </c>
    </row>
    <row r="18" spans="1:53" s="58" customFormat="1" ht="14.4" customHeight="1" x14ac:dyDescent="0.25">
      <c r="A18" s="79" t="s">
        <v>15</v>
      </c>
      <c r="B18" s="80">
        <v>-2785921.8378780507</v>
      </c>
      <c r="C18" s="80">
        <v>-2786057.4932668828</v>
      </c>
      <c r="D18" s="80">
        <v>-2467627.7241172232</v>
      </c>
      <c r="E18" s="80">
        <v>-2341776.0338881765</v>
      </c>
      <c r="F18" s="80">
        <v>-2220756.543155231</v>
      </c>
      <c r="G18" s="80">
        <v>-2479257.7490706728</v>
      </c>
      <c r="H18" s="80">
        <v>-2710159.5200103088</v>
      </c>
      <c r="I18" s="80">
        <v>-3051249.8431287115</v>
      </c>
      <c r="J18" s="80">
        <v>-3446461.4235292496</v>
      </c>
      <c r="K18" s="80">
        <v>-3852252.6593288495</v>
      </c>
      <c r="L18" s="80">
        <v>-4294646.1736360136</v>
      </c>
      <c r="M18" s="80">
        <v>-4583798.7845266378</v>
      </c>
      <c r="N18" s="80">
        <v>-4931460.0024310136</v>
      </c>
      <c r="O18" s="80">
        <v>-5208901.1254702471</v>
      </c>
      <c r="P18" s="80">
        <v>-5561230.583894169</v>
      </c>
      <c r="Q18" s="80">
        <v>-5970088.0630195942</v>
      </c>
      <c r="R18" s="80">
        <v>-6487287.9968290618</v>
      </c>
      <c r="S18" s="80">
        <v>-7034685.9697462134</v>
      </c>
      <c r="T18" s="80">
        <v>-7641992.0480573615</v>
      </c>
      <c r="U18" s="80">
        <v>-8352944.6779142292</v>
      </c>
      <c r="V18" s="80">
        <v>-9166089.5745958872</v>
      </c>
      <c r="W18" s="80">
        <v>-9892123.202666102</v>
      </c>
      <c r="X18" s="80">
        <v>-10708919.362303417</v>
      </c>
      <c r="Y18" s="80">
        <v>-11565353.13410384</v>
      </c>
      <c r="Z18" s="80">
        <v>-12546610.855189042</v>
      </c>
      <c r="AA18" s="80">
        <v>-13417541.445524894</v>
      </c>
      <c r="AB18" s="80">
        <v>-14379967.701674536</v>
      </c>
      <c r="AC18" s="80">
        <v>-15465079.266686331</v>
      </c>
      <c r="AD18" s="80">
        <v>-16633987.185320908</v>
      </c>
      <c r="AE18" s="80">
        <v>-17762943.300279461</v>
      </c>
      <c r="AF18" s="80">
        <v>-19102667.57078708</v>
      </c>
      <c r="AG18" s="80">
        <v>-20382246.501026511</v>
      </c>
      <c r="AH18" s="80">
        <v>-21810649.031980895</v>
      </c>
      <c r="AI18" s="80">
        <v>-23151193.924662553</v>
      </c>
      <c r="AJ18" s="80">
        <v>-24644185.630625602</v>
      </c>
      <c r="AK18" s="80">
        <v>-26173895.985348526</v>
      </c>
      <c r="AL18" s="80">
        <v>-27766591.441465687</v>
      </c>
      <c r="AM18" s="80">
        <v>-29157045.933150019</v>
      </c>
      <c r="AN18" s="80">
        <v>-30568844.121388182</v>
      </c>
      <c r="AO18" s="80">
        <v>-31996868.92654654</v>
      </c>
      <c r="AP18" s="80">
        <v>-33357967.152150132</v>
      </c>
      <c r="AQ18" s="80">
        <v>-34506502.336143702</v>
      </c>
      <c r="AR18" s="80">
        <v>-35775949.763276666</v>
      </c>
      <c r="AS18" s="80">
        <v>-36949629.783546478</v>
      </c>
      <c r="AT18" s="80">
        <v>-38243067.446264088</v>
      </c>
      <c r="AU18" s="80">
        <v>-39195706.262928329</v>
      </c>
      <c r="AV18" s="80">
        <v>-40336691.928510696</v>
      </c>
      <c r="AW18" s="80">
        <v>-41447820.408646166</v>
      </c>
      <c r="AX18" s="80">
        <v>-42734911.568073332</v>
      </c>
      <c r="AY18" s="80">
        <v>-43697959.063611791</v>
      </c>
      <c r="AZ18" s="80">
        <v>-44912432.581042692</v>
      </c>
      <c r="BA18" s="80">
        <v>-46215083.895355254</v>
      </c>
    </row>
    <row r="19" spans="1:53" s="58" customFormat="1" ht="14.4" customHeight="1" x14ac:dyDescent="0.25">
      <c r="A19" s="74" t="s">
        <v>61</v>
      </c>
      <c r="B19" s="76">
        <v>58854092.734946392</v>
      </c>
      <c r="C19" s="76">
        <v>58854092.734946392</v>
      </c>
      <c r="D19" s="76">
        <v>64378704.472453594</v>
      </c>
      <c r="E19" s="76">
        <v>67245312.634837002</v>
      </c>
      <c r="F19" s="76">
        <v>69570660.2446125</v>
      </c>
      <c r="G19" s="76">
        <v>73323194.685505465</v>
      </c>
      <c r="H19" s="76">
        <v>77339686.988490686</v>
      </c>
      <c r="I19" s="76">
        <v>81793037.577116281</v>
      </c>
      <c r="J19" s="76">
        <v>86833634.3597458</v>
      </c>
      <c r="K19" s="76">
        <v>92550712.601313442</v>
      </c>
      <c r="L19" s="76">
        <v>99070958.919577777</v>
      </c>
      <c r="M19" s="76">
        <v>106339416.77129315</v>
      </c>
      <c r="N19" s="76">
        <v>114561801.157728</v>
      </c>
      <c r="O19" s="76">
        <v>123672351.03150605</v>
      </c>
      <c r="P19" s="76">
        <v>133782171.52396746</v>
      </c>
      <c r="Q19" s="76">
        <v>144874313.12640917</v>
      </c>
      <c r="R19" s="76">
        <v>157092157.89537418</v>
      </c>
      <c r="S19" s="76">
        <v>170545971.99277171</v>
      </c>
      <c r="T19" s="76">
        <v>185240834.33071685</v>
      </c>
      <c r="U19" s="76">
        <v>201356589.53193256</v>
      </c>
      <c r="V19" s="76">
        <v>218977772.13438922</v>
      </c>
      <c r="W19" s="76">
        <v>238075320.01234978</v>
      </c>
      <c r="X19" s="76">
        <v>258778355.65217054</v>
      </c>
      <c r="Y19" s="76">
        <v>281229020.02572155</v>
      </c>
      <c r="Z19" s="76">
        <v>305572848.25541425</v>
      </c>
      <c r="AA19" s="76">
        <v>331828911.51965135</v>
      </c>
      <c r="AB19" s="76">
        <v>360143770.68685532</v>
      </c>
      <c r="AC19" s="76">
        <v>390706473.05755144</v>
      </c>
      <c r="AD19" s="76">
        <v>423693718.50193769</v>
      </c>
      <c r="AE19" s="76">
        <v>459165417.82736593</v>
      </c>
      <c r="AF19" s="76">
        <v>497431395.369672</v>
      </c>
      <c r="AG19" s="76">
        <v>538569310.97407424</v>
      </c>
      <c r="AH19" s="76">
        <v>582825295.5070411</v>
      </c>
      <c r="AI19" s="76">
        <v>630259953.16920161</v>
      </c>
      <c r="AJ19" s="76">
        <v>681153636.10166919</v>
      </c>
      <c r="AK19" s="76">
        <v>735671192.3469615</v>
      </c>
      <c r="AL19" s="76">
        <v>794021442.279966</v>
      </c>
      <c r="AM19" s="76">
        <v>856200174.77258611</v>
      </c>
      <c r="AN19" s="76">
        <v>922342478.2861203</v>
      </c>
      <c r="AO19" s="76">
        <v>992580596.86517644</v>
      </c>
      <c r="AP19" s="76">
        <v>1067060495.6255183</v>
      </c>
      <c r="AQ19" s="76">
        <v>1145763410.6555455</v>
      </c>
      <c r="AR19" s="76">
        <v>1228995035.4027739</v>
      </c>
      <c r="AS19" s="76">
        <v>1316799510.0968752</v>
      </c>
      <c r="AT19" s="76">
        <v>1409504727.7454243</v>
      </c>
      <c r="AU19" s="76">
        <v>1506986623.9039059</v>
      </c>
      <c r="AV19" s="76">
        <v>1609606430.1610043</v>
      </c>
      <c r="AW19" s="76">
        <v>1717470073.8388009</v>
      </c>
      <c r="AX19" s="76">
        <v>1831004425.3629413</v>
      </c>
      <c r="AY19" s="76">
        <v>1950127551.7457757</v>
      </c>
      <c r="AZ19" s="76">
        <v>2075326513.6034963</v>
      </c>
      <c r="BA19" s="76">
        <v>2207056839.6113219</v>
      </c>
    </row>
    <row r="20" spans="1:53" s="58" customFormat="1" ht="14.4" customHeight="1" x14ac:dyDescent="0.25">
      <c r="A20" s="64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2"/>
    </row>
    <row r="21" spans="1:53" s="58" customFormat="1" ht="14.4" customHeight="1" x14ac:dyDescent="0.25">
      <c r="A21" s="59" t="s">
        <v>62</v>
      </c>
      <c r="B21" s="57">
        <f>C21</f>
        <v>96689745.074219212</v>
      </c>
      <c r="C21" s="57">
        <v>96689745.074219212</v>
      </c>
      <c r="D21" s="57">
        <v>104148444.42589027</v>
      </c>
      <c r="E21" s="57">
        <v>109448294.81663482</v>
      </c>
      <c r="F21" s="57">
        <v>112641171.98174419</v>
      </c>
      <c r="G21" s="57">
        <v>117311433.27318862</v>
      </c>
      <c r="H21" s="57">
        <v>122123445.48875691</v>
      </c>
      <c r="I21" s="57">
        <v>127081013.61963867</v>
      </c>
      <c r="J21" s="57">
        <v>132188035.09756018</v>
      </c>
      <c r="K21" s="57">
        <v>137448505.02915075</v>
      </c>
      <c r="L21" s="57">
        <v>142866518.54396585</v>
      </c>
      <c r="M21" s="57">
        <v>148754583.40130052</v>
      </c>
      <c r="N21" s="57">
        <v>154854315.18723387</v>
      </c>
      <c r="O21" s="57">
        <v>161077027.06016195</v>
      </c>
      <c r="P21" s="57">
        <v>167409588.91808522</v>
      </c>
      <c r="Q21" s="57">
        <v>173821455.82353413</v>
      </c>
      <c r="R21" s="57">
        <v>180268664.46375191</v>
      </c>
      <c r="S21" s="57">
        <v>186707290.37172738</v>
      </c>
      <c r="T21" s="57">
        <v>193166935.80015525</v>
      </c>
      <c r="U21" s="57">
        <v>199660502.10794139</v>
      </c>
      <c r="V21" s="57">
        <v>206228717.19808888</v>
      </c>
      <c r="W21" s="57">
        <v>212888100.52832082</v>
      </c>
      <c r="X21" s="57">
        <v>219677962.98048049</v>
      </c>
      <c r="Y21" s="57">
        <v>226656929.38678971</v>
      </c>
      <c r="Z21" s="57">
        <v>233839629.92792982</v>
      </c>
      <c r="AA21" s="57">
        <v>241203083.71525753</v>
      </c>
      <c r="AB21" s="57">
        <v>248662558.92192367</v>
      </c>
      <c r="AC21" s="57">
        <v>256218477.73580158</v>
      </c>
      <c r="AD21" s="57">
        <v>263926366.61414686</v>
      </c>
      <c r="AE21" s="57">
        <v>271792981.7655099</v>
      </c>
      <c r="AF21" s="57">
        <v>279825725.88474917</v>
      </c>
      <c r="AG21" s="57">
        <v>288016008.01852357</v>
      </c>
      <c r="AH21" s="57">
        <v>296377410.60717785</v>
      </c>
      <c r="AI21" s="57">
        <v>304954146.52831322</v>
      </c>
      <c r="AJ21" s="57">
        <v>313815373.95837325</v>
      </c>
      <c r="AK21" s="57">
        <v>322992455.89876097</v>
      </c>
      <c r="AL21" s="57">
        <v>332589983.57223117</v>
      </c>
      <c r="AM21" s="57">
        <v>342701742.77253532</v>
      </c>
      <c r="AN21" s="57">
        <v>353397585.61237156</v>
      </c>
      <c r="AO21" s="57">
        <v>364694320.69752342</v>
      </c>
      <c r="AP21" s="57">
        <v>376560589.01719457</v>
      </c>
      <c r="AQ21" s="57">
        <v>388998580.9528228</v>
      </c>
      <c r="AR21" s="57">
        <v>401991797.45351672</v>
      </c>
      <c r="AS21" s="57">
        <v>415540533.81962842</v>
      </c>
      <c r="AT21" s="57">
        <v>429685107.06262672</v>
      </c>
      <c r="AU21" s="57">
        <v>444411263.9312396</v>
      </c>
      <c r="AV21" s="57">
        <v>459628772.22343367</v>
      </c>
      <c r="AW21" s="57">
        <v>475275030.27530295</v>
      </c>
      <c r="AX21" s="57">
        <v>491302788.35114098</v>
      </c>
      <c r="AY21" s="57">
        <v>507652258.974769</v>
      </c>
      <c r="AZ21" s="57">
        <v>524276519.53008533</v>
      </c>
      <c r="BA21" s="69">
        <v>541277161.09843922</v>
      </c>
    </row>
    <row r="22" spans="1:53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8"/>
    </row>
    <row r="23" spans="1:53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8"/>
    </row>
    <row r="24" spans="1:53" x14ac:dyDescent="0.3">
      <c r="A24" s="7" t="s">
        <v>191</v>
      </c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9"/>
    </row>
    <row r="25" spans="1:53" s="58" customFormat="1" ht="14.4" customHeight="1" x14ac:dyDescent="0.25">
      <c r="A25" s="61"/>
      <c r="B25" s="83" t="str">
        <f t="shared" ref="B25:H25" si="1">B2</f>
        <v>2021 O</v>
      </c>
      <c r="C25" s="62">
        <f t="shared" si="1"/>
        <v>2021</v>
      </c>
      <c r="D25" s="62">
        <f t="shared" si="1"/>
        <v>2022</v>
      </c>
      <c r="E25" s="62">
        <f t="shared" si="1"/>
        <v>2023</v>
      </c>
      <c r="F25" s="62">
        <f t="shared" si="1"/>
        <v>2024</v>
      </c>
      <c r="G25" s="62">
        <f t="shared" si="1"/>
        <v>2025</v>
      </c>
      <c r="H25" s="62">
        <f t="shared" si="1"/>
        <v>2026</v>
      </c>
      <c r="I25" s="65">
        <f t="shared" ref="I25:BA25" si="2">H25+1</f>
        <v>2027</v>
      </c>
      <c r="J25" s="65">
        <f t="shared" si="2"/>
        <v>2028</v>
      </c>
      <c r="K25" s="65">
        <f t="shared" si="2"/>
        <v>2029</v>
      </c>
      <c r="L25" s="65">
        <f t="shared" si="2"/>
        <v>2030</v>
      </c>
      <c r="M25" s="65">
        <f t="shared" si="2"/>
        <v>2031</v>
      </c>
      <c r="N25" s="65">
        <f t="shared" si="2"/>
        <v>2032</v>
      </c>
      <c r="O25" s="65">
        <f t="shared" si="2"/>
        <v>2033</v>
      </c>
      <c r="P25" s="65">
        <f t="shared" si="2"/>
        <v>2034</v>
      </c>
      <c r="Q25" s="65">
        <f t="shared" si="2"/>
        <v>2035</v>
      </c>
      <c r="R25" s="65">
        <f t="shared" si="2"/>
        <v>2036</v>
      </c>
      <c r="S25" s="65">
        <f t="shared" si="2"/>
        <v>2037</v>
      </c>
      <c r="T25" s="65">
        <f t="shared" si="2"/>
        <v>2038</v>
      </c>
      <c r="U25" s="65">
        <f t="shared" si="2"/>
        <v>2039</v>
      </c>
      <c r="V25" s="65">
        <f t="shared" si="2"/>
        <v>2040</v>
      </c>
      <c r="W25" s="65">
        <f t="shared" si="2"/>
        <v>2041</v>
      </c>
      <c r="X25" s="65">
        <f t="shared" si="2"/>
        <v>2042</v>
      </c>
      <c r="Y25" s="65">
        <f t="shared" si="2"/>
        <v>2043</v>
      </c>
      <c r="Z25" s="65">
        <f t="shared" si="2"/>
        <v>2044</v>
      </c>
      <c r="AA25" s="65">
        <f t="shared" si="2"/>
        <v>2045</v>
      </c>
      <c r="AB25" s="65">
        <f t="shared" si="2"/>
        <v>2046</v>
      </c>
      <c r="AC25" s="65">
        <f t="shared" si="2"/>
        <v>2047</v>
      </c>
      <c r="AD25" s="65">
        <f t="shared" si="2"/>
        <v>2048</v>
      </c>
      <c r="AE25" s="65">
        <f t="shared" si="2"/>
        <v>2049</v>
      </c>
      <c r="AF25" s="65">
        <f t="shared" si="2"/>
        <v>2050</v>
      </c>
      <c r="AG25" s="65">
        <f t="shared" si="2"/>
        <v>2051</v>
      </c>
      <c r="AH25" s="65">
        <f t="shared" si="2"/>
        <v>2052</v>
      </c>
      <c r="AI25" s="65">
        <f t="shared" si="2"/>
        <v>2053</v>
      </c>
      <c r="AJ25" s="65">
        <f t="shared" si="2"/>
        <v>2054</v>
      </c>
      <c r="AK25" s="65">
        <f t="shared" si="2"/>
        <v>2055</v>
      </c>
      <c r="AL25" s="65">
        <f t="shared" si="2"/>
        <v>2056</v>
      </c>
      <c r="AM25" s="65">
        <f t="shared" si="2"/>
        <v>2057</v>
      </c>
      <c r="AN25" s="65">
        <f t="shared" si="2"/>
        <v>2058</v>
      </c>
      <c r="AO25" s="65">
        <f t="shared" si="2"/>
        <v>2059</v>
      </c>
      <c r="AP25" s="65">
        <f t="shared" si="2"/>
        <v>2060</v>
      </c>
      <c r="AQ25" s="65">
        <f t="shared" si="2"/>
        <v>2061</v>
      </c>
      <c r="AR25" s="65">
        <f t="shared" si="2"/>
        <v>2062</v>
      </c>
      <c r="AS25" s="65">
        <f t="shared" si="2"/>
        <v>2063</v>
      </c>
      <c r="AT25" s="65">
        <f t="shared" si="2"/>
        <v>2064</v>
      </c>
      <c r="AU25" s="65">
        <f t="shared" si="2"/>
        <v>2065</v>
      </c>
      <c r="AV25" s="65">
        <f t="shared" si="2"/>
        <v>2066</v>
      </c>
      <c r="AW25" s="65">
        <f t="shared" si="2"/>
        <v>2067</v>
      </c>
      <c r="AX25" s="65">
        <f t="shared" si="2"/>
        <v>2068</v>
      </c>
      <c r="AY25" s="65">
        <f t="shared" si="2"/>
        <v>2069</v>
      </c>
      <c r="AZ25" s="65">
        <f t="shared" si="2"/>
        <v>2070</v>
      </c>
      <c r="BA25" s="65">
        <f t="shared" si="2"/>
        <v>2071</v>
      </c>
    </row>
    <row r="26" spans="1:53" s="58" customFormat="1" ht="14.4" customHeight="1" x14ac:dyDescent="0.25">
      <c r="A26" s="66" t="str">
        <f t="shared" ref="A26:A42" si="3">A3</f>
        <v>Príjmy VS</v>
      </c>
      <c r="B26" s="84">
        <v>41.561524074192214</v>
      </c>
      <c r="C26" s="84">
        <v>41.721996107582001</v>
      </c>
      <c r="D26" s="84">
        <v>41.557693602427356</v>
      </c>
      <c r="E26" s="84">
        <v>42.415968556341944</v>
      </c>
      <c r="F26" s="84">
        <v>41.320533163325706</v>
      </c>
      <c r="G26" s="84">
        <v>41.570458761309197</v>
      </c>
      <c r="H26" s="84">
        <v>41.432965476411738</v>
      </c>
      <c r="I26" s="84">
        <v>41.381405476572425</v>
      </c>
      <c r="J26" s="84">
        <v>41.359783927102704</v>
      </c>
      <c r="K26" s="84">
        <v>41.270091849350521</v>
      </c>
      <c r="L26" s="84">
        <v>41.170443444846811</v>
      </c>
      <c r="M26" s="84">
        <v>41.178883052327699</v>
      </c>
      <c r="N26" s="84">
        <v>41.191095940211639</v>
      </c>
      <c r="O26" s="84">
        <v>41.201214407555845</v>
      </c>
      <c r="P26" s="84">
        <v>41.224429388925678</v>
      </c>
      <c r="Q26" s="84">
        <v>41.242365129113828</v>
      </c>
      <c r="R26" s="84">
        <v>41.261305708861329</v>
      </c>
      <c r="S26" s="84">
        <v>41.293213323121478</v>
      </c>
      <c r="T26" s="84">
        <v>41.313202827280207</v>
      </c>
      <c r="U26" s="84">
        <v>41.342540879260568</v>
      </c>
      <c r="V26" s="84">
        <v>41.371636082026086</v>
      </c>
      <c r="W26" s="84">
        <v>41.406223679840977</v>
      </c>
      <c r="X26" s="84">
        <v>41.441160410079469</v>
      </c>
      <c r="Y26" s="84">
        <v>41.467900114119381</v>
      </c>
      <c r="Z26" s="84">
        <v>41.502275803465416</v>
      </c>
      <c r="AA26" s="84">
        <v>41.534825568698217</v>
      </c>
      <c r="AB26" s="84">
        <v>41.562382680414089</v>
      </c>
      <c r="AC26" s="84">
        <v>41.598186469431205</v>
      </c>
      <c r="AD26" s="84">
        <v>41.625788919439337</v>
      </c>
      <c r="AE26" s="84">
        <v>41.657339570185187</v>
      </c>
      <c r="AF26" s="84">
        <v>41.649558971103154</v>
      </c>
      <c r="AG26" s="84">
        <v>41.683122974213013</v>
      </c>
      <c r="AH26" s="84">
        <v>41.712024208728764</v>
      </c>
      <c r="AI26" s="84">
        <v>41.740592305912465</v>
      </c>
      <c r="AJ26" s="84">
        <v>41.770300713703108</v>
      </c>
      <c r="AK26" s="84">
        <v>41.798591514727704</v>
      </c>
      <c r="AL26" s="84">
        <v>41.821650534251347</v>
      </c>
      <c r="AM26" s="84">
        <v>41.843849186813983</v>
      </c>
      <c r="AN26" s="84">
        <v>41.85992137332665</v>
      </c>
      <c r="AO26" s="84">
        <v>41.881398940476984</v>
      </c>
      <c r="AP26" s="84">
        <v>41.888206443669183</v>
      </c>
      <c r="AQ26" s="84">
        <v>41.898732334883512</v>
      </c>
      <c r="AR26" s="84">
        <v>41.909240061310818</v>
      </c>
      <c r="AS26" s="84">
        <v>41.909164848002277</v>
      </c>
      <c r="AT26" s="84">
        <v>41.909002049671656</v>
      </c>
      <c r="AU26" s="84">
        <v>41.904731414720416</v>
      </c>
      <c r="AV26" s="84">
        <v>41.905041137630754</v>
      </c>
      <c r="AW26" s="84">
        <v>41.900288843002926</v>
      </c>
      <c r="AX26" s="84">
        <v>41.893678082426824</v>
      </c>
      <c r="AY26" s="84">
        <v>41.881454607362343</v>
      </c>
      <c r="AZ26" s="84">
        <v>41.87415154942579</v>
      </c>
      <c r="BA26" s="84">
        <v>41.868471493595848</v>
      </c>
    </row>
    <row r="27" spans="1:53" s="58" customFormat="1" ht="14.4" customHeight="1" x14ac:dyDescent="0.25">
      <c r="A27" s="68" t="str">
        <f t="shared" si="3"/>
        <v>Daňové príjmy</v>
      </c>
      <c r="B27" s="85">
        <v>18.513300867672697</v>
      </c>
      <c r="C27" s="85">
        <v>18.423838433022983</v>
      </c>
      <c r="D27" s="85">
        <v>18.444607636341452</v>
      </c>
      <c r="E27" s="85">
        <v>18.665308951014634</v>
      </c>
      <c r="F27" s="85">
        <v>18.469216044414424</v>
      </c>
      <c r="G27" s="85">
        <v>18.666326280008548</v>
      </c>
      <c r="H27" s="85">
        <v>18.774975667140023</v>
      </c>
      <c r="I27" s="85">
        <v>18.828061681638296</v>
      </c>
      <c r="J27" s="85">
        <v>18.817257837544457</v>
      </c>
      <c r="K27" s="85">
        <v>18.75071935606768</v>
      </c>
      <c r="L27" s="85">
        <v>18.677376562536221</v>
      </c>
      <c r="M27" s="85">
        <v>18.676260195907343</v>
      </c>
      <c r="N27" s="85">
        <v>18.675177102653862</v>
      </c>
      <c r="O27" s="85">
        <v>18.674156534012766</v>
      </c>
      <c r="P27" s="85">
        <v>18.673198143013749</v>
      </c>
      <c r="Q27" s="85">
        <v>18.67230603140332</v>
      </c>
      <c r="R27" s="85">
        <v>18.671486607064161</v>
      </c>
      <c r="S27" s="85">
        <v>18.670744519596479</v>
      </c>
      <c r="T27" s="85">
        <v>18.670064973841534</v>
      </c>
      <c r="U27" s="85">
        <v>18.669439477618354</v>
      </c>
      <c r="V27" s="85">
        <v>18.668854425573546</v>
      </c>
      <c r="W27" s="85">
        <v>18.668303496311264</v>
      </c>
      <c r="X27" s="85">
        <v>18.667776516561776</v>
      </c>
      <c r="Y27" s="85">
        <v>18.667261006361237</v>
      </c>
      <c r="Z27" s="85">
        <v>18.666754788427887</v>
      </c>
      <c r="AA27" s="85">
        <v>18.666056493392041</v>
      </c>
      <c r="AB27" s="85">
        <v>18.665529043119271</v>
      </c>
      <c r="AC27" s="85">
        <v>18.66509616374649</v>
      </c>
      <c r="AD27" s="85">
        <v>18.664680009851047</v>
      </c>
      <c r="AE27" s="85">
        <v>18.661826447314379</v>
      </c>
      <c r="AF27" s="85">
        <v>18.623221723840608</v>
      </c>
      <c r="AG27" s="85">
        <v>18.623215983667329</v>
      </c>
      <c r="AH27" s="85">
        <v>18.62321043213575</v>
      </c>
      <c r="AI27" s="85">
        <v>18.623204987193951</v>
      </c>
      <c r="AJ27" s="85">
        <v>18.623199519549065</v>
      </c>
      <c r="AK27" s="85">
        <v>18.623193988125404</v>
      </c>
      <c r="AL27" s="85">
        <v>18.623169150916439</v>
      </c>
      <c r="AM27" s="85">
        <v>18.623153501853366</v>
      </c>
      <c r="AN27" s="85">
        <v>18.623146144861067</v>
      </c>
      <c r="AO27" s="85">
        <v>18.623139625932964</v>
      </c>
      <c r="AP27" s="85">
        <v>18.623132852546238</v>
      </c>
      <c r="AQ27" s="85">
        <v>18.623028638539292</v>
      </c>
      <c r="AR27" s="85">
        <v>18.622973358838944</v>
      </c>
      <c r="AS27" s="85">
        <v>18.622962322250725</v>
      </c>
      <c r="AT27" s="85">
        <v>18.622957158280123</v>
      </c>
      <c r="AU27" s="85">
        <v>18.622951976850416</v>
      </c>
      <c r="AV27" s="85">
        <v>18.622946889882108</v>
      </c>
      <c r="AW27" s="85">
        <v>18.622941934802959</v>
      </c>
      <c r="AX27" s="85">
        <v>18.62293715273367</v>
      </c>
      <c r="AY27" s="85">
        <v>18.622932574388436</v>
      </c>
      <c r="AZ27" s="85">
        <v>18.622928242245507</v>
      </c>
      <c r="BA27" s="63">
        <v>18.622924072599094</v>
      </c>
    </row>
    <row r="28" spans="1:53" s="58" customFormat="1" ht="14.4" customHeight="1" x14ac:dyDescent="0.25">
      <c r="A28" s="68" t="str">
        <f t="shared" si="3"/>
        <v>Sociálne a zdravotné odvody</v>
      </c>
      <c r="B28" s="85">
        <v>15.861927884136847</v>
      </c>
      <c r="C28" s="85">
        <v>15.861927884136847</v>
      </c>
      <c r="D28" s="85">
        <v>15.529651064368208</v>
      </c>
      <c r="E28" s="85">
        <v>15.729434994336332</v>
      </c>
      <c r="F28" s="85">
        <v>16.044384252838032</v>
      </c>
      <c r="G28" s="85">
        <v>16.009734110597506</v>
      </c>
      <c r="H28" s="85">
        <v>15.977417236715491</v>
      </c>
      <c r="I28" s="85">
        <v>15.946919304756806</v>
      </c>
      <c r="J28" s="85">
        <v>15.920048264870411</v>
      </c>
      <c r="K28" s="85">
        <v>15.892491692426688</v>
      </c>
      <c r="L28" s="85">
        <v>15.864841927399281</v>
      </c>
      <c r="M28" s="85">
        <v>15.87539729290055</v>
      </c>
      <c r="N28" s="85">
        <v>15.88853168005434</v>
      </c>
      <c r="O28" s="85">
        <v>15.902436039574216</v>
      </c>
      <c r="P28" s="85">
        <v>15.918397974622625</v>
      </c>
      <c r="Q28" s="85">
        <v>15.935477698727397</v>
      </c>
      <c r="R28" s="85">
        <v>15.954616713845134</v>
      </c>
      <c r="S28" s="85">
        <v>15.976078305262872</v>
      </c>
      <c r="T28" s="85">
        <v>15.998130194662441</v>
      </c>
      <c r="U28" s="85">
        <v>16.021275279831368</v>
      </c>
      <c r="V28" s="85">
        <v>16.044866903352069</v>
      </c>
      <c r="W28" s="85">
        <v>16.069325178374665</v>
      </c>
      <c r="X28" s="85">
        <v>16.094176134715944</v>
      </c>
      <c r="Y28" s="85">
        <v>16.118192314371814</v>
      </c>
      <c r="Z28" s="85">
        <v>16.141816427772135</v>
      </c>
      <c r="AA28" s="85">
        <v>16.165313421418148</v>
      </c>
      <c r="AB28" s="85">
        <v>16.189538249814628</v>
      </c>
      <c r="AC28" s="85">
        <v>16.214475492237263</v>
      </c>
      <c r="AD28" s="85">
        <v>16.238789314962055</v>
      </c>
      <c r="AE28" s="85">
        <v>16.262966123679131</v>
      </c>
      <c r="AF28" s="85">
        <v>16.285695686707484</v>
      </c>
      <c r="AG28" s="85">
        <v>16.307851327406489</v>
      </c>
      <c r="AH28" s="85">
        <v>16.329363309829837</v>
      </c>
      <c r="AI28" s="85">
        <v>16.349198077073058</v>
      </c>
      <c r="AJ28" s="85">
        <v>16.36879352973677</v>
      </c>
      <c r="AK28" s="85">
        <v>16.387452575331576</v>
      </c>
      <c r="AL28" s="85">
        <v>16.404367846376932</v>
      </c>
      <c r="AM28" s="85">
        <v>16.418760004675185</v>
      </c>
      <c r="AN28" s="85">
        <v>16.429501506568837</v>
      </c>
      <c r="AO28" s="85">
        <v>16.438587193131823</v>
      </c>
      <c r="AP28" s="85">
        <v>16.44622518012368</v>
      </c>
      <c r="AQ28" s="85">
        <v>16.45388407198547</v>
      </c>
      <c r="AR28" s="85">
        <v>16.460083375810274</v>
      </c>
      <c r="AS28" s="85">
        <v>16.463755213790922</v>
      </c>
      <c r="AT28" s="85">
        <v>16.465767747175317</v>
      </c>
      <c r="AU28" s="85">
        <v>16.466565871827868</v>
      </c>
      <c r="AV28" s="85">
        <v>16.46680948977912</v>
      </c>
      <c r="AW28" s="85">
        <v>16.466777587110951</v>
      </c>
      <c r="AX28" s="85">
        <v>16.466937787739198</v>
      </c>
      <c r="AY28" s="85">
        <v>16.466968835153875</v>
      </c>
      <c r="AZ28" s="85">
        <v>16.467397119657438</v>
      </c>
      <c r="BA28" s="63">
        <v>16.468162243009406</v>
      </c>
    </row>
    <row r="29" spans="1:53" s="58" customFormat="1" ht="14.4" customHeight="1" x14ac:dyDescent="0.25">
      <c r="A29" s="68" t="str">
        <f t="shared" si="3"/>
        <v>Nedaňové príjmy</v>
      </c>
      <c r="B29" s="85">
        <v>5.1981431130010014</v>
      </c>
      <c r="C29" s="85">
        <v>5.4480775810405078</v>
      </c>
      <c r="D29" s="85">
        <v>5.2858458083323834</v>
      </c>
      <c r="E29" s="85">
        <v>5.1572107095693553</v>
      </c>
      <c r="F29" s="85">
        <v>5.1301679466263828</v>
      </c>
      <c r="G29" s="85">
        <v>5.1468231096177535</v>
      </c>
      <c r="H29" s="85">
        <v>5.1648667102973516</v>
      </c>
      <c r="I29" s="85">
        <v>5.1790056801978306</v>
      </c>
      <c r="J29" s="85">
        <v>5.1948553023252888</v>
      </c>
      <c r="K29" s="85">
        <v>5.1989483851563589</v>
      </c>
      <c r="L29" s="85">
        <v>5.2000605627156986</v>
      </c>
      <c r="M29" s="85">
        <v>5.1988805262923625</v>
      </c>
      <c r="N29" s="85">
        <v>5.1988564693687032</v>
      </c>
      <c r="O29" s="85">
        <v>5.1959730895772411</v>
      </c>
      <c r="P29" s="85">
        <v>5.2038881587129131</v>
      </c>
      <c r="Q29" s="85">
        <v>5.2054866399729729</v>
      </c>
      <c r="R29" s="85">
        <v>5.2060011607609136</v>
      </c>
      <c r="S29" s="85">
        <v>5.2169122469273983</v>
      </c>
      <c r="T29" s="85">
        <v>5.2155053296749001</v>
      </c>
      <c r="U29" s="85">
        <v>5.2221551650238816</v>
      </c>
      <c r="V29" s="85">
        <v>5.228102143867944</v>
      </c>
      <c r="W29" s="85">
        <v>5.2385660056144951</v>
      </c>
      <c r="X29" s="85">
        <v>5.2489667973625398</v>
      </c>
      <c r="Y29" s="85">
        <v>5.2521451452720349</v>
      </c>
      <c r="Z29" s="85">
        <v>5.2631919082882304</v>
      </c>
      <c r="AA29" s="85">
        <v>5.2727676651675788</v>
      </c>
      <c r="AB29" s="85">
        <v>5.2765706783713098</v>
      </c>
      <c r="AC29" s="85">
        <v>5.287671184229783</v>
      </c>
      <c r="AD29" s="85">
        <v>5.2913339684579181</v>
      </c>
      <c r="AE29" s="85">
        <v>5.3014058434011675</v>
      </c>
      <c r="AF29" s="85">
        <v>5.3093959117621017</v>
      </c>
      <c r="AG29" s="85">
        <v>5.3206448063260732</v>
      </c>
      <c r="AH29" s="85">
        <v>5.3279569825982076</v>
      </c>
      <c r="AI29" s="85">
        <v>5.3365952094542042</v>
      </c>
      <c r="AJ29" s="85">
        <v>5.3466007382077505</v>
      </c>
      <c r="AK29" s="85">
        <v>5.3561394696864362</v>
      </c>
      <c r="AL29" s="85">
        <v>5.3622746900950045</v>
      </c>
      <c r="AM29" s="85">
        <v>5.3700285662924143</v>
      </c>
      <c r="AN29" s="85">
        <v>5.3753444788474409</v>
      </c>
      <c r="AO29" s="85">
        <v>5.3875807170834147</v>
      </c>
      <c r="AP29" s="85">
        <v>5.3868413865291602</v>
      </c>
      <c r="AQ29" s="85">
        <v>5.3898062446150599</v>
      </c>
      <c r="AR29" s="85">
        <v>5.3941273508904688</v>
      </c>
      <c r="AS29" s="85">
        <v>5.3905007394332687</v>
      </c>
      <c r="AT29" s="85">
        <v>5.3884006085612244</v>
      </c>
      <c r="AU29" s="85">
        <v>5.3834478564094885</v>
      </c>
      <c r="AV29" s="85">
        <v>5.3835084556329003</v>
      </c>
      <c r="AW29" s="85">
        <v>5.37885977870428</v>
      </c>
      <c r="AX29" s="85">
        <v>5.3721917373663146</v>
      </c>
      <c r="AY29" s="85">
        <v>5.360141207665527</v>
      </c>
      <c r="AZ29" s="85">
        <v>5.3525157384270967</v>
      </c>
      <c r="BA29" s="63">
        <v>5.3461459050237039</v>
      </c>
    </row>
    <row r="30" spans="1:53" s="58" customFormat="1" ht="14.4" customHeight="1" x14ac:dyDescent="0.25">
      <c r="A30" s="68" t="str">
        <f t="shared" si="3"/>
        <v>Granty a transfery</v>
      </c>
      <c r="B30" s="85">
        <v>1.9881522093816684</v>
      </c>
      <c r="C30" s="85">
        <v>1.9881522093816684</v>
      </c>
      <c r="D30" s="85">
        <v>2.2975890933853091</v>
      </c>
      <c r="E30" s="85">
        <v>2.8640139014216208</v>
      </c>
      <c r="F30" s="85">
        <v>1.6767649194468657</v>
      </c>
      <c r="G30" s="85">
        <v>1.7475752610853883</v>
      </c>
      <c r="H30" s="85">
        <v>1.5157058622588673</v>
      </c>
      <c r="I30" s="85">
        <v>1.4274188099794891</v>
      </c>
      <c r="J30" s="85">
        <v>1.4276225223625507</v>
      </c>
      <c r="K30" s="85">
        <v>1.4279324156998003</v>
      </c>
      <c r="L30" s="85">
        <v>1.4281643921956135</v>
      </c>
      <c r="M30" s="85">
        <v>1.4283450372274435</v>
      </c>
      <c r="N30" s="85">
        <v>1.4285306881347297</v>
      </c>
      <c r="O30" s="85">
        <v>1.4286487443916225</v>
      </c>
      <c r="P30" s="85">
        <v>1.4289451125763932</v>
      </c>
      <c r="Q30" s="85">
        <v>1.4290947590101359</v>
      </c>
      <c r="R30" s="85">
        <v>1.4292012271911254</v>
      </c>
      <c r="S30" s="85">
        <v>1.4294782513347308</v>
      </c>
      <c r="T30" s="85">
        <v>1.4295023291013407</v>
      </c>
      <c r="U30" s="85">
        <v>1.4296709567869654</v>
      </c>
      <c r="V30" s="85">
        <v>1.4298126092325303</v>
      </c>
      <c r="W30" s="85">
        <v>1.4300289995405553</v>
      </c>
      <c r="X30" s="85">
        <v>1.4302409614392049</v>
      </c>
      <c r="Y30" s="85">
        <v>1.4303016481142867</v>
      </c>
      <c r="Z30" s="85">
        <v>1.4305126789771632</v>
      </c>
      <c r="AA30" s="85">
        <v>1.4306879887204493</v>
      </c>
      <c r="AB30" s="85">
        <v>1.4307447091088874</v>
      </c>
      <c r="AC30" s="85">
        <v>1.4309436292176758</v>
      </c>
      <c r="AD30" s="85">
        <v>1.430985626168316</v>
      </c>
      <c r="AE30" s="85">
        <v>1.4311411557905049</v>
      </c>
      <c r="AF30" s="85">
        <v>1.4312456487929568</v>
      </c>
      <c r="AG30" s="85">
        <v>1.4314108568131236</v>
      </c>
      <c r="AH30" s="85">
        <v>1.4314934841649654</v>
      </c>
      <c r="AI30" s="85">
        <v>1.4315940321912481</v>
      </c>
      <c r="AJ30" s="85">
        <v>1.4317069262095226</v>
      </c>
      <c r="AK30" s="85">
        <v>1.431805481584294</v>
      </c>
      <c r="AL30" s="85">
        <v>1.4318388468629748</v>
      </c>
      <c r="AM30" s="85">
        <v>1.4319071139930177</v>
      </c>
      <c r="AN30" s="85">
        <v>1.4319292430493027</v>
      </c>
      <c r="AO30" s="85">
        <v>1.432091404328782</v>
      </c>
      <c r="AP30" s="85">
        <v>1.4320070244701035</v>
      </c>
      <c r="AQ30" s="85">
        <v>1.4320133797436898</v>
      </c>
      <c r="AR30" s="85">
        <v>1.4320559757711273</v>
      </c>
      <c r="AS30" s="85">
        <v>1.4319465725273552</v>
      </c>
      <c r="AT30" s="85">
        <v>1.4318765356549914</v>
      </c>
      <c r="AU30" s="85">
        <v>1.4317657096326462</v>
      </c>
      <c r="AV30" s="85">
        <v>1.4317763023366319</v>
      </c>
      <c r="AW30" s="85">
        <v>1.4317095423847344</v>
      </c>
      <c r="AX30" s="85">
        <v>1.4316114045876425</v>
      </c>
      <c r="AY30" s="85">
        <v>1.4314119901545079</v>
      </c>
      <c r="AZ30" s="85">
        <v>1.4313104490957578</v>
      </c>
      <c r="BA30" s="63">
        <v>1.4312392729636447</v>
      </c>
    </row>
    <row r="31" spans="1:53" s="58" customFormat="1" ht="14.4" customHeight="1" x14ac:dyDescent="0.25">
      <c r="A31" s="66" t="str">
        <f t="shared" si="3"/>
        <v>Výdavky VS</v>
      </c>
      <c r="B31" s="84">
        <v>47.987127090256749</v>
      </c>
      <c r="C31" s="84">
        <v>46.699052272369862</v>
      </c>
      <c r="D31" s="84">
        <v>45.546224578167447</v>
      </c>
      <c r="E31" s="84">
        <v>46.423366549666376</v>
      </c>
      <c r="F31" s="84">
        <v>45.022118911960192</v>
      </c>
      <c r="G31" s="84">
        <v>44.807022671340171</v>
      </c>
      <c r="H31" s="84">
        <v>44.762870224324068</v>
      </c>
      <c r="I31" s="84">
        <v>44.941221493232788</v>
      </c>
      <c r="J31" s="84">
        <v>45.241591817977245</v>
      </c>
      <c r="K31" s="84">
        <v>45.527911846415442</v>
      </c>
      <c r="L31" s="84">
        <v>45.893213861173678</v>
      </c>
      <c r="M31" s="84">
        <v>46.279445114778156</v>
      </c>
      <c r="N31" s="84">
        <v>46.719624337023312</v>
      </c>
      <c r="O31" s="84">
        <v>47.065188948533006</v>
      </c>
      <c r="P31" s="84">
        <v>47.421223990926229</v>
      </c>
      <c r="Q31" s="84">
        <v>47.790098572285302</v>
      </c>
      <c r="R31" s="84">
        <v>48.209526061624352</v>
      </c>
      <c r="S31" s="84">
        <v>48.641504786296444</v>
      </c>
      <c r="T31" s="84">
        <v>49.075830237960396</v>
      </c>
      <c r="U31" s="84">
        <v>49.55463128288266</v>
      </c>
      <c r="V31" s="84">
        <v>50.062548132620734</v>
      </c>
      <c r="W31" s="84">
        <v>50.521129782676226</v>
      </c>
      <c r="X31" s="84">
        <v>51.018314056463126</v>
      </c>
      <c r="Y31" s="84">
        <v>51.518659018697015</v>
      </c>
      <c r="Z31" s="84">
        <v>52.073814321897764</v>
      </c>
      <c r="AA31" s="84">
        <v>52.57426838709263</v>
      </c>
      <c r="AB31" s="84">
        <v>53.106410097206066</v>
      </c>
      <c r="AC31" s="84">
        <v>53.694698097784112</v>
      </c>
      <c r="AD31" s="84">
        <v>54.303506303288835</v>
      </c>
      <c r="AE31" s="84">
        <v>54.897451652192501</v>
      </c>
      <c r="AF31" s="84">
        <v>55.525727738204573</v>
      </c>
      <c r="AG31" s="84">
        <v>56.17013501075359</v>
      </c>
      <c r="AH31" s="84">
        <v>56.85833746169952</v>
      </c>
      <c r="AI31" s="84">
        <v>57.51184011482372</v>
      </c>
      <c r="AJ31" s="84">
        <v>58.208679070333496</v>
      </c>
      <c r="AK31" s="84">
        <v>58.906364911884069</v>
      </c>
      <c r="AL31" s="84">
        <v>59.603667972609806</v>
      </c>
      <c r="AM31" s="84">
        <v>60.220856625725105</v>
      </c>
      <c r="AN31" s="84">
        <v>60.816918312154058</v>
      </c>
      <c r="AO31" s="84">
        <v>61.40134356301175</v>
      </c>
      <c r="AP31" s="84">
        <v>61.934229885679578</v>
      </c>
      <c r="AQ31" s="84">
        <v>62.397885823728423</v>
      </c>
      <c r="AR31" s="84">
        <v>62.878550864772585</v>
      </c>
      <c r="AS31" s="84">
        <v>63.311646346518408</v>
      </c>
      <c r="AT31" s="84">
        <v>63.759578383235592</v>
      </c>
      <c r="AU31" s="84">
        <v>64.113000243436375</v>
      </c>
      <c r="AV31" s="84">
        <v>64.508415941838109</v>
      </c>
      <c r="AW31" s="84">
        <v>64.890530375104561</v>
      </c>
      <c r="AX31" s="84">
        <v>65.308984878459867</v>
      </c>
      <c r="AY31" s="84">
        <v>65.660973990194364</v>
      </c>
      <c r="AZ31" s="84">
        <v>66.075478753125367</v>
      </c>
      <c r="BA31" s="86">
        <v>66.511872587495176</v>
      </c>
    </row>
    <row r="32" spans="1:53" s="58" customFormat="1" ht="14.4" customHeight="1" x14ac:dyDescent="0.25">
      <c r="A32" s="70" t="str">
        <f t="shared" si="3"/>
        <v>Primárne výdavky</v>
      </c>
      <c r="B32" s="85">
        <v>48.108847975691866</v>
      </c>
      <c r="C32" s="85">
        <v>45.541198340760189</v>
      </c>
      <c r="D32" s="85">
        <v>44.45051868234853</v>
      </c>
      <c r="E32" s="85">
        <v>45.328916948836365</v>
      </c>
      <c r="F32" s="85">
        <v>43.918186275518757</v>
      </c>
      <c r="G32" s="85">
        <v>43.69370545980852</v>
      </c>
      <c r="H32" s="85">
        <v>43.597201441719776</v>
      </c>
      <c r="I32" s="85">
        <v>43.69546662597844</v>
      </c>
      <c r="J32" s="85">
        <v>43.885767748713747</v>
      </c>
      <c r="K32" s="85">
        <v>44.030132114196391</v>
      </c>
      <c r="L32" s="85">
        <v>44.176498479577972</v>
      </c>
      <c r="M32" s="85">
        <v>44.260333505629525</v>
      </c>
      <c r="N32" s="85">
        <v>44.375676231996479</v>
      </c>
      <c r="O32" s="85">
        <v>44.435009580299344</v>
      </c>
      <c r="P32" s="85">
        <v>44.546360121707842</v>
      </c>
      <c r="Q32" s="85">
        <v>44.676974530314851</v>
      </c>
      <c r="R32" s="85">
        <v>44.859983280544064</v>
      </c>
      <c r="S32" s="85">
        <v>45.060975125962926</v>
      </c>
      <c r="T32" s="85">
        <v>45.269362309958723</v>
      </c>
      <c r="U32" s="85">
        <v>45.526114790838953</v>
      </c>
      <c r="V32" s="85">
        <v>45.816259362008765</v>
      </c>
      <c r="W32" s="85">
        <v>46.052854082440753</v>
      </c>
      <c r="X32" s="85">
        <v>46.31598682280206</v>
      </c>
      <c r="Y32" s="85">
        <v>46.570480990597929</v>
      </c>
      <c r="Z32" s="85">
        <v>46.867752501771839</v>
      </c>
      <c r="AA32" s="85">
        <v>47.097582577793673</v>
      </c>
      <c r="AB32" s="85">
        <v>47.3453070434621</v>
      </c>
      <c r="AC32" s="85">
        <v>47.634081851899722</v>
      </c>
      <c r="AD32" s="85">
        <v>47.928299501733441</v>
      </c>
      <c r="AE32" s="85">
        <v>48.192807552064302</v>
      </c>
      <c r="AF32" s="85">
        <v>48.476189192605673</v>
      </c>
      <c r="AG32" s="85">
        <v>48.759898546949813</v>
      </c>
      <c r="AH32" s="85">
        <v>49.071103629558507</v>
      </c>
      <c r="AI32" s="85">
        <v>49.332289021048972</v>
      </c>
      <c r="AJ32" s="85">
        <v>49.623384939555791</v>
      </c>
      <c r="AK32" s="85">
        <v>49.902154154454649</v>
      </c>
      <c r="AL32" s="85">
        <v>50.170245745458423</v>
      </c>
      <c r="AM32" s="85">
        <v>50.3518438346564</v>
      </c>
      <c r="AN32" s="85">
        <v>50.50990806421423</v>
      </c>
      <c r="AO32" s="85">
        <v>50.655012103782774</v>
      </c>
      <c r="AP32" s="85">
        <v>50.746798692850874</v>
      </c>
      <c r="AQ32" s="85">
        <v>50.769330847511142</v>
      </c>
      <c r="AR32" s="85">
        <v>50.808911644140458</v>
      </c>
      <c r="AS32" s="85">
        <v>50.801108419404876</v>
      </c>
      <c r="AT32" s="85">
        <v>50.809256402841534</v>
      </c>
      <c r="AU32" s="85">
        <v>50.724423768196154</v>
      </c>
      <c r="AV32" s="85">
        <v>50.680969531622239</v>
      </c>
      <c r="AW32" s="85">
        <v>50.621096326753445</v>
      </c>
      <c r="AX32" s="85">
        <v>50.59196202897143</v>
      </c>
      <c r="AY32" s="85">
        <v>50.489307382776389</v>
      </c>
      <c r="AZ32" s="85">
        <v>50.440705821453506</v>
      </c>
      <c r="BA32" s="63">
        <v>50.406626660085557</v>
      </c>
    </row>
    <row r="33" spans="1:53" s="58" customFormat="1" ht="14.4" customHeight="1" x14ac:dyDescent="0.25">
      <c r="A33" s="68" t="str">
        <f t="shared" si="3"/>
        <v>Fixné v dlhodobej časti</v>
      </c>
      <c r="B33" s="85">
        <v>22.704342944133511</v>
      </c>
      <c r="C33" s="85">
        <v>21.618626061118924</v>
      </c>
      <c r="D33" s="85">
        <v>21.373668273732559</v>
      </c>
      <c r="E33" s="85">
        <v>22.39290777364349</v>
      </c>
      <c r="F33" s="85">
        <v>20.886867569488984</v>
      </c>
      <c r="G33" s="85">
        <v>20.51096625744275</v>
      </c>
      <c r="H33" s="85">
        <v>20.339388166692959</v>
      </c>
      <c r="I33" s="85">
        <v>20.318590586685115</v>
      </c>
      <c r="J33" s="85">
        <v>20.359827209895464</v>
      </c>
      <c r="K33" s="85">
        <v>20.34762950012334</v>
      </c>
      <c r="L33" s="85">
        <v>20.360848837289019</v>
      </c>
      <c r="M33" s="85">
        <v>20.369561001616876</v>
      </c>
      <c r="N33" s="85">
        <v>20.408352319737123</v>
      </c>
      <c r="O33" s="85">
        <v>20.384412302299189</v>
      </c>
      <c r="P33" s="85">
        <v>20.399993808750935</v>
      </c>
      <c r="Q33" s="85">
        <v>20.407646129358742</v>
      </c>
      <c r="R33" s="85">
        <v>20.442722542689857</v>
      </c>
      <c r="S33" s="85">
        <v>20.428025945573648</v>
      </c>
      <c r="T33" s="85">
        <v>20.429221036250834</v>
      </c>
      <c r="U33" s="85">
        <v>20.438382405517441</v>
      </c>
      <c r="V33" s="85">
        <v>20.475710351700446</v>
      </c>
      <c r="W33" s="85">
        <v>20.457926870243199</v>
      </c>
      <c r="X33" s="85">
        <v>20.469538194594751</v>
      </c>
      <c r="Y33" s="85">
        <v>20.472816845486797</v>
      </c>
      <c r="Z33" s="85">
        <v>20.513933852246513</v>
      </c>
      <c r="AA33" s="85">
        <v>20.493856454415813</v>
      </c>
      <c r="AB33" s="85">
        <v>20.496936384934415</v>
      </c>
      <c r="AC33" s="85">
        <v>20.507802549848545</v>
      </c>
      <c r="AD33" s="85">
        <v>20.539647059160803</v>
      </c>
      <c r="AE33" s="85">
        <v>20.518437924651561</v>
      </c>
      <c r="AF33" s="85">
        <v>20.524075594086849</v>
      </c>
      <c r="AG33" s="85">
        <v>20.533079930592994</v>
      </c>
      <c r="AH33" s="85">
        <v>20.567237520369282</v>
      </c>
      <c r="AI33" s="85">
        <v>20.54313771386672</v>
      </c>
      <c r="AJ33" s="85">
        <v>20.549319462200216</v>
      </c>
      <c r="AK33" s="85">
        <v>20.554676523153322</v>
      </c>
      <c r="AL33" s="85">
        <v>20.586024280479705</v>
      </c>
      <c r="AM33" s="85">
        <v>20.559993334592082</v>
      </c>
      <c r="AN33" s="85">
        <v>20.561020117540316</v>
      </c>
      <c r="AO33" s="85">
        <v>20.569689070026019</v>
      </c>
      <c r="AP33" s="85">
        <v>20.594492006833157</v>
      </c>
      <c r="AQ33" s="85">
        <v>20.564999010177306</v>
      </c>
      <c r="AR33" s="85">
        <v>20.567123505074846</v>
      </c>
      <c r="AS33" s="85">
        <v>20.560939720333486</v>
      </c>
      <c r="AT33" s="85">
        <v>20.586555922936594</v>
      </c>
      <c r="AU33" s="85">
        <v>20.550680690814293</v>
      </c>
      <c r="AV33" s="85">
        <v>20.551110119358107</v>
      </c>
      <c r="AW33" s="85">
        <v>20.54733267034889</v>
      </c>
      <c r="AX33" s="85">
        <v>20.571498234026588</v>
      </c>
      <c r="AY33" s="85">
        <v>20.530889123313148</v>
      </c>
      <c r="AZ33" s="85">
        <v>20.5252864092704</v>
      </c>
      <c r="BA33" s="63">
        <v>20.521366871663574</v>
      </c>
    </row>
    <row r="34" spans="1:53" s="58" customFormat="1" ht="14.4" customHeight="1" x14ac:dyDescent="0.25">
      <c r="A34" s="68" t="str">
        <f t="shared" si="3"/>
        <v>Výdavky citlivé na demografiu</v>
      </c>
      <c r="B34" s="85">
        <v>25.121723984869082</v>
      </c>
      <c r="C34" s="85">
        <v>23.639791232951993</v>
      </c>
      <c r="D34" s="85">
        <v>22.797654789202294</v>
      </c>
      <c r="E34" s="85">
        <v>22.678251959651117</v>
      </c>
      <c r="F34" s="85">
        <v>22.788593453626522</v>
      </c>
      <c r="G34" s="85">
        <v>22.957148667710126</v>
      </c>
      <c r="H34" s="85">
        <v>23.058625087409951</v>
      </c>
      <c r="I34" s="85">
        <v>23.181225814700113</v>
      </c>
      <c r="J34" s="85">
        <v>23.335073644558534</v>
      </c>
      <c r="K34" s="85">
        <v>23.498316648731663</v>
      </c>
      <c r="L34" s="85">
        <v>23.633362644394353</v>
      </c>
      <c r="M34" s="85">
        <v>23.715567924155604</v>
      </c>
      <c r="N34" s="85">
        <v>23.79894929682683</v>
      </c>
      <c r="O34" s="85">
        <v>23.889023018947263</v>
      </c>
      <c r="P34" s="85">
        <v>24.021711048501885</v>
      </c>
      <c r="Q34" s="85">
        <v>24.148696660845026</v>
      </c>
      <c r="R34" s="85">
        <v>24.300377798991057</v>
      </c>
      <c r="S34" s="85">
        <v>24.519539746171183</v>
      </c>
      <c r="T34" s="85">
        <v>24.729974705571269</v>
      </c>
      <c r="U34" s="85">
        <v>24.980606111737725</v>
      </c>
      <c r="V34" s="85">
        <v>25.236298473800705</v>
      </c>
      <c r="W34" s="85">
        <v>25.516829405711682</v>
      </c>
      <c r="X34" s="85">
        <v>25.800886793657959</v>
      </c>
      <c r="Y34" s="85">
        <v>26.050442709033213</v>
      </c>
      <c r="Z34" s="85">
        <v>26.310356851819563</v>
      </c>
      <c r="AA34" s="85">
        <v>26.561050170427972</v>
      </c>
      <c r="AB34" s="85">
        <v>26.806803695123612</v>
      </c>
      <c r="AC34" s="85">
        <v>27.085418385764548</v>
      </c>
      <c r="AD34" s="85">
        <v>27.34830723414624</v>
      </c>
      <c r="AE34" s="85">
        <v>27.634510004339315</v>
      </c>
      <c r="AF34" s="85">
        <v>27.91504622859221</v>
      </c>
      <c r="AG34" s="85">
        <v>28.20686616972144</v>
      </c>
      <c r="AH34" s="85">
        <v>28.48723663281255</v>
      </c>
      <c r="AI34" s="85">
        <v>28.772431182201597</v>
      </c>
      <c r="AJ34" s="85">
        <v>29.057360436850697</v>
      </c>
      <c r="AK34" s="85">
        <v>29.330803703635869</v>
      </c>
      <c r="AL34" s="85">
        <v>29.567268488518557</v>
      </c>
      <c r="AM34" s="85">
        <v>29.774967747284094</v>
      </c>
      <c r="AN34" s="85">
        <v>29.932080044268492</v>
      </c>
      <c r="AO34" s="85">
        <v>30.068594101189369</v>
      </c>
      <c r="AP34" s="85">
        <v>30.135659490167658</v>
      </c>
      <c r="AQ34" s="85">
        <v>30.187768520330277</v>
      </c>
      <c r="AR34" s="85">
        <v>30.225108348576146</v>
      </c>
      <c r="AS34" s="85">
        <v>30.223577497409515</v>
      </c>
      <c r="AT34" s="85">
        <v>30.20619880025701</v>
      </c>
      <c r="AU34" s="85">
        <v>30.157519833643985</v>
      </c>
      <c r="AV34" s="85">
        <v>30.112723284073773</v>
      </c>
      <c r="AW34" s="85">
        <v>30.056908021785315</v>
      </c>
      <c r="AX34" s="85">
        <v>30.003880327498077</v>
      </c>
      <c r="AY34" s="85">
        <v>29.942098217780462</v>
      </c>
      <c r="AZ34" s="85">
        <v>29.899353998579492</v>
      </c>
      <c r="BA34" s="63">
        <v>29.869398258614247</v>
      </c>
    </row>
    <row r="35" spans="1:53" s="58" customFormat="1" ht="14.4" customHeight="1" x14ac:dyDescent="0.25">
      <c r="A35" s="68" t="str">
        <f t="shared" si="3"/>
        <v>Náklady na ukončenie JE</v>
      </c>
      <c r="B35" s="85">
        <v>0.101584729904636</v>
      </c>
      <c r="C35" s="85">
        <v>0.101584729904636</v>
      </c>
      <c r="D35" s="85">
        <v>9.3954279670920335E-2</v>
      </c>
      <c r="E35" s="85">
        <v>8.0862067639980981E-2</v>
      </c>
      <c r="F35" s="85">
        <v>7.0229462345165833E-2</v>
      </c>
      <c r="G35" s="85">
        <v>5.935943340656688E-2</v>
      </c>
      <c r="H35" s="85">
        <v>3.8916389595621735E-2</v>
      </c>
      <c r="I35" s="85">
        <v>4.1051488900068413E-2</v>
      </c>
      <c r="J35" s="85">
        <v>4.1672612775438676E-2</v>
      </c>
      <c r="K35" s="85">
        <v>4.0143800695737059E-2</v>
      </c>
      <c r="L35" s="85">
        <v>4.3159652526455664E-2</v>
      </c>
      <c r="M35" s="85">
        <v>4.1047307082416169E-2</v>
      </c>
      <c r="N35" s="85">
        <v>3.8975425472917276E-2</v>
      </c>
      <c r="O35" s="85">
        <v>3.6657537580568209E-2</v>
      </c>
      <c r="P35" s="85">
        <v>3.9565773192936863E-3</v>
      </c>
      <c r="Q35" s="85">
        <v>3.8868410058789386E-3</v>
      </c>
      <c r="R35" s="85">
        <v>3.8227869024845713E-3</v>
      </c>
      <c r="S35" s="85">
        <v>3.7647767359793756E-3</v>
      </c>
      <c r="T35" s="85">
        <v>3.7116574092968227E-3</v>
      </c>
      <c r="U35" s="85">
        <v>3.6627618910240059E-3</v>
      </c>
      <c r="V35" s="85">
        <v>3.617028054887558E-3</v>
      </c>
      <c r="W35" s="85">
        <v>5.397751633654255E-3</v>
      </c>
      <c r="X35" s="85">
        <v>7.4294855831913056E-3</v>
      </c>
      <c r="Y35" s="85">
        <v>9.8484554366341237E-3</v>
      </c>
      <c r="Z35" s="85">
        <v>6.8246928592514836E-3</v>
      </c>
      <c r="AA35" s="85">
        <v>6.7486754338197856E-3</v>
      </c>
      <c r="AB35" s="85">
        <v>6.314667133690258E-3</v>
      </c>
      <c r="AC35" s="85">
        <v>6.2510156493052332E-3</v>
      </c>
      <c r="AD35" s="85">
        <v>6.3527441184491476E-3</v>
      </c>
      <c r="AE35" s="85">
        <v>6.46130266142508E-3</v>
      </c>
      <c r="AF35" s="85">
        <v>6.4013394233261795E-3</v>
      </c>
      <c r="AG35" s="85">
        <v>6.5408025388056651E-3</v>
      </c>
      <c r="AH35" s="85">
        <v>6.6320082967573852E-3</v>
      </c>
      <c r="AI35" s="85">
        <v>6.7226569007380384E-3</v>
      </c>
      <c r="AJ35" s="85">
        <v>6.7075724249601107E-3</v>
      </c>
      <c r="AK35" s="85">
        <v>6.6764595855428269E-3</v>
      </c>
      <c r="AL35" s="85">
        <v>6.9555083802426672E-3</v>
      </c>
      <c r="AM35" s="85">
        <v>6.885284700305752E-3</v>
      </c>
      <c r="AN35" s="85">
        <v>6.8104343255060264E-3</v>
      </c>
      <c r="AO35" s="85">
        <v>6.7314644874705105E-3</v>
      </c>
      <c r="AP35" s="85">
        <v>6.6497277701421153E-3</v>
      </c>
      <c r="AQ35" s="85">
        <v>6.5658489236418141E-3</v>
      </c>
      <c r="AR35" s="85">
        <v>6.6823224095504162E-3</v>
      </c>
      <c r="AS35" s="85">
        <v>6.5937335819566314E-3</v>
      </c>
      <c r="AT35" s="85">
        <v>6.5042115680158941E-3</v>
      </c>
      <c r="AU35" s="85">
        <v>6.2257756579612395E-3</v>
      </c>
      <c r="AV35" s="85">
        <v>7.1386601104424232E-3</v>
      </c>
      <c r="AW35" s="85">
        <v>6.8581665393223426E-3</v>
      </c>
      <c r="AX35" s="85">
        <v>6.5859993668499726E-3</v>
      </c>
      <c r="AY35" s="85">
        <v>6.3225736028622113E-3</v>
      </c>
      <c r="AZ35" s="85">
        <v>6.0679455236962894E-3</v>
      </c>
      <c r="BA35" s="63">
        <v>5.8640617278195783E-3</v>
      </c>
    </row>
    <row r="36" spans="1:53" s="58" customFormat="1" ht="14.4" customHeight="1" x14ac:dyDescent="0.25">
      <c r="A36" s="68" t="str">
        <f t="shared" si="3"/>
        <v>PPP projekty a náklady na údržbu</v>
      </c>
      <c r="B36" s="85">
        <v>0.1811963167846368</v>
      </c>
      <c r="C36" s="85">
        <v>0.1811963167846368</v>
      </c>
      <c r="D36" s="85">
        <v>0.18524133974275622</v>
      </c>
      <c r="E36" s="85">
        <v>0.17689514790177671</v>
      </c>
      <c r="F36" s="85">
        <v>0.17249579005808718</v>
      </c>
      <c r="G36" s="85">
        <v>0.16623110124907678</v>
      </c>
      <c r="H36" s="85">
        <v>0.16027179802124669</v>
      </c>
      <c r="I36" s="85">
        <v>0.15459873569314031</v>
      </c>
      <c r="J36" s="85">
        <v>0.14919428148430805</v>
      </c>
      <c r="K36" s="85">
        <v>0.14404216464564934</v>
      </c>
      <c r="L36" s="85">
        <v>0.13912734536814642</v>
      </c>
      <c r="M36" s="85">
        <v>0.13415727277463088</v>
      </c>
      <c r="N36" s="85">
        <v>0.12939918995961155</v>
      </c>
      <c r="O36" s="85">
        <v>0.12491672147232404</v>
      </c>
      <c r="P36" s="85">
        <v>0.12069868713573002</v>
      </c>
      <c r="Q36" s="85">
        <v>0.11674489910520433</v>
      </c>
      <c r="R36" s="85">
        <v>0.11306015196066456</v>
      </c>
      <c r="S36" s="85">
        <v>0.10964465748211599</v>
      </c>
      <c r="T36" s="85">
        <v>0.10645491072732129</v>
      </c>
      <c r="U36" s="85">
        <v>0.10346351169276191</v>
      </c>
      <c r="V36" s="85">
        <v>0.10063350845272612</v>
      </c>
      <c r="W36" s="85">
        <v>7.2700054852214882E-2</v>
      </c>
      <c r="X36" s="85">
        <v>3.8132348966156852E-2</v>
      </c>
      <c r="Y36" s="85">
        <v>3.73729806412815E-2</v>
      </c>
      <c r="Z36" s="85">
        <v>3.6637104846513606E-2</v>
      </c>
      <c r="AA36" s="85">
        <v>3.5927277516068383E-2</v>
      </c>
      <c r="AB36" s="85">
        <v>3.5252296270382719E-2</v>
      </c>
      <c r="AC36" s="85">
        <v>3.4609900637323908E-2</v>
      </c>
      <c r="AD36" s="85">
        <v>3.3992464307948542E-2</v>
      </c>
      <c r="AE36" s="85">
        <v>3.339832041200206E-2</v>
      </c>
      <c r="AF36" s="85">
        <v>3.0666030503288783E-2</v>
      </c>
      <c r="AG36" s="85">
        <v>1.3411644096573548E-2</v>
      </c>
      <c r="AH36" s="85">
        <v>9.9974680799178057E-3</v>
      </c>
      <c r="AI36" s="85">
        <v>9.9974680799178057E-3</v>
      </c>
      <c r="AJ36" s="85">
        <v>9.997468079917804E-3</v>
      </c>
      <c r="AK36" s="85">
        <v>9.9974680799178057E-3</v>
      </c>
      <c r="AL36" s="85">
        <v>9.9974680799178074E-3</v>
      </c>
      <c r="AM36" s="85">
        <v>9.9974680799178057E-3</v>
      </c>
      <c r="AN36" s="85">
        <v>9.9974680799178057E-3</v>
      </c>
      <c r="AO36" s="85">
        <v>9.9974680799178074E-3</v>
      </c>
      <c r="AP36" s="85">
        <v>9.9974680799178074E-3</v>
      </c>
      <c r="AQ36" s="85">
        <v>9.9974680799178074E-3</v>
      </c>
      <c r="AR36" s="85">
        <v>9.9974680799178057E-3</v>
      </c>
      <c r="AS36" s="85">
        <v>9.9974680799178074E-3</v>
      </c>
      <c r="AT36" s="85">
        <v>9.9974680799178057E-3</v>
      </c>
      <c r="AU36" s="85">
        <v>9.9974680799178057E-3</v>
      </c>
      <c r="AV36" s="85">
        <v>9.9974680799178074E-3</v>
      </c>
      <c r="AW36" s="85">
        <v>9.9974680799178092E-3</v>
      </c>
      <c r="AX36" s="85">
        <v>9.9974680799178109E-3</v>
      </c>
      <c r="AY36" s="85">
        <v>9.9974680799178109E-3</v>
      </c>
      <c r="AZ36" s="85">
        <v>9.9974680799178109E-3</v>
      </c>
      <c r="BA36" s="63">
        <v>9.9974680799178092E-3</v>
      </c>
    </row>
    <row r="37" spans="1:53" s="58" customFormat="1" ht="14.4" customHeight="1" x14ac:dyDescent="0.25">
      <c r="A37" s="72" t="str">
        <f t="shared" si="3"/>
        <v>Úroky</v>
      </c>
      <c r="B37" s="87">
        <v>1.1579942312750919</v>
      </c>
      <c r="C37" s="87">
        <v>1.157853931609675</v>
      </c>
      <c r="D37" s="87">
        <v>1.0957058958189181</v>
      </c>
      <c r="E37" s="87">
        <v>1.0944496008300093</v>
      </c>
      <c r="F37" s="87">
        <v>1.1039326364414368</v>
      </c>
      <c r="G37" s="87">
        <v>1.1133172115316534</v>
      </c>
      <c r="H37" s="87">
        <v>1.1656687826042909</v>
      </c>
      <c r="I37" s="87">
        <v>1.2457548672543453</v>
      </c>
      <c r="J37" s="87">
        <v>1.3558240692634991</v>
      </c>
      <c r="K37" s="87">
        <v>1.4977797322190518</v>
      </c>
      <c r="L37" s="87">
        <v>1.7167153815957072</v>
      </c>
      <c r="M37" s="87">
        <v>2.0191116091486294</v>
      </c>
      <c r="N37" s="87">
        <v>2.3439481050268309</v>
      </c>
      <c r="O37" s="87">
        <v>2.6301793682336627</v>
      </c>
      <c r="P37" s="87">
        <v>2.8748638692183843</v>
      </c>
      <c r="Q37" s="87">
        <v>3.1131240419704493</v>
      </c>
      <c r="R37" s="87">
        <v>3.3495427810802858</v>
      </c>
      <c r="S37" s="87">
        <v>3.5805296603335175</v>
      </c>
      <c r="T37" s="87">
        <v>3.8064679280016716</v>
      </c>
      <c r="U37" s="87">
        <v>4.0285164920437087</v>
      </c>
      <c r="V37" s="87">
        <v>4.2462887706119696</v>
      </c>
      <c r="W37" s="87">
        <v>4.4682757002354752</v>
      </c>
      <c r="X37" s="87">
        <v>4.702327233661066</v>
      </c>
      <c r="Y37" s="87">
        <v>4.9481780280990861</v>
      </c>
      <c r="Z37" s="87">
        <v>5.2060618201259272</v>
      </c>
      <c r="AA37" s="87">
        <v>5.4766858092989574</v>
      </c>
      <c r="AB37" s="87">
        <v>5.7611030537439678</v>
      </c>
      <c r="AC37" s="87">
        <v>6.0606162458843897</v>
      </c>
      <c r="AD37" s="87">
        <v>6.375206801555394</v>
      </c>
      <c r="AE37" s="87">
        <v>6.7046441001281991</v>
      </c>
      <c r="AF37" s="87">
        <v>7.0495385455988995</v>
      </c>
      <c r="AG37" s="87">
        <v>7.4102364638037796</v>
      </c>
      <c r="AH37" s="87">
        <v>7.7872338321410108</v>
      </c>
      <c r="AI37" s="87">
        <v>8.1795510937747498</v>
      </c>
      <c r="AJ37" s="87">
        <v>8.5852941307777062</v>
      </c>
      <c r="AK37" s="87">
        <v>9.0042107574294192</v>
      </c>
      <c r="AL37" s="87">
        <v>9.4334222271513841</v>
      </c>
      <c r="AM37" s="87">
        <v>9.8690127910687071</v>
      </c>
      <c r="AN37" s="87">
        <v>10.307010247939832</v>
      </c>
      <c r="AO37" s="87">
        <v>10.746331459228978</v>
      </c>
      <c r="AP37" s="87">
        <v>11.187431192828704</v>
      </c>
      <c r="AQ37" s="87">
        <v>11.628554976217281</v>
      </c>
      <c r="AR37" s="87">
        <v>12.069639220632125</v>
      </c>
      <c r="AS37" s="87">
        <v>12.510537927113532</v>
      </c>
      <c r="AT37" s="87">
        <v>12.950321980394056</v>
      </c>
      <c r="AU37" s="87">
        <v>13.388576475240226</v>
      </c>
      <c r="AV37" s="87">
        <v>13.827446410215874</v>
      </c>
      <c r="AW37" s="87">
        <v>14.269434048351123</v>
      </c>
      <c r="AX37" s="87">
        <v>14.717022849488442</v>
      </c>
      <c r="AY37" s="87">
        <v>15.171666607417974</v>
      </c>
      <c r="AZ37" s="87">
        <v>15.634772931671865</v>
      </c>
      <c r="BA37" s="88">
        <v>16.105245927409619</v>
      </c>
    </row>
    <row r="38" spans="1:53" s="58" customFormat="1" ht="14.4" customHeight="1" x14ac:dyDescent="0.25">
      <c r="A38" s="74" t="str">
        <f t="shared" si="3"/>
        <v>Saldo VS</v>
      </c>
      <c r="B38" s="89">
        <v>-7.7053181327747424</v>
      </c>
      <c r="C38" s="89">
        <v>-4.9770561647878608</v>
      </c>
      <c r="D38" s="89">
        <v>-3.9885309757400904</v>
      </c>
      <c r="E38" s="89">
        <v>-4.0073979933244317</v>
      </c>
      <c r="F38" s="89">
        <v>-3.7015857486344856</v>
      </c>
      <c r="G38" s="89">
        <v>-3.2365639100309735</v>
      </c>
      <c r="H38" s="89">
        <v>-3.3299047479123303</v>
      </c>
      <c r="I38" s="89">
        <v>-3.5598160166603634</v>
      </c>
      <c r="J38" s="89">
        <v>-3.8818078908745406</v>
      </c>
      <c r="K38" s="89">
        <v>-4.2578199970649209</v>
      </c>
      <c r="L38" s="89">
        <v>-4.7227704163268669</v>
      </c>
      <c r="M38" s="89">
        <v>-5.1005620624504573</v>
      </c>
      <c r="N38" s="89">
        <v>-5.528528396811673</v>
      </c>
      <c r="O38" s="89">
        <v>-5.8639745409771606</v>
      </c>
      <c r="P38" s="89">
        <v>-6.1967946020005513</v>
      </c>
      <c r="Q38" s="89">
        <v>-6.5477334431714738</v>
      </c>
      <c r="R38" s="89">
        <v>-6.9482203527630233</v>
      </c>
      <c r="S38" s="89">
        <v>-7.3482914631749665</v>
      </c>
      <c r="T38" s="89">
        <v>-7.7626274106801887</v>
      </c>
      <c r="U38" s="89">
        <v>-8.2120904036220921</v>
      </c>
      <c r="V38" s="89">
        <v>-8.6909120505946476</v>
      </c>
      <c r="W38" s="89">
        <v>-9.1149061028352492</v>
      </c>
      <c r="X38" s="89">
        <v>-9.5771536463836568</v>
      </c>
      <c r="Y38" s="89">
        <v>-10.050758904577634</v>
      </c>
      <c r="Z38" s="89">
        <v>-10.571538518432348</v>
      </c>
      <c r="AA38" s="89">
        <v>-11.039442818394413</v>
      </c>
      <c r="AB38" s="89">
        <v>-11.544027416791977</v>
      </c>
      <c r="AC38" s="89">
        <v>-12.096511628352907</v>
      </c>
      <c r="AD38" s="89">
        <v>-12.677717383849497</v>
      </c>
      <c r="AE38" s="89">
        <v>-13.240112082007315</v>
      </c>
      <c r="AF38" s="89">
        <v>-13.876168767101419</v>
      </c>
      <c r="AG38" s="89">
        <v>-14.487012036540577</v>
      </c>
      <c r="AH38" s="89">
        <v>-15.146313252970756</v>
      </c>
      <c r="AI38" s="89">
        <v>-15.771247808911255</v>
      </c>
      <c r="AJ38" s="89">
        <v>-16.438378356630388</v>
      </c>
      <c r="AK38" s="89">
        <v>-17.107773397156365</v>
      </c>
      <c r="AL38" s="89">
        <v>-17.782017438358459</v>
      </c>
      <c r="AM38" s="89">
        <v>-18.377007438911122</v>
      </c>
      <c r="AN38" s="89">
        <v>-18.956996938827409</v>
      </c>
      <c r="AO38" s="89">
        <v>-19.519944622534766</v>
      </c>
      <c r="AP38" s="89">
        <v>-20.046023442010394</v>
      </c>
      <c r="AQ38" s="89">
        <v>-20.499153488844911</v>
      </c>
      <c r="AR38" s="89">
        <v>-20.969310803461767</v>
      </c>
      <c r="AS38" s="89">
        <v>-21.402481498516131</v>
      </c>
      <c r="AT38" s="89">
        <v>-21.850576333563936</v>
      </c>
      <c r="AU38" s="89">
        <v>-22.208268828715958</v>
      </c>
      <c r="AV38" s="89">
        <v>-22.603374804207355</v>
      </c>
      <c r="AW38" s="89">
        <v>-22.990241532101635</v>
      </c>
      <c r="AX38" s="89">
        <v>-23.415306796033043</v>
      </c>
      <c r="AY38" s="89">
        <v>-23.779519382832021</v>
      </c>
      <c r="AZ38" s="89">
        <v>-24.201327203699577</v>
      </c>
      <c r="BA38" s="90">
        <v>-24.643401093899328</v>
      </c>
    </row>
    <row r="39" spans="1:53" s="58" customFormat="1" ht="14.4" customHeight="1" x14ac:dyDescent="0.25">
      <c r="A39" s="74" t="str">
        <f t="shared" si="3"/>
        <v>Primárne saldo</v>
      </c>
      <c r="B39" s="89">
        <v>-6.5473239014996505</v>
      </c>
      <c r="C39" s="89">
        <v>-3.8192022331781859</v>
      </c>
      <c r="D39" s="89">
        <v>-2.8928250799211721</v>
      </c>
      <c r="E39" s="89">
        <v>-2.9129483924944224</v>
      </c>
      <c r="F39" s="89">
        <v>-2.5976531121930488</v>
      </c>
      <c r="G39" s="89">
        <v>-2.1232466984993201</v>
      </c>
      <c r="H39" s="89">
        <v>-2.1642359653080394</v>
      </c>
      <c r="I39" s="89">
        <v>-2.3140611494060179</v>
      </c>
      <c r="J39" s="89">
        <v>-2.5259838216110415</v>
      </c>
      <c r="K39" s="89">
        <v>-2.7600402648458688</v>
      </c>
      <c r="L39" s="89">
        <v>-3.0060550347311596</v>
      </c>
      <c r="M39" s="89">
        <v>-3.0814504533018279</v>
      </c>
      <c r="N39" s="89">
        <v>-3.184580291784842</v>
      </c>
      <c r="O39" s="89">
        <v>-3.2337951727434979</v>
      </c>
      <c r="P39" s="89">
        <v>-3.321930732782167</v>
      </c>
      <c r="Q39" s="89">
        <v>-3.4346094012010244</v>
      </c>
      <c r="R39" s="89">
        <v>-3.5986775716827375</v>
      </c>
      <c r="S39" s="89">
        <v>-3.767761802841449</v>
      </c>
      <c r="T39" s="89">
        <v>-3.9561594826785171</v>
      </c>
      <c r="U39" s="89">
        <v>-4.1835739115783834</v>
      </c>
      <c r="V39" s="89">
        <v>-4.4446232799826779</v>
      </c>
      <c r="W39" s="89">
        <v>-4.646630402599774</v>
      </c>
      <c r="X39" s="89">
        <v>-4.8748264127225909</v>
      </c>
      <c r="Y39" s="89">
        <v>-5.1025808764785481</v>
      </c>
      <c r="Z39" s="89">
        <v>-5.3654766983064208</v>
      </c>
      <c r="AA39" s="89">
        <v>-5.5627570090954555</v>
      </c>
      <c r="AB39" s="89">
        <v>-5.7829243630480089</v>
      </c>
      <c r="AC39" s="89">
        <v>-6.0358953824685173</v>
      </c>
      <c r="AD39" s="89">
        <v>-6.3025105822941034</v>
      </c>
      <c r="AE39" s="89">
        <v>-6.5354679818791155</v>
      </c>
      <c r="AF39" s="89">
        <v>-6.8266302215025192</v>
      </c>
      <c r="AG39" s="89">
        <v>-7.0767755727367971</v>
      </c>
      <c r="AH39" s="89">
        <v>-7.3590794208297456</v>
      </c>
      <c r="AI39" s="89">
        <v>-7.5916967151365053</v>
      </c>
      <c r="AJ39" s="89">
        <v>-7.8530842258526814</v>
      </c>
      <c r="AK39" s="89">
        <v>-8.1035626397269453</v>
      </c>
      <c r="AL39" s="89">
        <v>-8.3485952112070745</v>
      </c>
      <c r="AM39" s="89">
        <v>-8.5079946478424144</v>
      </c>
      <c r="AN39" s="89">
        <v>-8.6499866908875767</v>
      </c>
      <c r="AO39" s="89">
        <v>-8.7736131633057877</v>
      </c>
      <c r="AP39" s="89">
        <v>-8.8585922491816902</v>
      </c>
      <c r="AQ39" s="89">
        <v>-8.8705985126276303</v>
      </c>
      <c r="AR39" s="89">
        <v>-8.899671582829642</v>
      </c>
      <c r="AS39" s="89">
        <v>-8.8919435714025994</v>
      </c>
      <c r="AT39" s="89">
        <v>-8.9002543531698795</v>
      </c>
      <c r="AU39" s="89">
        <v>-8.8196923534757321</v>
      </c>
      <c r="AV39" s="89">
        <v>-8.7759283939914816</v>
      </c>
      <c r="AW39" s="89">
        <v>-8.7208074837505123</v>
      </c>
      <c r="AX39" s="89">
        <v>-8.6982839465446009</v>
      </c>
      <c r="AY39" s="89">
        <v>-8.607852775414047</v>
      </c>
      <c r="AZ39" s="89">
        <v>-8.5665542720277124</v>
      </c>
      <c r="BA39" s="90">
        <v>-8.5381551664897088</v>
      </c>
    </row>
    <row r="40" spans="1:53" s="58" customFormat="1" ht="14.4" customHeight="1" x14ac:dyDescent="0.25">
      <c r="A40" s="77" t="str">
        <f t="shared" si="3"/>
        <v>Štrukturálne saldo</v>
      </c>
      <c r="B40" s="91">
        <v>-4.0392944516237677</v>
      </c>
      <c r="C40" s="91">
        <v>-4.0392944516237677</v>
      </c>
      <c r="D40" s="91">
        <v>-3.4650429874287041</v>
      </c>
      <c r="E40" s="91">
        <v>-3.2340681648391536</v>
      </c>
      <c r="F40" s="91">
        <v>-3.0754644521039638</v>
      </c>
      <c r="G40" s="91">
        <v>-3.2267154370030866</v>
      </c>
      <c r="H40" s="91">
        <v>-3.3848655217429804</v>
      </c>
      <c r="I40" s="91">
        <v>-3.6467821774875571</v>
      </c>
      <c r="J40" s="91">
        <v>-3.9630656558304072</v>
      </c>
      <c r="K40" s="91">
        <v>-4.300467661427045</v>
      </c>
      <c r="L40" s="91">
        <v>-4.7227704163268687</v>
      </c>
      <c r="M40" s="91">
        <v>-5.1005620624504688</v>
      </c>
      <c r="N40" s="91">
        <v>-5.5285283968116614</v>
      </c>
      <c r="O40" s="91">
        <v>-5.8639745409771553</v>
      </c>
      <c r="P40" s="91">
        <v>-6.1967946020005558</v>
      </c>
      <c r="Q40" s="91">
        <v>-6.5477334431714764</v>
      </c>
      <c r="R40" s="91">
        <v>-6.9482203527630304</v>
      </c>
      <c r="S40" s="91">
        <v>-7.3482914631749656</v>
      </c>
      <c r="T40" s="91">
        <v>-7.7626274106801869</v>
      </c>
      <c r="U40" s="91">
        <v>-8.212090403622085</v>
      </c>
      <c r="V40" s="91">
        <v>-8.6909120505946422</v>
      </c>
      <c r="W40" s="91">
        <v>-9.1149061028352385</v>
      </c>
      <c r="X40" s="91">
        <v>-9.5771536463836568</v>
      </c>
      <c r="Y40" s="91">
        <v>-10.050758904577643</v>
      </c>
      <c r="Z40" s="91">
        <v>-10.571538518432348</v>
      </c>
      <c r="AA40" s="91">
        <v>-11.039442818394424</v>
      </c>
      <c r="AB40" s="91">
        <v>-11.544027416791977</v>
      </c>
      <c r="AC40" s="91">
        <v>-12.096511628352891</v>
      </c>
      <c r="AD40" s="91">
        <v>-12.677717383849487</v>
      </c>
      <c r="AE40" s="91">
        <v>-13.240112082007322</v>
      </c>
      <c r="AF40" s="91">
        <v>-13.876168767101417</v>
      </c>
      <c r="AG40" s="91">
        <v>-14.48701203654057</v>
      </c>
      <c r="AH40" s="91">
        <v>-15.146313252970755</v>
      </c>
      <c r="AI40" s="91">
        <v>-15.771247808911266</v>
      </c>
      <c r="AJ40" s="91">
        <v>-16.438378356630384</v>
      </c>
      <c r="AK40" s="91">
        <v>-17.107773397156365</v>
      </c>
      <c r="AL40" s="91">
        <v>-17.782017438358459</v>
      </c>
      <c r="AM40" s="91">
        <v>-18.377007438911132</v>
      </c>
      <c r="AN40" s="91">
        <v>-18.956996938827412</v>
      </c>
      <c r="AO40" s="91">
        <v>-19.519944622534766</v>
      </c>
      <c r="AP40" s="91">
        <v>-20.046023442010398</v>
      </c>
      <c r="AQ40" s="91">
        <v>-20.499153488844915</v>
      </c>
      <c r="AR40" s="91">
        <v>-20.969310803461752</v>
      </c>
      <c r="AS40" s="91">
        <v>-21.402481498516128</v>
      </c>
      <c r="AT40" s="91">
        <v>-21.850576333563936</v>
      </c>
      <c r="AU40" s="91">
        <v>-22.208268828715944</v>
      </c>
      <c r="AV40" s="91">
        <v>-22.603374804207345</v>
      </c>
      <c r="AW40" s="91">
        <v>-22.990241532101642</v>
      </c>
      <c r="AX40" s="91">
        <v>-23.41530679603305</v>
      </c>
      <c r="AY40" s="91">
        <v>-23.779519382832028</v>
      </c>
      <c r="AZ40" s="91">
        <v>-24.20132720369957</v>
      </c>
      <c r="BA40" s="92">
        <v>-24.643401093899335</v>
      </c>
    </row>
    <row r="41" spans="1:53" s="58" customFormat="1" ht="14.4" customHeight="1" x14ac:dyDescent="0.25">
      <c r="A41" s="79" t="str">
        <f t="shared" si="3"/>
        <v>Štrukturálne primárne saldo</v>
      </c>
      <c r="B41" s="93">
        <v>-2.8813002203486757</v>
      </c>
      <c r="C41" s="93">
        <v>-2.8814405200140927</v>
      </c>
      <c r="D41" s="93">
        <v>-2.3693370916097862</v>
      </c>
      <c r="E41" s="93">
        <v>-2.1396185640091443</v>
      </c>
      <c r="F41" s="93">
        <v>-1.971531815662527</v>
      </c>
      <c r="G41" s="93">
        <v>-2.1133982254714332</v>
      </c>
      <c r="H41" s="93">
        <v>-2.2191967391386895</v>
      </c>
      <c r="I41" s="93">
        <v>-2.4010273102332116</v>
      </c>
      <c r="J41" s="93">
        <v>-2.6072415865669081</v>
      </c>
      <c r="K41" s="93">
        <v>-2.8026879292079929</v>
      </c>
      <c r="L41" s="93">
        <v>-3.0060550347311614</v>
      </c>
      <c r="M41" s="93">
        <v>-3.0814504533018394</v>
      </c>
      <c r="N41" s="93">
        <v>-3.1845802917848305</v>
      </c>
      <c r="O41" s="93">
        <v>-3.2337951727434926</v>
      </c>
      <c r="P41" s="93">
        <v>-3.3219307327821714</v>
      </c>
      <c r="Q41" s="93">
        <v>-3.4346094012010271</v>
      </c>
      <c r="R41" s="93">
        <v>-3.5986775716827446</v>
      </c>
      <c r="S41" s="93">
        <v>-3.7677618028414481</v>
      </c>
      <c r="T41" s="93">
        <v>-3.9561594826785154</v>
      </c>
      <c r="U41" s="93">
        <v>-4.1835739115783763</v>
      </c>
      <c r="V41" s="93">
        <v>-4.4446232799826726</v>
      </c>
      <c r="W41" s="93">
        <v>-4.6466304025997633</v>
      </c>
      <c r="X41" s="93">
        <v>-4.8748264127225909</v>
      </c>
      <c r="Y41" s="93">
        <v>-5.102580876478557</v>
      </c>
      <c r="Z41" s="93">
        <v>-5.3654766983064208</v>
      </c>
      <c r="AA41" s="93">
        <v>-5.5627570090954661</v>
      </c>
      <c r="AB41" s="93">
        <v>-5.7829243630480089</v>
      </c>
      <c r="AC41" s="93">
        <v>-6.0358953824685013</v>
      </c>
      <c r="AD41" s="93">
        <v>-6.3025105822940928</v>
      </c>
      <c r="AE41" s="93">
        <v>-6.5354679818791226</v>
      </c>
      <c r="AF41" s="93">
        <v>-6.8266302215025174</v>
      </c>
      <c r="AG41" s="93">
        <v>-7.07677557273679</v>
      </c>
      <c r="AH41" s="93">
        <v>-7.3590794208297439</v>
      </c>
      <c r="AI41" s="93">
        <v>-7.591696715136516</v>
      </c>
      <c r="AJ41" s="93">
        <v>-7.8530842258526778</v>
      </c>
      <c r="AK41" s="93">
        <v>-8.1035626397269453</v>
      </c>
      <c r="AL41" s="93">
        <v>-8.3485952112070745</v>
      </c>
      <c r="AM41" s="93">
        <v>-8.5079946478424251</v>
      </c>
      <c r="AN41" s="93">
        <v>-8.6499866908875802</v>
      </c>
      <c r="AO41" s="93">
        <v>-8.7736131633057877</v>
      </c>
      <c r="AP41" s="93">
        <v>-8.8585922491816937</v>
      </c>
      <c r="AQ41" s="93">
        <v>-8.8705985126276339</v>
      </c>
      <c r="AR41" s="93">
        <v>-8.8996715828296278</v>
      </c>
      <c r="AS41" s="93">
        <v>-8.8919435714025958</v>
      </c>
      <c r="AT41" s="93">
        <v>-8.9002543531698795</v>
      </c>
      <c r="AU41" s="93">
        <v>-8.8196923534757179</v>
      </c>
      <c r="AV41" s="93">
        <v>-8.775928393991471</v>
      </c>
      <c r="AW41" s="93">
        <v>-8.7208074837505194</v>
      </c>
      <c r="AX41" s="93">
        <v>-8.698283946544608</v>
      </c>
      <c r="AY41" s="93">
        <v>-8.6078527754140541</v>
      </c>
      <c r="AZ41" s="93">
        <v>-8.5665542720277053</v>
      </c>
      <c r="BA41" s="94">
        <v>-8.538155166489716</v>
      </c>
    </row>
    <row r="42" spans="1:53" s="58" customFormat="1" ht="14.4" customHeight="1" x14ac:dyDescent="0.25">
      <c r="A42" s="79" t="str">
        <f t="shared" si="3"/>
        <v>Dlh VS</v>
      </c>
      <c r="B42" s="95">
        <v>60.869012209898678</v>
      </c>
      <c r="C42" s="95">
        <v>60.869012209898678</v>
      </c>
      <c r="D42" s="95">
        <v>61.814369698305057</v>
      </c>
      <c r="E42" s="95">
        <v>61.44025610220519</v>
      </c>
      <c r="F42" s="95">
        <v>61.763082734870565</v>
      </c>
      <c r="G42" s="95">
        <v>62.5030251866025</v>
      </c>
      <c r="H42" s="95">
        <v>63.329106609271712</v>
      </c>
      <c r="I42" s="95">
        <v>64.362909334299061</v>
      </c>
      <c r="J42" s="95">
        <v>65.689481121085606</v>
      </c>
      <c r="K42" s="95">
        <v>67.334826655033339</v>
      </c>
      <c r="L42" s="95">
        <v>69.345120136800702</v>
      </c>
      <c r="M42" s="95">
        <v>71.486480846386783</v>
      </c>
      <c r="N42" s="95">
        <v>73.980373759175961</v>
      </c>
      <c r="O42" s="95">
        <v>76.778391859265355</v>
      </c>
      <c r="P42" s="95">
        <v>79.913087648419051</v>
      </c>
      <c r="Q42" s="95">
        <v>83.346622797525939</v>
      </c>
      <c r="R42" s="95">
        <v>87.143352596902375</v>
      </c>
      <c r="S42" s="95">
        <v>91.34403464011551</v>
      </c>
      <c r="T42" s="95">
        <v>95.896760780199727</v>
      </c>
      <c r="U42" s="95">
        <v>100.84948570502654</v>
      </c>
      <c r="V42" s="95">
        <v>106.18199788541307</v>
      </c>
      <c r="W42" s="95">
        <v>111.83120119044807</v>
      </c>
      <c r="X42" s="95">
        <v>117.79895995993203</v>
      </c>
      <c r="Y42" s="95">
        <v>124.07695665275895</v>
      </c>
      <c r="Z42" s="95">
        <v>130.6762452325095</v>
      </c>
      <c r="AA42" s="95">
        <v>137.5724167404835</v>
      </c>
      <c r="AB42" s="95">
        <v>144.83232708947352</v>
      </c>
      <c r="AC42" s="95">
        <v>152.48957706337887</v>
      </c>
      <c r="AD42" s="95">
        <v>160.53482035061936</v>
      </c>
      <c r="AE42" s="95">
        <v>168.93939455122211</v>
      </c>
      <c r="AF42" s="95">
        <v>177.76471187447123</v>
      </c>
      <c r="AG42" s="95">
        <v>186.99283927976549</v>
      </c>
      <c r="AH42" s="95">
        <v>196.64970225396991</v>
      </c>
      <c r="AI42" s="95">
        <v>206.67367876261545</v>
      </c>
      <c r="AJ42" s="95">
        <v>217.05553412179941</v>
      </c>
      <c r="AK42" s="95">
        <v>227.76729886767103</v>
      </c>
      <c r="AL42" s="95">
        <v>238.7388320452898</v>
      </c>
      <c r="AM42" s="95">
        <v>249.83829024204289</v>
      </c>
      <c r="AN42" s="95">
        <v>260.99286351599551</v>
      </c>
      <c r="AO42" s="95">
        <v>272.16782399208796</v>
      </c>
      <c r="AP42" s="95">
        <v>283.37020037346343</v>
      </c>
      <c r="AQ42" s="95">
        <v>294.54179700323948</v>
      </c>
      <c r="AR42" s="95">
        <v>305.72639620709811</v>
      </c>
      <c r="AS42" s="95">
        <v>316.88834251448782</v>
      </c>
      <c r="AT42" s="95">
        <v>328.03201800056536</v>
      </c>
      <c r="AU42" s="95">
        <v>339.09730607932352</v>
      </c>
      <c r="AV42" s="95">
        <v>350.19705628405399</v>
      </c>
      <c r="AW42" s="95">
        <v>361.36341369416289</v>
      </c>
      <c r="AX42" s="95">
        <v>372.68349962107214</v>
      </c>
      <c r="AY42" s="95">
        <v>384.14633585678575</v>
      </c>
      <c r="AZ42" s="95">
        <v>395.84578677367313</v>
      </c>
      <c r="BA42" s="96">
        <v>407.74985501557791</v>
      </c>
    </row>
    <row r="43" spans="1:53" s="52" customFormat="1" ht="12" x14ac:dyDescent="0.25">
      <c r="A43" s="51" t="s">
        <v>63</v>
      </c>
      <c r="B43" s="53">
        <f>C43</f>
        <v>1.9599999999999999E-2</v>
      </c>
      <c r="C43" s="53">
        <v>1.9599999999999999E-2</v>
      </c>
      <c r="D43" s="53">
        <v>1.7299999999999999E-2</v>
      </c>
      <c r="E43" s="53">
        <v>1.6199999999999999E-2</v>
      </c>
      <c r="F43" s="53">
        <v>1.5800000000000002E-2</v>
      </c>
      <c r="G43" s="53">
        <v>1.5678307698893112E-2</v>
      </c>
      <c r="H43" s="53">
        <v>1.6121251770005982E-2</v>
      </c>
      <c r="I43" s="53">
        <v>1.6958107728205059E-2</v>
      </c>
      <c r="J43" s="53">
        <v>1.8173155488673098E-2</v>
      </c>
      <c r="K43" s="53">
        <v>1.9746650268056942E-2</v>
      </c>
      <c r="L43" s="53">
        <v>2.1654410697608418E-2</v>
      </c>
      <c r="M43" s="53">
        <v>2.5098729240849663E-2</v>
      </c>
      <c r="N43" s="53">
        <v>2.9057027600054852E-2</v>
      </c>
      <c r="O43" s="53">
        <v>3.2490700452856777E-2</v>
      </c>
      <c r="P43" s="53">
        <v>3.4665631330879611E-2</v>
      </c>
      <c r="Q43" s="53">
        <v>3.6295845005162593E-2</v>
      </c>
      <c r="R43" s="53">
        <v>3.7707045161616853E-2</v>
      </c>
      <c r="S43" s="53">
        <v>3.8754300746839124E-2</v>
      </c>
      <c r="T43" s="53">
        <v>3.9481868440167177E-2</v>
      </c>
      <c r="U43" s="53">
        <v>3.9950295366317189E-2</v>
      </c>
      <c r="V43" s="53">
        <v>4.0178676064249672E-2</v>
      </c>
      <c r="W43" s="53">
        <v>4.0201561257596434E-2</v>
      </c>
      <c r="X43" s="53">
        <v>4.0220160552943175E-2</v>
      </c>
      <c r="Y43" s="53">
        <v>4.0239679235318758E-2</v>
      </c>
      <c r="Z43" s="53">
        <v>4.0255048937910716E-2</v>
      </c>
      <c r="AA43" s="53">
        <v>4.0269034000592729E-2</v>
      </c>
      <c r="AB43" s="53">
        <v>4.0281708565255162E-2</v>
      </c>
      <c r="AC43" s="53">
        <v>4.0293202738263367E-2</v>
      </c>
      <c r="AD43" s="53">
        <v>4.0303639900642958E-2</v>
      </c>
      <c r="AE43" s="53">
        <v>4.0313120626152929E-2</v>
      </c>
      <c r="AF43" s="53">
        <v>4.032171461464136E-2</v>
      </c>
      <c r="AG43" s="53">
        <v>4.0329527021591295E-2</v>
      </c>
      <c r="AH43" s="53">
        <v>4.0337332378260593E-2</v>
      </c>
      <c r="AI43" s="53">
        <v>4.0344396536043374E-2</v>
      </c>
      <c r="AJ43" s="53">
        <v>4.0350777389502386E-2</v>
      </c>
      <c r="AK43" s="53">
        <v>4.0356548050924909E-2</v>
      </c>
      <c r="AL43" s="53">
        <v>4.0361764034381069E-2</v>
      </c>
      <c r="AM43" s="53">
        <v>4.0366478621774532E-2</v>
      </c>
      <c r="AN43" s="53">
        <v>4.0370732410092022E-2</v>
      </c>
      <c r="AO43" s="53">
        <v>4.0374570828808548E-2</v>
      </c>
      <c r="AP43" s="53">
        <v>4.0378035276223197E-2</v>
      </c>
      <c r="AQ43" s="53">
        <v>4.0381163642367136E-2</v>
      </c>
      <c r="AR43" s="53">
        <v>4.0383987758162078E-2</v>
      </c>
      <c r="AS43" s="53">
        <v>4.0386541565031304E-2</v>
      </c>
      <c r="AT43" s="53">
        <v>4.038885154356775E-2</v>
      </c>
      <c r="AU43" s="53">
        <v>4.0390944044463556E-2</v>
      </c>
      <c r="AV43" s="53">
        <v>4.0392839308556396E-2</v>
      </c>
      <c r="AW43" s="53">
        <v>4.0394558595342557E-2</v>
      </c>
      <c r="AX43" s="53">
        <v>4.039611929352338E-2</v>
      </c>
      <c r="AY43" s="53">
        <v>4.0397537598047727E-2</v>
      </c>
      <c r="AZ43" s="53">
        <v>4.0398826922550847E-2</v>
      </c>
      <c r="BA43" s="53">
        <v>4.0399999999090476E-2</v>
      </c>
    </row>
    <row r="44" spans="1:53" x14ac:dyDescent="0.3">
      <c r="A44" s="43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50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AE281-C68F-4F16-BE5D-81A3695161F2}">
  <dimension ref="A1:M14"/>
  <sheetViews>
    <sheetView showGridLines="0" workbookViewId="0">
      <selection sqref="A1:M1"/>
    </sheetView>
  </sheetViews>
  <sheetFormatPr defaultRowHeight="14.4" x14ac:dyDescent="0.3"/>
  <cols>
    <col min="1" max="1" width="24.44140625" customWidth="1"/>
    <col min="2" max="11" width="5.88671875" customWidth="1"/>
    <col min="12" max="12" width="5.88671875" style="2" customWidth="1"/>
    <col min="13" max="13" width="55.5546875" customWidth="1"/>
  </cols>
  <sheetData>
    <row r="1" spans="1:13" x14ac:dyDescent="0.3">
      <c r="A1" s="248" t="s">
        <v>192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x14ac:dyDescent="0.3">
      <c r="A2" s="175"/>
      <c r="B2" s="176">
        <v>2011</v>
      </c>
      <c r="C2" s="176">
        <v>2012</v>
      </c>
      <c r="D2" s="177">
        <v>2013</v>
      </c>
      <c r="E2" s="178">
        <v>2014</v>
      </c>
      <c r="F2" s="178">
        <v>2015</v>
      </c>
      <c r="G2" s="178">
        <v>2016</v>
      </c>
      <c r="H2" s="178">
        <v>2017</v>
      </c>
      <c r="I2" s="178">
        <v>2018</v>
      </c>
      <c r="J2" s="178">
        <v>2019</v>
      </c>
      <c r="K2" s="179">
        <v>2020</v>
      </c>
      <c r="L2" s="179">
        <v>2021</v>
      </c>
      <c r="M2" s="178" t="s">
        <v>164</v>
      </c>
    </row>
    <row r="3" spans="1:13" x14ac:dyDescent="0.3">
      <c r="A3" s="183" t="s">
        <v>165</v>
      </c>
      <c r="B3" s="184">
        <v>6.8</v>
      </c>
      <c r="C3" s="184" t="s">
        <v>64</v>
      </c>
      <c r="D3" s="184" t="s">
        <v>64</v>
      </c>
      <c r="E3" s="184" t="s">
        <v>64</v>
      </c>
      <c r="F3" s="184" t="s">
        <v>64</v>
      </c>
      <c r="G3" s="184" t="s">
        <v>64</v>
      </c>
      <c r="H3" s="184" t="s">
        <v>64</v>
      </c>
      <c r="I3" s="184" t="s">
        <v>64</v>
      </c>
      <c r="J3" s="184" t="s">
        <v>64</v>
      </c>
      <c r="K3" s="185" t="s">
        <v>64</v>
      </c>
      <c r="L3" s="185" t="s">
        <v>64</v>
      </c>
      <c r="M3" s="184" t="s">
        <v>64</v>
      </c>
    </row>
    <row r="4" spans="1:13" ht="24" x14ac:dyDescent="0.3">
      <c r="A4" s="186" t="s">
        <v>166</v>
      </c>
      <c r="B4" s="190">
        <v>7</v>
      </c>
      <c r="C4" s="187">
        <v>4.3</v>
      </c>
      <c r="D4" s="187" t="s">
        <v>64</v>
      </c>
      <c r="E4" s="187" t="s">
        <v>64</v>
      </c>
      <c r="F4" s="187" t="s">
        <v>64</v>
      </c>
      <c r="G4" s="187" t="s">
        <v>64</v>
      </c>
      <c r="H4" s="187" t="s">
        <v>64</v>
      </c>
      <c r="I4" s="187" t="s">
        <v>64</v>
      </c>
      <c r="J4" s="187" t="s">
        <v>64</v>
      </c>
      <c r="K4" s="188" t="s">
        <v>64</v>
      </c>
      <c r="L4" s="188" t="s">
        <v>64</v>
      </c>
      <c r="M4" s="188" t="s">
        <v>167</v>
      </c>
    </row>
    <row r="5" spans="1:13" x14ac:dyDescent="0.3">
      <c r="A5" s="186" t="s">
        <v>168</v>
      </c>
      <c r="B5" s="187" t="s">
        <v>64</v>
      </c>
      <c r="C5" s="190">
        <v>4</v>
      </c>
      <c r="D5" s="190">
        <v>3</v>
      </c>
      <c r="E5" s="187" t="s">
        <v>64</v>
      </c>
      <c r="F5" s="187" t="s">
        <v>64</v>
      </c>
      <c r="G5" s="187" t="s">
        <v>64</v>
      </c>
      <c r="H5" s="187" t="s">
        <v>64</v>
      </c>
      <c r="I5" s="187" t="s">
        <v>64</v>
      </c>
      <c r="J5" s="187" t="s">
        <v>64</v>
      </c>
      <c r="K5" s="188" t="s">
        <v>64</v>
      </c>
      <c r="L5" s="188" t="s">
        <v>64</v>
      </c>
      <c r="M5" s="188" t="s">
        <v>169</v>
      </c>
    </row>
    <row r="6" spans="1:13" ht="24" x14ac:dyDescent="0.3">
      <c r="A6" s="186" t="s">
        <v>170</v>
      </c>
      <c r="B6" s="187" t="s">
        <v>64</v>
      </c>
      <c r="C6" s="187" t="s">
        <v>64</v>
      </c>
      <c r="D6" s="187">
        <v>1.9</v>
      </c>
      <c r="E6" s="187">
        <v>2.4</v>
      </c>
      <c r="F6" s="187" t="s">
        <v>64</v>
      </c>
      <c r="G6" s="187" t="s">
        <v>64</v>
      </c>
      <c r="H6" s="187" t="s">
        <v>64</v>
      </c>
      <c r="I6" s="187" t="s">
        <v>64</v>
      </c>
      <c r="J6" s="187" t="s">
        <v>64</v>
      </c>
      <c r="K6" s="188" t="s">
        <v>64</v>
      </c>
      <c r="L6" s="188" t="s">
        <v>64</v>
      </c>
      <c r="M6" s="188" t="s">
        <v>171</v>
      </c>
    </row>
    <row r="7" spans="1:13" ht="36" x14ac:dyDescent="0.3">
      <c r="A7" s="186" t="s">
        <v>172</v>
      </c>
      <c r="B7" s="187" t="s">
        <v>64</v>
      </c>
      <c r="C7" s="187" t="s">
        <v>64</v>
      </c>
      <c r="D7" s="187" t="s">
        <v>64</v>
      </c>
      <c r="E7" s="187">
        <v>1.4</v>
      </c>
      <c r="F7" s="187">
        <v>1.4</v>
      </c>
      <c r="G7" s="187" t="s">
        <v>64</v>
      </c>
      <c r="H7" s="187" t="s">
        <v>64</v>
      </c>
      <c r="I7" s="187" t="s">
        <v>64</v>
      </c>
      <c r="J7" s="187" t="s">
        <v>64</v>
      </c>
      <c r="K7" s="188" t="s">
        <v>64</v>
      </c>
      <c r="L7" s="188" t="s">
        <v>64</v>
      </c>
      <c r="M7" s="188" t="s">
        <v>173</v>
      </c>
    </row>
    <row r="8" spans="1:13" ht="24" x14ac:dyDescent="0.3">
      <c r="A8" s="186" t="s">
        <v>174</v>
      </c>
      <c r="B8" s="187" t="s">
        <v>64</v>
      </c>
      <c r="C8" s="187" t="s">
        <v>64</v>
      </c>
      <c r="D8" s="187" t="s">
        <v>64</v>
      </c>
      <c r="E8" s="187" t="s">
        <v>64</v>
      </c>
      <c r="F8" s="187">
        <v>0.4</v>
      </c>
      <c r="G8" s="187">
        <v>-0.1</v>
      </c>
      <c r="H8" s="187" t="s">
        <v>64</v>
      </c>
      <c r="I8" s="187" t="s">
        <v>64</v>
      </c>
      <c r="J8" s="187" t="s">
        <v>64</v>
      </c>
      <c r="K8" s="188" t="s">
        <v>64</v>
      </c>
      <c r="L8" s="188" t="s">
        <v>64</v>
      </c>
      <c r="M8" s="188" t="s">
        <v>175</v>
      </c>
    </row>
    <row r="9" spans="1:13" ht="24" x14ac:dyDescent="0.3">
      <c r="A9" s="186" t="s">
        <v>176</v>
      </c>
      <c r="B9" s="187" t="s">
        <v>64</v>
      </c>
      <c r="C9" s="187" t="s">
        <v>64</v>
      </c>
      <c r="D9" s="187" t="s">
        <v>64</v>
      </c>
      <c r="E9" s="187" t="s">
        <v>64</v>
      </c>
      <c r="F9" s="187" t="s">
        <v>64</v>
      </c>
      <c r="G9" s="187">
        <v>0.8</v>
      </c>
      <c r="H9" s="187">
        <v>1.1000000000000001</v>
      </c>
      <c r="I9" s="187" t="s">
        <v>64</v>
      </c>
      <c r="J9" s="187" t="s">
        <v>64</v>
      </c>
      <c r="K9" s="188" t="s">
        <v>64</v>
      </c>
      <c r="L9" s="188" t="s">
        <v>64</v>
      </c>
      <c r="M9" s="188" t="s">
        <v>177</v>
      </c>
    </row>
    <row r="10" spans="1:13" ht="24" x14ac:dyDescent="0.3">
      <c r="A10" s="186" t="s">
        <v>178</v>
      </c>
      <c r="B10" s="187" t="s">
        <v>64</v>
      </c>
      <c r="C10" s="187" t="s">
        <v>64</v>
      </c>
      <c r="D10" s="187" t="s">
        <v>64</v>
      </c>
      <c r="E10" s="187" t="s">
        <v>64</v>
      </c>
      <c r="F10" s="187" t="s">
        <v>64</v>
      </c>
      <c r="G10" s="187" t="s">
        <v>64</v>
      </c>
      <c r="H10" s="187">
        <v>1.2</v>
      </c>
      <c r="I10" s="187">
        <v>1.3</v>
      </c>
      <c r="J10" s="187" t="s">
        <v>64</v>
      </c>
      <c r="K10" s="188" t="s">
        <v>64</v>
      </c>
      <c r="L10" s="188" t="s">
        <v>64</v>
      </c>
      <c r="M10" s="188" t="s">
        <v>179</v>
      </c>
    </row>
    <row r="11" spans="1:13" ht="24" x14ac:dyDescent="0.3">
      <c r="A11" s="186" t="s">
        <v>180</v>
      </c>
      <c r="B11" s="187" t="s">
        <v>64</v>
      </c>
      <c r="C11" s="187" t="s">
        <v>64</v>
      </c>
      <c r="D11" s="187" t="s">
        <v>64</v>
      </c>
      <c r="E11" s="187" t="s">
        <v>64</v>
      </c>
      <c r="F11" s="187" t="s">
        <v>64</v>
      </c>
      <c r="G11" s="187" t="s">
        <v>64</v>
      </c>
      <c r="H11" s="187" t="s">
        <v>64</v>
      </c>
      <c r="I11" s="187">
        <v>1.6</v>
      </c>
      <c r="J11" s="187">
        <v>4.2</v>
      </c>
      <c r="K11" s="188" t="s">
        <v>64</v>
      </c>
      <c r="L11" s="188" t="s">
        <v>64</v>
      </c>
      <c r="M11" s="188" t="s">
        <v>181</v>
      </c>
    </row>
    <row r="12" spans="1:13" ht="24" x14ac:dyDescent="0.3">
      <c r="A12" s="189" t="s">
        <v>182</v>
      </c>
      <c r="B12" s="187" t="s">
        <v>64</v>
      </c>
      <c r="C12" s="187" t="s">
        <v>64</v>
      </c>
      <c r="D12" s="187" t="s">
        <v>64</v>
      </c>
      <c r="E12" s="187" t="s">
        <v>64</v>
      </c>
      <c r="F12" s="187" t="s">
        <v>64</v>
      </c>
      <c r="G12" s="187" t="s">
        <v>64</v>
      </c>
      <c r="H12" s="187" t="s">
        <v>64</v>
      </c>
      <c r="I12" s="187" t="s">
        <v>64</v>
      </c>
      <c r="J12" s="184">
        <v>4.9000000000000004</v>
      </c>
      <c r="K12" s="185">
        <v>5.6</v>
      </c>
      <c r="L12" s="188" t="s">
        <v>64</v>
      </c>
      <c r="M12" s="185" t="s">
        <v>183</v>
      </c>
    </row>
    <row r="13" spans="1:13" s="2" customFormat="1" x14ac:dyDescent="0.3">
      <c r="A13" s="191" t="s">
        <v>193</v>
      </c>
      <c r="B13" s="192" t="s">
        <v>64</v>
      </c>
      <c r="C13" s="192" t="s">
        <v>64</v>
      </c>
      <c r="D13" s="192" t="s">
        <v>64</v>
      </c>
      <c r="E13" s="192" t="s">
        <v>64</v>
      </c>
      <c r="F13" s="192" t="s">
        <v>64</v>
      </c>
      <c r="G13" s="192" t="s">
        <v>64</v>
      </c>
      <c r="H13" s="192" t="s">
        <v>64</v>
      </c>
      <c r="I13" s="192" t="s">
        <v>64</v>
      </c>
      <c r="J13" s="192" t="s">
        <v>64</v>
      </c>
      <c r="K13" s="193">
        <v>5.6</v>
      </c>
      <c r="L13" s="193">
        <v>6.1</v>
      </c>
      <c r="M13" s="193" t="s">
        <v>194</v>
      </c>
    </row>
    <row r="14" spans="1:13" x14ac:dyDescent="0.3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1"/>
      <c r="L14" s="181"/>
      <c r="M14" s="182" t="s">
        <v>16</v>
      </c>
    </row>
  </sheetData>
  <mergeCells count="1">
    <mergeCell ref="A1:M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D19-D8E8-4E4D-8776-57DB461F0ECF}">
  <dimension ref="A1:C42"/>
  <sheetViews>
    <sheetView showGridLines="0" workbookViewId="0"/>
  </sheetViews>
  <sheetFormatPr defaultRowHeight="14.4" x14ac:dyDescent="0.3"/>
  <cols>
    <col min="1" max="1" width="47" style="2" customWidth="1"/>
    <col min="2" max="3" width="18.77734375" style="2" customWidth="1"/>
  </cols>
  <sheetData>
    <row r="1" spans="1:3" ht="15" thickBot="1" x14ac:dyDescent="0.35">
      <c r="A1" s="211" t="s">
        <v>208</v>
      </c>
      <c r="B1" s="211"/>
      <c r="C1" s="211"/>
    </row>
    <row r="2" spans="1:3" x14ac:dyDescent="0.3">
      <c r="A2" s="200"/>
      <c r="B2" s="249" t="s">
        <v>209</v>
      </c>
      <c r="C2" s="250"/>
    </row>
    <row r="3" spans="1:3" ht="48" customHeight="1" x14ac:dyDescent="0.3">
      <c r="A3" s="200"/>
      <c r="B3" s="212" t="s">
        <v>210</v>
      </c>
      <c r="C3" s="209" t="s">
        <v>211</v>
      </c>
    </row>
    <row r="4" spans="1:3" x14ac:dyDescent="0.3">
      <c r="A4" s="201" t="s">
        <v>212</v>
      </c>
      <c r="B4" s="231">
        <v>-359.69132202837773</v>
      </c>
      <c r="C4" s="232">
        <v>2022.1776779716311</v>
      </c>
    </row>
    <row r="5" spans="1:3" ht="15" thickBot="1" x14ac:dyDescent="0.35">
      <c r="A5" s="202" t="s">
        <v>128</v>
      </c>
      <c r="B5" s="229">
        <v>-0.37200564822554572</v>
      </c>
      <c r="C5" s="230">
        <v>2.0914085824447999</v>
      </c>
    </row>
    <row r="6" spans="1:3" ht="15" thickBot="1" x14ac:dyDescent="0.35">
      <c r="A6" s="203" t="s">
        <v>213</v>
      </c>
      <c r="B6" s="233">
        <v>-1497.7883463277822</v>
      </c>
      <c r="C6" s="234">
        <v>901.21165367221965</v>
      </c>
    </row>
    <row r="7" spans="1:3" ht="15" thickBot="1" x14ac:dyDescent="0.35">
      <c r="A7" s="204" t="s">
        <v>214</v>
      </c>
      <c r="B7" s="233">
        <v>242.82026172502447</v>
      </c>
      <c r="C7" s="235">
        <v>225.48826172502959</v>
      </c>
    </row>
    <row r="8" spans="1:3" x14ac:dyDescent="0.3">
      <c r="A8" s="204" t="s">
        <v>215</v>
      </c>
      <c r="B8" s="236">
        <v>-67.702090162712466</v>
      </c>
      <c r="C8" s="234">
        <v>18.968909837288265</v>
      </c>
    </row>
    <row r="9" spans="1:3" x14ac:dyDescent="0.3">
      <c r="A9" s="205" t="s">
        <v>216</v>
      </c>
      <c r="B9" s="237">
        <v>40.27566391226469</v>
      </c>
      <c r="C9" s="238">
        <v>40.449663912264668</v>
      </c>
    </row>
    <row r="10" spans="1:3" x14ac:dyDescent="0.3">
      <c r="A10" s="205" t="s">
        <v>217</v>
      </c>
      <c r="B10" s="237">
        <v>-11.475396009556306</v>
      </c>
      <c r="C10" s="238">
        <v>38.524603990443694</v>
      </c>
    </row>
    <row r="11" spans="1:3" x14ac:dyDescent="0.3">
      <c r="A11" s="205" t="s">
        <v>218</v>
      </c>
      <c r="B11" s="239">
        <v>-74.665239465823561</v>
      </c>
      <c r="C11" s="240">
        <v>-38.02423946582357</v>
      </c>
    </row>
    <row r="12" spans="1:3" ht="15" thickBot="1" x14ac:dyDescent="0.35">
      <c r="A12" s="206" t="s">
        <v>219</v>
      </c>
      <c r="B12" s="241">
        <v>-21.837118599596593</v>
      </c>
      <c r="C12" s="242">
        <v>-21.98111859959662</v>
      </c>
    </row>
    <row r="13" spans="1:3" x14ac:dyDescent="0.3">
      <c r="A13" s="203" t="s">
        <v>220</v>
      </c>
      <c r="B13" s="236">
        <v>100.69450872019843</v>
      </c>
      <c r="C13" s="234">
        <v>201.82199427906926</v>
      </c>
    </row>
    <row r="14" spans="1:3" x14ac:dyDescent="0.3">
      <c r="A14" s="205" t="s">
        <v>221</v>
      </c>
      <c r="B14" s="237">
        <v>88.861168072313376</v>
      </c>
      <c r="C14" s="238">
        <v>151.27165363118365</v>
      </c>
    </row>
    <row r="15" spans="1:3" ht="15" thickBot="1" x14ac:dyDescent="0.35">
      <c r="A15" s="206" t="s">
        <v>222</v>
      </c>
      <c r="B15" s="243">
        <v>11.833340647886416</v>
      </c>
      <c r="C15" s="244">
        <v>50.550340647886514</v>
      </c>
    </row>
    <row r="16" spans="1:3" x14ac:dyDescent="0.3">
      <c r="A16" s="203" t="s">
        <v>223</v>
      </c>
      <c r="B16" s="236">
        <v>260.23585948673599</v>
      </c>
      <c r="C16" s="234">
        <v>234.89902748673603</v>
      </c>
    </row>
    <row r="17" spans="1:3" x14ac:dyDescent="0.3">
      <c r="A17" s="205" t="s">
        <v>224</v>
      </c>
      <c r="B17" s="237">
        <v>85.310130999999842</v>
      </c>
      <c r="C17" s="238">
        <v>105.31029899999987</v>
      </c>
    </row>
    <row r="18" spans="1:3" x14ac:dyDescent="0.3">
      <c r="A18" s="205" t="s">
        <v>225</v>
      </c>
      <c r="B18" s="237">
        <v>130.72030248673616</v>
      </c>
      <c r="C18" s="238">
        <v>24.683302486736125</v>
      </c>
    </row>
    <row r="19" spans="1:3" x14ac:dyDescent="0.3">
      <c r="A19" s="205" t="s">
        <v>226</v>
      </c>
      <c r="B19" s="237">
        <v>106</v>
      </c>
      <c r="C19" s="238">
        <v>106</v>
      </c>
    </row>
    <row r="20" spans="1:3" ht="15" thickBot="1" x14ac:dyDescent="0.35">
      <c r="A20" s="206" t="s">
        <v>227</v>
      </c>
      <c r="B20" s="241">
        <v>-61.794574000000004</v>
      </c>
      <c r="C20" s="242">
        <v>-1.0945740000000015</v>
      </c>
    </row>
    <row r="21" spans="1:3" x14ac:dyDescent="0.3">
      <c r="A21" s="203" t="s">
        <v>228</v>
      </c>
      <c r="B21" s="236">
        <v>500.83729609387592</v>
      </c>
      <c r="C21" s="234">
        <v>83.722121535007318</v>
      </c>
    </row>
    <row r="22" spans="1:3" x14ac:dyDescent="0.3">
      <c r="A22" s="205" t="s">
        <v>229</v>
      </c>
      <c r="B22" s="237">
        <v>23.708262278759321</v>
      </c>
      <c r="C22" s="238">
        <v>19.071377278759428</v>
      </c>
    </row>
    <row r="23" spans="1:3" x14ac:dyDescent="0.3">
      <c r="A23" s="205" t="s">
        <v>230</v>
      </c>
      <c r="B23" s="237">
        <v>290.55596259002903</v>
      </c>
      <c r="C23" s="238">
        <v>68.681194031162249</v>
      </c>
    </row>
    <row r="24" spans="1:3" ht="15" thickBot="1" x14ac:dyDescent="0.35">
      <c r="A24" s="206" t="s">
        <v>231</v>
      </c>
      <c r="B24" s="243">
        <v>186.57307122508809</v>
      </c>
      <c r="C24" s="244">
        <v>-4.0304497749117445</v>
      </c>
    </row>
    <row r="25" spans="1:3" x14ac:dyDescent="0.3">
      <c r="A25" s="203" t="s">
        <v>232</v>
      </c>
      <c r="B25" s="236">
        <v>415.87118623330662</v>
      </c>
      <c r="C25" s="234">
        <v>337.13618623330694</v>
      </c>
    </row>
    <row r="26" spans="1:3" x14ac:dyDescent="0.3">
      <c r="A26" s="205" t="s">
        <v>233</v>
      </c>
      <c r="B26" s="237">
        <v>424.26326882877902</v>
      </c>
      <c r="C26" s="238">
        <v>419.43326882877909</v>
      </c>
    </row>
    <row r="27" spans="1:3" ht="15" thickBot="1" x14ac:dyDescent="0.35">
      <c r="A27" s="206" t="s">
        <v>234</v>
      </c>
      <c r="B27" s="243">
        <v>-8.3920825954726297</v>
      </c>
      <c r="C27" s="244">
        <v>-82.29708259547283</v>
      </c>
    </row>
    <row r="28" spans="1:3" x14ac:dyDescent="0.3">
      <c r="A28" s="203" t="s">
        <v>235</v>
      </c>
      <c r="B28" s="236">
        <v>-210.76576049808227</v>
      </c>
      <c r="C28" s="234">
        <v>-207.39976049808229</v>
      </c>
    </row>
    <row r="29" spans="1:3" x14ac:dyDescent="0.3">
      <c r="A29" s="205" t="s">
        <v>236</v>
      </c>
      <c r="B29" s="237">
        <v>-178.82169429237729</v>
      </c>
      <c r="C29" s="238">
        <v>-178.82169429237729</v>
      </c>
    </row>
    <row r="30" spans="1:3" x14ac:dyDescent="0.3">
      <c r="A30" s="205" t="s">
        <v>237</v>
      </c>
      <c r="B30" s="239">
        <v>-30</v>
      </c>
      <c r="C30" s="240">
        <v>-30</v>
      </c>
    </row>
    <row r="31" spans="1:3" x14ac:dyDescent="0.3">
      <c r="A31" s="207" t="s">
        <v>238</v>
      </c>
      <c r="B31" s="237">
        <v>25.14277064674188</v>
      </c>
      <c r="C31" s="238">
        <v>27.03177064674189</v>
      </c>
    </row>
    <row r="32" spans="1:3" ht="15" thickBot="1" x14ac:dyDescent="0.35">
      <c r="A32" s="206" t="s">
        <v>239</v>
      </c>
      <c r="B32" s="243">
        <v>-27.08683685244705</v>
      </c>
      <c r="C32" s="244">
        <v>-25.609836852447188</v>
      </c>
    </row>
    <row r="33" spans="1:3" x14ac:dyDescent="0.3">
      <c r="A33" s="203" t="s">
        <v>240</v>
      </c>
      <c r="B33" s="236">
        <v>-106.70020023059533</v>
      </c>
      <c r="C33" s="234">
        <v>222.87932076940979</v>
      </c>
    </row>
    <row r="34" spans="1:3" x14ac:dyDescent="0.3">
      <c r="A34" s="205" t="s">
        <v>241</v>
      </c>
      <c r="B34" s="237">
        <v>-53.415745317989717</v>
      </c>
      <c r="C34" s="238">
        <v>-8.007745317989702</v>
      </c>
    </row>
    <row r="35" spans="1:3" x14ac:dyDescent="0.3">
      <c r="A35" s="205" t="s">
        <v>242</v>
      </c>
      <c r="B35" s="239">
        <v>-163.06533465725681</v>
      </c>
      <c r="C35" s="240">
        <v>-32.179334657256845</v>
      </c>
    </row>
    <row r="36" spans="1:3" x14ac:dyDescent="0.3">
      <c r="A36" s="205" t="s">
        <v>243</v>
      </c>
      <c r="B36" s="239">
        <v>0.25107585389810083</v>
      </c>
      <c r="C36" s="240">
        <v>98.234075853898105</v>
      </c>
    </row>
    <row r="37" spans="1:3" x14ac:dyDescent="0.3">
      <c r="A37" s="205" t="s">
        <v>244</v>
      </c>
      <c r="B37" s="239">
        <v>-16.257463673559187</v>
      </c>
      <c r="C37" s="240">
        <v>15.685528326440817</v>
      </c>
    </row>
    <row r="38" spans="1:3" x14ac:dyDescent="0.3">
      <c r="A38" s="205" t="s">
        <v>245</v>
      </c>
      <c r="B38" s="239">
        <v>47.207990000000009</v>
      </c>
      <c r="C38" s="240">
        <v>48.161990000000003</v>
      </c>
    </row>
    <row r="39" spans="1:3" x14ac:dyDescent="0.3">
      <c r="A39" s="205" t="s">
        <v>246</v>
      </c>
      <c r="B39" s="239">
        <v>20.056913562786463</v>
      </c>
      <c r="C39" s="240">
        <v>20.255253562786379</v>
      </c>
    </row>
    <row r="40" spans="1:3" ht="15" thickBot="1" x14ac:dyDescent="0.35">
      <c r="A40" s="205" t="s">
        <v>247</v>
      </c>
      <c r="B40" s="241">
        <v>58.52236400152578</v>
      </c>
      <c r="C40" s="242">
        <v>80.729553001530689</v>
      </c>
    </row>
    <row r="41" spans="1:3" ht="15" thickBot="1" x14ac:dyDescent="0.35">
      <c r="A41" s="208" t="s">
        <v>248</v>
      </c>
      <c r="B41" s="233">
        <v>2.8059629316542214</v>
      </c>
      <c r="C41" s="245">
        <v>3.4499629316487699</v>
      </c>
    </row>
    <row r="42" spans="1:3" ht="14.4" customHeight="1" x14ac:dyDescent="0.3">
      <c r="A42" s="210"/>
      <c r="B42" s="210"/>
      <c r="C42" s="210"/>
    </row>
  </sheetData>
  <mergeCells count="1">
    <mergeCell ref="B2:C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EA51A-8BF1-44D8-A31A-1F7CD7527763}">
  <dimension ref="A1:F43"/>
  <sheetViews>
    <sheetView showGridLines="0" workbookViewId="0">
      <selection sqref="A1:E1"/>
    </sheetView>
  </sheetViews>
  <sheetFormatPr defaultColWidth="8.88671875" defaultRowHeight="14.4" x14ac:dyDescent="0.3"/>
  <cols>
    <col min="1" max="1" width="53.5546875" style="2" customWidth="1"/>
    <col min="2" max="2" width="10.44140625" style="2" bestFit="1" customWidth="1"/>
    <col min="3" max="16384" width="8.88671875" style="2"/>
  </cols>
  <sheetData>
    <row r="1" spans="1:6" ht="30" customHeight="1" x14ac:dyDescent="0.3">
      <c r="A1" s="251" t="s">
        <v>285</v>
      </c>
      <c r="B1" s="251"/>
      <c r="C1" s="251"/>
      <c r="D1" s="251"/>
      <c r="E1" s="251"/>
    </row>
    <row r="2" spans="1:6" x14ac:dyDescent="0.3">
      <c r="A2" s="142"/>
      <c r="B2" s="143">
        <v>2021</v>
      </c>
      <c r="C2" s="143">
        <v>2022</v>
      </c>
      <c r="D2" s="143">
        <v>2023</v>
      </c>
      <c r="E2" s="143">
        <v>2024</v>
      </c>
    </row>
    <row r="3" spans="1:6" x14ac:dyDescent="0.3">
      <c r="A3" s="141" t="s">
        <v>249</v>
      </c>
      <c r="B3" s="144">
        <v>0</v>
      </c>
      <c r="C3" s="144">
        <v>0</v>
      </c>
      <c r="D3" s="144">
        <v>0</v>
      </c>
      <c r="E3" s="144">
        <v>0</v>
      </c>
    </row>
    <row r="4" spans="1:6" ht="20.399999999999999" x14ac:dyDescent="0.3">
      <c r="A4" s="213" t="s">
        <v>250</v>
      </c>
      <c r="B4" s="214"/>
      <c r="C4" s="214"/>
      <c r="D4" s="214"/>
      <c r="E4" s="214"/>
    </row>
    <row r="5" spans="1:6" x14ac:dyDescent="0.3">
      <c r="A5" s="215" t="s">
        <v>251</v>
      </c>
      <c r="B5" s="144">
        <v>0</v>
      </c>
      <c r="C5" s="60">
        <v>-126932.87712044601</v>
      </c>
      <c r="D5" s="60">
        <v>-135568.34454468099</v>
      </c>
      <c r="E5" s="60">
        <v>-142499.225895326</v>
      </c>
    </row>
    <row r="6" spans="1:6" ht="20.399999999999999" x14ac:dyDescent="0.3">
      <c r="A6" s="213" t="s">
        <v>252</v>
      </c>
      <c r="B6" s="214"/>
      <c r="C6" s="214"/>
      <c r="D6" s="214"/>
      <c r="E6" s="214"/>
    </row>
    <row r="7" spans="1:6" x14ac:dyDescent="0.3">
      <c r="A7" s="141" t="s">
        <v>253</v>
      </c>
      <c r="B7" s="60">
        <v>-20000</v>
      </c>
      <c r="C7" s="60">
        <v>-20792.422771942423</v>
      </c>
      <c r="D7" s="60">
        <v>-21677.760972027227</v>
      </c>
      <c r="E7" s="60">
        <v>-22479.360095816184</v>
      </c>
    </row>
    <row r="8" spans="1:6" ht="30.6" x14ac:dyDescent="0.3">
      <c r="A8" s="216" t="s">
        <v>254</v>
      </c>
      <c r="B8" s="214"/>
      <c r="C8" s="214"/>
      <c r="D8" s="214"/>
      <c r="E8" s="214"/>
    </row>
    <row r="9" spans="1:6" x14ac:dyDescent="0.3">
      <c r="A9" s="141" t="s">
        <v>255</v>
      </c>
      <c r="B9" s="60">
        <v>-28000</v>
      </c>
      <c r="C9" s="60">
        <v>-72438.292992275819</v>
      </c>
      <c r="D9" s="60">
        <v>-75143.007435756095</v>
      </c>
      <c r="E9" s="60">
        <v>-77590.634380413438</v>
      </c>
    </row>
    <row r="10" spans="1:6" ht="20.399999999999999" x14ac:dyDescent="0.3">
      <c r="A10" s="216" t="s">
        <v>256</v>
      </c>
      <c r="B10" s="214"/>
      <c r="C10" s="214"/>
      <c r="D10" s="214"/>
      <c r="E10" s="214"/>
    </row>
    <row r="11" spans="1:6" ht="24" x14ac:dyDescent="0.3">
      <c r="A11" s="141" t="s">
        <v>257</v>
      </c>
      <c r="B11" s="60">
        <v>-49700</v>
      </c>
      <c r="C11" s="60">
        <v>-51669.170588276924</v>
      </c>
      <c r="D11" s="60">
        <v>-53869.236015487659</v>
      </c>
      <c r="E11" s="60">
        <v>-55861.209838103219</v>
      </c>
      <c r="F11" s="217"/>
    </row>
    <row r="12" spans="1:6" ht="20.399999999999999" x14ac:dyDescent="0.3">
      <c r="A12" s="216" t="s">
        <v>258</v>
      </c>
      <c r="B12" s="214"/>
      <c r="C12" s="214"/>
      <c r="D12" s="214"/>
      <c r="E12" s="252"/>
      <c r="F12" s="252"/>
    </row>
    <row r="13" spans="1:6" ht="15.6" x14ac:dyDescent="0.3">
      <c r="A13" s="141" t="s">
        <v>259</v>
      </c>
      <c r="B13" s="60">
        <v>-30000</v>
      </c>
      <c r="C13" s="60">
        <v>-20000</v>
      </c>
      <c r="D13" s="60">
        <v>-20934.673136214838</v>
      </c>
      <c r="E13" s="60">
        <v>-21626.767610229646</v>
      </c>
      <c r="F13" s="217"/>
    </row>
    <row r="14" spans="1:6" ht="20.399999999999999" x14ac:dyDescent="0.3">
      <c r="A14" s="216" t="s">
        <v>260</v>
      </c>
      <c r="B14" s="214"/>
      <c r="C14" s="214"/>
      <c r="D14" s="214"/>
      <c r="E14" s="252"/>
      <c r="F14" s="252"/>
    </row>
    <row r="15" spans="1:6" ht="15.6" x14ac:dyDescent="0.3">
      <c r="A15" s="141" t="s">
        <v>261</v>
      </c>
      <c r="B15" s="60">
        <v>45549.000000000007</v>
      </c>
      <c r="C15" s="60">
        <v>112049</v>
      </c>
      <c r="D15" s="60">
        <v>117028.98920457826</v>
      </c>
      <c r="E15" s="60">
        <v>121570.2932138895</v>
      </c>
      <c r="F15" s="217"/>
    </row>
    <row r="16" spans="1:6" ht="20.399999999999999" x14ac:dyDescent="0.3">
      <c r="A16" s="216" t="s">
        <v>262</v>
      </c>
      <c r="B16" s="214"/>
      <c r="C16" s="214"/>
      <c r="D16" s="214"/>
      <c r="E16" s="252"/>
      <c r="F16" s="252"/>
    </row>
    <row r="17" spans="1:6" ht="15.6" x14ac:dyDescent="0.3">
      <c r="A17" s="141" t="s">
        <v>263</v>
      </c>
      <c r="B17" s="60">
        <v>-578.6</v>
      </c>
      <c r="C17" s="60">
        <v>-591.82783928580375</v>
      </c>
      <c r="D17" s="60">
        <v>-606.04314281455447</v>
      </c>
      <c r="E17" s="60">
        <v>-618.87733369545504</v>
      </c>
      <c r="F17" s="217"/>
    </row>
    <row r="18" spans="1:6" ht="30.6" x14ac:dyDescent="0.3">
      <c r="A18" s="216" t="s">
        <v>264</v>
      </c>
      <c r="B18" s="214"/>
      <c r="C18" s="214"/>
      <c r="D18" s="214"/>
      <c r="E18" s="252"/>
      <c r="F18" s="252"/>
    </row>
    <row r="19" spans="1:6" ht="15.6" x14ac:dyDescent="0.3">
      <c r="A19" s="141" t="s">
        <v>265</v>
      </c>
      <c r="B19" s="60">
        <v>-6206.4039999999995</v>
      </c>
      <c r="C19" s="60">
        <v>-6348.2935863373132</v>
      </c>
      <c r="D19" s="60">
        <v>-6500.7752950861077</v>
      </c>
      <c r="E19" s="60">
        <v>-6638.4423770425274</v>
      </c>
      <c r="F19" s="217"/>
    </row>
    <row r="20" spans="1:6" ht="20.399999999999999" x14ac:dyDescent="0.3">
      <c r="A20" s="216" t="s">
        <v>266</v>
      </c>
      <c r="B20" s="214"/>
      <c r="C20" s="214"/>
      <c r="D20" s="214"/>
      <c r="E20" s="252"/>
      <c r="F20" s="252"/>
    </row>
    <row r="21" spans="1:6" ht="15.6" x14ac:dyDescent="0.3">
      <c r="A21" s="141" t="s">
        <v>267</v>
      </c>
      <c r="B21" s="60">
        <v>-27928</v>
      </c>
      <c r="C21" s="60">
        <v>-28566.484437562958</v>
      </c>
      <c r="D21" s="60">
        <v>-29252.632029942753</v>
      </c>
      <c r="E21" s="60">
        <v>-29872.115754315015</v>
      </c>
      <c r="F21" s="217"/>
    </row>
    <row r="22" spans="1:6" ht="20.399999999999999" x14ac:dyDescent="0.3">
      <c r="A22" s="216" t="s">
        <v>268</v>
      </c>
      <c r="B22" s="214"/>
      <c r="C22" s="214"/>
      <c r="D22" s="214"/>
      <c r="E22" s="252"/>
      <c r="F22" s="252"/>
    </row>
    <row r="23" spans="1:6" ht="15.6" x14ac:dyDescent="0.3">
      <c r="A23" s="145" t="s">
        <v>269</v>
      </c>
      <c r="B23" s="60">
        <v>-30000</v>
      </c>
      <c r="C23" s="144">
        <v>0</v>
      </c>
      <c r="D23" s="144">
        <v>0</v>
      </c>
      <c r="E23" s="144">
        <v>0</v>
      </c>
      <c r="F23" s="217"/>
    </row>
    <row r="24" spans="1:6" x14ac:dyDescent="0.3">
      <c r="A24" s="218" t="s">
        <v>270</v>
      </c>
      <c r="B24" s="214"/>
      <c r="C24" s="214"/>
      <c r="D24" s="214"/>
      <c r="E24" s="252"/>
      <c r="F24" s="252"/>
    </row>
    <row r="25" spans="1:6" ht="15.6" x14ac:dyDescent="0.3">
      <c r="A25" s="145" t="s">
        <v>271</v>
      </c>
      <c r="B25" s="60">
        <v>-51123.391029999999</v>
      </c>
      <c r="C25" s="144">
        <v>0</v>
      </c>
      <c r="D25" s="144">
        <v>0</v>
      </c>
      <c r="E25" s="144">
        <v>0</v>
      </c>
      <c r="F25" s="217"/>
    </row>
    <row r="26" spans="1:6" x14ac:dyDescent="0.3">
      <c r="A26" s="218" t="s">
        <v>272</v>
      </c>
      <c r="B26" s="214"/>
      <c r="C26" s="214"/>
      <c r="D26" s="214"/>
      <c r="E26" s="252"/>
      <c r="F26" s="252"/>
    </row>
    <row r="27" spans="1:6" x14ac:dyDescent="0.3">
      <c r="A27" s="146" t="s">
        <v>127</v>
      </c>
      <c r="B27" s="147">
        <f>SUM(B3:B26)</f>
        <v>-197987.39503000001</v>
      </c>
      <c r="C27" s="147">
        <f t="shared" ref="C27:E27" si="0">SUM(C3:C26)</f>
        <v>-215290.36933612727</v>
      </c>
      <c r="D27" s="147">
        <f t="shared" si="0"/>
        <v>-226523.48336743197</v>
      </c>
      <c r="E27" s="147">
        <f t="shared" si="0"/>
        <v>-235616.34007105202</v>
      </c>
    </row>
    <row r="28" spans="1:6" x14ac:dyDescent="0.3">
      <c r="A28" s="222" t="s">
        <v>128</v>
      </c>
      <c r="B28" s="224">
        <f>B27/B43/10</f>
        <v>-0.2047656603893459</v>
      </c>
      <c r="C28" s="224">
        <f t="shared" ref="C28:E28" si="1">C27/C43/10</f>
        <v>-0.20671491592879593</v>
      </c>
      <c r="D28" s="224">
        <f t="shared" si="1"/>
        <v>-0.20696849023270736</v>
      </c>
      <c r="E28" s="224">
        <f t="shared" si="1"/>
        <v>-0.20917426188466762</v>
      </c>
    </row>
    <row r="29" spans="1:6" x14ac:dyDescent="0.3">
      <c r="A29" s="220" t="s">
        <v>273</v>
      </c>
      <c r="B29" s="221"/>
      <c r="C29" s="221"/>
      <c r="D29" s="221"/>
      <c r="E29" s="221"/>
    </row>
    <row r="30" spans="1:6" x14ac:dyDescent="0.3">
      <c r="A30" s="145" t="s">
        <v>274</v>
      </c>
      <c r="B30" s="60">
        <v>148704.50928008399</v>
      </c>
      <c r="C30" s="60">
        <v>161541.69123712421</v>
      </c>
      <c r="D30" s="60">
        <v>167664.72746875233</v>
      </c>
      <c r="E30" s="60">
        <v>169687.61728398746</v>
      </c>
    </row>
    <row r="31" spans="1:6" x14ac:dyDescent="0.3">
      <c r="A31" s="145" t="s">
        <v>275</v>
      </c>
      <c r="B31" s="60">
        <v>21024.58</v>
      </c>
      <c r="C31" s="60">
        <v>22209.955787591069</v>
      </c>
      <c r="D31" s="60">
        <v>23567.88078530916</v>
      </c>
      <c r="E31" s="60">
        <v>24811.766933978641</v>
      </c>
    </row>
    <row r="32" spans="1:6" x14ac:dyDescent="0.3">
      <c r="A32" s="145" t="s">
        <v>276</v>
      </c>
      <c r="B32" s="60">
        <v>-27010.327067738999</v>
      </c>
      <c r="C32" s="60">
        <v>-29093.918340359745</v>
      </c>
      <c r="D32" s="60">
        <v>-30574.434111232986</v>
      </c>
      <c r="E32" s="60">
        <v>-31466.365892111306</v>
      </c>
    </row>
    <row r="33" spans="1:5" x14ac:dyDescent="0.3">
      <c r="A33" s="145" t="s">
        <v>277</v>
      </c>
      <c r="B33" s="60">
        <v>-70122.299110587905</v>
      </c>
      <c r="C33" s="60">
        <v>-75531.57127810012</v>
      </c>
      <c r="D33" s="60">
        <v>-79375.181518833371</v>
      </c>
      <c r="E33" s="60">
        <v>-81690.751669766178</v>
      </c>
    </row>
    <row r="34" spans="1:5" x14ac:dyDescent="0.3">
      <c r="A34" s="145" t="s">
        <v>278</v>
      </c>
      <c r="B34" s="60">
        <v>-246256.32248785</v>
      </c>
      <c r="C34" s="60">
        <v>-220012.7659343128</v>
      </c>
      <c r="D34" s="60">
        <v>-231208.65800868251</v>
      </c>
      <c r="E34" s="60">
        <v>-237953.58579187261</v>
      </c>
    </row>
    <row r="35" spans="1:5" x14ac:dyDescent="0.3">
      <c r="A35" s="146" t="s">
        <v>279</v>
      </c>
      <c r="B35" s="147">
        <f>SUM(B30:B34)</f>
        <v>-173659.85938609292</v>
      </c>
      <c r="C35" s="147">
        <f t="shared" ref="C35:E35" si="2">SUM(C30:C34)</f>
        <v>-140886.6085280574</v>
      </c>
      <c r="D35" s="147">
        <f t="shared" si="2"/>
        <v>-149925.66538468737</v>
      </c>
      <c r="E35" s="147">
        <f t="shared" si="2"/>
        <v>-156611.31913578397</v>
      </c>
    </row>
    <row r="36" spans="1:5" x14ac:dyDescent="0.3">
      <c r="A36" s="222" t="s">
        <v>128</v>
      </c>
      <c r="B36" s="224">
        <f>B35/B43/10</f>
        <v>-0.17960525105613975</v>
      </c>
      <c r="C36" s="224">
        <f t="shared" ref="C36:E36" si="3">C35/C43/10</f>
        <v>-0.13527480828415978</v>
      </c>
      <c r="D36" s="224">
        <f t="shared" si="3"/>
        <v>-0.13698309839898962</v>
      </c>
      <c r="E36" s="224">
        <f t="shared" si="3"/>
        <v>-0.13903559096594476</v>
      </c>
    </row>
    <row r="37" spans="1:5" ht="30" customHeight="1" x14ac:dyDescent="0.3">
      <c r="A37" s="255" t="s">
        <v>280</v>
      </c>
      <c r="B37" s="255"/>
      <c r="C37" s="255"/>
      <c r="D37" s="255"/>
      <c r="E37" s="194" t="s">
        <v>18</v>
      </c>
    </row>
    <row r="38" spans="1:5" x14ac:dyDescent="0.3">
      <c r="A38" s="223" t="s">
        <v>281</v>
      </c>
      <c r="B38" s="219"/>
      <c r="C38" s="219"/>
      <c r="D38" s="219"/>
      <c r="E38" s="219"/>
    </row>
    <row r="39" spans="1:5" ht="27.6" customHeight="1" x14ac:dyDescent="0.3">
      <c r="A39" s="254" t="s">
        <v>282</v>
      </c>
      <c r="B39" s="254"/>
      <c r="C39" s="254"/>
      <c r="D39" s="254"/>
      <c r="E39" s="254"/>
    </row>
    <row r="40" spans="1:5" x14ac:dyDescent="0.3">
      <c r="A40" s="253" t="s">
        <v>283</v>
      </c>
      <c r="B40" s="253"/>
      <c r="C40" s="253"/>
      <c r="D40" s="253"/>
      <c r="E40" s="253"/>
    </row>
    <row r="43" spans="1:5" x14ac:dyDescent="0.3">
      <c r="A43" s="145" t="s">
        <v>284</v>
      </c>
      <c r="B43" s="60">
        <v>96689.745074219201</v>
      </c>
      <c r="C43" s="60">
        <v>104148.44442589</v>
      </c>
      <c r="D43" s="60">
        <v>109448.294816635</v>
      </c>
      <c r="E43" s="60">
        <v>112641.171981744</v>
      </c>
    </row>
  </sheetData>
  <mergeCells count="12">
    <mergeCell ref="A40:E40"/>
    <mergeCell ref="A39:E39"/>
    <mergeCell ref="E20:F20"/>
    <mergeCell ref="E22:F22"/>
    <mergeCell ref="E24:F24"/>
    <mergeCell ref="E26:F26"/>
    <mergeCell ref="A37:D37"/>
    <mergeCell ref="A1:E1"/>
    <mergeCell ref="E12:F12"/>
    <mergeCell ref="E14:F14"/>
    <mergeCell ref="E16:F16"/>
    <mergeCell ref="E18:F18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B4DF-19B5-4A90-8AB7-117592C3C3FD}">
  <dimension ref="A1:H90"/>
  <sheetViews>
    <sheetView showGridLines="0" workbookViewId="0">
      <selection sqref="A1:H1"/>
    </sheetView>
  </sheetViews>
  <sheetFormatPr defaultColWidth="8.88671875" defaultRowHeight="14.4" x14ac:dyDescent="0.3"/>
  <cols>
    <col min="1" max="1" width="50.88671875" style="2" customWidth="1"/>
    <col min="2" max="2" width="9.109375" style="2" customWidth="1"/>
    <col min="3" max="3" width="7.5546875" style="2" customWidth="1"/>
    <col min="4" max="4" width="9.5546875" style="2" bestFit="1" customWidth="1"/>
    <col min="5" max="5" width="8.6640625" style="2" bestFit="1" customWidth="1"/>
    <col min="6" max="6" width="7.5546875" style="2" customWidth="1"/>
    <col min="7" max="7" width="9" style="2" bestFit="1" customWidth="1"/>
    <col min="8" max="8" width="7.5546875" style="2" customWidth="1"/>
    <col min="9" max="16384" width="8.88671875" style="2"/>
  </cols>
  <sheetData>
    <row r="1" spans="1:8" x14ac:dyDescent="0.3">
      <c r="A1" s="256" t="s">
        <v>286</v>
      </c>
      <c r="B1" s="256"/>
      <c r="C1" s="256"/>
      <c r="D1" s="256"/>
      <c r="E1" s="256"/>
      <c r="F1" s="256"/>
      <c r="G1" s="256"/>
      <c r="H1" s="256"/>
    </row>
    <row r="2" spans="1:8" x14ac:dyDescent="0.3">
      <c r="A2" s="117"/>
      <c r="B2" s="139" t="s">
        <v>66</v>
      </c>
      <c r="C2" s="139">
        <v>2019</v>
      </c>
      <c r="D2" s="139">
        <f>C2+1</f>
        <v>2020</v>
      </c>
      <c r="E2" s="139">
        <f t="shared" ref="E2:H2" si="0">D2+1</f>
        <v>2021</v>
      </c>
      <c r="F2" s="139">
        <f t="shared" si="0"/>
        <v>2022</v>
      </c>
      <c r="G2" s="139">
        <f t="shared" si="0"/>
        <v>2023</v>
      </c>
      <c r="H2" s="139">
        <f t="shared" si="0"/>
        <v>2024</v>
      </c>
    </row>
    <row r="3" spans="1:8" x14ac:dyDescent="0.3">
      <c r="A3" s="126" t="s">
        <v>67</v>
      </c>
      <c r="B3" s="131"/>
      <c r="C3" s="131">
        <f>SUM(C4:C10)</f>
        <v>41584.584999999999</v>
      </c>
      <c r="D3" s="131">
        <f t="shared" ref="D3:H3" si="1">SUM(D4:D10)</f>
        <v>-38574.314003225103</v>
      </c>
      <c r="E3" s="131">
        <f t="shared" si="1"/>
        <v>86501.055010274897</v>
      </c>
      <c r="F3" s="131">
        <f t="shared" si="1"/>
        <v>0</v>
      </c>
      <c r="G3" s="131">
        <f t="shared" si="1"/>
        <v>0</v>
      </c>
      <c r="H3" s="131">
        <f t="shared" si="1"/>
        <v>0</v>
      </c>
    </row>
    <row r="4" spans="1:8" x14ac:dyDescent="0.3">
      <c r="A4" s="127" t="s">
        <v>68</v>
      </c>
      <c r="B4" s="118" t="s">
        <v>69</v>
      </c>
      <c r="C4" s="118">
        <v>41584.584999999999</v>
      </c>
      <c r="D4" s="118">
        <v>32877.235999999997</v>
      </c>
      <c r="E4" s="118" t="s">
        <v>64</v>
      </c>
      <c r="F4" s="118" t="s">
        <v>64</v>
      </c>
      <c r="G4" s="118" t="s">
        <v>64</v>
      </c>
      <c r="H4" s="118" t="s">
        <v>64</v>
      </c>
    </row>
    <row r="5" spans="1:8" x14ac:dyDescent="0.3">
      <c r="A5" s="127" t="s">
        <v>70</v>
      </c>
      <c r="B5" s="118" t="s">
        <v>69</v>
      </c>
      <c r="C5" s="118" t="s">
        <v>64</v>
      </c>
      <c r="D5" s="118">
        <v>70905.498099999997</v>
      </c>
      <c r="E5" s="118">
        <v>129617.33085</v>
      </c>
      <c r="F5" s="118" t="s">
        <v>64</v>
      </c>
      <c r="G5" s="118" t="s">
        <v>64</v>
      </c>
      <c r="H5" s="118" t="s">
        <v>64</v>
      </c>
    </row>
    <row r="6" spans="1:8" x14ac:dyDescent="0.3">
      <c r="A6" s="127" t="s">
        <v>71</v>
      </c>
      <c r="B6" s="118" t="s">
        <v>72</v>
      </c>
      <c r="C6" s="118" t="s">
        <v>64</v>
      </c>
      <c r="D6" s="118">
        <v>-27563</v>
      </c>
      <c r="E6" s="118" t="s">
        <v>64</v>
      </c>
      <c r="F6" s="118" t="s">
        <v>64</v>
      </c>
      <c r="G6" s="118" t="s">
        <v>64</v>
      </c>
      <c r="H6" s="118" t="s">
        <v>64</v>
      </c>
    </row>
    <row r="7" spans="1:8" x14ac:dyDescent="0.3">
      <c r="A7" s="127" t="s">
        <v>73</v>
      </c>
      <c r="B7" s="118" t="s">
        <v>72</v>
      </c>
      <c r="C7" s="119" t="s">
        <v>64</v>
      </c>
      <c r="D7" s="118">
        <v>-59939.496423775003</v>
      </c>
      <c r="E7" s="118" t="s">
        <v>64</v>
      </c>
      <c r="F7" s="118" t="s">
        <v>64</v>
      </c>
      <c r="G7" s="118" t="s">
        <v>64</v>
      </c>
      <c r="H7" s="118" t="s">
        <v>64</v>
      </c>
    </row>
    <row r="8" spans="1:8" x14ac:dyDescent="0.3">
      <c r="A8" s="127" t="s">
        <v>74</v>
      </c>
      <c r="B8" s="118" t="s">
        <v>72</v>
      </c>
      <c r="C8" s="119" t="s">
        <v>64</v>
      </c>
      <c r="D8" s="118">
        <v>-7628</v>
      </c>
      <c r="E8" s="118" t="s">
        <v>64</v>
      </c>
      <c r="F8" s="118" t="s">
        <v>64</v>
      </c>
      <c r="G8" s="118" t="s">
        <v>64</v>
      </c>
      <c r="H8" s="118" t="s">
        <v>64</v>
      </c>
    </row>
    <row r="9" spans="1:8" x14ac:dyDescent="0.3">
      <c r="A9" s="127" t="s">
        <v>75</v>
      </c>
      <c r="B9" s="118" t="s">
        <v>72</v>
      </c>
      <c r="C9" s="119" t="s">
        <v>64</v>
      </c>
      <c r="D9" s="119" t="s">
        <v>64</v>
      </c>
      <c r="E9" s="118">
        <v>-15749</v>
      </c>
      <c r="F9" s="118" t="s">
        <v>64</v>
      </c>
      <c r="G9" s="118" t="s">
        <v>64</v>
      </c>
      <c r="H9" s="118" t="s">
        <v>64</v>
      </c>
    </row>
    <row r="10" spans="1:8" x14ac:dyDescent="0.3">
      <c r="A10" s="127" t="s">
        <v>76</v>
      </c>
      <c r="B10" s="118" t="s">
        <v>72</v>
      </c>
      <c r="C10" s="119" t="s">
        <v>64</v>
      </c>
      <c r="D10" s="118">
        <v>-47226.551679450102</v>
      </c>
      <c r="E10" s="118">
        <v>-27367.275839725098</v>
      </c>
      <c r="F10" s="118" t="s">
        <v>64</v>
      </c>
      <c r="G10" s="118" t="s">
        <v>64</v>
      </c>
      <c r="H10" s="118" t="s">
        <v>64</v>
      </c>
    </row>
    <row r="11" spans="1:8" x14ac:dyDescent="0.3">
      <c r="A11" s="126" t="s">
        <v>4</v>
      </c>
      <c r="B11" s="131"/>
      <c r="C11" s="131">
        <v>0</v>
      </c>
      <c r="D11" s="131">
        <v>-256197.45527765702</v>
      </c>
      <c r="E11" s="131">
        <v>-241660.56651438028</v>
      </c>
      <c r="F11" s="131">
        <v>0</v>
      </c>
      <c r="G11" s="131">
        <v>0</v>
      </c>
      <c r="H11" s="131">
        <v>0</v>
      </c>
    </row>
    <row r="12" spans="1:8" x14ac:dyDescent="0.3">
      <c r="A12" s="127" t="s">
        <v>77</v>
      </c>
      <c r="B12" s="118" t="s">
        <v>72</v>
      </c>
      <c r="C12" s="118" t="s">
        <v>64</v>
      </c>
      <c r="D12" s="118">
        <v>-373026.75527765701</v>
      </c>
      <c r="E12" s="118">
        <v>-172358</v>
      </c>
      <c r="F12" s="118" t="s">
        <v>64</v>
      </c>
      <c r="G12" s="118" t="s">
        <v>64</v>
      </c>
      <c r="H12" s="118" t="s">
        <v>64</v>
      </c>
    </row>
    <row r="13" spans="1:8" x14ac:dyDescent="0.3">
      <c r="A13" s="127" t="s">
        <v>78</v>
      </c>
      <c r="B13" s="118" t="s">
        <v>72</v>
      </c>
      <c r="C13" s="118" t="s">
        <v>64</v>
      </c>
      <c r="D13" s="118">
        <v>116829.29999999999</v>
      </c>
      <c r="E13" s="118">
        <v>-69302.566514380276</v>
      </c>
      <c r="F13" s="118" t="s">
        <v>64</v>
      </c>
      <c r="G13" s="118" t="s">
        <v>64</v>
      </c>
      <c r="H13" s="118" t="s">
        <v>64</v>
      </c>
    </row>
    <row r="14" spans="1:8" x14ac:dyDescent="0.3">
      <c r="A14" s="126" t="s">
        <v>6</v>
      </c>
      <c r="B14" s="131"/>
      <c r="C14" s="131">
        <v>45700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</row>
    <row r="15" spans="1:8" x14ac:dyDescent="0.3">
      <c r="A15" s="129" t="s">
        <v>79</v>
      </c>
      <c r="B15" s="119" t="s">
        <v>69</v>
      </c>
      <c r="C15" s="119">
        <v>45700</v>
      </c>
      <c r="D15" s="132" t="s">
        <v>64</v>
      </c>
      <c r="E15" s="119" t="s">
        <v>64</v>
      </c>
      <c r="F15" s="119" t="s">
        <v>64</v>
      </c>
      <c r="G15" s="119" t="s">
        <v>64</v>
      </c>
      <c r="H15" s="119" t="s">
        <v>64</v>
      </c>
    </row>
    <row r="16" spans="1:8" x14ac:dyDescent="0.3">
      <c r="A16" s="133" t="s">
        <v>8</v>
      </c>
      <c r="B16" s="131"/>
      <c r="C16" s="131">
        <f>SUM(C17:C21)</f>
        <v>0</v>
      </c>
      <c r="D16" s="131">
        <f t="shared" ref="D16:H16" si="2">SUM(D17:D21)</f>
        <v>-79448.122824054051</v>
      </c>
      <c r="E16" s="131">
        <f t="shared" si="2"/>
        <v>-83335.571270657936</v>
      </c>
      <c r="F16" s="131">
        <f t="shared" si="2"/>
        <v>0</v>
      </c>
      <c r="G16" s="131">
        <f t="shared" si="2"/>
        <v>0</v>
      </c>
      <c r="H16" s="131">
        <f t="shared" si="2"/>
        <v>0</v>
      </c>
    </row>
    <row r="17" spans="1:8" x14ac:dyDescent="0.3">
      <c r="A17" s="128" t="s">
        <v>80</v>
      </c>
      <c r="B17" s="119" t="s">
        <v>69</v>
      </c>
      <c r="C17" s="119" t="s">
        <v>64</v>
      </c>
      <c r="D17" s="118">
        <v>123075</v>
      </c>
      <c r="E17" s="225" t="s">
        <v>64</v>
      </c>
      <c r="F17" s="119" t="s">
        <v>64</v>
      </c>
      <c r="G17" s="119" t="s">
        <v>64</v>
      </c>
      <c r="H17" s="119" t="s">
        <v>64</v>
      </c>
    </row>
    <row r="18" spans="1:8" x14ac:dyDescent="0.3">
      <c r="A18" s="128" t="s">
        <v>81</v>
      </c>
      <c r="B18" s="118" t="s">
        <v>72</v>
      </c>
      <c r="C18" s="119" t="s">
        <v>64</v>
      </c>
      <c r="D18" s="118">
        <v>-54576.080559999995</v>
      </c>
      <c r="E18" s="138">
        <v>-57000</v>
      </c>
      <c r="F18" s="119" t="s">
        <v>64</v>
      </c>
      <c r="G18" s="119" t="s">
        <v>64</v>
      </c>
      <c r="H18" s="119" t="s">
        <v>64</v>
      </c>
    </row>
    <row r="19" spans="1:8" x14ac:dyDescent="0.3">
      <c r="A19" s="127" t="s">
        <v>82</v>
      </c>
      <c r="B19" s="118" t="s">
        <v>72</v>
      </c>
      <c r="C19" s="119" t="s">
        <v>64</v>
      </c>
      <c r="D19" s="118">
        <v>-93463.44</v>
      </c>
      <c r="E19" s="138">
        <v>55442.053211504222</v>
      </c>
      <c r="F19" s="119" t="s">
        <v>64</v>
      </c>
      <c r="G19" s="119" t="s">
        <v>64</v>
      </c>
      <c r="H19" s="119" t="s">
        <v>64</v>
      </c>
    </row>
    <row r="20" spans="1:8" x14ac:dyDescent="0.3">
      <c r="A20" s="127" t="s">
        <v>83</v>
      </c>
      <c r="B20" s="118" t="s">
        <v>72</v>
      </c>
      <c r="C20" s="119" t="s">
        <v>64</v>
      </c>
      <c r="D20" s="118">
        <v>-54483.602264054047</v>
      </c>
      <c r="E20" s="138">
        <v>-80190.462320000006</v>
      </c>
      <c r="F20" s="119" t="s">
        <v>64</v>
      </c>
      <c r="G20" s="119" t="s">
        <v>64</v>
      </c>
      <c r="H20" s="119" t="s">
        <v>64</v>
      </c>
    </row>
    <row r="21" spans="1:8" x14ac:dyDescent="0.3">
      <c r="A21" s="127" t="s">
        <v>84</v>
      </c>
      <c r="B21" s="118" t="s">
        <v>72</v>
      </c>
      <c r="C21" s="119" t="s">
        <v>64</v>
      </c>
      <c r="D21" s="118" t="s">
        <v>64</v>
      </c>
      <c r="E21" s="138">
        <v>-1587.1621621621621</v>
      </c>
      <c r="F21" s="119" t="s">
        <v>64</v>
      </c>
      <c r="G21" s="119" t="s">
        <v>64</v>
      </c>
      <c r="H21" s="119" t="s">
        <v>64</v>
      </c>
    </row>
    <row r="22" spans="1:8" s="35" customFormat="1" x14ac:dyDescent="0.3">
      <c r="A22" s="126" t="s">
        <v>9</v>
      </c>
      <c r="B22" s="131"/>
      <c r="C22" s="131">
        <f>SUM(C23:C32)</f>
        <v>145376.30410000001</v>
      </c>
      <c r="D22" s="131">
        <f t="shared" ref="D22:H22" si="3">SUM(D23:D32)</f>
        <v>-86934.279375897808</v>
      </c>
      <c r="E22" s="131">
        <f t="shared" si="3"/>
        <v>-200488.17894691069</v>
      </c>
      <c r="F22" s="131">
        <f t="shared" si="3"/>
        <v>-12472.375</v>
      </c>
      <c r="G22" s="131">
        <f t="shared" si="3"/>
        <v>-12472.375</v>
      </c>
      <c r="H22" s="131">
        <f t="shared" si="3"/>
        <v>-12472.375</v>
      </c>
    </row>
    <row r="23" spans="1:8" x14ac:dyDescent="0.3">
      <c r="A23" s="127" t="s">
        <v>85</v>
      </c>
      <c r="B23" s="118" t="s">
        <v>69</v>
      </c>
      <c r="C23" s="118">
        <v>-5788</v>
      </c>
      <c r="D23" s="118">
        <v>-7679</v>
      </c>
      <c r="E23" s="138">
        <v>-12472.375</v>
      </c>
      <c r="F23" s="118">
        <v>-12472.375</v>
      </c>
      <c r="G23" s="118">
        <v>-12472.375</v>
      </c>
      <c r="H23" s="118">
        <v>-12472.375</v>
      </c>
    </row>
    <row r="24" spans="1:8" x14ac:dyDescent="0.3">
      <c r="A24" s="127" t="s">
        <v>86</v>
      </c>
      <c r="B24" s="118" t="s">
        <v>69</v>
      </c>
      <c r="C24" s="118">
        <v>151164.30410000001</v>
      </c>
      <c r="D24" s="132" t="s">
        <v>64</v>
      </c>
      <c r="E24" s="138">
        <v>300000</v>
      </c>
      <c r="F24" s="118" t="s">
        <v>64</v>
      </c>
      <c r="G24" s="118" t="s">
        <v>64</v>
      </c>
      <c r="H24" s="118" t="s">
        <v>64</v>
      </c>
    </row>
    <row r="25" spans="1:8" x14ac:dyDescent="0.3">
      <c r="A25" s="127" t="s">
        <v>87</v>
      </c>
      <c r="B25" s="118" t="s">
        <v>72</v>
      </c>
      <c r="C25" s="132" t="s">
        <v>64</v>
      </c>
      <c r="D25" s="118">
        <v>-3102.7</v>
      </c>
      <c r="E25" s="138">
        <v>-344561.71796400001</v>
      </c>
      <c r="F25" s="118" t="s">
        <v>64</v>
      </c>
      <c r="G25" s="118" t="s">
        <v>64</v>
      </c>
      <c r="H25" s="118" t="s">
        <v>64</v>
      </c>
    </row>
    <row r="26" spans="1:8" x14ac:dyDescent="0.3">
      <c r="A26" s="127" t="s">
        <v>82</v>
      </c>
      <c r="B26" s="118" t="s">
        <v>72</v>
      </c>
      <c r="C26" s="132" t="s">
        <v>64</v>
      </c>
      <c r="D26" s="118">
        <v>-23365.86</v>
      </c>
      <c r="E26" s="138">
        <v>13860.513302876056</v>
      </c>
      <c r="F26" s="118" t="s">
        <v>64</v>
      </c>
      <c r="G26" s="118" t="s">
        <v>64</v>
      </c>
      <c r="H26" s="118" t="s">
        <v>64</v>
      </c>
    </row>
    <row r="27" spans="1:8" x14ac:dyDescent="0.3">
      <c r="A27" s="127" t="s">
        <v>88</v>
      </c>
      <c r="B27" s="118" t="s">
        <v>72</v>
      </c>
      <c r="C27" s="132" t="s">
        <v>64</v>
      </c>
      <c r="D27" s="118">
        <v>90270.142704102196</v>
      </c>
      <c r="E27" s="138">
        <v>45135.071352051098</v>
      </c>
      <c r="F27" s="118" t="s">
        <v>64</v>
      </c>
      <c r="G27" s="118" t="s">
        <v>64</v>
      </c>
      <c r="H27" s="118" t="s">
        <v>64</v>
      </c>
    </row>
    <row r="28" spans="1:8" x14ac:dyDescent="0.3">
      <c r="A28" s="127" t="s">
        <v>89</v>
      </c>
      <c r="B28" s="118" t="s">
        <v>72</v>
      </c>
      <c r="C28" s="132" t="s">
        <v>64</v>
      </c>
      <c r="D28" s="118">
        <v>-18085.878109999998</v>
      </c>
      <c r="E28" s="138">
        <v>-98668.108359999998</v>
      </c>
      <c r="F28" s="118" t="s">
        <v>64</v>
      </c>
      <c r="G28" s="118" t="s">
        <v>64</v>
      </c>
      <c r="H28" s="118" t="s">
        <v>64</v>
      </c>
    </row>
    <row r="29" spans="1:8" x14ac:dyDescent="0.3">
      <c r="A29" s="127" t="s">
        <v>90</v>
      </c>
      <c r="B29" s="118" t="s">
        <v>72</v>
      </c>
      <c r="C29" s="132" t="s">
        <v>64</v>
      </c>
      <c r="D29" s="118">
        <v>-83044.897469999996</v>
      </c>
      <c r="E29" s="138" t="s">
        <v>64</v>
      </c>
      <c r="F29" s="118" t="s">
        <v>64</v>
      </c>
      <c r="G29" s="118" t="s">
        <v>64</v>
      </c>
      <c r="H29" s="118" t="s">
        <v>64</v>
      </c>
    </row>
    <row r="30" spans="1:8" x14ac:dyDescent="0.3">
      <c r="A30" s="127" t="s">
        <v>91</v>
      </c>
      <c r="B30" s="118" t="s">
        <v>72</v>
      </c>
      <c r="C30" s="132" t="s">
        <v>64</v>
      </c>
      <c r="D30" s="118">
        <v>-41926.086500000005</v>
      </c>
      <c r="E30" s="138" t="s">
        <v>64</v>
      </c>
      <c r="F30" s="118" t="s">
        <v>64</v>
      </c>
      <c r="G30" s="118" t="s">
        <v>64</v>
      </c>
      <c r="H30" s="118" t="s">
        <v>64</v>
      </c>
    </row>
    <row r="31" spans="1:8" x14ac:dyDescent="0.3">
      <c r="A31" s="127" t="s">
        <v>84</v>
      </c>
      <c r="B31" s="118" t="s">
        <v>72</v>
      </c>
      <c r="C31" s="119" t="s">
        <v>64</v>
      </c>
      <c r="D31" s="118" t="s">
        <v>64</v>
      </c>
      <c r="E31" s="138">
        <v>-2582.04602783784</v>
      </c>
      <c r="F31" s="118" t="s">
        <v>64</v>
      </c>
      <c r="G31" s="118" t="s">
        <v>64</v>
      </c>
      <c r="H31" s="118" t="s">
        <v>64</v>
      </c>
    </row>
    <row r="32" spans="1:8" x14ac:dyDescent="0.3">
      <c r="A32" s="127" t="s">
        <v>96</v>
      </c>
      <c r="B32" s="118" t="s">
        <v>72</v>
      </c>
      <c r="C32" s="119" t="s">
        <v>64</v>
      </c>
      <c r="D32" s="118" t="s">
        <v>64</v>
      </c>
      <c r="E32" s="138">
        <v>-101199.51624999999</v>
      </c>
      <c r="F32" s="118" t="s">
        <v>64</v>
      </c>
      <c r="G32" s="118" t="s">
        <v>64</v>
      </c>
      <c r="H32" s="118" t="s">
        <v>64</v>
      </c>
    </row>
    <row r="33" spans="1:8" x14ac:dyDescent="0.3">
      <c r="A33" s="126" t="s">
        <v>287</v>
      </c>
      <c r="B33" s="118"/>
      <c r="C33" s="131">
        <f>SUM(C34)</f>
        <v>0</v>
      </c>
      <c r="D33" s="131">
        <f t="shared" ref="D33:H33" si="4">SUM(D34)</f>
        <v>-3797.2719200000001</v>
      </c>
      <c r="E33" s="131">
        <f t="shared" si="4"/>
        <v>-5279</v>
      </c>
      <c r="F33" s="131">
        <f t="shared" si="4"/>
        <v>0</v>
      </c>
      <c r="G33" s="131">
        <f t="shared" si="4"/>
        <v>0</v>
      </c>
      <c r="H33" s="131">
        <f t="shared" si="4"/>
        <v>0</v>
      </c>
    </row>
    <row r="34" spans="1:8" x14ac:dyDescent="0.3">
      <c r="A34" s="127" t="s">
        <v>288</v>
      </c>
      <c r="B34" s="118" t="s">
        <v>72</v>
      </c>
      <c r="C34" s="118" t="s">
        <v>64</v>
      </c>
      <c r="D34" s="138">
        <v>-3797.2719200000001</v>
      </c>
      <c r="E34" s="138">
        <v>-5279</v>
      </c>
      <c r="F34" s="118" t="s">
        <v>64</v>
      </c>
      <c r="G34" s="118" t="s">
        <v>64</v>
      </c>
      <c r="H34" s="118" t="s">
        <v>64</v>
      </c>
    </row>
    <row r="35" spans="1:8" x14ac:dyDescent="0.3">
      <c r="A35" s="126" t="s">
        <v>92</v>
      </c>
      <c r="B35" s="118"/>
      <c r="C35" s="131">
        <f>SUM(C36:C42)</f>
        <v>0</v>
      </c>
      <c r="D35" s="131">
        <f t="shared" ref="D35:H35" si="5">SUM(D36:D42)</f>
        <v>-76712.557480000003</v>
      </c>
      <c r="E35" s="131">
        <f t="shared" si="5"/>
        <v>-307097.60931000003</v>
      </c>
      <c r="F35" s="131">
        <f t="shared" si="5"/>
        <v>0</v>
      </c>
      <c r="G35" s="131">
        <f t="shared" si="5"/>
        <v>0</v>
      </c>
      <c r="H35" s="131">
        <f t="shared" si="5"/>
        <v>0</v>
      </c>
    </row>
    <row r="36" spans="1:8" x14ac:dyDescent="0.3">
      <c r="A36" s="127" t="s">
        <v>93</v>
      </c>
      <c r="B36" s="118" t="s">
        <v>72</v>
      </c>
      <c r="C36" s="118" t="s">
        <v>64</v>
      </c>
      <c r="D36" s="118">
        <v>-39257.276259999999</v>
      </c>
      <c r="E36" s="118">
        <v>-50000</v>
      </c>
      <c r="F36" s="118" t="s">
        <v>64</v>
      </c>
      <c r="G36" s="118" t="s">
        <v>64</v>
      </c>
      <c r="H36" s="118" t="s">
        <v>64</v>
      </c>
    </row>
    <row r="37" spans="1:8" x14ac:dyDescent="0.3">
      <c r="A37" s="127" t="s">
        <v>94</v>
      </c>
      <c r="B37" s="118" t="s">
        <v>72</v>
      </c>
      <c r="C37" s="118" t="s">
        <v>64</v>
      </c>
      <c r="D37" s="118">
        <v>-6318.3220300000003</v>
      </c>
      <c r="E37" s="138">
        <v>-187750</v>
      </c>
      <c r="F37" s="118" t="s">
        <v>64</v>
      </c>
      <c r="G37" s="118" t="s">
        <v>64</v>
      </c>
      <c r="H37" s="118" t="s">
        <v>64</v>
      </c>
    </row>
    <row r="38" spans="1:8" x14ac:dyDescent="0.3">
      <c r="A38" s="127" t="s">
        <v>134</v>
      </c>
      <c r="B38" s="118" t="s">
        <v>72</v>
      </c>
      <c r="C38" s="118" t="s">
        <v>64</v>
      </c>
      <c r="D38" s="118">
        <v>-438.28800000000001</v>
      </c>
      <c r="E38" s="118">
        <v>-50000</v>
      </c>
      <c r="F38" s="118" t="s">
        <v>64</v>
      </c>
      <c r="G38" s="118" t="s">
        <v>64</v>
      </c>
      <c r="H38" s="118" t="s">
        <v>64</v>
      </c>
    </row>
    <row r="39" spans="1:8" x14ac:dyDescent="0.3">
      <c r="A39" s="127" t="s">
        <v>96</v>
      </c>
      <c r="B39" s="118" t="s">
        <v>72</v>
      </c>
      <c r="C39" s="118" t="s">
        <v>64</v>
      </c>
      <c r="D39" s="118">
        <v>-4500</v>
      </c>
      <c r="E39" s="118" t="s">
        <v>64</v>
      </c>
      <c r="F39" s="118" t="s">
        <v>64</v>
      </c>
      <c r="G39" s="118" t="s">
        <v>64</v>
      </c>
      <c r="H39" s="118" t="s">
        <v>64</v>
      </c>
    </row>
    <row r="40" spans="1:8" x14ac:dyDescent="0.3">
      <c r="A40" s="127" t="s">
        <v>97</v>
      </c>
      <c r="B40" s="118" t="s">
        <v>72</v>
      </c>
      <c r="C40" s="118" t="s">
        <v>64</v>
      </c>
      <c r="D40" s="118">
        <v>-6800</v>
      </c>
      <c r="E40" s="118">
        <v>-7245.5522199999996</v>
      </c>
      <c r="F40" s="118" t="s">
        <v>64</v>
      </c>
      <c r="G40" s="118" t="s">
        <v>64</v>
      </c>
      <c r="H40" s="118" t="s">
        <v>64</v>
      </c>
    </row>
    <row r="41" spans="1:8" x14ac:dyDescent="0.3">
      <c r="A41" s="127" t="s">
        <v>83</v>
      </c>
      <c r="B41" s="118" t="s">
        <v>72</v>
      </c>
      <c r="C41" s="118" t="s">
        <v>64</v>
      </c>
      <c r="D41" s="118">
        <v>-14761.480799999999</v>
      </c>
      <c r="E41" s="118" t="s">
        <v>64</v>
      </c>
      <c r="F41" s="118" t="s">
        <v>64</v>
      </c>
      <c r="G41" s="118" t="s">
        <v>64</v>
      </c>
      <c r="H41" s="118" t="s">
        <v>64</v>
      </c>
    </row>
    <row r="42" spans="1:8" x14ac:dyDescent="0.3">
      <c r="A42" s="127" t="s">
        <v>89</v>
      </c>
      <c r="B42" s="118" t="s">
        <v>72</v>
      </c>
      <c r="C42" s="118" t="s">
        <v>64</v>
      </c>
      <c r="D42" s="118">
        <v>-4637.1903899999998</v>
      </c>
      <c r="E42" s="118">
        <v>-12102.05709</v>
      </c>
      <c r="F42" s="118" t="s">
        <v>64</v>
      </c>
      <c r="G42" s="118" t="s">
        <v>64</v>
      </c>
      <c r="H42" s="118" t="s">
        <v>64</v>
      </c>
    </row>
    <row r="43" spans="1:8" x14ac:dyDescent="0.3">
      <c r="A43" s="126" t="s">
        <v>10</v>
      </c>
      <c r="B43" s="118"/>
      <c r="C43" s="131">
        <f>SUM(C44:C54)</f>
        <v>0</v>
      </c>
      <c r="D43" s="131">
        <f t="shared" ref="D43:H43" si="6">SUM(D44:D54)</f>
        <v>-530529.73389915237</v>
      </c>
      <c r="E43" s="131">
        <f t="shared" si="6"/>
        <v>-1439646.4704724478</v>
      </c>
      <c r="F43" s="131">
        <f t="shared" si="6"/>
        <v>0</v>
      </c>
      <c r="G43" s="131">
        <f t="shared" si="6"/>
        <v>0</v>
      </c>
      <c r="H43" s="131">
        <f t="shared" si="6"/>
        <v>0</v>
      </c>
    </row>
    <row r="44" spans="1:8" x14ac:dyDescent="0.3">
      <c r="A44" s="127" t="s">
        <v>133</v>
      </c>
      <c r="B44" s="118" t="s">
        <v>72</v>
      </c>
      <c r="C44" s="118" t="s">
        <v>64</v>
      </c>
      <c r="D44" s="118">
        <v>-528252.55917999998</v>
      </c>
      <c r="E44" s="138">
        <v>-1052877.4706899999</v>
      </c>
      <c r="F44" s="118" t="s">
        <v>64</v>
      </c>
      <c r="G44" s="118" t="s">
        <v>64</v>
      </c>
      <c r="H44" s="118" t="s">
        <v>64</v>
      </c>
    </row>
    <row r="45" spans="1:8" x14ac:dyDescent="0.3">
      <c r="A45" s="127" t="s">
        <v>98</v>
      </c>
      <c r="B45" s="118" t="s">
        <v>72</v>
      </c>
      <c r="C45" s="118" t="s">
        <v>64</v>
      </c>
      <c r="D45" s="118">
        <v>-15890.02687</v>
      </c>
      <c r="E45" s="138">
        <v>-67200</v>
      </c>
      <c r="F45" s="118" t="s">
        <v>64</v>
      </c>
      <c r="G45" s="118" t="s">
        <v>64</v>
      </c>
      <c r="H45" s="118" t="s">
        <v>64</v>
      </c>
    </row>
    <row r="46" spans="1:8" x14ac:dyDescent="0.3">
      <c r="A46" s="127" t="s">
        <v>99</v>
      </c>
      <c r="B46" s="118" t="s">
        <v>72</v>
      </c>
      <c r="C46" s="118" t="s">
        <v>64</v>
      </c>
      <c r="D46" s="118">
        <v>-134800</v>
      </c>
      <c r="E46" s="138">
        <v>-41529.706368200001</v>
      </c>
      <c r="F46" s="118" t="s">
        <v>64</v>
      </c>
      <c r="G46" s="118" t="s">
        <v>64</v>
      </c>
      <c r="H46" s="118" t="s">
        <v>64</v>
      </c>
    </row>
    <row r="47" spans="1:8" x14ac:dyDescent="0.3">
      <c r="A47" s="127" t="s">
        <v>132</v>
      </c>
      <c r="B47" s="118" t="s">
        <v>72</v>
      </c>
      <c r="C47" s="118" t="s">
        <v>64</v>
      </c>
      <c r="D47" s="118">
        <v>-105000</v>
      </c>
      <c r="E47" s="138">
        <v>-166470.29363179998</v>
      </c>
      <c r="F47" s="118" t="s">
        <v>64</v>
      </c>
      <c r="G47" s="118" t="s">
        <v>64</v>
      </c>
      <c r="H47" s="118" t="s">
        <v>64</v>
      </c>
    </row>
    <row r="48" spans="1:8" x14ac:dyDescent="0.3">
      <c r="A48" s="127" t="s">
        <v>100</v>
      </c>
      <c r="B48" s="118" t="s">
        <v>72</v>
      </c>
      <c r="C48" s="118" t="s">
        <v>64</v>
      </c>
      <c r="D48" s="118">
        <v>-29600</v>
      </c>
      <c r="E48" s="138">
        <v>-69000</v>
      </c>
      <c r="F48" s="118" t="s">
        <v>64</v>
      </c>
      <c r="G48" s="118" t="s">
        <v>64</v>
      </c>
      <c r="H48" s="118" t="s">
        <v>64</v>
      </c>
    </row>
    <row r="49" spans="1:8" x14ac:dyDescent="0.3">
      <c r="A49" s="127" t="s">
        <v>101</v>
      </c>
      <c r="B49" s="118" t="s">
        <v>72</v>
      </c>
      <c r="C49" s="118" t="s">
        <v>64</v>
      </c>
      <c r="D49" s="118">
        <v>-4590.4798440650002</v>
      </c>
      <c r="E49" s="138">
        <v>-15000</v>
      </c>
      <c r="F49" s="118" t="s">
        <v>64</v>
      </c>
      <c r="G49" s="118" t="s">
        <v>64</v>
      </c>
      <c r="H49" s="118" t="s">
        <v>64</v>
      </c>
    </row>
    <row r="50" spans="1:8" x14ac:dyDescent="0.3">
      <c r="A50" s="127" t="s">
        <v>102</v>
      </c>
      <c r="B50" s="118" t="s">
        <v>72</v>
      </c>
      <c r="C50" s="118" t="s">
        <v>64</v>
      </c>
      <c r="D50" s="118">
        <v>-17116.083005087501</v>
      </c>
      <c r="E50" s="138">
        <v>-10800</v>
      </c>
      <c r="F50" s="118" t="s">
        <v>64</v>
      </c>
      <c r="G50" s="118" t="s">
        <v>64</v>
      </c>
      <c r="H50" s="118" t="s">
        <v>64</v>
      </c>
    </row>
    <row r="51" spans="1:8" x14ac:dyDescent="0.3">
      <c r="A51" s="127" t="s">
        <v>95</v>
      </c>
      <c r="B51" s="118" t="s">
        <v>72</v>
      </c>
      <c r="C51" s="118" t="s">
        <v>64</v>
      </c>
      <c r="D51" s="118">
        <v>-531.58500000000004</v>
      </c>
      <c r="E51" s="138">
        <v>-10000</v>
      </c>
      <c r="F51" s="118" t="s">
        <v>64</v>
      </c>
      <c r="G51" s="118" t="s">
        <v>64</v>
      </c>
      <c r="H51" s="118" t="s">
        <v>64</v>
      </c>
    </row>
    <row r="52" spans="1:8" ht="17.100000000000001" customHeight="1" x14ac:dyDescent="0.3">
      <c r="A52" s="127" t="s">
        <v>103</v>
      </c>
      <c r="B52" s="118" t="s">
        <v>72</v>
      </c>
      <c r="C52" s="118" t="s">
        <v>64</v>
      </c>
      <c r="D52" s="118">
        <v>324601.24983683601</v>
      </c>
      <c r="E52" s="138">
        <v>216400.83322455734</v>
      </c>
      <c r="F52" s="118" t="s">
        <v>64</v>
      </c>
      <c r="G52" s="118" t="s">
        <v>64</v>
      </c>
      <c r="H52" s="118" t="s">
        <v>64</v>
      </c>
    </row>
    <row r="53" spans="1:8" ht="24" x14ac:dyDescent="0.3">
      <c r="A53" s="127" t="s">
        <v>104</v>
      </c>
      <c r="B53" s="118" t="s">
        <v>72</v>
      </c>
      <c r="C53" s="118" t="s">
        <v>64</v>
      </c>
      <c r="D53" s="118">
        <v>-157702.24983683601</v>
      </c>
      <c r="E53" s="138">
        <v>-315404.49967367202</v>
      </c>
      <c r="F53" s="118" t="s">
        <v>64</v>
      </c>
      <c r="G53" s="118" t="s">
        <v>64</v>
      </c>
      <c r="H53" s="118" t="s">
        <v>64</v>
      </c>
    </row>
    <row r="54" spans="1:8" x14ac:dyDescent="0.3">
      <c r="A54" s="127" t="s">
        <v>105</v>
      </c>
      <c r="B54" s="118" t="s">
        <v>72</v>
      </c>
      <c r="C54" s="118" t="s">
        <v>64</v>
      </c>
      <c r="D54" s="118">
        <v>138352</v>
      </c>
      <c r="E54" s="138">
        <v>92234.666666666672</v>
      </c>
      <c r="F54" s="118" t="s">
        <v>64</v>
      </c>
      <c r="G54" s="118" t="s">
        <v>64</v>
      </c>
      <c r="H54" s="118" t="s">
        <v>64</v>
      </c>
    </row>
    <row r="55" spans="1:8" x14ac:dyDescent="0.3">
      <c r="A55" s="126" t="s">
        <v>106</v>
      </c>
      <c r="B55" s="118"/>
      <c r="C55" s="131">
        <v>-45700</v>
      </c>
      <c r="D55" s="131">
        <v>-17418.303370000001</v>
      </c>
      <c r="E55" s="131">
        <v>0</v>
      </c>
      <c r="F55" s="131">
        <v>0</v>
      </c>
      <c r="G55" s="131">
        <v>0</v>
      </c>
      <c r="H55" s="131">
        <v>0</v>
      </c>
    </row>
    <row r="56" spans="1:8" x14ac:dyDescent="0.3">
      <c r="A56" s="129" t="s">
        <v>79</v>
      </c>
      <c r="B56" s="118" t="s">
        <v>69</v>
      </c>
      <c r="C56" s="118">
        <f>-C15</f>
        <v>-45700</v>
      </c>
      <c r="D56" s="118">
        <v>45700</v>
      </c>
      <c r="E56" s="118" t="s">
        <v>64</v>
      </c>
      <c r="F56" s="118" t="s">
        <v>64</v>
      </c>
      <c r="G56" s="118" t="s">
        <v>64</v>
      </c>
      <c r="H56" s="118" t="s">
        <v>64</v>
      </c>
    </row>
    <row r="57" spans="1:8" x14ac:dyDescent="0.3">
      <c r="A57" s="129" t="s">
        <v>83</v>
      </c>
      <c r="B57" s="118" t="s">
        <v>72</v>
      </c>
      <c r="C57" s="118" t="s">
        <v>64</v>
      </c>
      <c r="D57" s="118">
        <v>-7941.3159999999998</v>
      </c>
      <c r="E57" s="118" t="s">
        <v>64</v>
      </c>
      <c r="F57" s="118" t="s">
        <v>64</v>
      </c>
      <c r="G57" s="118" t="s">
        <v>64</v>
      </c>
      <c r="H57" s="118" t="s">
        <v>64</v>
      </c>
    </row>
    <row r="58" spans="1:8" x14ac:dyDescent="0.3">
      <c r="A58" s="127" t="s">
        <v>95</v>
      </c>
      <c r="B58" s="118" t="s">
        <v>72</v>
      </c>
      <c r="C58" s="118" t="s">
        <v>64</v>
      </c>
      <c r="D58" s="118">
        <v>-1386.1881100000001</v>
      </c>
      <c r="E58" s="118" t="s">
        <v>64</v>
      </c>
      <c r="F58" s="118" t="s">
        <v>64</v>
      </c>
      <c r="G58" s="118" t="s">
        <v>64</v>
      </c>
      <c r="H58" s="118" t="s">
        <v>64</v>
      </c>
    </row>
    <row r="59" spans="1:8" x14ac:dyDescent="0.3">
      <c r="A59" s="127" t="s">
        <v>107</v>
      </c>
      <c r="B59" s="118" t="s">
        <v>72</v>
      </c>
      <c r="C59" s="118" t="s">
        <v>64</v>
      </c>
      <c r="D59" s="118">
        <v>-48748.097260000002</v>
      </c>
      <c r="E59" s="118" t="s">
        <v>64</v>
      </c>
      <c r="F59" s="118" t="s">
        <v>64</v>
      </c>
      <c r="G59" s="118" t="s">
        <v>64</v>
      </c>
      <c r="H59" s="118" t="s">
        <v>64</v>
      </c>
    </row>
    <row r="60" spans="1:8" x14ac:dyDescent="0.3">
      <c r="A60" s="127" t="s">
        <v>108</v>
      </c>
      <c r="B60" s="118" t="s">
        <v>72</v>
      </c>
      <c r="C60" s="118" t="s">
        <v>64</v>
      </c>
      <c r="D60" s="118">
        <v>-5042.7020000000002</v>
      </c>
      <c r="E60" s="118" t="s">
        <v>64</v>
      </c>
      <c r="F60" s="118" t="s">
        <v>64</v>
      </c>
      <c r="G60" s="118" t="s">
        <v>64</v>
      </c>
      <c r="H60" s="118" t="s">
        <v>64</v>
      </c>
    </row>
    <row r="61" spans="1:8" x14ac:dyDescent="0.3">
      <c r="A61" s="126" t="s">
        <v>12</v>
      </c>
      <c r="B61" s="118"/>
      <c r="C61" s="131">
        <f>SUM(C62:C65)</f>
        <v>0</v>
      </c>
      <c r="D61" s="131">
        <f t="shared" ref="D61:H61" si="7">SUM(D62:D65)</f>
        <v>-7726.9724100000003</v>
      </c>
      <c r="E61" s="131">
        <f t="shared" si="7"/>
        <v>-840</v>
      </c>
      <c r="F61" s="131">
        <f t="shared" si="7"/>
        <v>-200000</v>
      </c>
      <c r="G61" s="131">
        <f t="shared" si="7"/>
        <v>-750000</v>
      </c>
      <c r="H61" s="131">
        <f t="shared" si="7"/>
        <v>-550000</v>
      </c>
    </row>
    <row r="62" spans="1:8" x14ac:dyDescent="0.3">
      <c r="A62" s="127" t="s">
        <v>109</v>
      </c>
      <c r="B62" s="118" t="s">
        <v>69</v>
      </c>
      <c r="C62" s="118" t="s">
        <v>64</v>
      </c>
      <c r="D62" s="118" t="s">
        <v>64</v>
      </c>
      <c r="E62" s="118" t="s">
        <v>64</v>
      </c>
      <c r="F62" s="118">
        <v>-200000</v>
      </c>
      <c r="G62" s="118">
        <v>-750000</v>
      </c>
      <c r="H62" s="118">
        <v>-550000</v>
      </c>
    </row>
    <row r="63" spans="1:8" x14ac:dyDescent="0.3">
      <c r="A63" s="127" t="s">
        <v>87</v>
      </c>
      <c r="B63" s="118" t="s">
        <v>72</v>
      </c>
      <c r="C63" s="118" t="s">
        <v>64</v>
      </c>
      <c r="D63" s="118">
        <v>-5234.24784</v>
      </c>
      <c r="E63" s="118" t="s">
        <v>64</v>
      </c>
      <c r="F63" s="118" t="s">
        <v>64</v>
      </c>
      <c r="G63" s="118" t="s">
        <v>64</v>
      </c>
      <c r="H63" s="118" t="s">
        <v>64</v>
      </c>
    </row>
    <row r="64" spans="1:8" x14ac:dyDescent="0.3">
      <c r="A64" s="127" t="s">
        <v>89</v>
      </c>
      <c r="B64" s="118" t="s">
        <v>72</v>
      </c>
      <c r="C64" s="118" t="s">
        <v>64</v>
      </c>
      <c r="D64" s="118">
        <v>-2492.7245699999999</v>
      </c>
      <c r="E64" s="118" t="s">
        <v>64</v>
      </c>
      <c r="F64" s="118" t="s">
        <v>64</v>
      </c>
      <c r="G64" s="118" t="s">
        <v>64</v>
      </c>
      <c r="H64" s="118" t="s">
        <v>64</v>
      </c>
    </row>
    <row r="65" spans="1:8" x14ac:dyDescent="0.3">
      <c r="A65" s="127" t="s">
        <v>84</v>
      </c>
      <c r="B65" s="118" t="s">
        <v>72</v>
      </c>
      <c r="C65" s="118" t="s">
        <v>64</v>
      </c>
      <c r="D65" s="118" t="s">
        <v>64</v>
      </c>
      <c r="E65" s="118">
        <v>-840</v>
      </c>
      <c r="F65" s="118" t="s">
        <v>64</v>
      </c>
      <c r="G65" s="118" t="s">
        <v>64</v>
      </c>
      <c r="H65" s="118" t="s">
        <v>64</v>
      </c>
    </row>
    <row r="66" spans="1:8" x14ac:dyDescent="0.3">
      <c r="A66" s="126" t="s">
        <v>110</v>
      </c>
      <c r="B66" s="118"/>
      <c r="C66" s="131">
        <v>0</v>
      </c>
      <c r="D66" s="131">
        <f>D67</f>
        <v>-107380.43887</v>
      </c>
      <c r="E66" s="131">
        <v>-66205.253243782208</v>
      </c>
      <c r="F66" s="131">
        <v>0</v>
      </c>
      <c r="G66" s="131">
        <v>0</v>
      </c>
      <c r="H66" s="131">
        <v>0</v>
      </c>
    </row>
    <row r="67" spans="1:8" x14ac:dyDescent="0.3">
      <c r="A67" s="127" t="s">
        <v>111</v>
      </c>
      <c r="B67" s="118" t="s">
        <v>72</v>
      </c>
      <c r="C67" s="118" t="s">
        <v>64</v>
      </c>
      <c r="D67" s="138">
        <v>-107380.43887</v>
      </c>
      <c r="E67" s="118">
        <v>-66205.253243782208</v>
      </c>
      <c r="F67" s="118" t="s">
        <v>64</v>
      </c>
      <c r="G67" s="118" t="s">
        <v>64</v>
      </c>
      <c r="H67" s="118" t="s">
        <v>64</v>
      </c>
    </row>
    <row r="68" spans="1:8" x14ac:dyDescent="0.3">
      <c r="A68" s="126" t="s">
        <v>112</v>
      </c>
      <c r="B68" s="131"/>
      <c r="C68" s="131">
        <f>SUM(C69:C74)</f>
        <v>-149934.24932999999</v>
      </c>
      <c r="D68" s="131">
        <f t="shared" ref="D68:H68" si="8">SUM(D69:D74)</f>
        <v>-559317</v>
      </c>
      <c r="E68" s="131">
        <f t="shared" si="8"/>
        <v>-392234.66666666669</v>
      </c>
      <c r="F68" s="131">
        <f t="shared" si="8"/>
        <v>0</v>
      </c>
      <c r="G68" s="131">
        <f t="shared" si="8"/>
        <v>0</v>
      </c>
      <c r="H68" s="131">
        <f t="shared" si="8"/>
        <v>0</v>
      </c>
    </row>
    <row r="69" spans="1:8" x14ac:dyDescent="0.3">
      <c r="A69" s="128" t="s">
        <v>80</v>
      </c>
      <c r="B69" s="118" t="s">
        <v>69</v>
      </c>
      <c r="C69" s="118" t="s">
        <v>64</v>
      </c>
      <c r="D69" s="118">
        <v>-168775</v>
      </c>
      <c r="E69" s="118" t="s">
        <v>64</v>
      </c>
      <c r="F69" s="118" t="s">
        <v>64</v>
      </c>
      <c r="G69" s="118" t="s">
        <v>64</v>
      </c>
      <c r="H69" s="118" t="s">
        <v>64</v>
      </c>
    </row>
    <row r="70" spans="1:8" x14ac:dyDescent="0.3">
      <c r="A70" s="127" t="s">
        <v>113</v>
      </c>
      <c r="B70" s="118" t="s">
        <v>69</v>
      </c>
      <c r="C70" s="118">
        <v>-149934.24932999999</v>
      </c>
      <c r="D70" s="132" t="s">
        <v>64</v>
      </c>
      <c r="E70" s="118">
        <v>-300000</v>
      </c>
      <c r="F70" s="118" t="s">
        <v>64</v>
      </c>
      <c r="G70" s="118" t="s">
        <v>64</v>
      </c>
      <c r="H70" s="118" t="s">
        <v>64</v>
      </c>
    </row>
    <row r="71" spans="1:8" x14ac:dyDescent="0.3">
      <c r="A71" s="127" t="s">
        <v>114</v>
      </c>
      <c r="B71" s="118" t="s">
        <v>69</v>
      </c>
      <c r="C71" s="118" t="s">
        <v>64</v>
      </c>
      <c r="D71" s="118">
        <v>-173000</v>
      </c>
      <c r="E71" s="118" t="s">
        <v>64</v>
      </c>
      <c r="F71" s="118" t="s">
        <v>64</v>
      </c>
      <c r="G71" s="118" t="s">
        <v>64</v>
      </c>
      <c r="H71" s="118" t="s">
        <v>64</v>
      </c>
    </row>
    <row r="72" spans="1:8" x14ac:dyDescent="0.3">
      <c r="A72" s="127" t="s">
        <v>115</v>
      </c>
      <c r="B72" s="118" t="s">
        <v>69</v>
      </c>
      <c r="C72" s="118" t="s">
        <v>64</v>
      </c>
      <c r="D72" s="118">
        <v>-15990</v>
      </c>
      <c r="E72" s="118" t="s">
        <v>64</v>
      </c>
      <c r="F72" s="118" t="s">
        <v>64</v>
      </c>
      <c r="G72" s="118" t="s">
        <v>64</v>
      </c>
      <c r="H72" s="118" t="s">
        <v>64</v>
      </c>
    </row>
    <row r="73" spans="1:8" x14ac:dyDescent="0.3">
      <c r="A73" s="127" t="s">
        <v>116</v>
      </c>
      <c r="B73" s="118" t="s">
        <v>72</v>
      </c>
      <c r="C73" s="118" t="s">
        <v>64</v>
      </c>
      <c r="D73" s="118">
        <v>-138352</v>
      </c>
      <c r="E73" s="118">
        <v>-92234.666666666672</v>
      </c>
      <c r="F73" s="118" t="s">
        <v>64</v>
      </c>
      <c r="G73" s="118" t="s">
        <v>64</v>
      </c>
      <c r="H73" s="118" t="s">
        <v>64</v>
      </c>
    </row>
    <row r="74" spans="1:8" x14ac:dyDescent="0.3">
      <c r="A74" s="127" t="s">
        <v>289</v>
      </c>
      <c r="B74" s="118" t="s">
        <v>72</v>
      </c>
      <c r="C74" s="118" t="s">
        <v>64</v>
      </c>
      <c r="D74" s="138">
        <v>-63200</v>
      </c>
      <c r="E74" s="118" t="s">
        <v>64</v>
      </c>
      <c r="F74" s="118" t="s">
        <v>64</v>
      </c>
      <c r="G74" s="118" t="s">
        <v>64</v>
      </c>
      <c r="H74" s="118" t="s">
        <v>64</v>
      </c>
    </row>
    <row r="75" spans="1:8" x14ac:dyDescent="0.3">
      <c r="A75" s="134" t="s">
        <v>117</v>
      </c>
      <c r="B75" s="120"/>
      <c r="C75" s="120">
        <f t="shared" ref="C75:H75" si="9">SUM(C3:C74)/2</f>
        <v>37026.639770000009</v>
      </c>
      <c r="D75" s="120">
        <f>SUM(D3:D74)/2</f>
        <v>-1764036.4494299863</v>
      </c>
      <c r="E75" s="120">
        <f t="shared" si="9"/>
        <v>-2650286.2614145712</v>
      </c>
      <c r="F75" s="120">
        <f t="shared" si="9"/>
        <v>-212472.375</v>
      </c>
      <c r="G75" s="120">
        <f t="shared" si="9"/>
        <v>-762472.375</v>
      </c>
      <c r="H75" s="120">
        <f t="shared" si="9"/>
        <v>-562472.375</v>
      </c>
    </row>
    <row r="76" spans="1:8" x14ac:dyDescent="0.3">
      <c r="A76" s="134" t="s">
        <v>118</v>
      </c>
      <c r="B76" s="120"/>
      <c r="C76" s="120">
        <f t="shared" ref="C76:H76" si="10">SUMIF($B$4:$B$74,"pandémia",C4:C74)</f>
        <v>0</v>
      </c>
      <c r="D76" s="120">
        <f t="shared" si="10"/>
        <v>-1671150.1835299863</v>
      </c>
      <c r="E76" s="120">
        <f t="shared" si="10"/>
        <v>-2767431.2172645708</v>
      </c>
      <c r="F76" s="120">
        <f t="shared" si="10"/>
        <v>0</v>
      </c>
      <c r="G76" s="120">
        <f t="shared" si="10"/>
        <v>0</v>
      </c>
      <c r="H76" s="120">
        <f t="shared" si="10"/>
        <v>0</v>
      </c>
    </row>
    <row r="77" spans="1:8" x14ac:dyDescent="0.3">
      <c r="A77" s="134" t="s">
        <v>119</v>
      </c>
      <c r="B77" s="120"/>
      <c r="C77" s="120">
        <f>C75-C76-C78</f>
        <v>35796.584999999992</v>
      </c>
      <c r="D77" s="120">
        <f t="shared" ref="D77:H77" si="11">D75-D76-D78</f>
        <v>-92886.265899999999</v>
      </c>
      <c r="E77" s="120">
        <f t="shared" si="11"/>
        <v>117144.95584999956</v>
      </c>
      <c r="F77" s="120">
        <f t="shared" si="11"/>
        <v>-212472.375</v>
      </c>
      <c r="G77" s="120">
        <f t="shared" si="11"/>
        <v>-762472.375</v>
      </c>
      <c r="H77" s="120">
        <f t="shared" si="11"/>
        <v>-562472.375</v>
      </c>
    </row>
    <row r="78" spans="1:8" x14ac:dyDescent="0.3">
      <c r="A78" s="130" t="s">
        <v>120</v>
      </c>
      <c r="B78" s="121"/>
      <c r="C78" s="121">
        <f>C70+C56+C24+C15</f>
        <v>1230.054770000017</v>
      </c>
      <c r="D78" s="121">
        <v>0</v>
      </c>
      <c r="E78" s="121">
        <v>0</v>
      </c>
      <c r="F78" s="121">
        <v>0</v>
      </c>
      <c r="G78" s="121">
        <v>0</v>
      </c>
      <c r="H78" s="121">
        <v>0</v>
      </c>
    </row>
    <row r="79" spans="1:8" x14ac:dyDescent="0.3">
      <c r="A79" s="122" t="s">
        <v>121</v>
      </c>
      <c r="B79" s="123"/>
      <c r="C79" s="123"/>
      <c r="D79" s="123"/>
      <c r="E79" s="123"/>
      <c r="F79" s="257" t="s">
        <v>40</v>
      </c>
      <c r="G79" s="257"/>
      <c r="H79" s="257"/>
    </row>
    <row r="80" spans="1:8" x14ac:dyDescent="0.3">
      <c r="A80" s="150" t="s">
        <v>129</v>
      </c>
    </row>
    <row r="81" spans="1:8" x14ac:dyDescent="0.3">
      <c r="A81" s="150" t="s">
        <v>130</v>
      </c>
    </row>
    <row r="82" spans="1:8" x14ac:dyDescent="0.3">
      <c r="A82" s="150" t="s">
        <v>131</v>
      </c>
    </row>
    <row r="83" spans="1:8" x14ac:dyDescent="0.3">
      <c r="A83" s="54"/>
      <c r="B83" s="58"/>
      <c r="C83" s="58"/>
      <c r="D83" s="58"/>
      <c r="E83" s="58"/>
      <c r="F83" s="58"/>
      <c r="G83" s="58"/>
      <c r="H83" s="58"/>
    </row>
    <row r="84" spans="1:8" x14ac:dyDescent="0.3">
      <c r="A84" s="127" t="s">
        <v>19</v>
      </c>
      <c r="B84" s="118"/>
      <c r="C84" s="118">
        <v>93865.176999999996</v>
      </c>
      <c r="D84" s="118">
        <v>91104.835999999996</v>
      </c>
      <c r="E84" s="118">
        <v>96213.987409237103</v>
      </c>
      <c r="F84" s="118">
        <v>103635.98655671799</v>
      </c>
      <c r="G84" s="118">
        <v>108909.759265235</v>
      </c>
      <c r="H84" s="118">
        <v>112086.926017793</v>
      </c>
    </row>
    <row r="85" spans="1:8" x14ac:dyDescent="0.3">
      <c r="B85" s="135"/>
      <c r="C85" s="135"/>
      <c r="D85" s="135"/>
      <c r="E85" s="135"/>
      <c r="F85" s="135"/>
      <c r="G85" s="135"/>
      <c r="H85" s="135"/>
    </row>
    <row r="86" spans="1:8" x14ac:dyDescent="0.3">
      <c r="B86" s="125"/>
      <c r="C86" s="125"/>
      <c r="D86" s="125"/>
      <c r="E86" s="125"/>
      <c r="F86" s="125"/>
      <c r="G86" s="125"/>
      <c r="H86" s="125"/>
    </row>
    <row r="87" spans="1:8" x14ac:dyDescent="0.3">
      <c r="A87" s="136"/>
      <c r="B87" s="129"/>
      <c r="C87" s="137"/>
      <c r="D87" s="137"/>
      <c r="E87" s="137"/>
      <c r="F87" s="137"/>
      <c r="G87" s="137"/>
      <c r="H87" s="137"/>
    </row>
    <row r="89" spans="1:8" x14ac:dyDescent="0.3">
      <c r="D89" s="135"/>
    </row>
    <row r="90" spans="1:8" x14ac:dyDescent="0.3">
      <c r="D90" s="135"/>
    </row>
  </sheetData>
  <mergeCells count="2">
    <mergeCell ref="A1:H1"/>
    <mergeCell ref="F79:H79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3C95C-C9DF-4BC7-9215-A63852247B97}">
  <sheetPr>
    <pageSetUpPr fitToPage="1"/>
  </sheetPr>
  <dimension ref="A1:M29"/>
  <sheetViews>
    <sheetView showGridLines="0" zoomScaleNormal="100" workbookViewId="0"/>
  </sheetViews>
  <sheetFormatPr defaultColWidth="8.88671875" defaultRowHeight="14.4" x14ac:dyDescent="0.3"/>
  <cols>
    <col min="1" max="1" width="18.88671875" style="2" customWidth="1"/>
    <col min="2" max="2" width="9.5546875" style="2" bestFit="1" customWidth="1"/>
    <col min="3" max="3" width="9.5546875" style="2" customWidth="1"/>
    <col min="4" max="4" width="3.5546875" style="152" customWidth="1"/>
    <col min="5" max="5" width="4.109375" style="152" customWidth="1"/>
    <col min="6" max="6" width="8.88671875" style="2"/>
    <col min="7" max="7" width="36.88671875" style="2" customWidth="1"/>
    <col min="8" max="16384" width="8.88671875" style="2"/>
  </cols>
  <sheetData>
    <row r="1" spans="1:13" x14ac:dyDescent="0.3">
      <c r="A1" s="151"/>
      <c r="G1" s="7" t="s">
        <v>195</v>
      </c>
      <c r="H1" s="149"/>
      <c r="M1" s="55"/>
    </row>
    <row r="2" spans="1:13" ht="36" x14ac:dyDescent="0.3">
      <c r="A2" s="153"/>
      <c r="B2" s="154" t="s">
        <v>196</v>
      </c>
      <c r="C2" s="155">
        <v>2021</v>
      </c>
      <c r="D2" s="156"/>
      <c r="E2" s="156"/>
    </row>
    <row r="3" spans="1:13" x14ac:dyDescent="0.3">
      <c r="A3" s="59" t="s">
        <v>65</v>
      </c>
      <c r="B3" s="157">
        <v>-0.21916899685700653</v>
      </c>
      <c r="C3" s="157">
        <v>-7.5031659252315031E-2</v>
      </c>
      <c r="D3" s="158" t="str">
        <f>A3</f>
        <v>Ostatné</v>
      </c>
      <c r="E3" s="158">
        <v>0.5</v>
      </c>
    </row>
    <row r="4" spans="1:13" x14ac:dyDescent="0.3">
      <c r="A4" s="59" t="s">
        <v>10</v>
      </c>
      <c r="B4" s="157">
        <v>-0.32839298722010068</v>
      </c>
      <c r="C4" s="157">
        <v>-0.30034431286335689</v>
      </c>
      <c r="D4" s="158" t="str">
        <f t="shared" ref="D4:D10" si="0">A4</f>
        <v>Sociálne transfery</v>
      </c>
      <c r="E4" s="158">
        <v>1.5</v>
      </c>
    </row>
    <row r="5" spans="1:13" x14ac:dyDescent="0.3">
      <c r="A5" s="59" t="s">
        <v>135</v>
      </c>
      <c r="B5" s="157">
        <v>-2.7832873390470234E-2</v>
      </c>
      <c r="C5" s="157">
        <v>-0.11580778179319867</v>
      </c>
      <c r="D5" s="158" t="str">
        <f t="shared" si="0"/>
        <v>Strednodobá časť ZS</v>
      </c>
      <c r="E5" s="158">
        <v>2.5</v>
      </c>
    </row>
    <row r="6" spans="1:13" x14ac:dyDescent="0.3">
      <c r="A6" s="59" t="s">
        <v>5</v>
      </c>
      <c r="B6" s="157">
        <v>0.13828355484511604</v>
      </c>
      <c r="C6" s="157">
        <v>0.13752118476454159</v>
      </c>
      <c r="D6" s="158" t="str">
        <f t="shared" si="0"/>
        <v>Príjmy z majetku</v>
      </c>
      <c r="E6" s="158">
        <v>3.5</v>
      </c>
    </row>
    <row r="7" spans="1:13" x14ac:dyDescent="0.3">
      <c r="A7" s="59" t="s">
        <v>136</v>
      </c>
      <c r="B7" s="157">
        <v>0.51514813814056015</v>
      </c>
      <c r="C7" s="157">
        <v>0.51284307648700544</v>
      </c>
      <c r="D7" s="158" t="str">
        <f t="shared" si="0"/>
        <v xml:space="preserve">Zdravotníctvo </v>
      </c>
      <c r="E7" s="158">
        <v>4.5</v>
      </c>
    </row>
    <row r="8" spans="1:13" x14ac:dyDescent="0.3">
      <c r="A8" s="59" t="s">
        <v>137</v>
      </c>
      <c r="B8" s="157">
        <v>0.69586003640890137</v>
      </c>
      <c r="C8" s="157">
        <v>0.69163823687841008</v>
      </c>
      <c r="D8" s="158" t="str">
        <f t="shared" si="0"/>
        <v>Dlhodobá starostlivosť</v>
      </c>
      <c r="E8" s="158">
        <v>5.5</v>
      </c>
    </row>
    <row r="9" spans="1:13" x14ac:dyDescent="0.3">
      <c r="A9" s="59" t="s">
        <v>138</v>
      </c>
      <c r="B9" s="157">
        <v>2.1071241747938654</v>
      </c>
      <c r="C9" s="157">
        <v>2.0934884881449509</v>
      </c>
      <c r="D9" s="158" t="str">
        <f t="shared" si="0"/>
        <v>Dôchodky</v>
      </c>
      <c r="E9" s="158">
        <v>6.5</v>
      </c>
    </row>
    <row r="10" spans="1:13" x14ac:dyDescent="0.3">
      <c r="A10" s="59" t="s">
        <v>139</v>
      </c>
      <c r="B10" s="157">
        <v>2.6920703821976848</v>
      </c>
      <c r="C10" s="157">
        <v>3.1269022307198382</v>
      </c>
      <c r="D10" s="158" t="str">
        <f t="shared" si="0"/>
        <v>Súčasný stav VF*</v>
      </c>
      <c r="E10" s="158">
        <v>7.5</v>
      </c>
    </row>
    <row r="11" spans="1:13" x14ac:dyDescent="0.3">
      <c r="A11" s="59"/>
      <c r="B11" s="159"/>
      <c r="C11" s="159"/>
      <c r="D11" s="160"/>
      <c r="E11" s="158"/>
    </row>
    <row r="13" spans="1:13" x14ac:dyDescent="0.3">
      <c r="A13" s="55"/>
      <c r="G13" s="55"/>
    </row>
    <row r="28" spans="1:7" x14ac:dyDescent="0.3">
      <c r="A28" s="161" t="s">
        <v>140</v>
      </c>
      <c r="G28" s="161" t="s">
        <v>140</v>
      </c>
    </row>
    <row r="29" spans="1:7" x14ac:dyDescent="0.3">
      <c r="A29" s="161" t="s">
        <v>141</v>
      </c>
      <c r="G29" s="161" t="s">
        <v>141</v>
      </c>
    </row>
  </sheetData>
  <pageMargins left="0.7" right="0.7" top="0.75" bottom="0.75" header="0.3" footer="0.3"/>
  <pageSetup paperSize="9" scale="5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0DBB837CBC6449BB4F711B32D5BBFC" ma:contentTypeVersion="10" ma:contentTypeDescription="Umožňuje vytvoriť nový dokument." ma:contentTypeScope="" ma:versionID="5eeb07d6a73d7e033787cb8b2f43a23d">
  <xsd:schema xmlns:xsd="http://www.w3.org/2001/XMLSchema" xmlns:xs="http://www.w3.org/2001/XMLSchema" xmlns:p="http://schemas.microsoft.com/office/2006/metadata/properties" xmlns:ns2="5f172a4d-ae53-451a-ba03-2b4161cc0e36" xmlns:ns3="222a6897-230a-4529-85ff-5671956637f7" targetNamespace="http://schemas.microsoft.com/office/2006/metadata/properties" ma:root="true" ma:fieldsID="f6c4fe49ca3fce4ba464d1397dbc5313" ns2:_="" ns3:_="">
    <xsd:import namespace="5f172a4d-ae53-451a-ba03-2b4161cc0e36"/>
    <xsd:import namespace="222a6897-230a-4529-85ff-5671956637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172a4d-ae53-451a-ba03-2b4161cc0e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a6897-230a-4529-85ff-5671956637f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50A17F-2520-4797-9578-0626F28701BE}">
  <ds:schemaRefs>
    <ds:schemaRef ds:uri="http://schemas.microsoft.com/office/2006/documentManagement/types"/>
    <ds:schemaRef ds:uri="http://purl.org/dc/terms/"/>
    <ds:schemaRef ds:uri="5f172a4d-ae53-451a-ba03-2b4161cc0e36"/>
    <ds:schemaRef ds:uri="http://schemas.microsoft.com/office/infopath/2007/PartnerControls"/>
    <ds:schemaRef ds:uri="222a6897-230a-4529-85ff-5671956637f7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506812E-F04A-41C8-B626-500625CCE8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172a4d-ae53-451a-ba03-2b4161cc0e36"/>
    <ds:schemaRef ds:uri="222a6897-230a-4529-85ff-5671956637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856839-C5D0-4E97-A176-2FD0684A06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obsah</vt:lpstr>
      <vt:lpstr>T01</vt:lpstr>
      <vt:lpstr>T02</vt:lpstr>
      <vt:lpstr>T03</vt:lpstr>
      <vt:lpstr>T04</vt:lpstr>
      <vt:lpstr>T05</vt:lpstr>
      <vt:lpstr>T06</vt:lpstr>
      <vt:lpstr>T07</vt:lpstr>
      <vt:lpstr>G01</vt:lpstr>
      <vt:lpstr>G02</vt:lpstr>
      <vt:lpstr>G03</vt:lpstr>
      <vt:lpstr>G04</vt:lpstr>
      <vt:lpstr>G05</vt:lpstr>
      <vt:lpstr>G06,G07</vt:lpstr>
      <vt:lpstr>'T03'!_Toc386095065</vt:lpstr>
      <vt:lpstr>'T01'!_Toc386111488</vt:lpstr>
      <vt:lpstr>'T02'!_Toc417454541</vt:lpstr>
      <vt:lpstr>'G06,G07'!_Toc449346528</vt:lpstr>
      <vt:lpstr>'G06,G07'!_Toc449346529</vt:lpstr>
      <vt:lpstr>'G04'!_Toc511735349</vt:lpstr>
      <vt:lpstr>'G05'!_Toc511735350</vt:lpstr>
      <vt:lpstr>'T06'!_Toc70067243</vt:lpstr>
      <vt:lpstr>'T04'!_Toc70615513</vt:lpstr>
      <vt:lpstr>'G01'!_Toc70615559</vt:lpstr>
      <vt:lpstr>'G02'!_Toc70615560</vt:lpstr>
      <vt:lpstr>'T05'!_Toc73614264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PC-003MM</dc:creator>
  <cp:keywords/>
  <dc:description/>
  <cp:lastModifiedBy>Erik Bugyi</cp:lastModifiedBy>
  <cp:revision/>
  <dcterms:created xsi:type="dcterms:W3CDTF">2013-04-02T13:26:24Z</dcterms:created>
  <dcterms:modified xsi:type="dcterms:W3CDTF">2021-11-18T10:21:05Z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0x010100CE0DBB837CBC6449BB4F711B32D5BBFC</vt:lpwstr>
  </property>
</Properties>
</file>