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iskal\semafor\__web\2022_01\"/>
    </mc:Choice>
  </mc:AlternateContent>
  <xr:revisionPtr revIDLastSave="0" documentId="8_{09723356-1DCB-4D0A-84D9-19E8FB4ECAA1}" xr6:coauthVersionLast="47" xr6:coauthVersionMax="47" xr10:uidLastSave="{00000000-0000-0000-0000-000000000000}"/>
  <bookViews>
    <workbookView xWindow="-108" yWindow="-108" windowWidth="23256" windowHeight="12576" xr2:uid="{449A3064-85A5-499C-9E09-32BC07533B7C}"/>
  </bookViews>
  <sheets>
    <sheet name="2022" sheetId="7" r:id="rId1"/>
    <sheet name="2022_vplyvy" sheetId="8" r:id="rId2"/>
    <sheet name="2022_vplyvy_konsolidovane" sheetId="6" r:id="rId3"/>
    <sheet name="2021" sheetId="1" r:id="rId4"/>
    <sheet name="2021_vplyvy" sheetId="10" r:id="rId5"/>
    <sheet name="2021_vplyvy_konsolidovane" sheetId="1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48" i="1" l="1"/>
  <c r="V9" i="1"/>
  <c r="V10" i="1" s="1"/>
  <c r="U94" i="1"/>
  <c r="U1" i="1" s="1"/>
  <c r="T94" i="1"/>
  <c r="T1" i="1" s="1"/>
  <c r="J94" i="1"/>
  <c r="J1" i="1" s="1"/>
  <c r="H94" i="1"/>
  <c r="H1" i="1" s="1"/>
  <c r="G94" i="1"/>
  <c r="G1" i="1" s="1"/>
  <c r="T49" i="1"/>
  <c r="S49" i="1"/>
  <c r="N49" i="1"/>
  <c r="M49" i="1"/>
  <c r="L49" i="1"/>
  <c r="J49" i="1"/>
  <c r="G49" i="1"/>
  <c r="F49" i="1"/>
  <c r="U48" i="1"/>
  <c r="U49" i="1" s="1"/>
  <c r="T48" i="1"/>
  <c r="S48" i="1"/>
  <c r="R48" i="1"/>
  <c r="R94" i="1" s="1"/>
  <c r="Q48" i="1"/>
  <c r="Q49" i="1" s="1"/>
  <c r="P48" i="1"/>
  <c r="P94" i="1" s="1"/>
  <c r="O48" i="1"/>
  <c r="O49" i="1" s="1"/>
  <c r="N48" i="1"/>
  <c r="M48" i="1"/>
  <c r="L48" i="1"/>
  <c r="K48" i="1"/>
  <c r="K49" i="1" s="1"/>
  <c r="J48" i="1"/>
  <c r="H48" i="1"/>
  <c r="H49" i="1" s="1"/>
  <c r="G48" i="1"/>
  <c r="F48" i="1"/>
  <c r="D48" i="1"/>
  <c r="D94" i="1" s="1"/>
  <c r="U10" i="1"/>
  <c r="T10" i="1"/>
  <c r="R10" i="1"/>
  <c r="P10" i="1"/>
  <c r="O10" i="1"/>
  <c r="J10" i="1"/>
  <c r="H10" i="1"/>
  <c r="G10" i="1"/>
  <c r="D10" i="1"/>
  <c r="U9" i="1"/>
  <c r="T9" i="1"/>
  <c r="S9" i="1"/>
  <c r="S94" i="1" s="1"/>
  <c r="R9" i="1"/>
  <c r="Q9" i="1"/>
  <c r="Q94" i="1" s="1"/>
  <c r="P9" i="1"/>
  <c r="O9" i="1"/>
  <c r="O94" i="1" s="1"/>
  <c r="N9" i="1"/>
  <c r="N94" i="1" s="1"/>
  <c r="M9" i="1"/>
  <c r="M94" i="1" s="1"/>
  <c r="L9" i="1"/>
  <c r="L94" i="1" s="1"/>
  <c r="K9" i="1"/>
  <c r="K94" i="1" s="1"/>
  <c r="J9" i="1"/>
  <c r="H9" i="1"/>
  <c r="G9" i="1"/>
  <c r="F9" i="1"/>
  <c r="F94" i="1" s="1"/>
  <c r="D9" i="1"/>
  <c r="V94" i="1" l="1"/>
  <c r="K1" i="1"/>
  <c r="K95" i="1"/>
  <c r="O95" i="1"/>
  <c r="O1" i="1"/>
  <c r="T2" i="1"/>
  <c r="U4" i="1"/>
  <c r="U2" i="1"/>
  <c r="L95" i="1"/>
  <c r="L1" i="1"/>
  <c r="M95" i="1"/>
  <c r="M1" i="1"/>
  <c r="N95" i="1"/>
  <c r="N1" i="1"/>
  <c r="Q95" i="1"/>
  <c r="Q1" i="1"/>
  <c r="P1" i="1"/>
  <c r="P95" i="1"/>
  <c r="F1" i="1"/>
  <c r="G4" i="1" s="1"/>
  <c r="F95" i="1"/>
  <c r="S1" i="1"/>
  <c r="S95" i="1"/>
  <c r="D1" i="1"/>
  <c r="D2" i="1" s="1"/>
  <c r="D95" i="1"/>
  <c r="R1" i="1"/>
  <c r="R95" i="1"/>
  <c r="G2" i="1"/>
  <c r="H4" i="1"/>
  <c r="H3" i="1"/>
  <c r="H2" i="1"/>
  <c r="J2" i="1"/>
  <c r="J3" i="1"/>
  <c r="K10" i="1"/>
  <c r="L10" i="1"/>
  <c r="P49" i="1"/>
  <c r="G95" i="1"/>
  <c r="T95" i="1"/>
  <c r="M10" i="1"/>
  <c r="H95" i="1"/>
  <c r="U95" i="1"/>
  <c r="N10" i="1"/>
  <c r="D49" i="1"/>
  <c r="R49" i="1"/>
  <c r="J95" i="1"/>
  <c r="Q10" i="1"/>
  <c r="V49" i="1"/>
  <c r="F10" i="1"/>
  <c r="S10" i="1"/>
  <c r="V95" i="1" l="1"/>
  <c r="V1" i="1"/>
  <c r="L3" i="1"/>
  <c r="L4" i="1"/>
  <c r="L2" i="1"/>
  <c r="S2" i="1"/>
  <c r="S3" i="1"/>
  <c r="S4" i="1"/>
  <c r="U3" i="1"/>
  <c r="G3" i="1"/>
  <c r="P3" i="1"/>
  <c r="P2" i="1"/>
  <c r="P4" i="1"/>
  <c r="T3" i="1"/>
  <c r="Q2" i="1"/>
  <c r="Q4" i="1"/>
  <c r="Q3" i="1"/>
  <c r="T4" i="1"/>
  <c r="F2" i="1"/>
  <c r="F3" i="1"/>
  <c r="N4" i="1"/>
  <c r="N3" i="1"/>
  <c r="N2" i="1"/>
  <c r="O4" i="1"/>
  <c r="O3" i="1"/>
  <c r="O2" i="1"/>
  <c r="R2" i="1"/>
  <c r="R3" i="1"/>
  <c r="R4" i="1"/>
  <c r="M4" i="1"/>
  <c r="M3" i="1"/>
  <c r="M2" i="1"/>
  <c r="K4" i="1"/>
  <c r="K3" i="1"/>
  <c r="K2" i="1"/>
  <c r="V4" i="1" l="1"/>
  <c r="V3" i="1"/>
  <c r="V2" i="1"/>
  <c r="I9" i="7"/>
  <c r="I48" i="7" l="1"/>
  <c r="I49" i="7" s="1"/>
  <c r="G48" i="7"/>
  <c r="G49" i="7" s="1"/>
  <c r="F48" i="7"/>
  <c r="F49" i="7" s="1"/>
  <c r="D48" i="7"/>
  <c r="D49" i="7" s="1"/>
  <c r="I10" i="7"/>
  <c r="G9" i="7"/>
  <c r="G10" i="7" s="1"/>
  <c r="F9" i="7"/>
  <c r="F10" i="7" s="1"/>
  <c r="D9" i="7"/>
  <c r="D10" i="7" s="1"/>
  <c r="D94" i="7" l="1"/>
  <c r="F94" i="7"/>
  <c r="G94" i="7"/>
  <c r="I94" i="7"/>
  <c r="F95" i="7" l="1"/>
  <c r="F1" i="7"/>
  <c r="I95" i="7"/>
  <c r="I1" i="7"/>
  <c r="G95" i="7"/>
  <c r="G1" i="7"/>
  <c r="D1" i="7"/>
  <c r="D2" i="7" s="1"/>
  <c r="D95" i="7"/>
  <c r="G4" i="7" l="1"/>
  <c r="G3" i="7"/>
  <c r="G2" i="7"/>
  <c r="I3" i="7"/>
  <c r="I2" i="7"/>
  <c r="F3" i="7"/>
  <c r="F2" i="7"/>
</calcChain>
</file>

<file path=xl/sharedStrings.xml><?xml version="1.0" encoding="utf-8"?>
<sst xmlns="http://schemas.openxmlformats.org/spreadsheetml/2006/main" count="615" uniqueCount="197">
  <si>
    <t>Zmena medzi prognózami</t>
  </si>
  <si>
    <t>zdroj údajov</t>
  </si>
  <si>
    <t>MF SR</t>
  </si>
  <si>
    <t>KRRZ</t>
  </si>
  <si>
    <t>Ostatné dane</t>
  </si>
  <si>
    <t>Štátne finančné aktíva</t>
  </si>
  <si>
    <t>Environmentálny fond</t>
  </si>
  <si>
    <t xml:space="preserve"> - v % HDP</t>
  </si>
  <si>
    <t>Daňové príjmy</t>
  </si>
  <si>
    <t>Dane z produkcie a dovozu</t>
  </si>
  <si>
    <t xml:space="preserve"> - Daň z pridanej hodnoty (spolu so zdrojmi EÚ)</t>
  </si>
  <si>
    <t xml:space="preserve"> - Spotrebné dane</t>
  </si>
  <si>
    <t xml:space="preserve"> - Dane z majetku a iné</t>
  </si>
  <si>
    <t>Bežné dane z dôchodkov, majetku</t>
  </si>
  <si>
    <t xml:space="preserve"> - Daň z príjmov fyzických osôb</t>
  </si>
  <si>
    <t xml:space="preserve"> - zo závislej činnosti</t>
  </si>
  <si>
    <t xml:space="preserve"> - z podnikania a inej samostatnej zár. činnosti</t>
  </si>
  <si>
    <t xml:space="preserve"> - Daň z príjmov právnických osôb</t>
  </si>
  <si>
    <t xml:space="preserve"> - Daň z príjmov vyberaná zrážkou - rozp. klasif.</t>
  </si>
  <si>
    <t>Dane z kapitálu</t>
  </si>
  <si>
    <t>Príspevky na sociálne zabezpečenie</t>
  </si>
  <si>
    <t>Skutočné príspevky na sociálne zabezpečenie</t>
  </si>
  <si>
    <t xml:space="preserve"> - Príspevky zamestnávateľov</t>
  </si>
  <si>
    <t>Imputované príspevky na sociálne zabezpečenie</t>
  </si>
  <si>
    <t>Nedaňové príjmy</t>
  </si>
  <si>
    <t>Tržby</t>
  </si>
  <si>
    <t xml:space="preserve"> - Trhová produkcia + Produkcia pre vlastné konečné použitie</t>
  </si>
  <si>
    <t xml:space="preserve"> - Platby za ostatnú netrhovú produkciu</t>
  </si>
  <si>
    <t>Dôchodky z majetku, z ktorých</t>
  </si>
  <si>
    <t xml:space="preserve"> - Dividendy</t>
  </si>
  <si>
    <t xml:space="preserve"> - Úroky</t>
  </si>
  <si>
    <t>Granty a transfery</t>
  </si>
  <si>
    <t>Ostatné subvencie ma produkciu</t>
  </si>
  <si>
    <t>Ostatné bežné transfery</t>
  </si>
  <si>
    <t>Kapitálové transfery</t>
  </si>
  <si>
    <t>z toho: z EÚ</t>
  </si>
  <si>
    <t>Bežné výdavky</t>
  </si>
  <si>
    <t>Kompenzácie zamestnancov</t>
  </si>
  <si>
    <t xml:space="preserve"> - Mzdy a platy</t>
  </si>
  <si>
    <t xml:space="preserve"> - Sociálne príspevky zamestnávateľov</t>
  </si>
  <si>
    <t>Medzispotreba</t>
  </si>
  <si>
    <t>Subvencie</t>
  </si>
  <si>
    <t xml:space="preserve"> - Dotácie do poľnohospodárstva</t>
  </si>
  <si>
    <t xml:space="preserve"> - Dotácie do dopravy</t>
  </si>
  <si>
    <t xml:space="preserve"> - železničná doprava</t>
  </si>
  <si>
    <t xml:space="preserve"> - cestná doprava</t>
  </si>
  <si>
    <t xml:space="preserve"> - Ostatné</t>
  </si>
  <si>
    <t>Dôchodky z majetku</t>
  </si>
  <si>
    <t>Úrokové náklady</t>
  </si>
  <si>
    <t>Ostatné dôchodky z majetku</t>
  </si>
  <si>
    <t>Celkové sociálne transfery</t>
  </si>
  <si>
    <t xml:space="preserve"> - Sociálne dávky okrem naturálnych soc. transferov</t>
  </si>
  <si>
    <t xml:space="preserve"> - Aktívne opatrenia trhu práce</t>
  </si>
  <si>
    <t xml:space="preserve"> - Nemocenské dávky</t>
  </si>
  <si>
    <t xml:space="preserve"> - Dôchodkové dávky zo starobného a invalidného poistenia</t>
  </si>
  <si>
    <t xml:space="preserve"> - Dávky v nezamestnanosti</t>
  </si>
  <si>
    <t xml:space="preserve"> - Štátne sociálne dávky a podpora</t>
  </si>
  <si>
    <t xml:space="preserve"> - na prídavok na dieťa</t>
  </si>
  <si>
    <t xml:space="preserve"> - na príspevok pri narodení dieťaťa a prísp. rodičom</t>
  </si>
  <si>
    <t xml:space="preserve"> - na rodičovský príspevok</t>
  </si>
  <si>
    <t xml:space="preserve"> - na dávku v hmotnej núdzi a príspevky k dávke</t>
  </si>
  <si>
    <t xml:space="preserve"> - na peňažné príspevky na kompenzáciu</t>
  </si>
  <si>
    <t xml:space="preserve"> - ostatné</t>
  </si>
  <si>
    <t xml:space="preserve"> - Platené poistné za skupiny osôb ustanovené zákonom</t>
  </si>
  <si>
    <t xml:space="preserve"> - sociálne poistenie</t>
  </si>
  <si>
    <t xml:space="preserve"> - zdravotné poistenie</t>
  </si>
  <si>
    <t xml:space="preserve"> - Naturálne sociálne transfery (zdravotnícke zariadenia)</t>
  </si>
  <si>
    <t>z toho: Odvody do rozpočtu EÚ</t>
  </si>
  <si>
    <t>z toho: 2% z daní na verejnoprospešný účel</t>
  </si>
  <si>
    <t>Kapitálové výdavky</t>
  </si>
  <si>
    <t>Kapitálové investície</t>
  </si>
  <si>
    <t xml:space="preserve"> - Tvorba hrubého fixného kapitálu</t>
  </si>
  <si>
    <t xml:space="preserve"> - Zmena stavu zásob a nadobudnutie mínus úbytok cenností</t>
  </si>
  <si>
    <t xml:space="preserve"> - Nadobudnutie mínus úbytok nefinančných neprodukovaných aktív</t>
  </si>
  <si>
    <t>Dane</t>
  </si>
  <si>
    <t>Iné dane z produkcie</t>
  </si>
  <si>
    <t>Bežné dane z majetku, atď.</t>
  </si>
  <si>
    <t>Bilancia hospodárenia VS (ESA 2010, v mil. eur)</t>
  </si>
  <si>
    <t>HDP</t>
  </si>
  <si>
    <t>Príjmy VS spolu</t>
  </si>
  <si>
    <t>Výdavky VS spolu</t>
  </si>
  <si>
    <t>Saldo hospodárenia VS</t>
  </si>
  <si>
    <t>DPPO (bez 2%)</t>
  </si>
  <si>
    <t>DPH</t>
  </si>
  <si>
    <t>Sociálne odvody</t>
  </si>
  <si>
    <t>Zdravotné odvody</t>
  </si>
  <si>
    <t>Vybrané nedaňové príjmy</t>
  </si>
  <si>
    <t>Dividendy ŠR a MH Manažment</t>
  </si>
  <si>
    <t>Administratívne poplatky ŠR</t>
  </si>
  <si>
    <t>Odvod z hazardných hier</t>
  </si>
  <si>
    <t>Kapitálové príjmy ŠR</t>
  </si>
  <si>
    <t>Ostatné nedaňové príjmy ŠR</t>
  </si>
  <si>
    <t>Emisné kvóty</t>
  </si>
  <si>
    <t>Poplatok EOSA</t>
  </si>
  <si>
    <t>Sociálne transfery a dávky</t>
  </si>
  <si>
    <t>Výdavky Sociálnej poisťovne</t>
  </si>
  <si>
    <t>Sociálne dávky MPSVaR</t>
  </si>
  <si>
    <t>Vzťahy s rozpočtom EÚ</t>
  </si>
  <si>
    <t>Transfer do rozpočtu EÚ</t>
  </si>
  <si>
    <t>Spolufinancovanie</t>
  </si>
  <si>
    <t>Rezerva na prostriedky EÚ</t>
  </si>
  <si>
    <t>Korekcie k čerpaniu EÚ fondov</t>
  </si>
  <si>
    <t>Ostatné výdavky ŠR</t>
  </si>
  <si>
    <t>Bežné rezervy ŠR (okrem EÚ a miezd)</t>
  </si>
  <si>
    <t>Mzdy (vrátane rezervy)</t>
  </si>
  <si>
    <t>Tovary a služby</t>
  </si>
  <si>
    <t>Úroky</t>
  </si>
  <si>
    <t>Poistné platené štátom</t>
  </si>
  <si>
    <t>Ostatné bežné výdavky ŠR</t>
  </si>
  <si>
    <t>Hospodárenie samospráv</t>
  </si>
  <si>
    <t>Obce</t>
  </si>
  <si>
    <t>VÚC</t>
  </si>
  <si>
    <t>Výdavky na zdravotníctvo</t>
  </si>
  <si>
    <t>Zdravotná starostlivosť</t>
  </si>
  <si>
    <t>Výdavky akcionárom</t>
  </si>
  <si>
    <t>Hospodárenie nemocníc</t>
  </si>
  <si>
    <t>Hospodárenie ostatných subjektov VS</t>
  </si>
  <si>
    <t>Správny fond Sociálnej poisťovne</t>
  </si>
  <si>
    <t>ŽSR</t>
  </si>
  <si>
    <t>ZSSK</t>
  </si>
  <si>
    <t>NDS</t>
  </si>
  <si>
    <t>Príspevkové organizácie</t>
  </si>
  <si>
    <t>Ostatné subjekty</t>
  </si>
  <si>
    <t>Ostatné vplyvy</t>
  </si>
  <si>
    <t>Spolu</t>
  </si>
  <si>
    <t>Prevádzkové výdavky zdrav. poisťovní</t>
  </si>
  <si>
    <t>Saldo hospodárenia verejnej správy (VS)</t>
  </si>
  <si>
    <t>DPFO (bez 2% a daňových kreditov)</t>
  </si>
  <si>
    <t>Pohľadávky Soc. poisťovne voči nemocniciam</t>
  </si>
  <si>
    <t>Verejné vysoké školy</t>
  </si>
  <si>
    <t>Jadrová a vyraďovacia spoločnosť</t>
  </si>
  <si>
    <t>Rozhlas a televízia Slovenska</t>
  </si>
  <si>
    <t>Národný jadrový fond</t>
  </si>
  <si>
    <t>Agentúra pre núdzové zásoby ropy a ropných výrobkov</t>
  </si>
  <si>
    <t>Rudné bane, š.p.</t>
  </si>
  <si>
    <t>MH Invest, s.r.o.</t>
  </si>
  <si>
    <t>MH Invest II, s.r.o.</t>
  </si>
  <si>
    <t>Samostatné účty ŠR</t>
  </si>
  <si>
    <t>Vplyv pandémie</t>
  </si>
  <si>
    <t>Nákupy zdravotníckeho materiálu</t>
  </si>
  <si>
    <t>Opatrenia vlády na podporu ekonomiky</t>
  </si>
  <si>
    <t>Transfery NO, cirkvi, súkr. školám a pod.</t>
  </si>
  <si>
    <t xml:space="preserve"> - Daň z nehnuteľnosti a iné</t>
  </si>
  <si>
    <t xml:space="preserve"> - Osobitný odvod vybraných fin. inštitúcii</t>
  </si>
  <si>
    <t xml:space="preserve"> - Odvod z hazardných hier</t>
  </si>
  <si>
    <t xml:space="preserve"> - Daň z motorových vozidiel</t>
  </si>
  <si>
    <t xml:space="preserve"> - Poplatok za obchodovanie z emisnými kvótami</t>
  </si>
  <si>
    <t xml:space="preserve">          - Osobitný odvod z podnikania v regul. odvetiach</t>
  </si>
  <si>
    <t xml:space="preserve"> - Príspevky domácností</t>
  </si>
  <si>
    <t>Opatrenia financované z EÚ fondov</t>
  </si>
  <si>
    <t>VPÚ DPPO</t>
  </si>
  <si>
    <t>VPÚ DPFO</t>
  </si>
  <si>
    <t>Daňové kredity</t>
  </si>
  <si>
    <t>Bežné transfery ŠR v rámci VS</t>
  </si>
  <si>
    <t>Investície ŠR (vrátane rezervy)</t>
  </si>
  <si>
    <t>Kapitálové transfery ŠR v rámci VS</t>
  </si>
  <si>
    <t>Ostatné kapitálové transfery ŠR</t>
  </si>
  <si>
    <t>Zelená energia</t>
  </si>
  <si>
    <t>Dopravné podniky</t>
  </si>
  <si>
    <t>Iné opatrenia</t>
  </si>
  <si>
    <t>PS 2021-2024</t>
  </si>
  <si>
    <t>NRVS 2022-2024</t>
  </si>
  <si>
    <t>Rozpočet VS 2021</t>
  </si>
  <si>
    <t>2021/01</t>
  </si>
  <si>
    <t>ROK 2022</t>
  </si>
  <si>
    <t>Porovnanie voči schválenému RVS 2022</t>
  </si>
  <si>
    <t>Odhad hospodárenia verejnej správy (ESA 2010, odchýlky od RVS 2022-2024, v mil. eur)</t>
  </si>
  <si>
    <t>Odhad hospodárenia verejnej správy (ESA 2010, odchýlky od RVS 2022-2024, NA KONSOLIDOVANEJ* BÁZE, v mil. eur)</t>
  </si>
  <si>
    <t>Tržby ŽSR</t>
  </si>
  <si>
    <t>Tržby ZSSK</t>
  </si>
  <si>
    <t>Tržby NDS</t>
  </si>
  <si>
    <t>Porovnanie voči schválenému RVS 2021</t>
  </si>
  <si>
    <t>ROK 2021</t>
  </si>
  <si>
    <t>2021 OS 2Q</t>
  </si>
  <si>
    <t>2021/02</t>
  </si>
  <si>
    <t>2021/03</t>
  </si>
  <si>
    <t>2021/04</t>
  </si>
  <si>
    <t>2021/05</t>
  </si>
  <si>
    <t>2021/06</t>
  </si>
  <si>
    <t>2021/07</t>
  </si>
  <si>
    <t>2021/08</t>
  </si>
  <si>
    <t>2021/09</t>
  </si>
  <si>
    <t>2021/10</t>
  </si>
  <si>
    <t>2021/11</t>
  </si>
  <si>
    <t>2021/12</t>
  </si>
  <si>
    <t xml:space="preserve"> - Poplatok za obchodovanie s emisnými kvótami</t>
  </si>
  <si>
    <t>2022/01</t>
  </si>
  <si>
    <t>Rozpočet VS 2022</t>
  </si>
  <si>
    <t>2021/13</t>
  </si>
  <si>
    <t>Čerpanie prostriedkov z ekonomickej rezervy</t>
  </si>
  <si>
    <t>Odhad hospodárenia verejnej správy (ESA 2010, v mil. eur)</t>
  </si>
  <si>
    <t>Odchýlky od RVS 2021-2023</t>
  </si>
  <si>
    <r>
      <t xml:space="preserve">Odchýlky od </t>
    </r>
    <r>
      <rPr>
        <b/>
        <sz val="10"/>
        <color rgb="FFDCB47B"/>
        <rFont val="Calibri"/>
        <family val="2"/>
        <scheme val="minor"/>
      </rPr>
      <t>PS 2021-2024</t>
    </r>
  </si>
  <si>
    <r>
      <t xml:space="preserve">Odchýlky od </t>
    </r>
    <r>
      <rPr>
        <b/>
        <sz val="10"/>
        <color rgb="FF58595B"/>
        <rFont val="Calibri"/>
        <family val="2"/>
        <scheme val="minor"/>
      </rPr>
      <t>2021 OS 2Q</t>
    </r>
  </si>
  <si>
    <t>Odchýlky od NRVS 2022-2024</t>
  </si>
  <si>
    <t>Odhad hospodárenia verejnej správy (ESA 2010, NA KONSOLIDOVANEJ* BÁZE, v mil. eur)</t>
  </si>
  <si>
    <t>*- pri konsolidácii vylučujeme vplyv transferov medzi subjektami verejnej správy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</si>
</sst>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k_-;\-* #,##0.00\ _S_k_-;_-* &quot;-&quot;??\ _S_k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scheme val="minor"/>
    </font>
    <font>
      <b/>
      <sz val="32"/>
      <color rgb="FF13B5EA"/>
      <name val="Calibri"/>
      <family val="2"/>
      <charset val="238"/>
      <scheme val="minor"/>
    </font>
    <font>
      <b/>
      <sz val="11"/>
      <color rgb="FF11B5EA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13B5EA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sz val="12"/>
      <color theme="1"/>
      <name val="Constantia"/>
      <family val="1"/>
      <charset val="238"/>
    </font>
    <font>
      <b/>
      <sz val="11"/>
      <color rgb="FF13B5EA"/>
      <name val="Constantia"/>
      <family val="1"/>
    </font>
    <font>
      <sz val="8"/>
      <name val="Calibri"/>
      <family val="2"/>
      <scheme val="minor"/>
    </font>
    <font>
      <sz val="12"/>
      <color theme="1"/>
      <name val="Constantia"/>
      <family val="1"/>
    </font>
    <font>
      <b/>
      <sz val="10"/>
      <color rgb="FF13B5EA"/>
      <name val="Calibri"/>
      <family val="2"/>
      <scheme val="minor"/>
    </font>
    <font>
      <b/>
      <sz val="10"/>
      <color rgb="FFDCB47B"/>
      <name val="Calibri"/>
      <family val="2"/>
      <scheme val="minor"/>
    </font>
    <font>
      <b/>
      <sz val="10"/>
      <color rgb="FF58595B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1B5EA"/>
        <bgColor indexed="64"/>
      </patternFill>
    </fill>
    <fill>
      <patternFill patternType="solid">
        <fgColor rgb="FF13B5EA"/>
        <bgColor indexed="64"/>
      </patternFill>
    </fill>
    <fill>
      <patternFill patternType="solid">
        <fgColor rgb="FFDCB47B"/>
        <bgColor indexed="64"/>
      </patternFill>
    </fill>
    <fill>
      <patternFill patternType="solid">
        <fgColor rgb="FF58595B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11B5EA"/>
      </top>
      <bottom/>
      <diagonal/>
    </border>
    <border>
      <left/>
      <right/>
      <top/>
      <bottom style="medium">
        <color rgb="FF11B5EA"/>
      </bottom>
      <diagonal/>
    </border>
    <border>
      <left/>
      <right/>
      <top style="medium">
        <color rgb="FF11B5EA"/>
      </top>
      <bottom style="medium">
        <color rgb="FF11B5EA"/>
      </bottom>
      <diagonal/>
    </border>
  </borders>
  <cellStyleXfs count="12">
    <xf numFmtId="0" fontId="0" fillId="0" borderId="0"/>
    <xf numFmtId="0" fontId="11" fillId="0" borderId="0"/>
    <xf numFmtId="0" fontId="13" fillId="0" borderId="0"/>
    <xf numFmtId="0" fontId="13" fillId="0" borderId="0"/>
    <xf numFmtId="164" fontId="18" fillId="0" borderId="0" applyFont="0" applyFill="0" applyBorder="0" applyAlignment="0" applyProtection="0"/>
    <xf numFmtId="0" fontId="19" fillId="0" borderId="0"/>
    <xf numFmtId="0" fontId="6" fillId="0" borderId="0"/>
    <xf numFmtId="0" fontId="6" fillId="0" borderId="0"/>
    <xf numFmtId="0" fontId="4" fillId="0" borderId="0"/>
    <xf numFmtId="0" fontId="4" fillId="0" borderId="0"/>
    <xf numFmtId="164" fontId="18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7" fillId="0" borderId="0" xfId="0" applyFont="1" applyBorder="1"/>
    <xf numFmtId="0" fontId="0" fillId="0" borderId="0" xfId="0" applyBorder="1"/>
    <xf numFmtId="3" fontId="8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3" fontId="7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3" fontId="7" fillId="2" borderId="0" xfId="0" applyNumberFormat="1" applyFont="1" applyFill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7" fillId="0" borderId="2" xfId="0" applyNumberFormat="1" applyFont="1" applyFill="1" applyBorder="1" applyAlignment="1">
      <alignment horizontal="left"/>
    </xf>
    <xf numFmtId="3" fontId="7" fillId="2" borderId="2" xfId="0" applyNumberFormat="1" applyFont="1" applyFill="1" applyBorder="1" applyAlignment="1">
      <alignment horizontal="right"/>
    </xf>
    <xf numFmtId="3" fontId="7" fillId="0" borderId="2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0" borderId="0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0" fontId="12" fillId="3" borderId="0" xfId="1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right"/>
    </xf>
    <xf numFmtId="0" fontId="14" fillId="0" borderId="0" xfId="2" applyFont="1" applyFill="1" applyBorder="1" applyAlignment="1">
      <alignment vertical="center"/>
    </xf>
    <xf numFmtId="3" fontId="15" fillId="2" borderId="0" xfId="0" applyNumberFormat="1" applyFont="1" applyFill="1" applyBorder="1"/>
    <xf numFmtId="3" fontId="15" fillId="0" borderId="0" xfId="0" applyNumberFormat="1" applyFont="1" applyFill="1" applyBorder="1"/>
    <xf numFmtId="3" fontId="15" fillId="0" borderId="0" xfId="0" applyNumberFormat="1" applyFont="1" applyBorder="1"/>
    <xf numFmtId="0" fontId="16" fillId="0" borderId="0" xfId="2" applyFont="1" applyFill="1" applyBorder="1" applyAlignment="1">
      <alignment horizontal="left" vertical="center" indent="1"/>
    </xf>
    <xf numFmtId="3" fontId="7" fillId="2" borderId="0" xfId="0" applyNumberFormat="1" applyFont="1" applyFill="1" applyBorder="1"/>
    <xf numFmtId="3" fontId="7" fillId="0" borderId="0" xfId="0" applyNumberFormat="1" applyFont="1" applyFill="1" applyBorder="1"/>
    <xf numFmtId="0" fontId="16" fillId="0" borderId="0" xfId="2" applyFont="1" applyFill="1" applyBorder="1" applyAlignment="1">
      <alignment horizontal="left" vertical="center" indent="2"/>
    </xf>
    <xf numFmtId="0" fontId="16" fillId="0" borderId="0" xfId="2" applyFont="1" applyFill="1" applyBorder="1" applyAlignment="1">
      <alignment horizontal="left" vertical="center" indent="3"/>
    </xf>
    <xf numFmtId="0" fontId="12" fillId="3" borderId="0" xfId="2" applyFont="1" applyFill="1" applyBorder="1" applyAlignment="1">
      <alignment horizontal="left" vertical="center"/>
    </xf>
    <xf numFmtId="3" fontId="12" fillId="2" borderId="0" xfId="0" applyNumberFormat="1" applyFont="1" applyFill="1" applyBorder="1"/>
    <xf numFmtId="0" fontId="17" fillId="0" borderId="0" xfId="0" applyFont="1" applyBorder="1"/>
    <xf numFmtId="0" fontId="17" fillId="0" borderId="0" xfId="2" applyFont="1" applyFill="1" applyBorder="1" applyAlignment="1">
      <alignment vertical="center"/>
    </xf>
    <xf numFmtId="3" fontId="17" fillId="2" borderId="0" xfId="0" applyNumberFormat="1" applyFont="1" applyFill="1" applyBorder="1"/>
    <xf numFmtId="3" fontId="17" fillId="0" borderId="0" xfId="0" applyNumberFormat="1" applyFont="1" applyFill="1" applyBorder="1"/>
    <xf numFmtId="4" fontId="17" fillId="0" borderId="0" xfId="0" applyNumberFormat="1" applyFont="1" applyFill="1" applyBorder="1"/>
    <xf numFmtId="0" fontId="16" fillId="0" borderId="0" xfId="2" applyFont="1" applyFill="1" applyBorder="1" applyAlignment="1">
      <alignment horizontal="left" vertical="center" indent="4"/>
    </xf>
    <xf numFmtId="4" fontId="12" fillId="2" borderId="0" xfId="0" applyNumberFormat="1" applyFont="1" applyFill="1" applyBorder="1"/>
    <xf numFmtId="0" fontId="20" fillId="0" borderId="0" xfId="0" applyFont="1"/>
    <xf numFmtId="3" fontId="5" fillId="0" borderId="1" xfId="0" applyNumberFormat="1" applyFont="1" applyBorder="1" applyAlignment="1">
      <alignment horizontal="left"/>
    </xf>
    <xf numFmtId="0" fontId="16" fillId="0" borderId="0" xfId="2" applyFont="1" applyFill="1" applyBorder="1" applyAlignment="1">
      <alignment horizontal="left" vertical="center"/>
    </xf>
    <xf numFmtId="0" fontId="21" fillId="0" borderId="0" xfId="6" applyFont="1" applyFill="1" applyBorder="1" applyAlignment="1">
      <alignment vertical="top"/>
    </xf>
    <xf numFmtId="0" fontId="23" fillId="0" borderId="0" xfId="0" applyFont="1"/>
    <xf numFmtId="0" fontId="24" fillId="0" borderId="0" xfId="6" applyFont="1" applyFill="1" applyBorder="1" applyAlignment="1">
      <alignment vertical="top"/>
    </xf>
    <xf numFmtId="3" fontId="3" fillId="0" borderId="0" xfId="0" applyNumberFormat="1" applyFont="1" applyBorder="1" applyAlignment="1">
      <alignment horizontal="left"/>
    </xf>
    <xf numFmtId="0" fontId="2" fillId="0" borderId="0" xfId="0" applyFont="1"/>
    <xf numFmtId="0" fontId="8" fillId="0" borderId="0" xfId="0" applyFont="1" applyAlignment="1">
      <alignment horizontal="right"/>
    </xf>
    <xf numFmtId="3" fontId="2" fillId="0" borderId="1" xfId="0" applyNumberFormat="1" applyFont="1" applyBorder="1" applyAlignment="1">
      <alignment horizontal="left"/>
    </xf>
    <xf numFmtId="3" fontId="2" fillId="2" borderId="1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lef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left"/>
    </xf>
    <xf numFmtId="3" fontId="2" fillId="2" borderId="2" xfId="0" applyNumberFormat="1" applyFont="1" applyFill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0" xfId="0" applyNumberFormat="1" applyFont="1"/>
    <xf numFmtId="3" fontId="2" fillId="2" borderId="3" xfId="0" applyNumberFormat="1" applyFont="1" applyFill="1" applyBorder="1" applyAlignment="1">
      <alignment horizontal="right"/>
    </xf>
    <xf numFmtId="0" fontId="12" fillId="3" borderId="0" xfId="1" applyFont="1" applyFill="1" applyAlignment="1">
      <alignment horizontal="left" vertical="center"/>
    </xf>
    <xf numFmtId="0" fontId="12" fillId="2" borderId="0" xfId="0" applyFont="1" applyFill="1" applyAlignment="1">
      <alignment horizontal="right"/>
    </xf>
    <xf numFmtId="0" fontId="17" fillId="0" borderId="0" xfId="0" applyFont="1"/>
    <xf numFmtId="0" fontId="17" fillId="0" borderId="0" xfId="2" applyFont="1" applyAlignment="1">
      <alignment vertical="center"/>
    </xf>
    <xf numFmtId="3" fontId="17" fillId="2" borderId="0" xfId="0" applyNumberFormat="1" applyFont="1" applyFill="1"/>
    <xf numFmtId="3" fontId="17" fillId="0" borderId="0" xfId="0" applyNumberFormat="1" applyFont="1"/>
    <xf numFmtId="4" fontId="17" fillId="0" borderId="0" xfId="0" applyNumberFormat="1" applyFont="1"/>
    <xf numFmtId="0" fontId="14" fillId="0" borderId="0" xfId="2" applyFont="1" applyAlignment="1">
      <alignment vertical="center"/>
    </xf>
    <xf numFmtId="3" fontId="15" fillId="2" borderId="0" xfId="0" applyNumberFormat="1" applyFont="1" applyFill="1"/>
    <xf numFmtId="3" fontId="15" fillId="0" borderId="0" xfId="0" applyNumberFormat="1" applyFont="1"/>
    <xf numFmtId="0" fontId="16" fillId="0" borderId="0" xfId="2" applyFont="1" applyAlignment="1">
      <alignment horizontal="left" vertical="center" indent="1"/>
    </xf>
    <xf numFmtId="3" fontId="2" fillId="2" borderId="0" xfId="0" applyNumberFormat="1" applyFont="1" applyFill="1"/>
    <xf numFmtId="0" fontId="16" fillId="0" borderId="0" xfId="2" applyFont="1" applyAlignment="1">
      <alignment horizontal="left" vertical="center" indent="2"/>
    </xf>
    <xf numFmtId="0" fontId="16" fillId="0" borderId="0" xfId="2" applyFont="1" applyAlignment="1">
      <alignment horizontal="left" vertical="center" indent="3"/>
    </xf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horizontal="left" vertical="center" indent="4"/>
    </xf>
    <xf numFmtId="0" fontId="12" fillId="3" borderId="0" xfId="2" applyFont="1" applyFill="1" applyAlignment="1">
      <alignment horizontal="left" vertical="center"/>
    </xf>
    <xf numFmtId="3" fontId="12" fillId="2" borderId="0" xfId="0" applyNumberFormat="1" applyFont="1" applyFill="1"/>
    <xf numFmtId="4" fontId="12" fillId="2" borderId="0" xfId="0" applyNumberFormat="1" applyFont="1" applyFill="1"/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24" fillId="0" borderId="0" xfId="11" applyFont="1" applyAlignment="1">
      <alignment vertical="top"/>
    </xf>
    <xf numFmtId="0" fontId="21" fillId="0" borderId="0" xfId="11" applyFont="1" applyAlignment="1">
      <alignment vertical="top"/>
    </xf>
    <xf numFmtId="0" fontId="12" fillId="4" borderId="0" xfId="0" applyFont="1" applyFill="1" applyAlignment="1">
      <alignment horizontal="right"/>
    </xf>
    <xf numFmtId="0" fontId="12" fillId="5" borderId="0" xfId="0" applyFont="1" applyFill="1" applyAlignment="1">
      <alignment horizontal="right"/>
    </xf>
    <xf numFmtId="3" fontId="1" fillId="0" borderId="0" xfId="0" applyNumberFormat="1" applyFont="1"/>
    <xf numFmtId="3" fontId="12" fillId="4" borderId="0" xfId="0" applyNumberFormat="1" applyFont="1" applyFill="1"/>
  </cellXfs>
  <cellStyles count="12">
    <cellStyle name="Čiarka 2" xfId="4" xr:uid="{CA682BC9-45C2-4FB1-A09A-4D9CE450A137}"/>
    <cellStyle name="Čiarka 3" xfId="10" xr:uid="{01B4CE9B-C7D6-4A4D-91F0-34C1917E0137}"/>
    <cellStyle name="Normal" xfId="0" builtinId="0"/>
    <cellStyle name="Normálna 4 2" xfId="6" xr:uid="{C5A91FB8-1500-4A43-8774-E904273E7D1B}"/>
    <cellStyle name="Normálna 4 2 2" xfId="7" xr:uid="{53AE71B0-7B19-4080-8376-F1CB7C2BF543}"/>
    <cellStyle name="Normálna 4 2 2 2" xfId="9" xr:uid="{9F4309BD-3B6B-44FD-AE89-FCEF20501716}"/>
    <cellStyle name="Normálna 4 2 3" xfId="8" xr:uid="{00C58A0C-996F-4E6F-893C-8973BE7614D2}"/>
    <cellStyle name="Normálna 4 2 4" xfId="11" xr:uid="{204D3077-8FB0-4902-9E1E-E0F192D07A5A}"/>
    <cellStyle name="Normálne 2" xfId="3" xr:uid="{11050034-A121-43CD-8508-0D6607D32B52}"/>
    <cellStyle name="normálne 9_Tabulky IFP_casove rady-request_20111102_" xfId="5" xr:uid="{704C976E-9F78-4E26-AA66-43A325241047}"/>
    <cellStyle name="normálne_dane pre rozpocet 2006-2008_JUN2005_final" xfId="2" xr:uid="{A07B7451-9ED0-4B03-A67F-A673A32220C7}"/>
    <cellStyle name="normálne_IFP_DANE_20081103" xfId="1" xr:uid="{E70AB42A-5B5E-49A7-8864-A218D643AAED}"/>
  </cellStyles>
  <dxfs count="0"/>
  <tableStyles count="0" defaultTableStyle="TableStyleMedium2" defaultPivotStyle="PivotStyleLight16"/>
  <colors>
    <mruColors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C1A69-273A-49DE-BE43-69DC2A4FF9C7}">
  <sheetPr>
    <tabColor rgb="FF13B5EA"/>
  </sheetPr>
  <dimension ref="A1:I96"/>
  <sheetViews>
    <sheetView showGridLines="0" tabSelected="1" zoomScaleNormal="100" workbookViewId="0">
      <pane xSplit="3" ySplit="8" topLeftCell="D9" activePane="bottomRight" state="frozen"/>
      <selection pane="topRight" activeCell="D1" sqref="D1"/>
      <selection pane="bottomLeft" activeCell="A7" sqref="A7"/>
      <selection pane="bottomRight" activeCell="B5" sqref="B5:B6"/>
    </sheetView>
  </sheetViews>
  <sheetFormatPr defaultColWidth="9.21875" defaultRowHeight="15" customHeight="1" x14ac:dyDescent="0.3"/>
  <cols>
    <col min="1" max="1" width="2.77734375" style="2" customWidth="1"/>
    <col min="2" max="2" width="49.5546875" style="2" customWidth="1"/>
    <col min="3" max="3" width="0.77734375" style="2" customWidth="1"/>
    <col min="4" max="4" width="14.77734375" style="2" customWidth="1"/>
    <col min="5" max="5" width="0.77734375" style="2" customWidth="1"/>
    <col min="6" max="7" width="14.77734375" style="2" hidden="1" customWidth="1"/>
    <col min="8" max="8" width="0.77734375" style="2" customWidth="1"/>
    <col min="9" max="9" width="14.77734375" style="2" customWidth="1"/>
    <col min="10" max="16384" width="9.21875" style="2"/>
  </cols>
  <sheetData>
    <row r="1" spans="1:9" ht="15" customHeight="1" thickBot="1" x14ac:dyDescent="0.35">
      <c r="A1" s="1"/>
      <c r="B1" s="1"/>
      <c r="D1" s="3">
        <f>D94</f>
        <v>-5213.4520000000048</v>
      </c>
      <c r="E1" s="4"/>
      <c r="F1" s="3">
        <f>F94</f>
        <v>0</v>
      </c>
      <c r="G1" s="3">
        <f>G94</f>
        <v>0</v>
      </c>
      <c r="H1" s="4"/>
      <c r="I1" s="3">
        <f t="shared" ref="I1" si="0">I94</f>
        <v>-5032.8867809978547</v>
      </c>
    </row>
    <row r="2" spans="1:9" ht="15" customHeight="1" x14ac:dyDescent="0.3">
      <c r="A2" s="1"/>
      <c r="B2" s="39" t="s">
        <v>126</v>
      </c>
      <c r="C2" s="5"/>
      <c r="D2" s="6" t="str">
        <f>TEXT(ROUND(D1,0),"# ###")&amp;" mil.eur"</f>
        <v>-5 213 mil.eur</v>
      </c>
      <c r="E2" s="5"/>
      <c r="F2" s="6" t="str">
        <f>TEXT(ROUND(F1,0),"# ###")&amp;" mil.eur"</f>
        <v xml:space="preserve"> mil.eur</v>
      </c>
      <c r="G2" s="6" t="str">
        <f>TEXT(ROUND(G1,0),"# ###")&amp;" mil.eur"</f>
        <v xml:space="preserve"> mil.eur</v>
      </c>
      <c r="H2" s="5"/>
      <c r="I2" s="6" t="str">
        <f t="shared" ref="I2" si="1">TEXT(ROUND(I1,0),"# ###")&amp;" mil.eur"</f>
        <v>-5 033 mil.eur</v>
      </c>
    </row>
    <row r="3" spans="1:9" ht="15" customHeight="1" x14ac:dyDescent="0.3">
      <c r="A3" s="1"/>
      <c r="B3" s="44" t="s">
        <v>165</v>
      </c>
      <c r="C3" s="7"/>
      <c r="D3" s="8"/>
      <c r="E3" s="7"/>
      <c r="F3" s="8" t="str">
        <f>IF(F1-$D$1&gt;0,"+","")&amp;TEXT(ROUND((F1-$D$1),0),"# ###")&amp;" mil.eur"</f>
        <v>+5 213 mil.eur</v>
      </c>
      <c r="G3" s="8" t="str">
        <f>IF(G1-$D$1&gt;0,"+","")&amp;TEXT(ROUND((G1-$D$1),0),"# ###")&amp;" mil.eur"</f>
        <v>+5 213 mil.eur</v>
      </c>
      <c r="H3" s="7"/>
      <c r="I3" s="8" t="str">
        <f t="shared" ref="I3" si="2">IF(I1-$D$1&gt;0,"+","")&amp;TEXT(ROUND((I1-$D$1),0),"# ###")&amp;" mil.eur"</f>
        <v>+ 181 mil.eur</v>
      </c>
    </row>
    <row r="4" spans="1:9" ht="15" customHeight="1" thickBot="1" x14ac:dyDescent="0.35">
      <c r="A4" s="1"/>
      <c r="B4" s="9" t="s">
        <v>0</v>
      </c>
      <c r="C4" s="10"/>
      <c r="D4" s="11"/>
      <c r="E4" s="10"/>
      <c r="F4" s="12"/>
      <c r="G4" s="12" t="e">
        <f>IF(G1-#REF!&gt;0,"+","")&amp;TEXT(ROUND((G1-#REF!),0),"# ###")&amp;" mil.eur"</f>
        <v>#REF!</v>
      </c>
      <c r="H4" s="10"/>
      <c r="I4" s="11"/>
    </row>
    <row r="5" spans="1:9" ht="15" customHeight="1" x14ac:dyDescent="0.3">
      <c r="A5" s="1"/>
      <c r="B5" s="76" t="s">
        <v>164</v>
      </c>
      <c r="C5" s="1"/>
      <c r="D5" s="1"/>
      <c r="E5" s="1"/>
      <c r="F5" s="13"/>
      <c r="G5" s="13"/>
      <c r="H5" s="1"/>
      <c r="I5" s="13"/>
    </row>
    <row r="6" spans="1:9" ht="15" customHeight="1" thickBot="1" x14ac:dyDescent="0.35">
      <c r="A6" s="1"/>
      <c r="B6" s="77"/>
      <c r="C6" s="1"/>
      <c r="D6" s="1"/>
      <c r="E6" s="1"/>
      <c r="F6" s="13"/>
      <c r="G6" s="13"/>
      <c r="H6" s="1"/>
      <c r="I6" s="13"/>
    </row>
    <row r="7" spans="1:9" ht="15" customHeight="1" thickBot="1" x14ac:dyDescent="0.35">
      <c r="A7" s="1"/>
      <c r="B7" s="14" t="s">
        <v>1</v>
      </c>
      <c r="C7" s="5"/>
      <c r="D7" s="15" t="s">
        <v>2</v>
      </c>
      <c r="E7" s="16"/>
      <c r="F7" s="15" t="s">
        <v>2</v>
      </c>
      <c r="G7" s="15" t="s">
        <v>2</v>
      </c>
      <c r="H7" s="16"/>
      <c r="I7" s="17" t="s">
        <v>3</v>
      </c>
    </row>
    <row r="8" spans="1:9" ht="15" customHeight="1" x14ac:dyDescent="0.3">
      <c r="A8" s="1"/>
      <c r="B8" s="18" t="s">
        <v>77</v>
      </c>
      <c r="C8" s="19"/>
      <c r="D8" s="19" t="s">
        <v>187</v>
      </c>
      <c r="E8" s="19"/>
      <c r="F8" s="19" t="s">
        <v>160</v>
      </c>
      <c r="G8" s="19" t="s">
        <v>161</v>
      </c>
      <c r="H8" s="19"/>
      <c r="I8" s="19" t="s">
        <v>186</v>
      </c>
    </row>
    <row r="9" spans="1:9" s="31" customFormat="1" ht="15" customHeight="1" x14ac:dyDescent="0.3">
      <c r="B9" s="32" t="s">
        <v>79</v>
      </c>
      <c r="C9" s="33"/>
      <c r="D9" s="34">
        <f>D11+D31+D36+D43</f>
        <v>44173.905999999995</v>
      </c>
      <c r="E9" s="33"/>
      <c r="F9" s="34">
        <f>F11+F31+F36+F43</f>
        <v>0</v>
      </c>
      <c r="G9" s="34">
        <f>G11+G31+G36+G43</f>
        <v>0</v>
      </c>
      <c r="H9" s="33"/>
      <c r="I9" s="34">
        <f>I11+I31+I36+I43</f>
        <v>43541.976109670621</v>
      </c>
    </row>
    <row r="10" spans="1:9" s="31" customFormat="1" ht="15" customHeight="1" x14ac:dyDescent="0.3">
      <c r="B10" s="32" t="s">
        <v>7</v>
      </c>
      <c r="C10" s="33"/>
      <c r="D10" s="35">
        <f>D9/D$96*100</f>
        <v>41.85693344749528</v>
      </c>
      <c r="E10" s="33"/>
      <c r="F10" s="35">
        <f>F9/F$96*100</f>
        <v>0</v>
      </c>
      <c r="G10" s="35">
        <f>G9/G$96*100</f>
        <v>0</v>
      </c>
      <c r="H10" s="33"/>
      <c r="I10" s="35">
        <f t="shared" ref="I10" si="3">I9/I$96*100</f>
        <v>41.258149098712614</v>
      </c>
    </row>
    <row r="11" spans="1:9" ht="15" customHeight="1" x14ac:dyDescent="0.3">
      <c r="A11" s="1"/>
      <c r="B11" s="20" t="s">
        <v>8</v>
      </c>
      <c r="C11" s="21"/>
      <c r="D11" s="22">
        <v>20289.313999999998</v>
      </c>
      <c r="E11" s="21"/>
      <c r="F11" s="22"/>
      <c r="G11" s="22"/>
      <c r="H11" s="21"/>
      <c r="I11" s="23">
        <v>20487.534065041018</v>
      </c>
    </row>
    <row r="12" spans="1:9" ht="15" customHeight="1" x14ac:dyDescent="0.3">
      <c r="A12" s="1"/>
      <c r="B12" s="24" t="s">
        <v>9</v>
      </c>
      <c r="C12" s="25"/>
      <c r="D12" s="26">
        <v>12474.246999999999</v>
      </c>
      <c r="E12" s="25"/>
      <c r="F12" s="26"/>
      <c r="G12" s="26"/>
      <c r="H12" s="25"/>
      <c r="I12" s="13">
        <v>12565.4201351967</v>
      </c>
    </row>
    <row r="13" spans="1:9" ht="15" customHeight="1" x14ac:dyDescent="0.3">
      <c r="A13" s="1"/>
      <c r="B13" s="27" t="s">
        <v>10</v>
      </c>
      <c r="C13" s="25"/>
      <c r="D13" s="26">
        <v>7988.8149999999996</v>
      </c>
      <c r="E13" s="25"/>
      <c r="F13" s="26"/>
      <c r="G13" s="26"/>
      <c r="H13" s="25"/>
      <c r="I13" s="13">
        <v>8086</v>
      </c>
    </row>
    <row r="14" spans="1:9" ht="15" customHeight="1" x14ac:dyDescent="0.3">
      <c r="A14" s="1"/>
      <c r="B14" s="27" t="s">
        <v>11</v>
      </c>
      <c r="C14" s="25"/>
      <c r="D14" s="26">
        <v>2885.9270000000001</v>
      </c>
      <c r="E14" s="25"/>
      <c r="F14" s="26"/>
      <c r="G14" s="26"/>
      <c r="H14" s="25"/>
      <c r="I14" s="13">
        <v>2507.0729999999999</v>
      </c>
    </row>
    <row r="15" spans="1:9" ht="15" customHeight="1" x14ac:dyDescent="0.3">
      <c r="A15" s="1"/>
      <c r="B15" s="27" t="s">
        <v>142</v>
      </c>
      <c r="C15" s="25"/>
      <c r="D15" s="26">
        <v>429.041</v>
      </c>
      <c r="E15" s="25"/>
      <c r="F15" s="26"/>
      <c r="G15" s="26"/>
      <c r="H15" s="25"/>
      <c r="I15" s="13">
        <v>441.6064916663517</v>
      </c>
    </row>
    <row r="16" spans="1:9" ht="15" customHeight="1" x14ac:dyDescent="0.3">
      <c r="A16" s="1"/>
      <c r="B16" s="27" t="s">
        <v>143</v>
      </c>
      <c r="C16" s="25"/>
      <c r="D16" s="26">
        <v>0</v>
      </c>
      <c r="E16" s="25"/>
      <c r="F16" s="26"/>
      <c r="G16" s="26"/>
      <c r="H16" s="25"/>
      <c r="I16" s="13">
        <v>0</v>
      </c>
    </row>
    <row r="17" spans="1:9" ht="15" customHeight="1" x14ac:dyDescent="0.3">
      <c r="A17" s="1"/>
      <c r="B17" s="27" t="s">
        <v>144</v>
      </c>
      <c r="C17" s="25"/>
      <c r="D17" s="26">
        <v>252.69</v>
      </c>
      <c r="E17" s="25"/>
      <c r="F17" s="26"/>
      <c r="G17" s="26"/>
      <c r="H17" s="25"/>
      <c r="I17" s="13">
        <v>266.41201509042207</v>
      </c>
    </row>
    <row r="18" spans="1:9" ht="15" customHeight="1" x14ac:dyDescent="0.3">
      <c r="A18" s="1"/>
      <c r="B18" s="27" t="s">
        <v>145</v>
      </c>
      <c r="C18" s="25"/>
      <c r="D18" s="26">
        <v>132.239</v>
      </c>
      <c r="E18" s="25"/>
      <c r="F18" s="26"/>
      <c r="G18" s="26"/>
      <c r="H18" s="25"/>
      <c r="I18" s="13">
        <v>130.25700000000001</v>
      </c>
    </row>
    <row r="19" spans="1:9" ht="15" customHeight="1" x14ac:dyDescent="0.3">
      <c r="A19" s="1"/>
      <c r="B19" s="27" t="s">
        <v>146</v>
      </c>
      <c r="C19" s="25"/>
      <c r="D19" s="26">
        <v>212.25299999999999</v>
      </c>
      <c r="E19" s="25"/>
      <c r="F19" s="26"/>
      <c r="G19" s="26"/>
      <c r="H19" s="25"/>
      <c r="I19" s="13">
        <v>197.38921299512594</v>
      </c>
    </row>
    <row r="20" spans="1:9" ht="15" customHeight="1" x14ac:dyDescent="0.3">
      <c r="A20" s="1"/>
      <c r="B20" s="27" t="s">
        <v>46</v>
      </c>
      <c r="C20" s="25"/>
      <c r="D20" s="26">
        <v>573.2819999999997</v>
      </c>
      <c r="E20" s="25"/>
      <c r="F20" s="26"/>
      <c r="G20" s="26"/>
      <c r="H20" s="25"/>
      <c r="I20" s="13">
        <v>936.68241544480225</v>
      </c>
    </row>
    <row r="21" spans="1:9" ht="15" customHeight="1" x14ac:dyDescent="0.3">
      <c r="A21" s="1"/>
      <c r="B21" s="24" t="s">
        <v>13</v>
      </c>
      <c r="C21" s="25"/>
      <c r="D21" s="26">
        <v>7815.067</v>
      </c>
      <c r="E21" s="25"/>
      <c r="F21" s="26"/>
      <c r="G21" s="26"/>
      <c r="H21" s="25"/>
      <c r="I21" s="26">
        <v>7922.1139298443177</v>
      </c>
    </row>
    <row r="22" spans="1:9" ht="15" customHeight="1" x14ac:dyDescent="0.3">
      <c r="A22" s="1"/>
      <c r="B22" s="27" t="s">
        <v>14</v>
      </c>
      <c r="C22" s="25"/>
      <c r="D22" s="26">
        <v>4012.38</v>
      </c>
      <c r="E22" s="25"/>
      <c r="F22" s="26"/>
      <c r="G22" s="26"/>
      <c r="H22" s="25"/>
      <c r="I22" s="26">
        <v>4147.4399999999996</v>
      </c>
    </row>
    <row r="23" spans="1:9" s="1" customFormat="1" ht="15" customHeight="1" x14ac:dyDescent="0.3">
      <c r="B23" s="28" t="s">
        <v>15</v>
      </c>
      <c r="C23" s="25"/>
      <c r="D23" s="26">
        <v>3906.8589999999999</v>
      </c>
      <c r="E23" s="25"/>
      <c r="F23" s="26"/>
      <c r="G23" s="26"/>
      <c r="H23" s="25"/>
      <c r="I23" s="26"/>
    </row>
    <row r="24" spans="1:9" s="1" customFormat="1" ht="15" customHeight="1" x14ac:dyDescent="0.3">
      <c r="B24" s="28" t="s">
        <v>16</v>
      </c>
      <c r="C24" s="25"/>
      <c r="D24" s="26">
        <v>105.521</v>
      </c>
      <c r="E24" s="25"/>
      <c r="F24" s="26"/>
      <c r="G24" s="26"/>
      <c r="H24" s="25"/>
      <c r="I24" s="26"/>
    </row>
    <row r="25" spans="1:9" ht="15" customHeight="1" x14ac:dyDescent="0.3">
      <c r="A25" s="1"/>
      <c r="B25" s="27" t="s">
        <v>17</v>
      </c>
      <c r="C25" s="25"/>
      <c r="D25" s="26">
        <v>3309.3919999999998</v>
      </c>
      <c r="E25" s="25"/>
      <c r="F25" s="26"/>
      <c r="G25" s="26"/>
      <c r="H25" s="25"/>
      <c r="I25" s="26">
        <v>3285.1770000000001</v>
      </c>
    </row>
    <row r="26" spans="1:9" ht="15" customHeight="1" x14ac:dyDescent="0.3">
      <c r="A26" s="1"/>
      <c r="B26" s="40" t="s">
        <v>147</v>
      </c>
      <c r="C26" s="25"/>
      <c r="D26" s="26">
        <v>98.293999999999997</v>
      </c>
      <c r="E26" s="25"/>
      <c r="F26" s="26"/>
      <c r="G26" s="26"/>
      <c r="H26" s="25"/>
      <c r="I26" s="26">
        <v>100.568</v>
      </c>
    </row>
    <row r="27" spans="1:9" ht="15" customHeight="1" x14ac:dyDescent="0.3">
      <c r="A27" s="1"/>
      <c r="B27" s="27" t="s">
        <v>18</v>
      </c>
      <c r="C27" s="25"/>
      <c r="D27" s="26">
        <v>290.45</v>
      </c>
      <c r="E27" s="25"/>
      <c r="F27" s="26"/>
      <c r="G27" s="26"/>
      <c r="H27" s="25"/>
      <c r="I27" s="26">
        <v>305.45400000000001</v>
      </c>
    </row>
    <row r="28" spans="1:9" ht="15" customHeight="1" x14ac:dyDescent="0.3">
      <c r="A28" s="1"/>
      <c r="B28" s="27" t="s">
        <v>12</v>
      </c>
      <c r="C28" s="25"/>
      <c r="D28" s="26">
        <v>45.463999999999999</v>
      </c>
      <c r="E28" s="25"/>
      <c r="F28" s="26"/>
      <c r="G28" s="26"/>
      <c r="H28" s="25"/>
      <c r="I28" s="26">
        <v>37.070660998281411</v>
      </c>
    </row>
    <row r="29" spans="1:9" ht="15" customHeight="1" x14ac:dyDescent="0.3">
      <c r="A29" s="1"/>
      <c r="B29" s="27" t="s">
        <v>46</v>
      </c>
      <c r="C29" s="25"/>
      <c r="D29" s="26">
        <v>157.38100000000009</v>
      </c>
      <c r="E29" s="25"/>
      <c r="F29" s="26"/>
      <c r="G29" s="26"/>
      <c r="H29" s="25"/>
      <c r="I29" s="26">
        <v>146.97226884603606</v>
      </c>
    </row>
    <row r="30" spans="1:9" ht="15" customHeight="1" x14ac:dyDescent="0.3">
      <c r="A30" s="1"/>
      <c r="B30" s="24" t="s">
        <v>19</v>
      </c>
      <c r="C30" s="25"/>
      <c r="D30" s="26">
        <v>0</v>
      </c>
      <c r="E30" s="25"/>
      <c r="F30" s="26"/>
      <c r="G30" s="26"/>
      <c r="H30" s="25"/>
      <c r="I30" s="26">
        <v>0</v>
      </c>
    </row>
    <row r="31" spans="1:9" ht="15" customHeight="1" x14ac:dyDescent="0.3">
      <c r="A31" s="1"/>
      <c r="B31" s="20" t="s">
        <v>20</v>
      </c>
      <c r="C31" s="21"/>
      <c r="D31" s="22">
        <v>15845.755999999999</v>
      </c>
      <c r="E31" s="21"/>
      <c r="F31" s="22"/>
      <c r="G31" s="22"/>
      <c r="H31" s="21"/>
      <c r="I31" s="22">
        <v>16425.042787198126</v>
      </c>
    </row>
    <row r="32" spans="1:9" ht="15" customHeight="1" x14ac:dyDescent="0.3">
      <c r="A32" s="1"/>
      <c r="B32" s="24" t="s">
        <v>21</v>
      </c>
      <c r="C32" s="25"/>
      <c r="D32" s="26">
        <v>15594.571</v>
      </c>
      <c r="E32" s="25"/>
      <c r="F32" s="26"/>
      <c r="G32" s="26"/>
      <c r="H32" s="25"/>
      <c r="I32" s="13">
        <v>16110.593996258118</v>
      </c>
    </row>
    <row r="33" spans="1:9" s="1" customFormat="1" ht="15" customHeight="1" x14ac:dyDescent="0.3">
      <c r="B33" s="27" t="s">
        <v>22</v>
      </c>
      <c r="C33" s="25"/>
      <c r="D33" s="26">
        <v>9044.518</v>
      </c>
      <c r="E33" s="25"/>
      <c r="F33" s="26"/>
      <c r="G33" s="26"/>
      <c r="H33" s="25"/>
      <c r="I33" s="13"/>
    </row>
    <row r="34" spans="1:9" s="1" customFormat="1" ht="15" customHeight="1" x14ac:dyDescent="0.3">
      <c r="B34" s="27" t="s">
        <v>148</v>
      </c>
      <c r="C34" s="25"/>
      <c r="D34" s="26">
        <v>6550.0529999999999</v>
      </c>
      <c r="E34" s="25"/>
      <c r="F34" s="26"/>
      <c r="G34" s="26"/>
      <c r="H34" s="25"/>
      <c r="I34" s="13"/>
    </row>
    <row r="35" spans="1:9" ht="15" customHeight="1" x14ac:dyDescent="0.3">
      <c r="A35" s="1"/>
      <c r="B35" s="24" t="s">
        <v>23</v>
      </c>
      <c r="C35" s="25"/>
      <c r="D35" s="26">
        <v>251.185</v>
      </c>
      <c r="E35" s="25"/>
      <c r="F35" s="26"/>
      <c r="G35" s="26"/>
      <c r="H35" s="25"/>
      <c r="I35" s="13">
        <v>314.44879094000964</v>
      </c>
    </row>
    <row r="36" spans="1:9" ht="15" customHeight="1" x14ac:dyDescent="0.3">
      <c r="A36" s="1"/>
      <c r="B36" s="20" t="s">
        <v>24</v>
      </c>
      <c r="C36" s="21"/>
      <c r="D36" s="22">
        <v>5059.884</v>
      </c>
      <c r="E36" s="21"/>
      <c r="F36" s="22"/>
      <c r="G36" s="22"/>
      <c r="H36" s="21"/>
      <c r="I36" s="22">
        <v>3534.2569419749511</v>
      </c>
    </row>
    <row r="37" spans="1:9" ht="15" customHeight="1" x14ac:dyDescent="0.3">
      <c r="A37" s="1"/>
      <c r="B37" s="24" t="s">
        <v>25</v>
      </c>
      <c r="C37" s="25"/>
      <c r="D37" s="26">
        <v>4569.7610000000004</v>
      </c>
      <c r="E37" s="25"/>
      <c r="F37" s="26"/>
      <c r="G37" s="26"/>
      <c r="H37" s="25"/>
      <c r="I37" s="13">
        <v>2818.4804337518121</v>
      </c>
    </row>
    <row r="38" spans="1:9" ht="15" customHeight="1" x14ac:dyDescent="0.3">
      <c r="A38" s="1"/>
      <c r="B38" s="27" t="s">
        <v>26</v>
      </c>
      <c r="C38" s="25"/>
      <c r="D38" s="26">
        <v>4323.7420000000002</v>
      </c>
      <c r="E38" s="25"/>
      <c r="F38" s="26"/>
      <c r="G38" s="26"/>
      <c r="H38" s="25"/>
      <c r="I38" s="13">
        <v>2583.4426212343265</v>
      </c>
    </row>
    <row r="39" spans="1:9" ht="15" customHeight="1" x14ac:dyDescent="0.3">
      <c r="A39" s="1"/>
      <c r="B39" s="27" t="s">
        <v>27</v>
      </c>
      <c r="C39" s="25"/>
      <c r="D39" s="26">
        <v>246.01900000000001</v>
      </c>
      <c r="E39" s="25"/>
      <c r="F39" s="26"/>
      <c r="G39" s="26"/>
      <c r="H39" s="25"/>
      <c r="I39" s="13">
        <v>235.03781251748569</v>
      </c>
    </row>
    <row r="40" spans="1:9" ht="15" customHeight="1" x14ac:dyDescent="0.3">
      <c r="A40" s="1"/>
      <c r="B40" s="24" t="s">
        <v>28</v>
      </c>
      <c r="C40" s="25"/>
      <c r="D40" s="26">
        <v>490.12299999999999</v>
      </c>
      <c r="E40" s="25"/>
      <c r="F40" s="26"/>
      <c r="G40" s="26"/>
      <c r="H40" s="25"/>
      <c r="I40" s="13">
        <v>715.77650822313899</v>
      </c>
    </row>
    <row r="41" spans="1:9" ht="15" customHeight="1" x14ac:dyDescent="0.3">
      <c r="A41" s="1"/>
      <c r="B41" s="27" t="s">
        <v>29</v>
      </c>
      <c r="C41" s="25"/>
      <c r="D41" s="26">
        <v>352.12299999999999</v>
      </c>
      <c r="E41" s="25"/>
      <c r="F41" s="26"/>
      <c r="G41" s="26"/>
      <c r="H41" s="25"/>
      <c r="I41" s="13">
        <v>389.54540509948566</v>
      </c>
    </row>
    <row r="42" spans="1:9" ht="15" customHeight="1" x14ac:dyDescent="0.3">
      <c r="A42" s="1"/>
      <c r="B42" s="27" t="s">
        <v>30</v>
      </c>
      <c r="C42" s="25"/>
      <c r="D42" s="26">
        <v>63.103999999999999</v>
      </c>
      <c r="E42" s="25"/>
      <c r="F42" s="26"/>
      <c r="G42" s="26"/>
      <c r="H42" s="25"/>
      <c r="I42" s="13">
        <v>267.53151227365333</v>
      </c>
    </row>
    <row r="43" spans="1:9" ht="15" customHeight="1" x14ac:dyDescent="0.3">
      <c r="A43" s="1"/>
      <c r="B43" s="20" t="s">
        <v>31</v>
      </c>
      <c r="C43" s="21"/>
      <c r="D43" s="22">
        <v>2978.9519999999998</v>
      </c>
      <c r="E43" s="21"/>
      <c r="F43" s="22"/>
      <c r="G43" s="22"/>
      <c r="H43" s="21"/>
      <c r="I43" s="22">
        <v>3095.1423154565309</v>
      </c>
    </row>
    <row r="44" spans="1:9" ht="15" customHeight="1" x14ac:dyDescent="0.3">
      <c r="A44" s="1"/>
      <c r="B44" s="27" t="s">
        <v>35</v>
      </c>
      <c r="C44" s="25"/>
      <c r="D44" s="26">
        <v>2336.77</v>
      </c>
      <c r="E44" s="25"/>
      <c r="F44" s="26"/>
      <c r="G44" s="26"/>
      <c r="H44" s="25"/>
      <c r="I44" s="13">
        <v>2351.546503025932</v>
      </c>
    </row>
    <row r="45" spans="1:9" ht="15" customHeight="1" x14ac:dyDescent="0.3">
      <c r="A45" s="1"/>
      <c r="B45" s="24" t="s">
        <v>32</v>
      </c>
      <c r="C45" s="25"/>
      <c r="D45" s="26">
        <v>0</v>
      </c>
      <c r="E45" s="25"/>
      <c r="F45" s="26"/>
      <c r="G45" s="26"/>
      <c r="H45" s="25"/>
      <c r="I45" s="13"/>
    </row>
    <row r="46" spans="1:9" ht="15" customHeight="1" x14ac:dyDescent="0.3">
      <c r="A46" s="1"/>
      <c r="B46" s="24" t="s">
        <v>33</v>
      </c>
      <c r="C46" s="25"/>
      <c r="D46" s="26">
        <v>2771.33</v>
      </c>
      <c r="E46" s="25"/>
      <c r="F46" s="26"/>
      <c r="G46" s="26"/>
      <c r="H46" s="25"/>
      <c r="I46" s="13">
        <v>1125.0832622028552</v>
      </c>
    </row>
    <row r="47" spans="1:9" ht="15" customHeight="1" x14ac:dyDescent="0.3">
      <c r="A47" s="1"/>
      <c r="B47" s="24" t="s">
        <v>34</v>
      </c>
      <c r="C47" s="25"/>
      <c r="D47" s="26">
        <v>207.62200000000001</v>
      </c>
      <c r="E47" s="25"/>
      <c r="F47" s="26"/>
      <c r="G47" s="26"/>
      <c r="H47" s="25"/>
      <c r="I47" s="13">
        <v>1970.0590532536758</v>
      </c>
    </row>
    <row r="48" spans="1:9" s="31" customFormat="1" ht="15" customHeight="1" x14ac:dyDescent="0.3">
      <c r="B48" s="32" t="s">
        <v>80</v>
      </c>
      <c r="C48" s="33"/>
      <c r="D48" s="34">
        <f>D51+D54+D55+D58+D64+D67+D84+D88</f>
        <v>49387.358</v>
      </c>
      <c r="E48" s="25"/>
      <c r="F48" s="34">
        <f t="shared" ref="F48:G48" si="4">F51+F54+F55+F58+F64+F67+F84+F88</f>
        <v>0</v>
      </c>
      <c r="G48" s="34">
        <f t="shared" si="4"/>
        <v>0</v>
      </c>
      <c r="H48" s="33"/>
      <c r="I48" s="34">
        <f t="shared" ref="I48" si="5">I51+I54+I55+I58+I64+I67+I84+I88</f>
        <v>48574.862890668475</v>
      </c>
    </row>
    <row r="49" spans="1:9" s="31" customFormat="1" ht="15" customHeight="1" x14ac:dyDescent="0.3">
      <c r="B49" s="32" t="s">
        <v>7</v>
      </c>
      <c r="C49" s="33"/>
      <c r="D49" s="35">
        <f>D48/D$96*100</f>
        <v>46.796933849445502</v>
      </c>
      <c r="E49" s="33"/>
      <c r="F49" s="35">
        <f>F48/F$96*100</f>
        <v>0</v>
      </c>
      <c r="G49" s="35">
        <f>G48/G$96*100</f>
        <v>0</v>
      </c>
      <c r="H49" s="33"/>
      <c r="I49" s="35">
        <f t="shared" ref="I49" si="6">I48/I$96*100</f>
        <v>46.027055146622345</v>
      </c>
    </row>
    <row r="50" spans="1:9" ht="15" customHeight="1" x14ac:dyDescent="0.3">
      <c r="A50" s="1"/>
      <c r="B50" s="20" t="s">
        <v>36</v>
      </c>
      <c r="C50" s="21"/>
      <c r="D50" s="22">
        <v>44215.201000000001</v>
      </c>
      <c r="E50" s="21"/>
      <c r="F50" s="22"/>
      <c r="G50" s="22"/>
      <c r="H50" s="21"/>
      <c r="I50" s="22">
        <v>42149.019534508305</v>
      </c>
    </row>
    <row r="51" spans="1:9" ht="15" customHeight="1" x14ac:dyDescent="0.3">
      <c r="A51" s="1"/>
      <c r="B51" s="24" t="s">
        <v>37</v>
      </c>
      <c r="C51" s="25"/>
      <c r="D51" s="26">
        <v>10597.133000000002</v>
      </c>
      <c r="E51" s="25"/>
      <c r="F51" s="26"/>
      <c r="G51" s="26"/>
      <c r="H51" s="25"/>
      <c r="I51" s="13">
        <v>11807.534909630249</v>
      </c>
    </row>
    <row r="52" spans="1:9" ht="15" customHeight="1" x14ac:dyDescent="0.3">
      <c r="A52" s="1"/>
      <c r="B52" s="27" t="s">
        <v>38</v>
      </c>
      <c r="C52" s="25"/>
      <c r="D52" s="26">
        <v>7740.59</v>
      </c>
      <c r="E52" s="25"/>
      <c r="F52" s="26"/>
      <c r="G52" s="26"/>
      <c r="H52" s="25"/>
      <c r="I52" s="13">
        <v>8543.6913079544938</v>
      </c>
    </row>
    <row r="53" spans="1:9" ht="15" customHeight="1" x14ac:dyDescent="0.3">
      <c r="A53" s="1"/>
      <c r="B53" s="27" t="s">
        <v>39</v>
      </c>
      <c r="C53" s="25"/>
      <c r="D53" s="26">
        <v>2856.5430000000015</v>
      </c>
      <c r="E53" s="25"/>
      <c r="F53" s="26"/>
      <c r="G53" s="26"/>
      <c r="H53" s="25"/>
      <c r="I53" s="13">
        <v>3263.843601675756</v>
      </c>
    </row>
    <row r="54" spans="1:9" ht="15" customHeight="1" x14ac:dyDescent="0.3">
      <c r="A54" s="1"/>
      <c r="B54" s="24" t="s">
        <v>40</v>
      </c>
      <c r="C54" s="25"/>
      <c r="D54" s="26">
        <v>7828.8549999999996</v>
      </c>
      <c r="E54" s="25"/>
      <c r="F54" s="26"/>
      <c r="G54" s="26"/>
      <c r="H54" s="25"/>
      <c r="I54" s="13">
        <v>5922.7872170487126</v>
      </c>
    </row>
    <row r="55" spans="1:9" ht="15" customHeight="1" x14ac:dyDescent="0.3">
      <c r="A55" s="1"/>
      <c r="B55" s="24" t="s">
        <v>74</v>
      </c>
      <c r="C55" s="25"/>
      <c r="D55" s="26">
        <v>112.85</v>
      </c>
      <c r="E55" s="25"/>
      <c r="F55" s="26"/>
      <c r="G55" s="26"/>
      <c r="H55" s="25"/>
      <c r="I55" s="13">
        <v>152.81446716451464</v>
      </c>
    </row>
    <row r="56" spans="1:9" ht="15" customHeight="1" x14ac:dyDescent="0.3">
      <c r="A56" s="1"/>
      <c r="B56" s="27" t="s">
        <v>75</v>
      </c>
      <c r="C56" s="25"/>
      <c r="D56" s="26">
        <v>112.85</v>
      </c>
      <c r="E56" s="25"/>
      <c r="F56" s="26"/>
      <c r="G56" s="26"/>
      <c r="H56" s="25"/>
      <c r="I56" s="13">
        <v>152.81446716451464</v>
      </c>
    </row>
    <row r="57" spans="1:9" ht="15" customHeight="1" x14ac:dyDescent="0.3">
      <c r="A57" s="1"/>
      <c r="B57" s="27" t="s">
        <v>76</v>
      </c>
      <c r="C57" s="25"/>
      <c r="D57" s="26">
        <v>0</v>
      </c>
      <c r="E57" s="25"/>
      <c r="F57" s="26"/>
      <c r="G57" s="26"/>
      <c r="H57" s="25"/>
      <c r="I57" s="13">
        <v>0</v>
      </c>
    </row>
    <row r="58" spans="1:9" ht="15" customHeight="1" x14ac:dyDescent="0.3">
      <c r="A58" s="1"/>
      <c r="B58" s="24" t="s">
        <v>41</v>
      </c>
      <c r="C58" s="25"/>
      <c r="D58" s="26">
        <v>1118.0930000000001</v>
      </c>
      <c r="E58" s="25"/>
      <c r="F58" s="26"/>
      <c r="G58" s="26"/>
      <c r="H58" s="25"/>
      <c r="I58" s="13">
        <v>1077.3676470477328</v>
      </c>
    </row>
    <row r="59" spans="1:9" s="1" customFormat="1" ht="15" customHeight="1" x14ac:dyDescent="0.3">
      <c r="B59" s="27" t="s">
        <v>42</v>
      </c>
      <c r="C59" s="25"/>
      <c r="D59" s="26">
        <v>245.80199999999999</v>
      </c>
      <c r="E59" s="25"/>
      <c r="F59" s="26"/>
      <c r="G59" s="26"/>
      <c r="H59" s="25"/>
      <c r="I59" s="13"/>
    </row>
    <row r="60" spans="1:9" s="1" customFormat="1" ht="15" customHeight="1" x14ac:dyDescent="0.3">
      <c r="B60" s="27" t="s">
        <v>43</v>
      </c>
      <c r="C60" s="25"/>
      <c r="D60" s="26">
        <v>261.37400000000002</v>
      </c>
      <c r="E60" s="25"/>
      <c r="F60" s="26"/>
      <c r="G60" s="26"/>
      <c r="H60" s="25"/>
      <c r="I60" s="13"/>
    </row>
    <row r="61" spans="1:9" s="1" customFormat="1" ht="15" customHeight="1" x14ac:dyDescent="0.3">
      <c r="B61" s="28" t="s">
        <v>44</v>
      </c>
      <c r="C61" s="25"/>
      <c r="D61" s="26">
        <v>0.374</v>
      </c>
      <c r="E61" s="25"/>
      <c r="F61" s="26"/>
      <c r="G61" s="26"/>
      <c r="H61" s="25"/>
      <c r="I61" s="13"/>
    </row>
    <row r="62" spans="1:9" s="1" customFormat="1" ht="15" customHeight="1" x14ac:dyDescent="0.3">
      <c r="B62" s="28" t="s">
        <v>45</v>
      </c>
      <c r="C62" s="25"/>
      <c r="D62" s="26">
        <v>255</v>
      </c>
      <c r="E62" s="25"/>
      <c r="F62" s="26"/>
      <c r="G62" s="26"/>
      <c r="H62" s="25"/>
      <c r="I62" s="13"/>
    </row>
    <row r="63" spans="1:9" s="1" customFormat="1" ht="15" customHeight="1" x14ac:dyDescent="0.3">
      <c r="B63" s="27" t="s">
        <v>46</v>
      </c>
      <c r="C63" s="25"/>
      <c r="D63" s="26">
        <v>610.91700000000003</v>
      </c>
      <c r="E63" s="25"/>
      <c r="F63" s="26"/>
      <c r="G63" s="26"/>
      <c r="H63" s="25"/>
      <c r="I63" s="13"/>
    </row>
    <row r="64" spans="1:9" ht="15" customHeight="1" x14ac:dyDescent="0.3">
      <c r="A64" s="1"/>
      <c r="B64" s="24" t="s">
        <v>47</v>
      </c>
      <c r="C64" s="25"/>
      <c r="D64" s="26">
        <v>918.25599999999997</v>
      </c>
      <c r="E64" s="25"/>
      <c r="F64" s="26"/>
      <c r="G64" s="26"/>
      <c r="H64" s="25"/>
      <c r="I64" s="13">
        <v>1119.0986677937431</v>
      </c>
    </row>
    <row r="65" spans="1:9" ht="15" customHeight="1" x14ac:dyDescent="0.3">
      <c r="A65" s="1"/>
      <c r="B65" s="27" t="s">
        <v>48</v>
      </c>
      <c r="C65" s="25"/>
      <c r="D65" s="26">
        <v>918.25599999999997</v>
      </c>
      <c r="E65" s="25"/>
      <c r="F65" s="26"/>
      <c r="G65" s="26"/>
      <c r="H65" s="25"/>
      <c r="I65" s="13">
        <v>1119.0986677937431</v>
      </c>
    </row>
    <row r="66" spans="1:9" ht="15" customHeight="1" x14ac:dyDescent="0.3">
      <c r="A66" s="1"/>
      <c r="B66" s="27" t="s">
        <v>49</v>
      </c>
      <c r="C66" s="25"/>
      <c r="D66" s="26">
        <v>0</v>
      </c>
      <c r="E66" s="25"/>
      <c r="F66" s="26"/>
      <c r="G66" s="26"/>
      <c r="H66" s="25"/>
      <c r="I66" s="13">
        <v>0</v>
      </c>
    </row>
    <row r="67" spans="1:9" ht="15" customHeight="1" x14ac:dyDescent="0.3">
      <c r="A67" s="1"/>
      <c r="B67" s="24" t="s">
        <v>50</v>
      </c>
      <c r="C67" s="25"/>
      <c r="D67" s="26">
        <v>20305.571</v>
      </c>
      <c r="E67" s="25"/>
      <c r="F67" s="26"/>
      <c r="G67" s="26"/>
      <c r="H67" s="25"/>
      <c r="I67" s="13">
        <v>19342.653702828753</v>
      </c>
    </row>
    <row r="68" spans="1:9" ht="15" customHeight="1" x14ac:dyDescent="0.3">
      <c r="A68" s="1"/>
      <c r="B68" s="27" t="s">
        <v>51</v>
      </c>
      <c r="C68" s="25"/>
      <c r="D68" s="26">
        <v>14883.409</v>
      </c>
      <c r="E68" s="25"/>
      <c r="F68" s="26"/>
      <c r="G68" s="26"/>
      <c r="H68" s="25"/>
      <c r="I68" s="13">
        <v>15715.438360845079</v>
      </c>
    </row>
    <row r="69" spans="1:9" ht="15" customHeight="1" x14ac:dyDescent="0.3">
      <c r="A69" s="1"/>
      <c r="B69" s="28" t="s">
        <v>52</v>
      </c>
      <c r="C69" s="25"/>
      <c r="D69" s="26">
        <v>53.875</v>
      </c>
      <c r="E69" s="25"/>
      <c r="F69" s="26"/>
      <c r="G69" s="26"/>
      <c r="H69" s="25"/>
      <c r="I69" s="13">
        <v>59.650073039144303</v>
      </c>
    </row>
    <row r="70" spans="1:9" ht="15" customHeight="1" x14ac:dyDescent="0.3">
      <c r="A70" s="1"/>
      <c r="B70" s="28" t="s">
        <v>53</v>
      </c>
      <c r="C70" s="25"/>
      <c r="D70" s="26">
        <v>1069.9079999999999</v>
      </c>
      <c r="E70" s="25"/>
      <c r="F70" s="26"/>
      <c r="G70" s="26"/>
      <c r="H70" s="25"/>
      <c r="I70" s="13">
        <v>1014.9603980342106</v>
      </c>
    </row>
    <row r="71" spans="1:9" ht="15" customHeight="1" x14ac:dyDescent="0.3">
      <c r="A71" s="1"/>
      <c r="B71" s="28" t="s">
        <v>54</v>
      </c>
      <c r="C71" s="25"/>
      <c r="D71" s="26">
        <v>8727.7270000000008</v>
      </c>
      <c r="E71" s="25"/>
      <c r="F71" s="26"/>
      <c r="G71" s="26"/>
      <c r="H71" s="25"/>
      <c r="I71" s="13">
        <v>8787.9350583403211</v>
      </c>
    </row>
    <row r="72" spans="1:9" ht="15" customHeight="1" x14ac:dyDescent="0.3">
      <c r="A72" s="1"/>
      <c r="B72" s="28" t="s">
        <v>55</v>
      </c>
      <c r="C72" s="25"/>
      <c r="D72" s="26">
        <v>287.66500000000002</v>
      </c>
      <c r="E72" s="25"/>
      <c r="F72" s="26"/>
      <c r="G72" s="26"/>
      <c r="H72" s="25"/>
      <c r="I72" s="13">
        <v>300.72636799999998</v>
      </c>
    </row>
    <row r="73" spans="1:9" ht="15" customHeight="1" x14ac:dyDescent="0.3">
      <c r="A73" s="1"/>
      <c r="B73" s="28" t="s">
        <v>56</v>
      </c>
      <c r="C73" s="25"/>
      <c r="D73" s="26">
        <v>2207.0219999999999</v>
      </c>
      <c r="E73" s="25"/>
      <c r="F73" s="26"/>
      <c r="G73" s="26"/>
      <c r="H73" s="25"/>
      <c r="I73" s="13">
        <v>2260.3434397069086</v>
      </c>
    </row>
    <row r="74" spans="1:9" ht="15" customHeight="1" x14ac:dyDescent="0.3">
      <c r="A74" s="1"/>
      <c r="B74" s="36" t="s">
        <v>57</v>
      </c>
      <c r="C74" s="25"/>
      <c r="D74" s="26">
        <v>349.13900000000001</v>
      </c>
      <c r="E74" s="25"/>
      <c r="F74" s="26"/>
      <c r="G74" s="26"/>
      <c r="H74" s="25"/>
      <c r="I74" s="13">
        <v>458.79023400000005</v>
      </c>
    </row>
    <row r="75" spans="1:9" ht="15" customHeight="1" x14ac:dyDescent="0.3">
      <c r="A75" s="1"/>
      <c r="B75" s="36" t="s">
        <v>58</v>
      </c>
      <c r="C75" s="25"/>
      <c r="D75" s="26">
        <v>43.954999999999998</v>
      </c>
      <c r="E75" s="25"/>
      <c r="F75" s="26"/>
      <c r="G75" s="26"/>
      <c r="H75" s="25"/>
      <c r="I75" s="13">
        <v>39.506197</v>
      </c>
    </row>
    <row r="76" spans="1:9" ht="15" customHeight="1" x14ac:dyDescent="0.3">
      <c r="A76" s="1"/>
      <c r="B76" s="36" t="s">
        <v>59</v>
      </c>
      <c r="C76" s="25"/>
      <c r="D76" s="26">
        <v>617.88499999999999</v>
      </c>
      <c r="E76" s="25"/>
      <c r="F76" s="26"/>
      <c r="G76" s="26"/>
      <c r="H76" s="25"/>
      <c r="I76" s="13">
        <v>606.31044664517435</v>
      </c>
    </row>
    <row r="77" spans="1:9" ht="15" customHeight="1" x14ac:dyDescent="0.3">
      <c r="A77" s="1"/>
      <c r="B77" s="36" t="s">
        <v>60</v>
      </c>
      <c r="C77" s="25"/>
      <c r="D77" s="26">
        <v>114.48699999999999</v>
      </c>
      <c r="E77" s="25"/>
      <c r="F77" s="26"/>
      <c r="G77" s="26"/>
      <c r="H77" s="25"/>
      <c r="I77" s="13">
        <v>100.98328554911251</v>
      </c>
    </row>
    <row r="78" spans="1:9" ht="15" customHeight="1" x14ac:dyDescent="0.3">
      <c r="A78" s="1"/>
      <c r="B78" s="36" t="s">
        <v>61</v>
      </c>
      <c r="C78" s="25"/>
      <c r="D78" s="26">
        <v>529.59500000000003</v>
      </c>
      <c r="E78" s="25"/>
      <c r="F78" s="26"/>
      <c r="G78" s="26"/>
      <c r="H78" s="25"/>
      <c r="I78" s="13">
        <v>533.97416063262176</v>
      </c>
    </row>
    <row r="79" spans="1:9" ht="15" customHeight="1" x14ac:dyDescent="0.3">
      <c r="A79" s="1"/>
      <c r="B79" s="36" t="s">
        <v>62</v>
      </c>
      <c r="C79" s="25"/>
      <c r="D79" s="26">
        <v>551.96099999999979</v>
      </c>
      <c r="E79" s="25"/>
      <c r="F79" s="26"/>
      <c r="G79" s="26"/>
      <c r="H79" s="25"/>
      <c r="I79" s="13">
        <v>520.77911588000006</v>
      </c>
    </row>
    <row r="80" spans="1:9" ht="15" customHeight="1" x14ac:dyDescent="0.3">
      <c r="A80" s="1"/>
      <c r="B80" s="28" t="s">
        <v>63</v>
      </c>
      <c r="C80" s="25"/>
      <c r="D80" s="26">
        <v>1545.4159999999999</v>
      </c>
      <c r="E80" s="25"/>
      <c r="F80" s="26"/>
      <c r="G80" s="26"/>
      <c r="H80" s="25"/>
      <c r="I80" s="13">
        <v>1791.3210103665774</v>
      </c>
    </row>
    <row r="81" spans="1:9" ht="15" customHeight="1" x14ac:dyDescent="0.3">
      <c r="A81" s="1"/>
      <c r="B81" s="36" t="s">
        <v>64</v>
      </c>
      <c r="C81" s="25"/>
      <c r="D81" s="26">
        <v>381.34800000000001</v>
      </c>
      <c r="E81" s="25"/>
      <c r="F81" s="26"/>
      <c r="G81" s="26"/>
      <c r="H81" s="25"/>
      <c r="I81" s="13">
        <v>421.79924578538902</v>
      </c>
    </row>
    <row r="82" spans="1:9" ht="15" customHeight="1" x14ac:dyDescent="0.3">
      <c r="A82" s="1"/>
      <c r="B82" s="36" t="s">
        <v>65</v>
      </c>
      <c r="C82" s="25"/>
      <c r="D82" s="26">
        <v>1102.9690000000001</v>
      </c>
      <c r="E82" s="25"/>
      <c r="F82" s="26"/>
      <c r="G82" s="26"/>
      <c r="H82" s="25"/>
      <c r="I82" s="13">
        <v>1365.5686038696285</v>
      </c>
    </row>
    <row r="83" spans="1:9" ht="15" customHeight="1" x14ac:dyDescent="0.3">
      <c r="A83" s="1"/>
      <c r="B83" s="27" t="s">
        <v>66</v>
      </c>
      <c r="C83" s="25"/>
      <c r="D83" s="26">
        <v>5422.1620000000003</v>
      </c>
      <c r="E83" s="25"/>
      <c r="F83" s="26"/>
      <c r="G83" s="26"/>
      <c r="H83" s="25"/>
      <c r="I83" s="13">
        <v>3627.2153419836741</v>
      </c>
    </row>
    <row r="84" spans="1:9" ht="15" customHeight="1" x14ac:dyDescent="0.3">
      <c r="A84" s="1"/>
      <c r="B84" s="24" t="s">
        <v>33</v>
      </c>
      <c r="C84" s="25"/>
      <c r="D84" s="26">
        <v>3334.4430000000002</v>
      </c>
      <c r="E84" s="25"/>
      <c r="F84" s="26"/>
      <c r="G84" s="26"/>
      <c r="H84" s="25"/>
      <c r="I84" s="13">
        <v>2726.7629229946015</v>
      </c>
    </row>
    <row r="85" spans="1:9" ht="15" customHeight="1" x14ac:dyDescent="0.3">
      <c r="A85" s="1"/>
      <c r="B85" s="27" t="s">
        <v>67</v>
      </c>
      <c r="C85" s="25"/>
      <c r="D85" s="26">
        <v>1026.568</v>
      </c>
      <c r="E85" s="25"/>
      <c r="F85" s="26"/>
      <c r="G85" s="26"/>
      <c r="H85" s="25"/>
      <c r="I85" s="13">
        <v>1520.093112</v>
      </c>
    </row>
    <row r="86" spans="1:9" ht="15" customHeight="1" x14ac:dyDescent="0.3">
      <c r="A86" s="1"/>
      <c r="B86" s="27" t="s">
        <v>141</v>
      </c>
      <c r="C86" s="25"/>
      <c r="D86" s="26">
        <v>577.22</v>
      </c>
      <c r="E86" s="25"/>
      <c r="F86" s="26"/>
      <c r="G86" s="26"/>
      <c r="H86" s="25"/>
      <c r="I86" s="13">
        <v>617.85464308086603</v>
      </c>
    </row>
    <row r="87" spans="1:9" ht="15" customHeight="1" x14ac:dyDescent="0.3">
      <c r="A87" s="1"/>
      <c r="B87" s="27" t="s">
        <v>68</v>
      </c>
      <c r="C87" s="25"/>
      <c r="D87" s="26">
        <v>77.680000000000007</v>
      </c>
      <c r="E87" s="25"/>
      <c r="F87" s="26"/>
      <c r="G87" s="26"/>
      <c r="H87" s="25"/>
      <c r="I87" s="13">
        <v>79.504814612018848</v>
      </c>
    </row>
    <row r="88" spans="1:9" ht="15" customHeight="1" x14ac:dyDescent="0.3">
      <c r="A88" s="1"/>
      <c r="B88" s="20" t="s">
        <v>69</v>
      </c>
      <c r="C88" s="21"/>
      <c r="D88" s="22">
        <v>5172.1570000000011</v>
      </c>
      <c r="E88" s="21"/>
      <c r="F88" s="22"/>
      <c r="G88" s="22"/>
      <c r="H88" s="21"/>
      <c r="I88" s="23">
        <v>6425.8433561601742</v>
      </c>
    </row>
    <row r="89" spans="1:9" ht="15" customHeight="1" x14ac:dyDescent="0.3">
      <c r="A89" s="1"/>
      <c r="B89" s="24" t="s">
        <v>70</v>
      </c>
      <c r="C89" s="25"/>
      <c r="D89" s="26">
        <v>4828.8690000000006</v>
      </c>
      <c r="E89" s="25"/>
      <c r="F89" s="26"/>
      <c r="G89" s="26"/>
      <c r="H89" s="25"/>
      <c r="I89" s="13">
        <v>5531.3975622015587</v>
      </c>
    </row>
    <row r="90" spans="1:9" ht="15" customHeight="1" x14ac:dyDescent="0.3">
      <c r="A90" s="1"/>
      <c r="B90" s="27" t="s">
        <v>71</v>
      </c>
      <c r="C90" s="25"/>
      <c r="D90" s="26">
        <v>4788.6260000000002</v>
      </c>
      <c r="E90" s="25"/>
      <c r="F90" s="26"/>
      <c r="G90" s="26"/>
      <c r="H90" s="25"/>
      <c r="I90" s="13">
        <v>5475.5137082684769</v>
      </c>
    </row>
    <row r="91" spans="1:9" ht="15" customHeight="1" x14ac:dyDescent="0.3">
      <c r="A91" s="1"/>
      <c r="B91" s="27" t="s">
        <v>72</v>
      </c>
      <c r="C91" s="25"/>
      <c r="D91" s="26">
        <v>64.59</v>
      </c>
      <c r="E91" s="25"/>
      <c r="F91" s="26"/>
      <c r="G91" s="26"/>
      <c r="H91" s="25"/>
      <c r="I91" s="13">
        <v>40.998506591854195</v>
      </c>
    </row>
    <row r="92" spans="1:9" ht="15" customHeight="1" x14ac:dyDescent="0.3">
      <c r="A92" s="1"/>
      <c r="B92" s="27" t="s">
        <v>73</v>
      </c>
      <c r="C92" s="25"/>
      <c r="D92" s="26">
        <v>-24.347000000000001</v>
      </c>
      <c r="E92" s="25"/>
      <c r="F92" s="26"/>
      <c r="G92" s="26"/>
      <c r="H92" s="25"/>
      <c r="I92" s="13">
        <v>14.885347341227108</v>
      </c>
    </row>
    <row r="93" spans="1:9" ht="15" customHeight="1" x14ac:dyDescent="0.3">
      <c r="A93" s="1"/>
      <c r="B93" s="24" t="s">
        <v>34</v>
      </c>
      <c r="C93" s="25"/>
      <c r="D93" s="26">
        <v>343.28800000000001</v>
      </c>
      <c r="E93" s="25"/>
      <c r="F93" s="26"/>
      <c r="G93" s="26"/>
      <c r="H93" s="25"/>
      <c r="I93" s="13">
        <v>894.44579395861535</v>
      </c>
    </row>
    <row r="94" spans="1:9" ht="15" customHeight="1" x14ac:dyDescent="0.3">
      <c r="A94" s="1"/>
      <c r="B94" s="29" t="s">
        <v>81</v>
      </c>
      <c r="C94" s="30"/>
      <c r="D94" s="30">
        <f>D9-D48</f>
        <v>-5213.4520000000048</v>
      </c>
      <c r="E94" s="30"/>
      <c r="F94" s="30">
        <f>F9-F48</f>
        <v>0</v>
      </c>
      <c r="G94" s="30">
        <f>G9-G48</f>
        <v>0</v>
      </c>
      <c r="H94" s="30"/>
      <c r="I94" s="30">
        <f t="shared" ref="I94" si="7">I9-I48</f>
        <v>-5032.8867809978547</v>
      </c>
    </row>
    <row r="95" spans="1:9" ht="15" customHeight="1" x14ac:dyDescent="0.3">
      <c r="A95" s="1"/>
      <c r="B95" s="29" t="s">
        <v>7</v>
      </c>
      <c r="C95" s="30"/>
      <c r="D95" s="37">
        <f>D94/D$96*100</f>
        <v>-4.9400004019502228</v>
      </c>
      <c r="E95" s="30"/>
      <c r="F95" s="37">
        <f>F94/F$96*100</f>
        <v>0</v>
      </c>
      <c r="G95" s="37">
        <f>G94/G$96*100</f>
        <v>0</v>
      </c>
      <c r="H95" s="30"/>
      <c r="I95" s="37">
        <f t="shared" ref="I95" si="8">I94/I$96*100</f>
        <v>-4.7689060479097316</v>
      </c>
    </row>
    <row r="96" spans="1:9" ht="15" customHeight="1" x14ac:dyDescent="0.3">
      <c r="A96" s="1"/>
      <c r="B96" s="24" t="s">
        <v>78</v>
      </c>
      <c r="C96" s="25"/>
      <c r="D96" s="26">
        <v>105535.45699999999</v>
      </c>
      <c r="E96" s="25"/>
      <c r="F96" s="26">
        <v>88994.775999999998</v>
      </c>
      <c r="G96" s="26">
        <v>89615.638999999996</v>
      </c>
      <c r="H96" s="25"/>
      <c r="I96" s="13">
        <v>105535.456778475</v>
      </c>
    </row>
  </sheetData>
  <mergeCells count="1">
    <mergeCell ref="B5:B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21BE5-A627-40F1-86A4-2C70841F19F4}">
  <sheetPr>
    <tabColor rgb="FF13B5EA"/>
  </sheetPr>
  <dimension ref="A1:B79"/>
  <sheetViews>
    <sheetView showGridLines="0" workbookViewId="0"/>
  </sheetViews>
  <sheetFormatPr defaultRowHeight="15.6" x14ac:dyDescent="0.3"/>
  <cols>
    <col min="1" max="1" width="40.77734375" style="38" customWidth="1"/>
    <col min="2" max="2" width="12.77734375" style="42" customWidth="1"/>
  </cols>
  <sheetData>
    <row r="1" spans="1:2" ht="14.4" x14ac:dyDescent="0.3">
      <c r="A1" s="43" t="s">
        <v>166</v>
      </c>
      <c r="B1" s="41"/>
    </row>
    <row r="2" spans="1:2" ht="14.4" x14ac:dyDescent="0.3">
      <c r="A2" s="29"/>
      <c r="B2" s="19" t="s">
        <v>186</v>
      </c>
    </row>
    <row r="3" spans="1:2" ht="14.4" x14ac:dyDescent="0.3">
      <c r="A3" s="24" t="s">
        <v>149</v>
      </c>
      <c r="B3" s="26">
        <v>0</v>
      </c>
    </row>
    <row r="4" spans="1:2" ht="14.4" x14ac:dyDescent="0.3">
      <c r="A4" s="32" t="s">
        <v>138</v>
      </c>
      <c r="B4" s="34">
        <v>24.227565070887181</v>
      </c>
    </row>
    <row r="5" spans="1:2" ht="14.4" x14ac:dyDescent="0.3">
      <c r="A5" s="24" t="s">
        <v>140</v>
      </c>
      <c r="B5" s="26">
        <v>232.75568598666666</v>
      </c>
    </row>
    <row r="6" spans="1:2" ht="14.4" x14ac:dyDescent="0.3">
      <c r="A6" s="24" t="s">
        <v>159</v>
      </c>
      <c r="B6" s="26">
        <v>-89.303394927779465</v>
      </c>
    </row>
    <row r="7" spans="1:2" ht="14.4" x14ac:dyDescent="0.3">
      <c r="A7" s="24" t="s">
        <v>139</v>
      </c>
      <c r="B7" s="26">
        <v>-119.22472598799999</v>
      </c>
    </row>
    <row r="8" spans="1:2" ht="14.4" x14ac:dyDescent="0.3">
      <c r="A8" s="32" t="s">
        <v>189</v>
      </c>
      <c r="B8" s="26">
        <v>168.23900000000003</v>
      </c>
    </row>
    <row r="9" spans="1:2" ht="14.4" x14ac:dyDescent="0.3">
      <c r="A9" s="32" t="s">
        <v>8</v>
      </c>
      <c r="B9" s="34">
        <v>383.91918538797108</v>
      </c>
    </row>
    <row r="10" spans="1:2" ht="14.4" x14ac:dyDescent="0.3">
      <c r="A10" s="24" t="s">
        <v>82</v>
      </c>
      <c r="B10" s="26">
        <v>-26.489000000000033</v>
      </c>
    </row>
    <row r="11" spans="1:2" ht="14.4" x14ac:dyDescent="0.3">
      <c r="A11" s="24" t="s">
        <v>127</v>
      </c>
      <c r="B11" s="26">
        <v>135.05999999999995</v>
      </c>
    </row>
    <row r="12" spans="1:2" ht="14.4" x14ac:dyDescent="0.3">
      <c r="A12" s="24" t="s">
        <v>83</v>
      </c>
      <c r="B12" s="26">
        <v>97.1850000000004</v>
      </c>
    </row>
    <row r="13" spans="1:2" ht="14.4" x14ac:dyDescent="0.3">
      <c r="A13" s="24" t="s">
        <v>4</v>
      </c>
      <c r="B13" s="26">
        <v>21.732999999998356</v>
      </c>
    </row>
    <row r="14" spans="1:2" ht="14.4" x14ac:dyDescent="0.3">
      <c r="A14" s="24" t="s">
        <v>84</v>
      </c>
      <c r="B14" s="26">
        <v>104.0619999999999</v>
      </c>
    </row>
    <row r="15" spans="1:2" ht="14.4" x14ac:dyDescent="0.3">
      <c r="A15" s="24" t="s">
        <v>85</v>
      </c>
      <c r="B15" s="26">
        <v>52.756000000000313</v>
      </c>
    </row>
    <row r="16" spans="1:2" ht="14.4" x14ac:dyDescent="0.3">
      <c r="A16" s="24" t="s">
        <v>150</v>
      </c>
      <c r="B16" s="26">
        <v>0.65818538798116322</v>
      </c>
    </row>
    <row r="17" spans="1:2" ht="14.4" x14ac:dyDescent="0.3">
      <c r="A17" s="24" t="s">
        <v>151</v>
      </c>
      <c r="B17" s="26">
        <v>-2.4830000000000041</v>
      </c>
    </row>
    <row r="18" spans="1:2" ht="14.4" x14ac:dyDescent="0.3">
      <c r="A18" s="24" t="s">
        <v>152</v>
      </c>
      <c r="B18" s="26">
        <v>1.4370000000000118</v>
      </c>
    </row>
    <row r="19" spans="1:2" ht="14.4" x14ac:dyDescent="0.3">
      <c r="A19" s="32" t="s">
        <v>86</v>
      </c>
      <c r="B19" s="34">
        <v>176.55440924253412</v>
      </c>
    </row>
    <row r="20" spans="1:2" ht="14.4" x14ac:dyDescent="0.3">
      <c r="A20" s="24" t="s">
        <v>87</v>
      </c>
      <c r="B20" s="26">
        <v>87.367456630000049</v>
      </c>
    </row>
    <row r="21" spans="1:2" ht="14.4" x14ac:dyDescent="0.3">
      <c r="A21" s="24" t="s">
        <v>88</v>
      </c>
      <c r="B21" s="26">
        <v>14.565470750902307</v>
      </c>
    </row>
    <row r="22" spans="1:2" ht="14.4" x14ac:dyDescent="0.3">
      <c r="A22" s="24" t="s">
        <v>89</v>
      </c>
      <c r="B22" s="26">
        <v>12.489071726424896</v>
      </c>
    </row>
    <row r="23" spans="1:2" ht="14.4" x14ac:dyDescent="0.3">
      <c r="A23" s="24" t="s">
        <v>90</v>
      </c>
      <c r="B23" s="26">
        <v>6.1819450400000031</v>
      </c>
    </row>
    <row r="24" spans="1:2" ht="14.4" x14ac:dyDescent="0.3">
      <c r="A24" s="24" t="s">
        <v>91</v>
      </c>
      <c r="B24" s="26">
        <v>62.590625875884228</v>
      </c>
    </row>
    <row r="25" spans="1:2" ht="14.4" x14ac:dyDescent="0.3">
      <c r="A25" s="24" t="s">
        <v>92</v>
      </c>
      <c r="B25" s="26">
        <v>-14.863787004874041</v>
      </c>
    </row>
    <row r="26" spans="1:2" ht="14.4" x14ac:dyDescent="0.3">
      <c r="A26" s="24" t="s">
        <v>93</v>
      </c>
      <c r="B26" s="26">
        <v>-2.0089080000000052</v>
      </c>
    </row>
    <row r="27" spans="1:2" ht="14.4" x14ac:dyDescent="0.3">
      <c r="A27" s="24" t="s">
        <v>168</v>
      </c>
      <c r="B27" s="26">
        <v>16.471008645735168</v>
      </c>
    </row>
    <row r="28" spans="1:2" ht="14.4" x14ac:dyDescent="0.3">
      <c r="A28" s="24" t="s">
        <v>169</v>
      </c>
      <c r="B28" s="26">
        <v>-7.3262644215383972</v>
      </c>
    </row>
    <row r="29" spans="1:2" ht="14.4" x14ac:dyDescent="0.3">
      <c r="A29" s="24" t="s">
        <v>170</v>
      </c>
      <c r="B29" s="26">
        <v>1.087789999999984</v>
      </c>
    </row>
    <row r="30" spans="1:2" ht="14.4" x14ac:dyDescent="0.3">
      <c r="A30" s="32" t="s">
        <v>94</v>
      </c>
      <c r="B30" s="34">
        <v>36.945352567970986</v>
      </c>
    </row>
    <row r="31" spans="1:2" ht="14.4" x14ac:dyDescent="0.3">
      <c r="A31" s="24" t="s">
        <v>95</v>
      </c>
      <c r="B31" s="26">
        <v>-14.733207725121247</v>
      </c>
    </row>
    <row r="32" spans="1:2" ht="14.4" x14ac:dyDescent="0.3">
      <c r="A32" s="24" t="s">
        <v>96</v>
      </c>
      <c r="B32" s="26">
        <v>51.678560293091323</v>
      </c>
    </row>
    <row r="33" spans="1:2" ht="14.4" x14ac:dyDescent="0.3">
      <c r="A33" s="32" t="s">
        <v>97</v>
      </c>
      <c r="B33" s="34">
        <v>-64.877448358570746</v>
      </c>
    </row>
    <row r="34" spans="1:2" ht="14.4" x14ac:dyDescent="0.3">
      <c r="A34" s="24" t="s">
        <v>98</v>
      </c>
      <c r="B34" s="26">
        <v>-167.33428000000004</v>
      </c>
    </row>
    <row r="35" spans="1:2" ht="14.4" x14ac:dyDescent="0.3">
      <c r="A35" s="24" t="s">
        <v>99</v>
      </c>
      <c r="B35" s="26">
        <v>97.052866817659947</v>
      </c>
    </row>
    <row r="36" spans="1:2" ht="14.4" x14ac:dyDescent="0.3">
      <c r="A36" s="24" t="s">
        <v>100</v>
      </c>
      <c r="B36" s="26">
        <v>157</v>
      </c>
    </row>
    <row r="37" spans="1:2" ht="14.4" x14ac:dyDescent="0.3">
      <c r="A37" s="24" t="s">
        <v>101</v>
      </c>
      <c r="B37" s="26">
        <v>-151.59603517623069</v>
      </c>
    </row>
    <row r="38" spans="1:2" ht="14.4" x14ac:dyDescent="0.3">
      <c r="A38" s="32" t="s">
        <v>102</v>
      </c>
      <c r="B38" s="34">
        <v>-367.69553184530378</v>
      </c>
    </row>
    <row r="39" spans="1:2" ht="14.4" x14ac:dyDescent="0.3">
      <c r="A39" s="24" t="s">
        <v>103</v>
      </c>
      <c r="B39" s="26">
        <v>101.81363199999987</v>
      </c>
    </row>
    <row r="40" spans="1:2" ht="14.4" x14ac:dyDescent="0.3">
      <c r="A40" s="24" t="s">
        <v>104</v>
      </c>
      <c r="B40" s="26">
        <v>-38.48313847983718</v>
      </c>
    </row>
    <row r="41" spans="1:2" ht="14.4" x14ac:dyDescent="0.3">
      <c r="A41" s="24" t="s">
        <v>105</v>
      </c>
      <c r="B41" s="26">
        <v>8.0965648987187251</v>
      </c>
    </row>
    <row r="42" spans="1:2" ht="14.4" x14ac:dyDescent="0.3">
      <c r="A42" s="24" t="s">
        <v>106</v>
      </c>
      <c r="B42" s="26">
        <v>-6.9945798022015424</v>
      </c>
    </row>
    <row r="43" spans="1:2" ht="14.4" x14ac:dyDescent="0.3">
      <c r="A43" s="24" t="s">
        <v>107</v>
      </c>
      <c r="B43" s="26">
        <v>18.338446583209588</v>
      </c>
    </row>
    <row r="44" spans="1:2" ht="14.4" x14ac:dyDescent="0.3">
      <c r="A44" s="24" t="s">
        <v>153</v>
      </c>
      <c r="B44" s="26">
        <v>-430.01785448327792</v>
      </c>
    </row>
    <row r="45" spans="1:2" ht="14.4" x14ac:dyDescent="0.3">
      <c r="A45" s="24" t="s">
        <v>157</v>
      </c>
      <c r="B45" s="26">
        <v>39.952926373730918</v>
      </c>
    </row>
    <row r="46" spans="1:2" ht="14.4" x14ac:dyDescent="0.3">
      <c r="A46" s="24" t="s">
        <v>108</v>
      </c>
      <c r="B46" s="26">
        <v>91.942388488341749</v>
      </c>
    </row>
    <row r="47" spans="1:2" ht="14.4" x14ac:dyDescent="0.3">
      <c r="A47" s="24" t="s">
        <v>154</v>
      </c>
      <c r="B47" s="26">
        <v>417.81583898135295</v>
      </c>
    </row>
    <row r="48" spans="1:2" ht="14.4" x14ac:dyDescent="0.3">
      <c r="A48" s="24" t="s">
        <v>155</v>
      </c>
      <c r="B48" s="26">
        <v>-530.56133555382473</v>
      </c>
    </row>
    <row r="49" spans="1:2" ht="14.4" x14ac:dyDescent="0.3">
      <c r="A49" s="24" t="s">
        <v>156</v>
      </c>
      <c r="B49" s="26">
        <v>-39.598420851517886</v>
      </c>
    </row>
    <row r="50" spans="1:2" ht="14.4" x14ac:dyDescent="0.3">
      <c r="A50" s="32" t="s">
        <v>109</v>
      </c>
      <c r="B50" s="34">
        <v>169.5578782389548</v>
      </c>
    </row>
    <row r="51" spans="1:2" ht="14.4" x14ac:dyDescent="0.3">
      <c r="A51" s="24" t="s">
        <v>110</v>
      </c>
      <c r="B51" s="26">
        <v>175.22705638385014</v>
      </c>
    </row>
    <row r="52" spans="1:2" ht="14.4" x14ac:dyDescent="0.3">
      <c r="A52" s="24" t="s">
        <v>111</v>
      </c>
      <c r="B52" s="26">
        <v>-5.6691781448951133</v>
      </c>
    </row>
    <row r="53" spans="1:2" ht="14.4" x14ac:dyDescent="0.3">
      <c r="A53" s="32" t="s">
        <v>112</v>
      </c>
      <c r="B53" s="34">
        <v>-220.01875214342454</v>
      </c>
    </row>
    <row r="54" spans="1:2" ht="14.4" x14ac:dyDescent="0.3">
      <c r="A54" s="24" t="s">
        <v>113</v>
      </c>
      <c r="B54" s="26">
        <v>-19.268289042825927</v>
      </c>
    </row>
    <row r="55" spans="1:2" ht="14.4" x14ac:dyDescent="0.3">
      <c r="A55" s="24" t="s">
        <v>114</v>
      </c>
      <c r="B55" s="26">
        <v>-50</v>
      </c>
    </row>
    <row r="56" spans="1:2" ht="14.4" x14ac:dyDescent="0.3">
      <c r="A56" s="24" t="s">
        <v>115</v>
      </c>
      <c r="B56" s="26">
        <v>-228.11338239664644</v>
      </c>
    </row>
    <row r="57" spans="1:2" ht="14.4" x14ac:dyDescent="0.3">
      <c r="A57" s="24" t="s">
        <v>128</v>
      </c>
      <c r="B57" s="26">
        <v>111.65463867358424</v>
      </c>
    </row>
    <row r="58" spans="1:2" ht="14.4" x14ac:dyDescent="0.3">
      <c r="A58" s="24" t="s">
        <v>125</v>
      </c>
      <c r="B58" s="26">
        <v>-34.291719377536538</v>
      </c>
    </row>
    <row r="59" spans="1:2" ht="14.4" x14ac:dyDescent="0.3">
      <c r="A59" s="32" t="s">
        <v>116</v>
      </c>
      <c r="B59" s="34">
        <v>-107.00908513734669</v>
      </c>
    </row>
    <row r="60" spans="1:2" ht="14.4" x14ac:dyDescent="0.3">
      <c r="A60" s="24" t="s">
        <v>117</v>
      </c>
      <c r="B60" s="26">
        <v>-3.3100040000044828</v>
      </c>
    </row>
    <row r="61" spans="1:2" ht="14.4" x14ac:dyDescent="0.3">
      <c r="A61" s="24" t="s">
        <v>118</v>
      </c>
      <c r="B61" s="26">
        <v>1.0972009049501708</v>
      </c>
    </row>
    <row r="62" spans="1:2" ht="14.4" x14ac:dyDescent="0.3">
      <c r="A62" s="24" t="s">
        <v>119</v>
      </c>
      <c r="B62" s="26">
        <v>-1.9414186810964793</v>
      </c>
    </row>
    <row r="63" spans="1:2" ht="14.4" x14ac:dyDescent="0.3">
      <c r="A63" s="24" t="s">
        <v>120</v>
      </c>
      <c r="B63" s="26">
        <v>28.938707117380318</v>
      </c>
    </row>
    <row r="64" spans="1:2" ht="14.4" x14ac:dyDescent="0.3">
      <c r="A64" s="24" t="s">
        <v>158</v>
      </c>
      <c r="B64" s="26">
        <v>-9.6947635291472309</v>
      </c>
    </row>
    <row r="65" spans="1:2" ht="14.4" x14ac:dyDescent="0.3">
      <c r="A65" s="24" t="s">
        <v>121</v>
      </c>
      <c r="B65" s="26">
        <v>-18.082574171197486</v>
      </c>
    </row>
    <row r="66" spans="1:2" ht="14.4" x14ac:dyDescent="0.3">
      <c r="A66" s="24" t="s">
        <v>6</v>
      </c>
      <c r="B66" s="26">
        <v>12.673389630232023</v>
      </c>
    </row>
    <row r="67" spans="1:2" ht="14.4" x14ac:dyDescent="0.3">
      <c r="A67" s="24" t="s">
        <v>129</v>
      </c>
      <c r="B67" s="26">
        <v>0.16583361568789765</v>
      </c>
    </row>
    <row r="68" spans="1:2" ht="14.4" x14ac:dyDescent="0.3">
      <c r="A68" s="24" t="s">
        <v>130</v>
      </c>
      <c r="B68" s="26">
        <v>54.440152719930104</v>
      </c>
    </row>
    <row r="69" spans="1:2" ht="14.4" x14ac:dyDescent="0.3">
      <c r="A69" s="24" t="s">
        <v>131</v>
      </c>
      <c r="B69" s="26">
        <v>-17.333093890908486</v>
      </c>
    </row>
    <row r="70" spans="1:2" ht="14.4" x14ac:dyDescent="0.3">
      <c r="A70" s="24" t="s">
        <v>132</v>
      </c>
      <c r="B70" s="26">
        <v>-9.2163990842217665</v>
      </c>
    </row>
    <row r="71" spans="1:2" ht="14.4" x14ac:dyDescent="0.3">
      <c r="A71" s="24" t="s">
        <v>133</v>
      </c>
      <c r="B71" s="26">
        <v>-0.63268654323388063</v>
      </c>
    </row>
    <row r="72" spans="1:2" ht="14.4" x14ac:dyDescent="0.3">
      <c r="A72" s="24" t="s">
        <v>134</v>
      </c>
      <c r="B72" s="26">
        <v>0.40889299999999906</v>
      </c>
    </row>
    <row r="73" spans="1:2" ht="14.4" x14ac:dyDescent="0.3">
      <c r="A73" s="24" t="s">
        <v>135</v>
      </c>
      <c r="B73" s="26">
        <v>-3.2034300000000018</v>
      </c>
    </row>
    <row r="74" spans="1:2" ht="14.4" x14ac:dyDescent="0.3">
      <c r="A74" s="24" t="s">
        <v>136</v>
      </c>
      <c r="B74" s="26">
        <v>-1.3100840000000002</v>
      </c>
    </row>
    <row r="75" spans="1:2" ht="14.4" x14ac:dyDescent="0.3">
      <c r="A75" s="24" t="s">
        <v>5</v>
      </c>
      <c r="B75" s="26">
        <v>-221.13008300000001</v>
      </c>
    </row>
    <row r="76" spans="1:2" ht="14.4" x14ac:dyDescent="0.3">
      <c r="A76" s="24" t="s">
        <v>137</v>
      </c>
      <c r="B76" s="26">
        <v>19.305762816987745</v>
      </c>
    </row>
    <row r="77" spans="1:2" ht="14.4" x14ac:dyDescent="0.3">
      <c r="A77" s="24" t="s">
        <v>122</v>
      </c>
      <c r="B77" s="26">
        <v>61.815511957295072</v>
      </c>
    </row>
    <row r="78" spans="1:2" ht="14.4" x14ac:dyDescent="0.3">
      <c r="A78" s="32" t="s">
        <v>123</v>
      </c>
      <c r="B78" s="34">
        <v>-19.277140127042458</v>
      </c>
    </row>
    <row r="79" spans="1:2" ht="14.4" x14ac:dyDescent="0.3">
      <c r="A79" s="29" t="s">
        <v>124</v>
      </c>
      <c r="B79" s="30">
        <v>180.56543289663568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89FF2-A0E9-4FAE-B6F9-6D07DE9584CC}">
  <sheetPr>
    <tabColor rgb="FF13B5EA"/>
  </sheetPr>
  <dimension ref="A1:B79"/>
  <sheetViews>
    <sheetView showGridLines="0" workbookViewId="0"/>
  </sheetViews>
  <sheetFormatPr defaultRowHeight="15.6" x14ac:dyDescent="0.3"/>
  <cols>
    <col min="1" max="1" width="40.77734375" style="38" customWidth="1"/>
    <col min="2" max="2" width="12.77734375" style="42" customWidth="1"/>
  </cols>
  <sheetData>
    <row r="1" spans="1:2" ht="14.4" x14ac:dyDescent="0.3">
      <c r="A1" s="43" t="s">
        <v>167</v>
      </c>
      <c r="B1" s="41"/>
    </row>
    <row r="2" spans="1:2" ht="14.4" x14ac:dyDescent="0.3">
      <c r="A2" s="29"/>
      <c r="B2" s="19" t="s">
        <v>186</v>
      </c>
    </row>
    <row r="3" spans="1:2" ht="14.4" x14ac:dyDescent="0.3">
      <c r="A3" s="24" t="s">
        <v>149</v>
      </c>
      <c r="B3" s="26">
        <v>0</v>
      </c>
    </row>
    <row r="4" spans="1:2" ht="14.4" x14ac:dyDescent="0.3">
      <c r="A4" s="32" t="s">
        <v>138</v>
      </c>
      <c r="B4" s="34">
        <v>24.227565070887181</v>
      </c>
    </row>
    <row r="5" spans="1:2" ht="14.4" x14ac:dyDescent="0.3">
      <c r="A5" s="24" t="s">
        <v>140</v>
      </c>
      <c r="B5" s="26">
        <v>232.75568598666666</v>
      </c>
    </row>
    <row r="6" spans="1:2" ht="14.4" x14ac:dyDescent="0.3">
      <c r="A6" s="24" t="s">
        <v>159</v>
      </c>
      <c r="B6" s="26">
        <v>-89.303394927779465</v>
      </c>
    </row>
    <row r="7" spans="1:2" ht="14.4" x14ac:dyDescent="0.3">
      <c r="A7" s="24" t="s">
        <v>139</v>
      </c>
      <c r="B7" s="26">
        <v>-119.22472598799999</v>
      </c>
    </row>
    <row r="8" spans="1:2" ht="14.4" x14ac:dyDescent="0.3">
      <c r="A8" s="32" t="s">
        <v>189</v>
      </c>
      <c r="B8" s="34">
        <v>168.23900000000003</v>
      </c>
    </row>
    <row r="9" spans="1:2" ht="14.4" x14ac:dyDescent="0.3">
      <c r="A9" s="32" t="s">
        <v>8</v>
      </c>
      <c r="B9" s="34">
        <v>383.91918538797108</v>
      </c>
    </row>
    <row r="10" spans="1:2" ht="14.4" x14ac:dyDescent="0.3">
      <c r="A10" s="24" t="s">
        <v>82</v>
      </c>
      <c r="B10" s="26">
        <v>-26.489000000000033</v>
      </c>
    </row>
    <row r="11" spans="1:2" ht="14.4" x14ac:dyDescent="0.3">
      <c r="A11" s="24" t="s">
        <v>127</v>
      </c>
      <c r="B11" s="26">
        <v>135.05999999999995</v>
      </c>
    </row>
    <row r="12" spans="1:2" ht="14.4" x14ac:dyDescent="0.3">
      <c r="A12" s="24" t="s">
        <v>83</v>
      </c>
      <c r="B12" s="26">
        <v>97.1850000000004</v>
      </c>
    </row>
    <row r="13" spans="1:2" ht="14.4" x14ac:dyDescent="0.3">
      <c r="A13" s="24" t="s">
        <v>4</v>
      </c>
      <c r="B13" s="26">
        <v>21.732999999998356</v>
      </c>
    </row>
    <row r="14" spans="1:2" ht="14.4" x14ac:dyDescent="0.3">
      <c r="A14" s="24" t="s">
        <v>84</v>
      </c>
      <c r="B14" s="26">
        <v>104.0619999999999</v>
      </c>
    </row>
    <row r="15" spans="1:2" ht="14.4" x14ac:dyDescent="0.3">
      <c r="A15" s="24" t="s">
        <v>85</v>
      </c>
      <c r="B15" s="26">
        <v>52.756000000000313</v>
      </c>
    </row>
    <row r="16" spans="1:2" ht="14.4" x14ac:dyDescent="0.3">
      <c r="A16" s="24" t="s">
        <v>150</v>
      </c>
      <c r="B16" s="26">
        <v>0.65818538798116322</v>
      </c>
    </row>
    <row r="17" spans="1:2" ht="14.4" x14ac:dyDescent="0.3">
      <c r="A17" s="24" t="s">
        <v>151</v>
      </c>
      <c r="B17" s="26">
        <v>-2.4830000000000041</v>
      </c>
    </row>
    <row r="18" spans="1:2" ht="14.4" x14ac:dyDescent="0.3">
      <c r="A18" s="24" t="s">
        <v>152</v>
      </c>
      <c r="B18" s="26">
        <v>1.4370000000000118</v>
      </c>
    </row>
    <row r="19" spans="1:2" ht="14.4" x14ac:dyDescent="0.3">
      <c r="A19" s="32" t="s">
        <v>86</v>
      </c>
      <c r="B19" s="34">
        <v>177.86525834703411</v>
      </c>
    </row>
    <row r="20" spans="1:2" ht="14.4" x14ac:dyDescent="0.3">
      <c r="A20" s="24" t="s">
        <v>87</v>
      </c>
      <c r="B20" s="26">
        <v>87.367456630000049</v>
      </c>
    </row>
    <row r="21" spans="1:2" ht="14.4" x14ac:dyDescent="0.3">
      <c r="A21" s="24" t="s">
        <v>88</v>
      </c>
      <c r="B21" s="26">
        <v>14.565470750902307</v>
      </c>
    </row>
    <row r="22" spans="1:2" ht="14.4" x14ac:dyDescent="0.3">
      <c r="A22" s="24" t="s">
        <v>89</v>
      </c>
      <c r="B22" s="26">
        <v>12.489071726424896</v>
      </c>
    </row>
    <row r="23" spans="1:2" ht="14.4" x14ac:dyDescent="0.3">
      <c r="A23" s="24" t="s">
        <v>90</v>
      </c>
      <c r="B23" s="26">
        <v>6.1819450400000031</v>
      </c>
    </row>
    <row r="24" spans="1:2" ht="14.4" x14ac:dyDescent="0.3">
      <c r="A24" s="24" t="s">
        <v>91</v>
      </c>
      <c r="B24" s="26">
        <v>63.901474980384194</v>
      </c>
    </row>
    <row r="25" spans="1:2" ht="14.4" x14ac:dyDescent="0.3">
      <c r="A25" s="24" t="s">
        <v>92</v>
      </c>
      <c r="B25" s="26">
        <v>-14.863787004874041</v>
      </c>
    </row>
    <row r="26" spans="1:2" ht="14.4" x14ac:dyDescent="0.3">
      <c r="A26" s="24" t="s">
        <v>93</v>
      </c>
      <c r="B26" s="26">
        <v>-2.0089080000000052</v>
      </c>
    </row>
    <row r="27" spans="1:2" ht="14.4" x14ac:dyDescent="0.3">
      <c r="A27" s="24" t="s">
        <v>168</v>
      </c>
      <c r="B27" s="26">
        <v>16.471008645735168</v>
      </c>
    </row>
    <row r="28" spans="1:2" ht="14.4" x14ac:dyDescent="0.3">
      <c r="A28" s="24" t="s">
        <v>169</v>
      </c>
      <c r="B28" s="26">
        <v>-7.3262644215383972</v>
      </c>
    </row>
    <row r="29" spans="1:2" ht="14.4" x14ac:dyDescent="0.3">
      <c r="A29" s="24" t="s">
        <v>170</v>
      </c>
      <c r="B29" s="26">
        <v>1.087789999999984</v>
      </c>
    </row>
    <row r="30" spans="1:2" ht="14.4" x14ac:dyDescent="0.3">
      <c r="A30" s="32" t="s">
        <v>94</v>
      </c>
      <c r="B30" s="34">
        <v>36.945352567970986</v>
      </c>
    </row>
    <row r="31" spans="1:2" ht="14.4" x14ac:dyDescent="0.3">
      <c r="A31" s="24" t="s">
        <v>95</v>
      </c>
      <c r="B31" s="26">
        <v>-14.733207725121247</v>
      </c>
    </row>
    <row r="32" spans="1:2" ht="14.4" x14ac:dyDescent="0.3">
      <c r="A32" s="24" t="s">
        <v>96</v>
      </c>
      <c r="B32" s="26">
        <v>51.678560293091323</v>
      </c>
    </row>
    <row r="33" spans="1:2" ht="14.4" x14ac:dyDescent="0.3">
      <c r="A33" s="32" t="s">
        <v>97</v>
      </c>
      <c r="B33" s="34">
        <v>-65.877448358570746</v>
      </c>
    </row>
    <row r="34" spans="1:2" ht="14.4" x14ac:dyDescent="0.3">
      <c r="A34" s="24" t="s">
        <v>98</v>
      </c>
      <c r="B34" s="26">
        <v>-167.33428000000004</v>
      </c>
    </row>
    <row r="35" spans="1:2" ht="14.4" x14ac:dyDescent="0.3">
      <c r="A35" s="24" t="s">
        <v>99</v>
      </c>
      <c r="B35" s="26">
        <v>97.052866817659833</v>
      </c>
    </row>
    <row r="36" spans="1:2" ht="14.4" x14ac:dyDescent="0.3">
      <c r="A36" s="24" t="s">
        <v>100</v>
      </c>
      <c r="B36" s="26">
        <v>156</v>
      </c>
    </row>
    <row r="37" spans="1:2" ht="14.4" x14ac:dyDescent="0.3">
      <c r="A37" s="24" t="s">
        <v>101</v>
      </c>
      <c r="B37" s="26">
        <v>-151.59603517623069</v>
      </c>
    </row>
    <row r="38" spans="1:2" ht="14.4" x14ac:dyDescent="0.3">
      <c r="A38" s="32" t="s">
        <v>102</v>
      </c>
      <c r="B38" s="34">
        <v>474.34669939500054</v>
      </c>
    </row>
    <row r="39" spans="1:2" ht="14.4" x14ac:dyDescent="0.3">
      <c r="A39" s="24" t="s">
        <v>103</v>
      </c>
      <c r="B39" s="26">
        <v>101.81363199999987</v>
      </c>
    </row>
    <row r="40" spans="1:2" ht="14.4" x14ac:dyDescent="0.3">
      <c r="A40" s="24" t="s">
        <v>104</v>
      </c>
      <c r="B40" s="26">
        <v>-38.48313847983718</v>
      </c>
    </row>
    <row r="41" spans="1:2" ht="14.4" x14ac:dyDescent="0.3">
      <c r="A41" s="24" t="s">
        <v>105</v>
      </c>
      <c r="B41" s="26">
        <v>8.0965648987187251</v>
      </c>
    </row>
    <row r="42" spans="1:2" ht="14.4" x14ac:dyDescent="0.3">
      <c r="A42" s="24" t="s">
        <v>106</v>
      </c>
      <c r="B42" s="26">
        <v>-3.5315385989963488</v>
      </c>
    </row>
    <row r="43" spans="1:2" ht="14.4" x14ac:dyDescent="0.3">
      <c r="A43" s="24" t="s">
        <v>107</v>
      </c>
      <c r="B43" s="26">
        <v>18.338446583209588</v>
      </c>
    </row>
    <row r="44" spans="1:2" ht="14.4" x14ac:dyDescent="0.3">
      <c r="A44" s="24" t="s">
        <v>153</v>
      </c>
      <c r="B44" s="26">
        <v>-9.0949470177292824E-13</v>
      </c>
    </row>
    <row r="45" spans="1:2" ht="14.4" x14ac:dyDescent="0.3">
      <c r="A45" s="24" t="s">
        <v>157</v>
      </c>
      <c r="B45" s="26">
        <v>39.952926373730918</v>
      </c>
    </row>
    <row r="46" spans="1:2" ht="14.4" x14ac:dyDescent="0.3">
      <c r="A46" s="24" t="s">
        <v>108</v>
      </c>
      <c r="B46" s="26">
        <v>-30.057611511658251</v>
      </c>
    </row>
    <row r="47" spans="1:2" ht="14.4" x14ac:dyDescent="0.3">
      <c r="A47" s="24" t="s">
        <v>154</v>
      </c>
      <c r="B47" s="26">
        <v>417.81583898135295</v>
      </c>
    </row>
    <row r="48" spans="1:2" ht="14.4" x14ac:dyDescent="0.3">
      <c r="A48" s="24" t="s">
        <v>155</v>
      </c>
      <c r="B48" s="26">
        <v>1.1368683772161603E-13</v>
      </c>
    </row>
    <row r="49" spans="1:2" ht="14.4" x14ac:dyDescent="0.3">
      <c r="A49" s="24" t="s">
        <v>156</v>
      </c>
      <c r="B49" s="26">
        <v>-39.598420851517886</v>
      </c>
    </row>
    <row r="50" spans="1:2" ht="14.4" x14ac:dyDescent="0.3">
      <c r="A50" s="32" t="s">
        <v>109</v>
      </c>
      <c r="B50" s="34">
        <v>-72.7068891374347</v>
      </c>
    </row>
    <row r="51" spans="1:2" ht="14.4" x14ac:dyDescent="0.3">
      <c r="A51" s="24" t="s">
        <v>110</v>
      </c>
      <c r="B51" s="26">
        <v>-84.805374626761477</v>
      </c>
    </row>
    <row r="52" spans="1:2" ht="14.4" x14ac:dyDescent="0.3">
      <c r="A52" s="24" t="s">
        <v>111</v>
      </c>
      <c r="B52" s="26">
        <v>12.098485489326549</v>
      </c>
    </row>
    <row r="53" spans="1:2" ht="14.4" x14ac:dyDescent="0.3">
      <c r="A53" s="32" t="s">
        <v>112</v>
      </c>
      <c r="B53" s="34">
        <v>-226.34269314762059</v>
      </c>
    </row>
    <row r="54" spans="1:2" ht="14.4" x14ac:dyDescent="0.3">
      <c r="A54" s="24" t="s">
        <v>113</v>
      </c>
      <c r="B54" s="26">
        <v>-19.268289042825927</v>
      </c>
    </row>
    <row r="55" spans="1:2" ht="14.4" x14ac:dyDescent="0.3">
      <c r="A55" s="24" t="s">
        <v>114</v>
      </c>
      <c r="B55" s="26">
        <v>-50</v>
      </c>
    </row>
    <row r="56" spans="1:2" ht="14.4" x14ac:dyDescent="0.3">
      <c r="A56" s="24" t="s">
        <v>115</v>
      </c>
      <c r="B56" s="26">
        <v>-233.98744909344623</v>
      </c>
    </row>
    <row r="57" spans="1:2" ht="14.4" x14ac:dyDescent="0.3">
      <c r="A57" s="24" t="s">
        <v>128</v>
      </c>
      <c r="B57" s="26">
        <v>111.65463867358424</v>
      </c>
    </row>
    <row r="58" spans="1:2" ht="14.4" x14ac:dyDescent="0.3">
      <c r="A58" s="24" t="s">
        <v>125</v>
      </c>
      <c r="B58" s="26">
        <v>-34.741593684932923</v>
      </c>
    </row>
    <row r="59" spans="1:2" ht="14.4" x14ac:dyDescent="0.3">
      <c r="A59" s="32" t="s">
        <v>116</v>
      </c>
      <c r="B59" s="34">
        <v>-701.32268556870713</v>
      </c>
    </row>
    <row r="60" spans="1:2" ht="14.4" x14ac:dyDescent="0.3">
      <c r="A60" s="24" t="s">
        <v>117</v>
      </c>
      <c r="B60" s="26">
        <v>-13.101039000004675</v>
      </c>
    </row>
    <row r="61" spans="1:2" ht="14.4" x14ac:dyDescent="0.3">
      <c r="A61" s="24" t="s">
        <v>118</v>
      </c>
      <c r="B61" s="26">
        <v>-157.82352548632048</v>
      </c>
    </row>
    <row r="62" spans="1:2" ht="14.4" x14ac:dyDescent="0.3">
      <c r="A62" s="24" t="s">
        <v>119</v>
      </c>
      <c r="B62" s="26">
        <v>-73.525211059179014</v>
      </c>
    </row>
    <row r="63" spans="1:2" ht="14.4" x14ac:dyDescent="0.3">
      <c r="A63" s="24" t="s">
        <v>120</v>
      </c>
      <c r="B63" s="26">
        <v>-233.65130253797446</v>
      </c>
    </row>
    <row r="64" spans="1:2" ht="14.4" x14ac:dyDescent="0.3">
      <c r="A64" s="24" t="s">
        <v>158</v>
      </c>
      <c r="B64" s="26">
        <v>-7.2759876547237639</v>
      </c>
    </row>
    <row r="65" spans="1:2" ht="14.4" x14ac:dyDescent="0.3">
      <c r="A65" s="24" t="s">
        <v>121</v>
      </c>
      <c r="B65" s="26">
        <v>-154.79360382920618</v>
      </c>
    </row>
    <row r="66" spans="1:2" ht="14.4" x14ac:dyDescent="0.3">
      <c r="A66" s="24" t="s">
        <v>6</v>
      </c>
      <c r="B66" s="26">
        <v>-11.380640569095732</v>
      </c>
    </row>
    <row r="67" spans="1:2" ht="14.4" x14ac:dyDescent="0.3">
      <c r="A67" s="24" t="s">
        <v>129</v>
      </c>
      <c r="B67" s="26">
        <v>-116.65054998000016</v>
      </c>
    </row>
    <row r="68" spans="1:2" ht="14.4" x14ac:dyDescent="0.3">
      <c r="A68" s="24" t="s">
        <v>130</v>
      </c>
      <c r="B68" s="26">
        <v>40.572570719930098</v>
      </c>
    </row>
    <row r="69" spans="1:2" ht="14.4" x14ac:dyDescent="0.3">
      <c r="A69" s="24" t="s">
        <v>131</v>
      </c>
      <c r="B69" s="26">
        <v>-28.83591799999995</v>
      </c>
    </row>
    <row r="70" spans="1:2" ht="14.4" x14ac:dyDescent="0.3">
      <c r="A70" s="24" t="s">
        <v>132</v>
      </c>
      <c r="B70" s="26">
        <v>-3.5751070000000311</v>
      </c>
    </row>
    <row r="71" spans="1:2" ht="14.4" x14ac:dyDescent="0.3">
      <c r="A71" s="24" t="s">
        <v>133</v>
      </c>
      <c r="B71" s="26">
        <v>-0.63243499999999386</v>
      </c>
    </row>
    <row r="72" spans="1:2" ht="14.4" x14ac:dyDescent="0.3">
      <c r="A72" s="24" t="s">
        <v>134</v>
      </c>
      <c r="B72" s="26">
        <v>-8.5182149999999996</v>
      </c>
    </row>
    <row r="73" spans="1:2" ht="14.4" x14ac:dyDescent="0.3">
      <c r="A73" s="24" t="s">
        <v>135</v>
      </c>
      <c r="B73" s="26">
        <v>-3.2034300000000018</v>
      </c>
    </row>
    <row r="74" spans="1:2" ht="14.4" x14ac:dyDescent="0.3">
      <c r="A74" s="24" t="s">
        <v>136</v>
      </c>
      <c r="B74" s="26">
        <v>-1.3060840000000002</v>
      </c>
    </row>
    <row r="75" spans="1:2" ht="14.4" x14ac:dyDescent="0.3">
      <c r="A75" s="24" t="s">
        <v>5</v>
      </c>
      <c r="B75" s="26">
        <v>28.869917000000001</v>
      </c>
    </row>
    <row r="76" spans="1:2" ht="14.4" x14ac:dyDescent="0.3">
      <c r="A76" s="24" t="s">
        <v>137</v>
      </c>
      <c r="B76" s="26">
        <v>3.1126238169877922</v>
      </c>
    </row>
    <row r="77" spans="1:2" ht="14.4" x14ac:dyDescent="0.3">
      <c r="A77" s="24" t="s">
        <v>122</v>
      </c>
      <c r="B77" s="26">
        <v>40.395252010879446</v>
      </c>
    </row>
    <row r="78" spans="1:2" ht="14.4" x14ac:dyDescent="0.3">
      <c r="A78" s="32" t="s">
        <v>123</v>
      </c>
      <c r="B78" s="34">
        <v>-18.727865554387051</v>
      </c>
    </row>
    <row r="79" spans="1:2" ht="14.4" x14ac:dyDescent="0.3">
      <c r="A79" s="29" t="s">
        <v>124</v>
      </c>
      <c r="B79" s="30">
        <v>180.56547900214082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FDB99-22F2-40C8-9ACB-68C2CDB005E1}">
  <dimension ref="A1:V96"/>
  <sheetViews>
    <sheetView showGridLines="0" zoomScale="70" zoomScaleNormal="70" workbookViewId="0">
      <pane xSplit="3" ySplit="8" topLeftCell="E9" activePane="bottomRight" state="frozen"/>
      <selection pane="topRight" activeCell="D1" sqref="D1"/>
      <selection pane="bottomLeft" activeCell="A7" sqref="A7"/>
      <selection pane="bottomRight" activeCell="B5" sqref="B5:B6"/>
    </sheetView>
  </sheetViews>
  <sheetFormatPr defaultColWidth="9.21875" defaultRowHeight="15" customHeight="1" x14ac:dyDescent="0.3"/>
  <cols>
    <col min="1" max="1" width="2.77734375" customWidth="1"/>
    <col min="2" max="2" width="49.5546875" customWidth="1"/>
    <col min="3" max="3" width="0.77734375" customWidth="1"/>
    <col min="4" max="4" width="14.77734375" customWidth="1"/>
    <col min="5" max="5" width="0.77734375" customWidth="1"/>
    <col min="6" max="8" width="14.77734375" customWidth="1"/>
    <col min="9" max="9" width="0.77734375" customWidth="1"/>
    <col min="10" max="20" width="14.77734375" customWidth="1"/>
    <col min="21" max="21" width="13.5546875" customWidth="1"/>
    <col min="22" max="22" width="14.33203125" customWidth="1"/>
  </cols>
  <sheetData>
    <row r="1" spans="1:22" ht="15" customHeight="1" thickBot="1" x14ac:dyDescent="0.35">
      <c r="A1" s="45"/>
      <c r="B1" s="45"/>
      <c r="D1" s="3">
        <f>D94</f>
        <v>-7090.5320000000065</v>
      </c>
      <c r="E1" s="46"/>
      <c r="F1" s="3">
        <f>F94</f>
        <v>-9472.4340000000084</v>
      </c>
      <c r="G1" s="3">
        <f>G94</f>
        <v>-8509.0270000000019</v>
      </c>
      <c r="H1" s="3">
        <f>H94</f>
        <v>-7718.0889999999999</v>
      </c>
      <c r="I1" s="46"/>
      <c r="J1" s="3">
        <f t="shared" ref="J1:V1" si="0">J94</f>
        <v>-6488.6031820610078</v>
      </c>
      <c r="K1" s="3">
        <f t="shared" si="0"/>
        <v>-6730.739999745274</v>
      </c>
      <c r="L1" s="3">
        <f t="shared" si="0"/>
        <v>-6578.7399751578123</v>
      </c>
      <c r="M1" s="3">
        <f t="shared" si="0"/>
        <v>-6621.6506410908041</v>
      </c>
      <c r="N1" s="3">
        <f t="shared" si="0"/>
        <v>-7450.2503220283834</v>
      </c>
      <c r="O1" s="3">
        <f t="shared" si="0"/>
        <v>-6983.4441478303779</v>
      </c>
      <c r="P1" s="3">
        <f t="shared" si="0"/>
        <v>-6820.8077537529607</v>
      </c>
      <c r="Q1" s="3">
        <f t="shared" si="0"/>
        <v>-6910.8957551637941</v>
      </c>
      <c r="R1" s="3">
        <f t="shared" si="0"/>
        <v>-6872.8159938260942</v>
      </c>
      <c r="S1" s="3">
        <f t="shared" si="0"/>
        <v>-6569.9940611749844</v>
      </c>
      <c r="T1" s="3">
        <f t="shared" si="0"/>
        <v>-6494.0302525953448</v>
      </c>
      <c r="U1" s="3">
        <f t="shared" si="0"/>
        <v>-6775.21487770151</v>
      </c>
      <c r="V1" s="3">
        <f t="shared" si="0"/>
        <v>-6243.1209925085568</v>
      </c>
    </row>
    <row r="2" spans="1:22" ht="15" customHeight="1" x14ac:dyDescent="0.3">
      <c r="A2" s="45"/>
      <c r="B2" s="47" t="s">
        <v>126</v>
      </c>
      <c r="C2" s="48"/>
      <c r="D2" s="6" t="str">
        <f>TEXT(ROUND(D1,0),"# ###")&amp;" mil.eur"</f>
        <v>-7 091 mil.eur</v>
      </c>
      <c r="E2" s="48"/>
      <c r="F2" s="6" t="str">
        <f>TEXT(ROUND(F1,0),"# ###")&amp;" mil.eur"</f>
        <v>-9 472 mil.eur</v>
      </c>
      <c r="G2" s="6" t="str">
        <f>TEXT(ROUND(G1,0),"# ###")&amp;" mil.eur"</f>
        <v>-8 509 mil.eur</v>
      </c>
      <c r="H2" s="6" t="str">
        <f>TEXT(ROUND(H1,0),"# ###")&amp;" mil.eur"</f>
        <v>-7 718 mil.eur</v>
      </c>
      <c r="I2" s="48"/>
      <c r="J2" s="6" t="str">
        <f t="shared" ref="J2:V2" si="1">TEXT(ROUND(J1,0),"# ###")&amp;" mil.eur"</f>
        <v>-6 489 mil.eur</v>
      </c>
      <c r="K2" s="6" t="str">
        <f t="shared" si="1"/>
        <v>-6 731 mil.eur</v>
      </c>
      <c r="L2" s="6" t="str">
        <f t="shared" si="1"/>
        <v>-6 579 mil.eur</v>
      </c>
      <c r="M2" s="6" t="str">
        <f t="shared" si="1"/>
        <v>-6 622 mil.eur</v>
      </c>
      <c r="N2" s="6" t="str">
        <f t="shared" si="1"/>
        <v>-7 450 mil.eur</v>
      </c>
      <c r="O2" s="6" t="str">
        <f t="shared" si="1"/>
        <v>-6 983 mil.eur</v>
      </c>
      <c r="P2" s="6" t="str">
        <f t="shared" si="1"/>
        <v>-6 821 mil.eur</v>
      </c>
      <c r="Q2" s="6" t="str">
        <f t="shared" si="1"/>
        <v>-6 911 mil.eur</v>
      </c>
      <c r="R2" s="6" t="str">
        <f t="shared" si="1"/>
        <v>-6 873 mil.eur</v>
      </c>
      <c r="S2" s="6" t="str">
        <f t="shared" si="1"/>
        <v>-6 570 mil.eur</v>
      </c>
      <c r="T2" s="6" t="str">
        <f t="shared" si="1"/>
        <v>-6 494 mil.eur</v>
      </c>
      <c r="U2" s="6" t="str">
        <f t="shared" si="1"/>
        <v>-6 775 mil.eur</v>
      </c>
      <c r="V2" s="6" t="str">
        <f t="shared" si="1"/>
        <v>-6 243 mil.eur</v>
      </c>
    </row>
    <row r="3" spans="1:22" ht="15" customHeight="1" x14ac:dyDescent="0.3">
      <c r="A3" s="45"/>
      <c r="B3" s="49" t="s">
        <v>171</v>
      </c>
      <c r="C3" s="50"/>
      <c r="D3" s="51"/>
      <c r="E3" s="50"/>
      <c r="F3" s="51" t="str">
        <f>IF(F1-$D$1&gt;0,"+","")&amp;TEXT(ROUND((F1-$D$1),0),"# ###")&amp;" mil.eur"</f>
        <v>-2 382 mil.eur</v>
      </c>
      <c r="G3" s="51" t="str">
        <f>IF(G1-$D$1&gt;0,"+","")&amp;TEXT(ROUND((G1-$D$1),0),"# ###")&amp;" mil.eur"</f>
        <v>-1 418 mil.eur</v>
      </c>
      <c r="H3" s="51" t="str">
        <f>IF(H1-$D$1&gt;0,"+","")&amp;TEXT(ROUND((H1-$D$1),0),"# ###")&amp;" mil.eur"</f>
        <v>- 628 mil.eur</v>
      </c>
      <c r="I3" s="50"/>
      <c r="J3" s="51" t="str">
        <f>IF(J1-$D$1&gt;0,"+","")&amp;TEXT(ROUND((J1-$D$1),0),"# ###")&amp;" mil.eur"</f>
        <v>+ 602 mil.eur</v>
      </c>
      <c r="K3" s="51" t="str">
        <f t="shared" ref="K3:V3" si="2">IF(K1-$D$1&gt;0,"+","")&amp;TEXT(ROUND((K1-$D$1),0),"# ###")&amp;" mil.eur"</f>
        <v>+ 360 mil.eur</v>
      </c>
      <c r="L3" s="51" t="str">
        <f t="shared" si="2"/>
        <v>+ 512 mil.eur</v>
      </c>
      <c r="M3" s="51" t="str">
        <f t="shared" si="2"/>
        <v>+ 469 mil.eur</v>
      </c>
      <c r="N3" s="51" t="str">
        <f t="shared" si="2"/>
        <v>- 360 mil.eur</v>
      </c>
      <c r="O3" s="51" t="str">
        <f t="shared" si="2"/>
        <v>+ 107 mil.eur</v>
      </c>
      <c r="P3" s="51" t="str">
        <f t="shared" si="2"/>
        <v>+ 270 mil.eur</v>
      </c>
      <c r="Q3" s="51" t="str">
        <f t="shared" si="2"/>
        <v>+ 180 mil.eur</v>
      </c>
      <c r="R3" s="51" t="str">
        <f t="shared" si="2"/>
        <v>+ 218 mil.eur</v>
      </c>
      <c r="S3" s="51" t="str">
        <f t="shared" si="2"/>
        <v>+ 521 mil.eur</v>
      </c>
      <c r="T3" s="51" t="str">
        <f t="shared" si="2"/>
        <v>+ 597 mil.eur</v>
      </c>
      <c r="U3" s="51" t="str">
        <f t="shared" si="2"/>
        <v>+ 315 mil.eur</v>
      </c>
      <c r="V3" s="51" t="str">
        <f t="shared" si="2"/>
        <v>+ 847 mil.eur</v>
      </c>
    </row>
    <row r="4" spans="1:22" ht="15" customHeight="1" thickBot="1" x14ac:dyDescent="0.35">
      <c r="A4" s="45"/>
      <c r="B4" s="52" t="s">
        <v>0</v>
      </c>
      <c r="C4" s="53"/>
      <c r="D4" s="54"/>
      <c r="E4" s="53"/>
      <c r="F4" s="54"/>
      <c r="G4" s="54" t="str">
        <f>IF(G1-F1&gt;0,"+","")&amp;TEXT(ROUND((G1-F1),0),"# ###")&amp;" mil.eur"</f>
        <v>+ 963 mil.eur</v>
      </c>
      <c r="H4" s="54" t="str">
        <f>IF(H1-G1&gt;0,"+","")&amp;TEXT(ROUND((H1-G1),0),"# ###")&amp;" mil.eur"</f>
        <v>+ 791 mil.eur</v>
      </c>
      <c r="I4" s="53"/>
      <c r="J4" s="54"/>
      <c r="K4" s="54" t="str">
        <f>IF(K1-J1&gt;0,"+","")&amp;TEXT(ROUND((K1-J1),0),"# ###")&amp;" mil.eur"</f>
        <v>- 242 mil.eur</v>
      </c>
      <c r="L4" s="54" t="str">
        <f t="shared" ref="L4:V4" si="3">IF(L1-K1&gt;0,"+","")&amp;TEXT(ROUND((L1-K1),0),"# ###")&amp;" mil.eur"</f>
        <v>+ 152 mil.eur</v>
      </c>
      <c r="M4" s="54" t="str">
        <f t="shared" si="3"/>
        <v>- 43 mil.eur</v>
      </c>
      <c r="N4" s="54" t="str">
        <f t="shared" si="3"/>
        <v>- 829 mil.eur</v>
      </c>
      <c r="O4" s="54" t="str">
        <f t="shared" si="3"/>
        <v>+ 467 mil.eur</v>
      </c>
      <c r="P4" s="54" t="str">
        <f t="shared" si="3"/>
        <v>+ 163 mil.eur</v>
      </c>
      <c r="Q4" s="54" t="str">
        <f t="shared" si="3"/>
        <v>- 90 mil.eur</v>
      </c>
      <c r="R4" s="54" t="str">
        <f t="shared" si="3"/>
        <v>+ 38 mil.eur</v>
      </c>
      <c r="S4" s="54" t="str">
        <f t="shared" si="3"/>
        <v>+ 303 mil.eur</v>
      </c>
      <c r="T4" s="54" t="str">
        <f t="shared" si="3"/>
        <v>+ 76 mil.eur</v>
      </c>
      <c r="U4" s="54" t="str">
        <f t="shared" si="3"/>
        <v>- 281 mil.eur</v>
      </c>
      <c r="V4" s="54" t="str">
        <f t="shared" si="3"/>
        <v>+ 532 mil.eur</v>
      </c>
    </row>
    <row r="5" spans="1:22" ht="14.4" x14ac:dyDescent="0.3">
      <c r="A5" s="45"/>
      <c r="B5" s="76" t="s">
        <v>172</v>
      </c>
      <c r="C5" s="45"/>
      <c r="D5" s="45"/>
      <c r="E5" s="45"/>
      <c r="F5" s="55"/>
      <c r="G5" s="55"/>
      <c r="H5" s="55"/>
      <c r="I5" s="4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2" thickBot="1" x14ac:dyDescent="0.35">
      <c r="A6" s="45"/>
      <c r="B6" s="77"/>
      <c r="C6" s="45"/>
      <c r="D6" s="45"/>
      <c r="E6" s="45"/>
      <c r="F6" s="55"/>
      <c r="G6" s="55"/>
      <c r="H6" s="55"/>
      <c r="I6" s="4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spans="1:22" ht="15" customHeight="1" thickBot="1" x14ac:dyDescent="0.35">
      <c r="A7" s="45"/>
      <c r="B7" s="14" t="s">
        <v>1</v>
      </c>
      <c r="C7" s="48"/>
      <c r="D7" s="15" t="s">
        <v>2</v>
      </c>
      <c r="E7" s="56"/>
      <c r="F7" s="15" t="s">
        <v>2</v>
      </c>
      <c r="G7" s="15" t="s">
        <v>2</v>
      </c>
      <c r="H7" s="15" t="s">
        <v>2</v>
      </c>
      <c r="I7" s="56"/>
      <c r="J7" s="17" t="s">
        <v>3</v>
      </c>
      <c r="K7" s="17" t="s">
        <v>3</v>
      </c>
      <c r="L7" s="17" t="s">
        <v>3</v>
      </c>
      <c r="M7" s="17" t="s">
        <v>3</v>
      </c>
      <c r="N7" s="17" t="s">
        <v>3</v>
      </c>
      <c r="O7" s="17" t="s">
        <v>3</v>
      </c>
      <c r="P7" s="17" t="s">
        <v>3</v>
      </c>
      <c r="Q7" s="17" t="s">
        <v>3</v>
      </c>
      <c r="R7" s="17" t="s">
        <v>3</v>
      </c>
      <c r="S7" s="17" t="s">
        <v>3</v>
      </c>
      <c r="T7" s="17" t="s">
        <v>3</v>
      </c>
      <c r="U7" s="17" t="s">
        <v>3</v>
      </c>
      <c r="V7" s="17" t="s">
        <v>3</v>
      </c>
    </row>
    <row r="8" spans="1:22" ht="15" customHeight="1" x14ac:dyDescent="0.3">
      <c r="A8" s="45"/>
      <c r="B8" s="57" t="s">
        <v>77</v>
      </c>
      <c r="C8" s="58"/>
      <c r="D8" s="58" t="s">
        <v>162</v>
      </c>
      <c r="E8" s="58"/>
      <c r="F8" s="58" t="s">
        <v>160</v>
      </c>
      <c r="G8" s="58" t="s">
        <v>173</v>
      </c>
      <c r="H8" s="58" t="s">
        <v>161</v>
      </c>
      <c r="I8" s="58"/>
      <c r="J8" s="58" t="s">
        <v>163</v>
      </c>
      <c r="K8" s="58" t="s">
        <v>174</v>
      </c>
      <c r="L8" s="58" t="s">
        <v>175</v>
      </c>
      <c r="M8" s="58" t="s">
        <v>176</v>
      </c>
      <c r="N8" s="58" t="s">
        <v>177</v>
      </c>
      <c r="O8" s="58" t="s">
        <v>178</v>
      </c>
      <c r="P8" s="58" t="s">
        <v>179</v>
      </c>
      <c r="Q8" s="58" t="s">
        <v>180</v>
      </c>
      <c r="R8" s="58" t="s">
        <v>181</v>
      </c>
      <c r="S8" s="58" t="s">
        <v>182</v>
      </c>
      <c r="T8" s="58" t="s">
        <v>183</v>
      </c>
      <c r="U8" s="58" t="s">
        <v>184</v>
      </c>
      <c r="V8" s="58" t="s">
        <v>188</v>
      </c>
    </row>
    <row r="9" spans="1:22" s="59" customFormat="1" ht="15" customHeight="1" x14ac:dyDescent="0.3">
      <c r="B9" s="60" t="s">
        <v>79</v>
      </c>
      <c r="C9" s="61"/>
      <c r="D9" s="62">
        <f>D11+D31+D36+D43</f>
        <v>39644.057999999997</v>
      </c>
      <c r="E9" s="61"/>
      <c r="F9" s="62">
        <f>F11+F31+F36+F43</f>
        <v>39727.971999999994</v>
      </c>
      <c r="G9" s="62">
        <f>G11+G31+G36+G43</f>
        <v>40538.457000000002</v>
      </c>
      <c r="H9" s="62">
        <f>H11+H31+H36+H43</f>
        <v>40812.57</v>
      </c>
      <c r="I9" s="61"/>
      <c r="J9" s="62">
        <f t="shared" ref="J9:V9" si="4">J11+J31+J36+J43</f>
        <v>40441.585836615173</v>
      </c>
      <c r="K9" s="62">
        <f t="shared" si="4"/>
        <v>40619.865177725296</v>
      </c>
      <c r="L9" s="62">
        <f t="shared" si="4"/>
        <v>40705.604024922883</v>
      </c>
      <c r="M9" s="62">
        <f t="shared" si="4"/>
        <v>40911.526447573589</v>
      </c>
      <c r="N9" s="62">
        <f t="shared" si="4"/>
        <v>40532.21097385521</v>
      </c>
      <c r="O9" s="62">
        <f t="shared" si="4"/>
        <v>41294.569257893112</v>
      </c>
      <c r="P9" s="62">
        <f t="shared" si="4"/>
        <v>41737.165818619527</v>
      </c>
      <c r="Q9" s="62">
        <f t="shared" si="4"/>
        <v>41683.038508194404</v>
      </c>
      <c r="R9" s="62">
        <f t="shared" si="4"/>
        <v>41675.289123273571</v>
      </c>
      <c r="S9" s="62">
        <f t="shared" si="4"/>
        <v>39597.068785755793</v>
      </c>
      <c r="T9" s="62">
        <f t="shared" si="4"/>
        <v>39667.627823610514</v>
      </c>
      <c r="U9" s="62">
        <f t="shared" si="4"/>
        <v>39823.469978837624</v>
      </c>
      <c r="V9" s="62">
        <f t="shared" si="4"/>
        <v>39716.900541786083</v>
      </c>
    </row>
    <row r="10" spans="1:22" s="59" customFormat="1" ht="15" customHeight="1" x14ac:dyDescent="0.3">
      <c r="B10" s="60" t="s">
        <v>7</v>
      </c>
      <c r="C10" s="61"/>
      <c r="D10" s="63">
        <f>D9/D$96*100</f>
        <v>41.44191346873388</v>
      </c>
      <c r="E10" s="61"/>
      <c r="F10" s="63">
        <f>F9/F$96*100</f>
        <v>41.644783083652435</v>
      </c>
      <c r="G10" s="63">
        <f>G9/G$96*100</f>
        <v>41.77435333204626</v>
      </c>
      <c r="H10" s="63">
        <f>H9/H$96*100</f>
        <v>41.884986922413432</v>
      </c>
      <c r="I10" s="61"/>
      <c r="J10" s="63">
        <f t="shared" ref="J10:V10" si="5">J9/J$96*100</f>
        <v>42.413446257479166</v>
      </c>
      <c r="K10" s="63">
        <f t="shared" si="5"/>
        <v>42.222114104837551</v>
      </c>
      <c r="L10" s="63">
        <f t="shared" si="5"/>
        <v>41.961205192114711</v>
      </c>
      <c r="M10" s="63">
        <f t="shared" si="5"/>
        <v>42.521391690753092</v>
      </c>
      <c r="N10" s="63">
        <f t="shared" si="5"/>
        <v>41.919864322314659</v>
      </c>
      <c r="O10" s="63">
        <f t="shared" si="5"/>
        <v>42.553517300533969</v>
      </c>
      <c r="P10" s="63">
        <f t="shared" si="5"/>
        <v>43.009607308069967</v>
      </c>
      <c r="Q10" s="63">
        <f t="shared" si="5"/>
        <v>42.953829817663852</v>
      </c>
      <c r="R10" s="63">
        <f t="shared" si="5"/>
        <v>43.015126075113457</v>
      </c>
      <c r="S10" s="63">
        <f t="shared" si="5"/>
        <v>40.637546609967714</v>
      </c>
      <c r="T10" s="63">
        <f t="shared" si="5"/>
        <v>40.709959702085456</v>
      </c>
      <c r="U10" s="63">
        <f t="shared" si="5"/>
        <v>40.869896865139246</v>
      </c>
      <c r="V10" s="63">
        <f t="shared" si="5"/>
        <v>40.760527141617239</v>
      </c>
    </row>
    <row r="11" spans="1:22" ht="15" customHeight="1" x14ac:dyDescent="0.3">
      <c r="A11" s="45"/>
      <c r="B11" s="64" t="s">
        <v>8</v>
      </c>
      <c r="C11" s="65"/>
      <c r="D11" s="66">
        <v>17759.986999999997</v>
      </c>
      <c r="E11" s="65"/>
      <c r="F11" s="66">
        <v>17684.916000000001</v>
      </c>
      <c r="G11" s="66">
        <v>18527.580000000002</v>
      </c>
      <c r="H11" s="66">
        <v>18906.165999999997</v>
      </c>
      <c r="I11" s="65"/>
      <c r="J11" s="66">
        <v>17956.372250004817</v>
      </c>
      <c r="K11" s="66">
        <v>17991.665552583891</v>
      </c>
      <c r="L11" s="66">
        <v>18012.291721553742</v>
      </c>
      <c r="M11" s="66">
        <v>17999.420523803448</v>
      </c>
      <c r="N11" s="66">
        <v>17934.852155625314</v>
      </c>
      <c r="O11" s="66">
        <v>18464.404092026671</v>
      </c>
      <c r="P11" s="66">
        <v>18713.684902808625</v>
      </c>
      <c r="Q11" s="66">
        <v>18686.960789053861</v>
      </c>
      <c r="R11" s="66">
        <v>18829.037256442898</v>
      </c>
      <c r="S11" s="66">
        <v>18826.318055221232</v>
      </c>
      <c r="T11" s="66">
        <v>18931.22393255822</v>
      </c>
      <c r="U11" s="66">
        <v>19064.271846148222</v>
      </c>
      <c r="V11" s="66">
        <v>19159.809951958225</v>
      </c>
    </row>
    <row r="12" spans="1:22" ht="15" customHeight="1" x14ac:dyDescent="0.3">
      <c r="A12" s="45"/>
      <c r="B12" s="67" t="s">
        <v>9</v>
      </c>
      <c r="C12" s="68"/>
      <c r="D12" s="55">
        <v>11456.343999999999</v>
      </c>
      <c r="E12" s="68"/>
      <c r="F12" s="55">
        <v>11145.8598</v>
      </c>
      <c r="G12" s="55">
        <v>11578.656500000001</v>
      </c>
      <c r="H12" s="55">
        <v>11739.96235</v>
      </c>
      <c r="I12" s="68"/>
      <c r="J12" s="55">
        <v>11549.904295599232</v>
      </c>
      <c r="K12" s="55">
        <v>11472.846071691445</v>
      </c>
      <c r="L12" s="55">
        <v>11533.760905830266</v>
      </c>
      <c r="M12" s="55">
        <v>11548.075595085655</v>
      </c>
      <c r="N12" s="55">
        <v>11484.661199376009</v>
      </c>
      <c r="O12" s="55">
        <v>11563.54233019522</v>
      </c>
      <c r="P12" s="55">
        <v>11569.690700885913</v>
      </c>
      <c r="Q12" s="55">
        <v>11561.201842498192</v>
      </c>
      <c r="R12" s="55">
        <v>11663.554200243392</v>
      </c>
      <c r="S12" s="55">
        <v>11654.270775541727</v>
      </c>
      <c r="T12" s="55">
        <v>11751.311007518714</v>
      </c>
      <c r="U12" s="55">
        <v>11868.259471528716</v>
      </c>
      <c r="V12" s="55">
        <v>11931.504915828717</v>
      </c>
    </row>
    <row r="13" spans="1:22" ht="15" customHeight="1" x14ac:dyDescent="0.3">
      <c r="A13" s="45"/>
      <c r="B13" s="69" t="s">
        <v>10</v>
      </c>
      <c r="C13" s="68"/>
      <c r="D13" s="55">
        <v>6964.5469999999996</v>
      </c>
      <c r="E13" s="68"/>
      <c r="F13" s="55">
        <v>6761.2239999999993</v>
      </c>
      <c r="G13" s="55">
        <v>7136.4629999999997</v>
      </c>
      <c r="H13" s="55">
        <v>7311.4039999999995</v>
      </c>
      <c r="I13" s="68"/>
      <c r="J13" s="55">
        <v>7145.2550000000001</v>
      </c>
      <c r="K13" s="55">
        <v>7031.165</v>
      </c>
      <c r="L13" s="55">
        <v>7070.69</v>
      </c>
      <c r="M13" s="55">
        <v>7070.69</v>
      </c>
      <c r="N13" s="55">
        <v>7070.7410969999992</v>
      </c>
      <c r="O13" s="55">
        <v>7136.2670960000005</v>
      </c>
      <c r="P13" s="55">
        <v>7189.676676</v>
      </c>
      <c r="Q13" s="55">
        <v>7189.6270000000004</v>
      </c>
      <c r="R13" s="55">
        <v>7311.4040000000005</v>
      </c>
      <c r="S13" s="55">
        <v>7311.4040000000005</v>
      </c>
      <c r="T13" s="55">
        <v>7389.491</v>
      </c>
      <c r="U13" s="55">
        <v>7495</v>
      </c>
      <c r="V13" s="55">
        <v>7540</v>
      </c>
    </row>
    <row r="14" spans="1:22" ht="15" customHeight="1" x14ac:dyDescent="0.3">
      <c r="A14" s="45"/>
      <c r="B14" s="69" t="s">
        <v>11</v>
      </c>
      <c r="C14" s="68"/>
      <c r="D14" s="55">
        <v>2937.904</v>
      </c>
      <c r="E14" s="68"/>
      <c r="F14" s="55">
        <v>2869.5569999999998</v>
      </c>
      <c r="G14" s="55">
        <v>2922.6030000000001</v>
      </c>
      <c r="H14" s="55">
        <v>2891.6439999999998</v>
      </c>
      <c r="I14" s="68"/>
      <c r="J14" s="55">
        <v>2424.4680000000003</v>
      </c>
      <c r="K14" s="55">
        <v>2424.4560000000001</v>
      </c>
      <c r="L14" s="55">
        <v>2413.4530000000004</v>
      </c>
      <c r="M14" s="55">
        <v>2413.4530000000004</v>
      </c>
      <c r="N14" s="55">
        <v>2413.4530000000004</v>
      </c>
      <c r="O14" s="55">
        <v>2411.1520000000005</v>
      </c>
      <c r="P14" s="55">
        <v>2402.58</v>
      </c>
      <c r="Q14" s="55">
        <v>2409.08</v>
      </c>
      <c r="R14" s="55">
        <v>2396.7599999999998</v>
      </c>
      <c r="S14" s="55">
        <v>2398.2599999999998</v>
      </c>
      <c r="T14" s="55">
        <v>2398.2599999999998</v>
      </c>
      <c r="U14" s="55">
        <v>2394.0600000000004</v>
      </c>
      <c r="V14" s="55">
        <v>2395.2600000000002</v>
      </c>
    </row>
    <row r="15" spans="1:22" ht="15" customHeight="1" x14ac:dyDescent="0.3">
      <c r="A15" s="45"/>
      <c r="B15" s="69" t="s">
        <v>142</v>
      </c>
      <c r="C15" s="68"/>
      <c r="D15" s="55">
        <v>425.63099999999997</v>
      </c>
      <c r="E15" s="68"/>
      <c r="F15" s="55">
        <v>418.26799999999997</v>
      </c>
      <c r="G15" s="55">
        <v>418.53399999999999</v>
      </c>
      <c r="H15" s="55">
        <v>422.82499999999999</v>
      </c>
      <c r="I15" s="68"/>
      <c r="J15" s="55">
        <v>382.13153311232662</v>
      </c>
      <c r="K15" s="55">
        <v>428.27258640481318</v>
      </c>
      <c r="L15" s="55">
        <v>430.33868071211748</v>
      </c>
      <c r="M15" s="55">
        <v>430.33868071211748</v>
      </c>
      <c r="N15" s="55">
        <v>417.15952539039472</v>
      </c>
      <c r="O15" s="55">
        <v>422.8123083053203</v>
      </c>
      <c r="P15" s="55">
        <v>426.75933529951544</v>
      </c>
      <c r="Q15" s="55">
        <v>426.75933529951544</v>
      </c>
      <c r="R15" s="55">
        <v>421.55339701327773</v>
      </c>
      <c r="S15" s="55">
        <v>421.55339701327773</v>
      </c>
      <c r="T15" s="55">
        <v>421.55339701327773</v>
      </c>
      <c r="U15" s="55">
        <v>421.55339701327773</v>
      </c>
      <c r="V15" s="55">
        <v>421.55339701327773</v>
      </c>
    </row>
    <row r="16" spans="1:22" ht="15" customHeight="1" x14ac:dyDescent="0.3">
      <c r="A16" s="45"/>
      <c r="B16" s="69" t="s">
        <v>143</v>
      </c>
      <c r="C16" s="68"/>
      <c r="D16" s="55">
        <v>0</v>
      </c>
      <c r="E16" s="68"/>
      <c r="F16" s="55">
        <v>0</v>
      </c>
      <c r="G16" s="55">
        <v>0</v>
      </c>
      <c r="H16" s="55">
        <v>0</v>
      </c>
      <c r="I16" s="68"/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-0.02</v>
      </c>
      <c r="Q16" s="55">
        <v>-0.02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3">
      <c r="A17" s="45"/>
      <c r="B17" s="69" t="s">
        <v>144</v>
      </c>
      <c r="C17" s="68"/>
      <c r="D17" s="55">
        <v>270.077</v>
      </c>
      <c r="E17" s="68"/>
      <c r="F17" s="55">
        <v>220.577</v>
      </c>
      <c r="G17" s="55">
        <v>220.577</v>
      </c>
      <c r="H17" s="55">
        <v>229.09199999999998</v>
      </c>
      <c r="I17" s="68"/>
      <c r="J17" s="55">
        <v>247.42131910624136</v>
      </c>
      <c r="K17" s="55">
        <v>249.51782449347368</v>
      </c>
      <c r="L17" s="55">
        <v>245.53839467211719</v>
      </c>
      <c r="M17" s="55">
        <v>257.13058738044373</v>
      </c>
      <c r="N17" s="55">
        <v>257.13332338044376</v>
      </c>
      <c r="O17" s="55">
        <v>257.13058738044367</v>
      </c>
      <c r="P17" s="55">
        <v>209.60470194750002</v>
      </c>
      <c r="Q17" s="55">
        <v>214.08283030500002</v>
      </c>
      <c r="R17" s="55">
        <v>194.257967025</v>
      </c>
      <c r="S17" s="55">
        <v>193.63697738000005</v>
      </c>
      <c r="T17" s="55">
        <v>202.63762335000004</v>
      </c>
      <c r="U17" s="55">
        <v>217.62086894000001</v>
      </c>
      <c r="V17" s="55">
        <v>232.15637136000001</v>
      </c>
    </row>
    <row r="18" spans="1:22" ht="15" customHeight="1" x14ac:dyDescent="0.3">
      <c r="A18" s="45"/>
      <c r="B18" s="69" t="s">
        <v>145</v>
      </c>
      <c r="C18" s="68"/>
      <c r="D18" s="55">
        <v>125.249</v>
      </c>
      <c r="E18" s="68"/>
      <c r="F18" s="55">
        <v>121.759</v>
      </c>
      <c r="G18" s="55">
        <v>123.93799999999999</v>
      </c>
      <c r="H18" s="55">
        <v>129.59199999999998</v>
      </c>
      <c r="I18" s="68"/>
      <c r="J18" s="55">
        <v>130.06</v>
      </c>
      <c r="K18" s="55">
        <v>125.25131969445299</v>
      </c>
      <c r="L18" s="55">
        <v>125.25131969445299</v>
      </c>
      <c r="M18" s="55">
        <v>125.25131969445299</v>
      </c>
      <c r="N18" s="55">
        <v>125.25131969445299</v>
      </c>
      <c r="O18" s="55">
        <v>124.66500000000001</v>
      </c>
      <c r="P18" s="55">
        <v>124.66500000000001</v>
      </c>
      <c r="Q18" s="55">
        <v>124</v>
      </c>
      <c r="R18" s="55">
        <v>124</v>
      </c>
      <c r="S18" s="55">
        <v>125</v>
      </c>
      <c r="T18" s="55">
        <v>125</v>
      </c>
      <c r="U18" s="55">
        <v>125</v>
      </c>
      <c r="V18" s="55">
        <v>125</v>
      </c>
    </row>
    <row r="19" spans="1:22" ht="15" customHeight="1" x14ac:dyDescent="0.3">
      <c r="A19" s="45"/>
      <c r="B19" s="69" t="s">
        <v>185</v>
      </c>
      <c r="C19" s="68"/>
      <c r="D19" s="55">
        <v>165.18299999999999</v>
      </c>
      <c r="E19" s="68"/>
      <c r="F19" s="55">
        <v>169.33599999999998</v>
      </c>
      <c r="G19" s="55">
        <v>167.18099999999998</v>
      </c>
      <c r="H19" s="55">
        <v>167.18099999999998</v>
      </c>
      <c r="I19" s="68"/>
      <c r="J19" s="55">
        <v>179.08964680005249</v>
      </c>
      <c r="K19" s="55">
        <v>179.08964680005249</v>
      </c>
      <c r="L19" s="55">
        <v>179.08964680005249</v>
      </c>
      <c r="M19" s="55">
        <v>159.81155029804751</v>
      </c>
      <c r="N19" s="55">
        <v>159.81155029804751</v>
      </c>
      <c r="O19" s="55">
        <v>159.81155029804751</v>
      </c>
      <c r="P19" s="55">
        <v>159.81155029804748</v>
      </c>
      <c r="Q19" s="55">
        <v>159.81155029804751</v>
      </c>
      <c r="R19" s="55">
        <v>156.29569619149041</v>
      </c>
      <c r="S19" s="55">
        <v>156.29569619149041</v>
      </c>
      <c r="T19" s="55">
        <v>165.40495455847909</v>
      </c>
      <c r="U19" s="55">
        <v>165.40495455847909</v>
      </c>
      <c r="V19" s="55">
        <v>165.40495455847903</v>
      </c>
    </row>
    <row r="20" spans="1:22" ht="15" customHeight="1" x14ac:dyDescent="0.3">
      <c r="A20" s="45"/>
      <c r="B20" s="69" t="s">
        <v>46</v>
      </c>
      <c r="C20" s="68"/>
      <c r="D20" s="55">
        <v>567.7529999999997</v>
      </c>
      <c r="E20" s="68"/>
      <c r="F20" s="55">
        <v>585.13880000000108</v>
      </c>
      <c r="G20" s="55">
        <v>589.36050000000114</v>
      </c>
      <c r="H20" s="55">
        <v>588.22435000000041</v>
      </c>
      <c r="I20" s="68"/>
      <c r="J20" s="55">
        <v>1041.4787965806136</v>
      </c>
      <c r="K20" s="55">
        <v>1035.0936942986536</v>
      </c>
      <c r="L20" s="55">
        <v>1069.3998639515266</v>
      </c>
      <c r="M20" s="55">
        <v>1091.4004570005945</v>
      </c>
      <c r="N20" s="55">
        <v>1041.1113836126715</v>
      </c>
      <c r="O20" s="55">
        <v>1051.7037882114073</v>
      </c>
      <c r="P20" s="55">
        <v>1056.6134373408477</v>
      </c>
      <c r="Q20" s="55">
        <v>1037.8611265956297</v>
      </c>
      <c r="R20" s="55">
        <v>1059.2831400136238</v>
      </c>
      <c r="S20" s="55">
        <v>1048.1207049569584</v>
      </c>
      <c r="T20" s="55">
        <v>1048.9640325969576</v>
      </c>
      <c r="U20" s="55">
        <v>1049.6202510169587</v>
      </c>
      <c r="V20" s="55">
        <v>1052.1301928969588</v>
      </c>
    </row>
    <row r="21" spans="1:22" ht="15" customHeight="1" x14ac:dyDescent="0.3">
      <c r="A21" s="45"/>
      <c r="B21" s="67" t="s">
        <v>13</v>
      </c>
      <c r="C21" s="68"/>
      <c r="D21" s="55">
        <v>6303.6429999999991</v>
      </c>
      <c r="E21" s="68"/>
      <c r="F21" s="55">
        <v>6539.0562</v>
      </c>
      <c r="G21" s="55">
        <v>6948.9234999999999</v>
      </c>
      <c r="H21" s="55">
        <v>7166.2036499999995</v>
      </c>
      <c r="I21" s="68"/>
      <c r="J21" s="55">
        <v>6406.4679544055853</v>
      </c>
      <c r="K21" s="55">
        <v>6518.8194808924454</v>
      </c>
      <c r="L21" s="55">
        <v>6478.5308157234749</v>
      </c>
      <c r="M21" s="55">
        <v>6451.3449287177946</v>
      </c>
      <c r="N21" s="55">
        <v>6450.1909562493056</v>
      </c>
      <c r="O21" s="55">
        <v>6900.8617618314502</v>
      </c>
      <c r="P21" s="55">
        <v>7143.9942019227137</v>
      </c>
      <c r="Q21" s="55">
        <v>7125.7589465556666</v>
      </c>
      <c r="R21" s="55">
        <v>7165.4830561995059</v>
      </c>
      <c r="S21" s="55">
        <v>7172.0472796795057</v>
      </c>
      <c r="T21" s="55">
        <v>7179.9129250395063</v>
      </c>
      <c r="U21" s="55">
        <v>7196.012374619505</v>
      </c>
      <c r="V21" s="55">
        <v>7228.3050361295063</v>
      </c>
    </row>
    <row r="22" spans="1:22" ht="15" customHeight="1" x14ac:dyDescent="0.3">
      <c r="A22" s="45"/>
      <c r="B22" s="69" t="s">
        <v>14</v>
      </c>
      <c r="C22" s="68"/>
      <c r="D22" s="55">
        <v>3630.87</v>
      </c>
      <c r="E22" s="68"/>
      <c r="F22" s="55">
        <v>3735.6990000000001</v>
      </c>
      <c r="G22" s="55">
        <v>3752.0340000000001</v>
      </c>
      <c r="H22" s="55">
        <v>3707.6219999999998</v>
      </c>
      <c r="I22" s="68"/>
      <c r="J22" s="55">
        <v>3689.569</v>
      </c>
      <c r="K22" s="55">
        <v>3691.6537693777327</v>
      </c>
      <c r="L22" s="55">
        <v>3626.6917327468832</v>
      </c>
      <c r="M22" s="55">
        <v>3625.3107327468847</v>
      </c>
      <c r="N22" s="55">
        <v>3625.3107327468847</v>
      </c>
      <c r="O22" s="55">
        <v>3815.1680000000001</v>
      </c>
      <c r="P22" s="55">
        <v>3834.8959999999993</v>
      </c>
      <c r="Q22" s="55">
        <v>3822.578</v>
      </c>
      <c r="R22" s="55">
        <v>3773.9720000000002</v>
      </c>
      <c r="S22" s="55">
        <v>3780.2570000000001</v>
      </c>
      <c r="T22" s="55">
        <v>3777.7109999999998</v>
      </c>
      <c r="U22" s="55">
        <v>3791.6329999999994</v>
      </c>
      <c r="V22" s="55">
        <v>3782.1060000000002</v>
      </c>
    </row>
    <row r="23" spans="1:22" s="45" customFormat="1" ht="15" customHeight="1" x14ac:dyDescent="0.3">
      <c r="B23" s="70" t="s">
        <v>15</v>
      </c>
      <c r="C23" s="68"/>
      <c r="D23" s="55">
        <v>3550.357</v>
      </c>
      <c r="E23" s="68"/>
      <c r="F23" s="55">
        <v>3655.9464325806211</v>
      </c>
      <c r="G23" s="55">
        <v>3670.5542063951616</v>
      </c>
      <c r="H23" s="55">
        <v>3616.8719999999998</v>
      </c>
      <c r="I23" s="68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5"/>
    </row>
    <row r="24" spans="1:22" s="45" customFormat="1" ht="15" customHeight="1" x14ac:dyDescent="0.3">
      <c r="B24" s="70" t="s">
        <v>16</v>
      </c>
      <c r="C24" s="68"/>
      <c r="D24" s="55">
        <v>80.513000000000005</v>
      </c>
      <c r="E24" s="68"/>
      <c r="F24" s="55">
        <v>79.752567419378835</v>
      </c>
      <c r="G24" s="55">
        <v>81.47979360483852</v>
      </c>
      <c r="H24" s="55">
        <v>90.75</v>
      </c>
      <c r="I24" s="68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5"/>
    </row>
    <row r="25" spans="1:22" ht="15" customHeight="1" x14ac:dyDescent="0.3">
      <c r="A25" s="45"/>
      <c r="B25" s="69" t="s">
        <v>17</v>
      </c>
      <c r="C25" s="68"/>
      <c r="D25" s="55">
        <v>2211.9259999999999</v>
      </c>
      <c r="E25" s="68"/>
      <c r="F25" s="55">
        <v>2353.0360000000001</v>
      </c>
      <c r="G25" s="55">
        <v>2731.6509999999998</v>
      </c>
      <c r="H25" s="55">
        <v>2973.5219999999999</v>
      </c>
      <c r="I25" s="68"/>
      <c r="J25" s="55">
        <v>2290.9730000000004</v>
      </c>
      <c r="K25" s="55">
        <v>2410.1210000000001</v>
      </c>
      <c r="L25" s="55">
        <v>2441.8629999999998</v>
      </c>
      <c r="M25" s="55">
        <v>2405.2220000000002</v>
      </c>
      <c r="N25" s="55">
        <v>2405.2220000000002</v>
      </c>
      <c r="O25" s="55">
        <v>2651.36</v>
      </c>
      <c r="P25" s="55">
        <v>2863.817</v>
      </c>
      <c r="Q25" s="55">
        <v>2863.817</v>
      </c>
      <c r="R25" s="55">
        <v>2943.6679999999997</v>
      </c>
      <c r="S25" s="55">
        <v>2943.2349999999997</v>
      </c>
      <c r="T25" s="55">
        <v>2943.2349999999997</v>
      </c>
      <c r="U25" s="55">
        <v>2943.2349999999997</v>
      </c>
      <c r="V25" s="55">
        <v>2982.4860000000003</v>
      </c>
    </row>
    <row r="26" spans="1:22" ht="15" customHeight="1" x14ac:dyDescent="0.3">
      <c r="A26" s="45"/>
      <c r="B26" s="71" t="s">
        <v>147</v>
      </c>
      <c r="C26" s="68"/>
      <c r="D26" s="55">
        <v>80.188999999999993</v>
      </c>
      <c r="E26" s="68"/>
      <c r="F26" s="55">
        <v>82.635999999999996</v>
      </c>
      <c r="G26" s="55">
        <v>85.337999999999994</v>
      </c>
      <c r="H26" s="55">
        <v>93.587999999999994</v>
      </c>
      <c r="I26" s="68"/>
      <c r="J26" s="55">
        <v>83.789000000000001</v>
      </c>
      <c r="K26" s="55">
        <v>85.918999999999997</v>
      </c>
      <c r="L26" s="55">
        <v>87.531000000000006</v>
      </c>
      <c r="M26" s="55">
        <v>86.278999999999996</v>
      </c>
      <c r="N26" s="55">
        <v>86.278999999999996</v>
      </c>
      <c r="O26" s="55">
        <v>90.869</v>
      </c>
      <c r="P26" s="55">
        <v>90.869000000000014</v>
      </c>
      <c r="Q26" s="55">
        <v>90.869000000000014</v>
      </c>
      <c r="R26" s="55">
        <v>94.113</v>
      </c>
      <c r="S26" s="55">
        <v>93.68</v>
      </c>
      <c r="T26" s="55">
        <v>93.68</v>
      </c>
      <c r="U26" s="55">
        <v>93.68</v>
      </c>
      <c r="V26" s="55">
        <v>91.378</v>
      </c>
    </row>
    <row r="27" spans="1:22" ht="15" customHeight="1" x14ac:dyDescent="0.3">
      <c r="A27" s="45"/>
      <c r="B27" s="69" t="s">
        <v>18</v>
      </c>
      <c r="C27" s="68"/>
      <c r="D27" s="55">
        <v>239.489</v>
      </c>
      <c r="E27" s="68"/>
      <c r="F27" s="55">
        <v>237.03900000000002</v>
      </c>
      <c r="G27" s="55">
        <v>251.79900000000001</v>
      </c>
      <c r="H27" s="55">
        <v>270.40100000000001</v>
      </c>
      <c r="I27" s="68"/>
      <c r="J27" s="55">
        <v>244.00299999999999</v>
      </c>
      <c r="K27" s="55">
        <v>231.24199999999999</v>
      </c>
      <c r="L27" s="55">
        <v>231.24199999999999</v>
      </c>
      <c r="M27" s="55">
        <v>231.24199999999999</v>
      </c>
      <c r="N27" s="55">
        <v>231.24199999999999</v>
      </c>
      <c r="O27" s="55">
        <v>243.494</v>
      </c>
      <c r="P27" s="55">
        <v>253.501</v>
      </c>
      <c r="Q27" s="55">
        <v>257.00099999999998</v>
      </c>
      <c r="R27" s="55">
        <v>267.02800000000002</v>
      </c>
      <c r="S27" s="55">
        <v>275</v>
      </c>
      <c r="T27" s="55">
        <v>286</v>
      </c>
      <c r="U27" s="55">
        <v>288</v>
      </c>
      <c r="V27" s="55">
        <v>289.84300000000002</v>
      </c>
    </row>
    <row r="28" spans="1:22" ht="15" customHeight="1" x14ac:dyDescent="0.3">
      <c r="A28" s="45"/>
      <c r="B28" s="69" t="s">
        <v>12</v>
      </c>
      <c r="C28" s="68"/>
      <c r="D28" s="55">
        <v>45.627000000000002</v>
      </c>
      <c r="E28" s="68"/>
      <c r="F28" s="55">
        <v>44.68</v>
      </c>
      <c r="G28" s="55">
        <v>44.68</v>
      </c>
      <c r="H28" s="55">
        <v>45.196000000000005</v>
      </c>
      <c r="I28" s="68"/>
      <c r="J28" s="55">
        <v>34.785296100000004</v>
      </c>
      <c r="K28" s="55">
        <v>38.035046436885963</v>
      </c>
      <c r="L28" s="55">
        <v>36.553950632686096</v>
      </c>
      <c r="M28" s="55">
        <v>36.553950632686096</v>
      </c>
      <c r="N28" s="55">
        <v>38.457596256885964</v>
      </c>
      <c r="O28" s="55">
        <v>39.141341429999997</v>
      </c>
      <c r="P28" s="55">
        <v>39.500310510000006</v>
      </c>
      <c r="Q28" s="55">
        <v>39.001442580000003</v>
      </c>
      <c r="R28" s="55">
        <v>38.413834140000006</v>
      </c>
      <c r="S28" s="55">
        <v>38.414438700000005</v>
      </c>
      <c r="T28" s="55">
        <v>38.414781900000008</v>
      </c>
      <c r="U28" s="55">
        <v>38.414906310000006</v>
      </c>
      <c r="V28" s="55">
        <v>38.415262710000007</v>
      </c>
    </row>
    <row r="29" spans="1:22" ht="15" customHeight="1" x14ac:dyDescent="0.3">
      <c r="A29" s="45"/>
      <c r="B29" s="69" t="s">
        <v>46</v>
      </c>
      <c r="C29" s="68"/>
      <c r="D29" s="55">
        <v>175.73099999999928</v>
      </c>
      <c r="E29" s="68"/>
      <c r="F29" s="55">
        <v>168.60219999999984</v>
      </c>
      <c r="G29" s="55">
        <v>168.75949999999992</v>
      </c>
      <c r="H29" s="55">
        <v>169.46264999999968</v>
      </c>
      <c r="I29" s="68"/>
      <c r="J29" s="55">
        <v>147.13765830558532</v>
      </c>
      <c r="K29" s="55">
        <v>147.76766507782668</v>
      </c>
      <c r="L29" s="55">
        <v>142.18013234390583</v>
      </c>
      <c r="M29" s="55">
        <v>153.0162453382236</v>
      </c>
      <c r="N29" s="55">
        <v>149.95862724553444</v>
      </c>
      <c r="O29" s="55">
        <v>151.69842040145068</v>
      </c>
      <c r="P29" s="55">
        <v>152.27989141271337</v>
      </c>
      <c r="Q29" s="55">
        <v>143.36150397566598</v>
      </c>
      <c r="R29" s="55">
        <v>142.40122205950593</v>
      </c>
      <c r="S29" s="55">
        <v>135.14084097950581</v>
      </c>
      <c r="T29" s="55">
        <v>134.55214313950637</v>
      </c>
      <c r="U29" s="55">
        <v>134.72946830950605</v>
      </c>
      <c r="V29" s="55">
        <v>135.45477341950573</v>
      </c>
    </row>
    <row r="30" spans="1:22" ht="15" customHeight="1" x14ac:dyDescent="0.3">
      <c r="A30" s="45"/>
      <c r="B30" s="67" t="s">
        <v>19</v>
      </c>
      <c r="C30" s="68"/>
      <c r="D30" s="55">
        <v>0</v>
      </c>
      <c r="E30" s="68"/>
      <c r="F30" s="55">
        <v>0</v>
      </c>
      <c r="G30" s="55">
        <v>0</v>
      </c>
      <c r="H30" s="55">
        <v>0</v>
      </c>
      <c r="I30" s="68"/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3">
      <c r="A31" s="45"/>
      <c r="B31" s="64" t="s">
        <v>20</v>
      </c>
      <c r="C31" s="65"/>
      <c r="D31" s="66">
        <v>15257.257</v>
      </c>
      <c r="E31" s="65"/>
      <c r="F31" s="66">
        <v>15321.402</v>
      </c>
      <c r="G31" s="66">
        <v>15490.043</v>
      </c>
      <c r="H31" s="66">
        <v>15275.662000000002</v>
      </c>
      <c r="I31" s="65"/>
      <c r="J31" s="66">
        <v>15546.08500558848</v>
      </c>
      <c r="K31" s="66">
        <v>15557.403730454493</v>
      </c>
      <c r="L31" s="66">
        <v>15341.587268964837</v>
      </c>
      <c r="M31" s="66">
        <v>15341.086193755922</v>
      </c>
      <c r="N31" s="66">
        <v>15334.722444086236</v>
      </c>
      <c r="O31" s="66">
        <v>15618.739545589693</v>
      </c>
      <c r="P31" s="66">
        <v>15632.153394589697</v>
      </c>
      <c r="Q31" s="66">
        <v>15648.778958589695</v>
      </c>
      <c r="R31" s="66">
        <v>15579.81109658969</v>
      </c>
      <c r="S31" s="66">
        <v>15530.141139405261</v>
      </c>
      <c r="T31" s="66">
        <v>15496.066255269179</v>
      </c>
      <c r="U31" s="66">
        <v>15502.946698889178</v>
      </c>
      <c r="V31" s="66">
        <v>15546.286756153726</v>
      </c>
    </row>
    <row r="32" spans="1:22" ht="15" customHeight="1" x14ac:dyDescent="0.3">
      <c r="A32" s="45"/>
      <c r="B32" s="67" t="s">
        <v>21</v>
      </c>
      <c r="C32" s="68"/>
      <c r="D32" s="55">
        <v>15000.569</v>
      </c>
      <c r="E32" s="68"/>
      <c r="F32" s="55">
        <v>15064.714</v>
      </c>
      <c r="G32" s="55">
        <v>15233.355</v>
      </c>
      <c r="H32" s="55">
        <v>15018.974000000002</v>
      </c>
      <c r="I32" s="68"/>
      <c r="J32" s="55">
        <v>15255.863653337163</v>
      </c>
      <c r="K32" s="55">
        <v>15266.923259811992</v>
      </c>
      <c r="L32" s="55">
        <v>15067.680234031659</v>
      </c>
      <c r="M32" s="55">
        <v>15067.179158822744</v>
      </c>
      <c r="N32" s="55">
        <v>15018.345346153059</v>
      </c>
      <c r="O32" s="55">
        <v>15300.707621656516</v>
      </c>
      <c r="P32" s="55">
        <v>15315.42152465652</v>
      </c>
      <c r="Q32" s="55">
        <v>15301.832916656518</v>
      </c>
      <c r="R32" s="55">
        <v>15221.301006656513</v>
      </c>
      <c r="S32" s="55">
        <v>15173.948959472084</v>
      </c>
      <c r="T32" s="55">
        <v>15165.963011336002</v>
      </c>
      <c r="U32" s="55">
        <v>15169.093065986001</v>
      </c>
      <c r="V32" s="55">
        <v>15207.755720030549</v>
      </c>
    </row>
    <row r="33" spans="1:22" s="45" customFormat="1" ht="15" customHeight="1" x14ac:dyDescent="0.3">
      <c r="B33" s="69" t="s">
        <v>22</v>
      </c>
      <c r="C33" s="68"/>
      <c r="D33" s="55">
        <v>8465.518</v>
      </c>
      <c r="E33" s="68"/>
      <c r="F33" s="55">
        <v>8494.4278869999998</v>
      </c>
      <c r="G33" s="55">
        <v>8611.6884149999987</v>
      </c>
      <c r="H33" s="55">
        <v>8488.1820000000007</v>
      </c>
      <c r="I33" s="68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5"/>
    </row>
    <row r="34" spans="1:22" s="45" customFormat="1" ht="15" customHeight="1" x14ac:dyDescent="0.3">
      <c r="B34" s="69" t="s">
        <v>148</v>
      </c>
      <c r="C34" s="68"/>
      <c r="D34" s="55">
        <v>6535.0510000000004</v>
      </c>
      <c r="E34" s="68"/>
      <c r="F34" s="55">
        <v>6570.2861130000001</v>
      </c>
      <c r="G34" s="55">
        <v>6621.6665849999999</v>
      </c>
      <c r="H34" s="55">
        <v>6530.7920000000004</v>
      </c>
      <c r="I34" s="68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5"/>
    </row>
    <row r="35" spans="1:22" ht="15" customHeight="1" x14ac:dyDescent="0.3">
      <c r="A35" s="45"/>
      <c r="B35" s="67" t="s">
        <v>23</v>
      </c>
      <c r="C35" s="68"/>
      <c r="D35" s="55">
        <v>256.68799999999999</v>
      </c>
      <c r="E35" s="68"/>
      <c r="F35" s="55">
        <v>256.68799999999999</v>
      </c>
      <c r="G35" s="55">
        <v>256.68799999999999</v>
      </c>
      <c r="H35" s="55">
        <v>256.68799999999999</v>
      </c>
      <c r="I35" s="68"/>
      <c r="J35" s="55">
        <v>290.22135225131677</v>
      </c>
      <c r="K35" s="55">
        <v>290.48047064250085</v>
      </c>
      <c r="L35" s="55">
        <v>273.90703493317778</v>
      </c>
      <c r="M35" s="55">
        <v>273.90703493317778</v>
      </c>
      <c r="N35" s="55">
        <v>316.37709793317725</v>
      </c>
      <c r="O35" s="55">
        <v>318.03192393317704</v>
      </c>
      <c r="P35" s="55">
        <v>316.73186993317728</v>
      </c>
      <c r="Q35" s="55">
        <v>346.94604193317747</v>
      </c>
      <c r="R35" s="55">
        <v>358.51008993317691</v>
      </c>
      <c r="S35" s="55">
        <v>356.19217993317699</v>
      </c>
      <c r="T35" s="55">
        <v>330.10324393317723</v>
      </c>
      <c r="U35" s="55">
        <v>333.85363290317758</v>
      </c>
      <c r="V35" s="55">
        <v>338.53103612317739</v>
      </c>
    </row>
    <row r="36" spans="1:22" ht="15" customHeight="1" x14ac:dyDescent="0.3">
      <c r="A36" s="45"/>
      <c r="B36" s="64" t="s">
        <v>24</v>
      </c>
      <c r="C36" s="65"/>
      <c r="D36" s="66">
        <v>5002.7370000000001</v>
      </c>
      <c r="E36" s="65"/>
      <c r="F36" s="66">
        <v>4952.3209999999999</v>
      </c>
      <c r="G36" s="66">
        <v>4843.9930000000004</v>
      </c>
      <c r="H36" s="66">
        <v>4865.5580000000009</v>
      </c>
      <c r="I36" s="65"/>
      <c r="J36" s="66">
        <v>4933.9246620505564</v>
      </c>
      <c r="K36" s="66">
        <v>4983.3821476733301</v>
      </c>
      <c r="L36" s="66">
        <v>5053.0776119665497</v>
      </c>
      <c r="M36" s="66">
        <v>5249.7358868947667</v>
      </c>
      <c r="N36" s="66">
        <v>5153.1536983762435</v>
      </c>
      <c r="O36" s="66">
        <v>5066.0564748510524</v>
      </c>
      <c r="P36" s="66">
        <v>5226.2568168538664</v>
      </c>
      <c r="Q36" s="66">
        <v>5140.1794745604147</v>
      </c>
      <c r="R36" s="66">
        <v>5190.7871371454685</v>
      </c>
      <c r="S36" s="66">
        <v>3277.7259320066596</v>
      </c>
      <c r="T36" s="66">
        <v>3321.7999698652475</v>
      </c>
      <c r="U36" s="66">
        <v>3327.5979665196469</v>
      </c>
      <c r="V36" s="66">
        <v>3326.5325882709321</v>
      </c>
    </row>
    <row r="37" spans="1:22" ht="15" customHeight="1" x14ac:dyDescent="0.3">
      <c r="A37" s="45"/>
      <c r="B37" s="67" t="s">
        <v>25</v>
      </c>
      <c r="C37" s="68"/>
      <c r="D37" s="55">
        <v>4388.4009999999998</v>
      </c>
      <c r="E37" s="68"/>
      <c r="F37" s="55">
        <v>4332.0050000000001</v>
      </c>
      <c r="G37" s="55">
        <v>4228.5030000000006</v>
      </c>
      <c r="H37" s="55">
        <v>4251.2400000000007</v>
      </c>
      <c r="I37" s="68"/>
      <c r="J37" s="55">
        <v>4284.729757095879</v>
      </c>
      <c r="K37" s="55">
        <v>4327.2300197731129</v>
      </c>
      <c r="L37" s="55">
        <v>4279.1437755192255</v>
      </c>
      <c r="M37" s="55">
        <v>4474.1249294468907</v>
      </c>
      <c r="N37" s="55">
        <v>4395.4084630324833</v>
      </c>
      <c r="O37" s="55">
        <v>4294.2270588247475</v>
      </c>
      <c r="P37" s="55">
        <v>4448.3537898098512</v>
      </c>
      <c r="Q37" s="55">
        <v>4358.8685579855655</v>
      </c>
      <c r="R37" s="55">
        <v>4445.3780693000936</v>
      </c>
      <c r="S37" s="55">
        <v>2533.3961512011911</v>
      </c>
      <c r="T37" s="55">
        <v>2569.2703032011896</v>
      </c>
      <c r="U37" s="55">
        <v>2573.9592572011898</v>
      </c>
      <c r="V37" s="55">
        <v>2570.7385099711873</v>
      </c>
    </row>
    <row r="38" spans="1:22" ht="15" customHeight="1" x14ac:dyDescent="0.3">
      <c r="A38" s="45"/>
      <c r="B38" s="69" t="s">
        <v>26</v>
      </c>
      <c r="C38" s="68"/>
      <c r="D38" s="55">
        <v>4138.3540000000003</v>
      </c>
      <c r="E38" s="68"/>
      <c r="F38" s="55">
        <v>4090.8890000000001</v>
      </c>
      <c r="G38" s="55">
        <v>4027.3590000000004</v>
      </c>
      <c r="H38" s="55">
        <v>4050.4060000000004</v>
      </c>
      <c r="I38" s="68"/>
      <c r="J38" s="55">
        <v>4080.4213035993712</v>
      </c>
      <c r="K38" s="55">
        <v>4118.0703369456305</v>
      </c>
      <c r="L38" s="55">
        <v>4073.8109358233701</v>
      </c>
      <c r="M38" s="55">
        <v>4246.1852639647368</v>
      </c>
      <c r="N38" s="55">
        <v>4194.6611446686693</v>
      </c>
      <c r="O38" s="55">
        <v>4117.7757724609328</v>
      </c>
      <c r="P38" s="55">
        <v>4250.8228684460364</v>
      </c>
      <c r="Q38" s="55">
        <v>4161.7523206217511</v>
      </c>
      <c r="R38" s="55">
        <v>4248.4591729362792</v>
      </c>
      <c r="S38" s="55">
        <v>2334.4872138373767</v>
      </c>
      <c r="T38" s="55">
        <v>2368.0053908373752</v>
      </c>
      <c r="U38" s="55">
        <v>2371.8220198373756</v>
      </c>
      <c r="V38" s="55">
        <v>2368.9597026073729</v>
      </c>
    </row>
    <row r="39" spans="1:22" ht="15" customHeight="1" x14ac:dyDescent="0.3">
      <c r="A39" s="45"/>
      <c r="B39" s="69" t="s">
        <v>27</v>
      </c>
      <c r="C39" s="68"/>
      <c r="D39" s="55">
        <v>250.047</v>
      </c>
      <c r="E39" s="68"/>
      <c r="F39" s="55">
        <v>241.11599999999999</v>
      </c>
      <c r="G39" s="55">
        <v>201.14400000000001</v>
      </c>
      <c r="H39" s="55">
        <v>200.834</v>
      </c>
      <c r="I39" s="68"/>
      <c r="J39" s="55">
        <v>204.30845349650772</v>
      </c>
      <c r="K39" s="55">
        <v>209.15968282748213</v>
      </c>
      <c r="L39" s="55">
        <v>205.33283969585545</v>
      </c>
      <c r="M39" s="55">
        <v>227.93966548215394</v>
      </c>
      <c r="N39" s="55">
        <v>200.74731836381432</v>
      </c>
      <c r="O39" s="55">
        <v>176.45128636381432</v>
      </c>
      <c r="P39" s="55">
        <v>197.53092136381434</v>
      </c>
      <c r="Q39" s="55">
        <v>197.11623736381432</v>
      </c>
      <c r="R39" s="55">
        <v>196.91889636381433</v>
      </c>
      <c r="S39" s="55">
        <v>198.90893736381432</v>
      </c>
      <c r="T39" s="55">
        <v>201.26491236381429</v>
      </c>
      <c r="U39" s="55">
        <v>202.13723736381434</v>
      </c>
      <c r="V39" s="55">
        <v>201.77880736381434</v>
      </c>
    </row>
    <row r="40" spans="1:22" ht="15" customHeight="1" x14ac:dyDescent="0.3">
      <c r="A40" s="45"/>
      <c r="B40" s="67" t="s">
        <v>28</v>
      </c>
      <c r="C40" s="68"/>
      <c r="D40" s="55">
        <v>614.33600000000001</v>
      </c>
      <c r="E40" s="68"/>
      <c r="F40" s="55">
        <v>620.31600000000003</v>
      </c>
      <c r="G40" s="55">
        <v>615.49</v>
      </c>
      <c r="H40" s="55">
        <v>614.31799999999998</v>
      </c>
      <c r="I40" s="68"/>
      <c r="J40" s="55">
        <v>649.19490495467744</v>
      </c>
      <c r="K40" s="55">
        <v>656.15212790021701</v>
      </c>
      <c r="L40" s="55">
        <v>773.93383644732444</v>
      </c>
      <c r="M40" s="55">
        <v>775.61095744787588</v>
      </c>
      <c r="N40" s="55">
        <v>757.74523534376056</v>
      </c>
      <c r="O40" s="55">
        <v>771.82941602630524</v>
      </c>
      <c r="P40" s="55">
        <v>777.90302704401495</v>
      </c>
      <c r="Q40" s="55">
        <v>781.31091657484922</v>
      </c>
      <c r="R40" s="55">
        <v>745.40906784537503</v>
      </c>
      <c r="S40" s="55">
        <v>744.32978080546877</v>
      </c>
      <c r="T40" s="55">
        <v>752.52966666405791</v>
      </c>
      <c r="U40" s="55">
        <v>753.63870931845702</v>
      </c>
      <c r="V40" s="55">
        <v>755.79407829974457</v>
      </c>
    </row>
    <row r="41" spans="1:22" ht="15" customHeight="1" x14ac:dyDescent="0.3">
      <c r="A41" s="45"/>
      <c r="B41" s="69" t="s">
        <v>29</v>
      </c>
      <c r="C41" s="68"/>
      <c r="D41" s="55">
        <v>474.90699999999998</v>
      </c>
      <c r="E41" s="68"/>
      <c r="F41" s="55">
        <v>478.82399999999996</v>
      </c>
      <c r="G41" s="55">
        <v>469.35199999999998</v>
      </c>
      <c r="H41" s="55">
        <v>467.78899999999999</v>
      </c>
      <c r="I41" s="68"/>
      <c r="J41" s="55">
        <v>348.16283212191894</v>
      </c>
      <c r="K41" s="55">
        <v>348.10197112191889</v>
      </c>
      <c r="L41" s="55">
        <v>396.70123198725747</v>
      </c>
      <c r="M41" s="55">
        <v>398.37835298780891</v>
      </c>
      <c r="N41" s="55">
        <v>472.60848918054603</v>
      </c>
      <c r="O41" s="55">
        <v>473.87611818054597</v>
      </c>
      <c r="P41" s="55">
        <v>474.70122218054598</v>
      </c>
      <c r="Q41" s="55">
        <v>476.39648518054594</v>
      </c>
      <c r="R41" s="55">
        <v>438.89461018054601</v>
      </c>
      <c r="S41" s="55">
        <v>439.44001318054598</v>
      </c>
      <c r="T41" s="55">
        <v>443.87914540624104</v>
      </c>
      <c r="U41" s="55">
        <v>444.74504940624092</v>
      </c>
      <c r="V41" s="55">
        <v>445.27009740624106</v>
      </c>
    </row>
    <row r="42" spans="1:22" ht="15" customHeight="1" x14ac:dyDescent="0.3">
      <c r="A42" s="45"/>
      <c r="B42" s="69" t="s">
        <v>30</v>
      </c>
      <c r="C42" s="68"/>
      <c r="D42" s="55">
        <v>65.367999999999995</v>
      </c>
      <c r="E42" s="68"/>
      <c r="F42" s="55">
        <v>69.951999999999998</v>
      </c>
      <c r="G42" s="55">
        <v>69.951999999999998</v>
      </c>
      <c r="H42" s="55">
        <v>70.155000000000001</v>
      </c>
      <c r="I42" s="68"/>
      <c r="J42" s="55">
        <v>219.28585067453085</v>
      </c>
      <c r="K42" s="55">
        <v>227.16633756124699</v>
      </c>
      <c r="L42" s="55">
        <v>299.99465761006695</v>
      </c>
      <c r="M42" s="55">
        <v>299.99465761006695</v>
      </c>
      <c r="N42" s="55">
        <v>230.25113931321459</v>
      </c>
      <c r="O42" s="55">
        <v>241.57281899575921</v>
      </c>
      <c r="P42" s="55">
        <v>245.40709701346896</v>
      </c>
      <c r="Q42" s="55">
        <v>247.31489354430317</v>
      </c>
      <c r="R42" s="55">
        <v>249.02333381482899</v>
      </c>
      <c r="S42" s="55">
        <v>246.61592077492276</v>
      </c>
      <c r="T42" s="55">
        <v>249.36708940781688</v>
      </c>
      <c r="U42" s="55">
        <v>250.06115706221613</v>
      </c>
      <c r="V42" s="55">
        <v>250.81209904350357</v>
      </c>
    </row>
    <row r="43" spans="1:22" ht="15" customHeight="1" x14ac:dyDescent="0.3">
      <c r="A43" s="45"/>
      <c r="B43" s="64" t="s">
        <v>31</v>
      </c>
      <c r="C43" s="65"/>
      <c r="D43" s="66">
        <v>1624.077</v>
      </c>
      <c r="E43" s="65"/>
      <c r="F43" s="66">
        <v>1769.3329999999999</v>
      </c>
      <c r="G43" s="66">
        <v>1676.8409999999997</v>
      </c>
      <c r="H43" s="66">
        <v>1765.184</v>
      </c>
      <c r="I43" s="65"/>
      <c r="J43" s="66">
        <v>2005.2039189713198</v>
      </c>
      <c r="K43" s="66">
        <v>2087.4137470135838</v>
      </c>
      <c r="L43" s="66">
        <v>2298.6474224377625</v>
      </c>
      <c r="M43" s="66">
        <v>2321.283843119455</v>
      </c>
      <c r="N43" s="66">
        <v>2109.4826757674177</v>
      </c>
      <c r="O43" s="66">
        <v>2145.3691454256968</v>
      </c>
      <c r="P43" s="66">
        <v>2165.070704367341</v>
      </c>
      <c r="Q43" s="66">
        <v>2207.1192859904313</v>
      </c>
      <c r="R43" s="66">
        <v>2075.6536330955146</v>
      </c>
      <c r="S43" s="66">
        <v>1962.8836591226423</v>
      </c>
      <c r="T43" s="66">
        <v>1918.5376659178673</v>
      </c>
      <c r="U43" s="66">
        <v>1928.6534672805753</v>
      </c>
      <c r="V43" s="66">
        <v>1684.2712454032026</v>
      </c>
    </row>
    <row r="44" spans="1:22" ht="15" customHeight="1" x14ac:dyDescent="0.3">
      <c r="A44" s="45"/>
      <c r="B44" s="69" t="s">
        <v>35</v>
      </c>
      <c r="C44" s="68"/>
      <c r="D44" s="55">
        <v>1175.05</v>
      </c>
      <c r="E44" s="68"/>
      <c r="F44" s="55">
        <v>1278.153</v>
      </c>
      <c r="G44" s="55">
        <v>1163.5889999999999</v>
      </c>
      <c r="H44" s="55">
        <v>1204.5049999999999</v>
      </c>
      <c r="I44" s="68"/>
      <c r="J44" s="55">
        <v>1334.8714086821731</v>
      </c>
      <c r="K44" s="55">
        <v>1421.2877618671223</v>
      </c>
      <c r="L44" s="55">
        <v>1511.3140007809873</v>
      </c>
      <c r="M44" s="55">
        <v>1511.3140007809873</v>
      </c>
      <c r="N44" s="55">
        <v>1515.2330817809873</v>
      </c>
      <c r="O44" s="55">
        <v>1548.0001918446681</v>
      </c>
      <c r="P44" s="55">
        <v>1548.1972278446681</v>
      </c>
      <c r="Q44" s="55">
        <v>1548.0023158446681</v>
      </c>
      <c r="R44" s="55">
        <v>1415.4925241533354</v>
      </c>
      <c r="S44" s="55">
        <v>1415.7925241533351</v>
      </c>
      <c r="T44" s="55">
        <v>1334.6620112784144</v>
      </c>
      <c r="U44" s="55">
        <v>1334.6620112784144</v>
      </c>
      <c r="V44" s="55">
        <v>1055.0795841988108</v>
      </c>
    </row>
    <row r="45" spans="1:22" ht="15" customHeight="1" x14ac:dyDescent="0.3">
      <c r="A45" s="45"/>
      <c r="B45" s="67" t="s">
        <v>32</v>
      </c>
      <c r="C45" s="68"/>
      <c r="D45" s="55">
        <v>0</v>
      </c>
      <c r="E45" s="68"/>
      <c r="F45" s="55">
        <v>0</v>
      </c>
      <c r="G45" s="55">
        <v>0</v>
      </c>
      <c r="H45" s="55">
        <v>0</v>
      </c>
      <c r="I45" s="68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5"/>
    </row>
    <row r="46" spans="1:22" ht="15" customHeight="1" x14ac:dyDescent="0.3">
      <c r="A46" s="45"/>
      <c r="B46" s="67" t="s">
        <v>33</v>
      </c>
      <c r="C46" s="68"/>
      <c r="D46" s="55">
        <v>1573.693</v>
      </c>
      <c r="E46" s="68"/>
      <c r="F46" s="55">
        <v>1679.4289999999999</v>
      </c>
      <c r="G46" s="55">
        <v>1595.3109999999999</v>
      </c>
      <c r="H46" s="55">
        <v>1690.922</v>
      </c>
      <c r="I46" s="68"/>
      <c r="J46" s="55">
        <v>1928.1934350464278</v>
      </c>
      <c r="K46" s="55">
        <v>2010.6690627743878</v>
      </c>
      <c r="L46" s="55">
        <v>1023.3852067959228</v>
      </c>
      <c r="M46" s="55">
        <v>1022.7514488983411</v>
      </c>
      <c r="N46" s="55">
        <v>795.92721749813518</v>
      </c>
      <c r="O46" s="55">
        <v>827.56895030239707</v>
      </c>
      <c r="P46" s="55">
        <v>838.60994824404065</v>
      </c>
      <c r="Q46" s="55">
        <v>837.85405051404382</v>
      </c>
      <c r="R46" s="55">
        <v>1003.0962742378028</v>
      </c>
      <c r="S46" s="55">
        <v>943.0934815849298</v>
      </c>
      <c r="T46" s="55">
        <v>982.75525358874495</v>
      </c>
      <c r="U46" s="55">
        <v>992.00691295145282</v>
      </c>
      <c r="V46" s="55">
        <v>1075.2708978236878</v>
      </c>
    </row>
    <row r="47" spans="1:22" ht="15" customHeight="1" x14ac:dyDescent="0.3">
      <c r="A47" s="45"/>
      <c r="B47" s="67" t="s">
        <v>34</v>
      </c>
      <c r="C47" s="68"/>
      <c r="D47" s="55">
        <v>50.384</v>
      </c>
      <c r="E47" s="68"/>
      <c r="F47" s="55">
        <v>89.903999999999996</v>
      </c>
      <c r="G47" s="55">
        <v>81.529999999999745</v>
      </c>
      <c r="H47" s="55">
        <v>74.262</v>
      </c>
      <c r="I47" s="68"/>
      <c r="J47" s="55">
        <v>77.010483924891943</v>
      </c>
      <c r="K47" s="55">
        <v>76.74468423919582</v>
      </c>
      <c r="L47" s="55">
        <v>1275.2622156418399</v>
      </c>
      <c r="M47" s="55">
        <v>1298.5323942211139</v>
      </c>
      <c r="N47" s="55">
        <v>1313.5554582692826</v>
      </c>
      <c r="O47" s="55">
        <v>1317.8001951233</v>
      </c>
      <c r="P47" s="55">
        <v>1326.4607561233004</v>
      </c>
      <c r="Q47" s="55">
        <v>1369.2652354763873</v>
      </c>
      <c r="R47" s="55">
        <v>1072.5573588577117</v>
      </c>
      <c r="S47" s="55">
        <v>1019.7901775377126</v>
      </c>
      <c r="T47" s="55">
        <v>935.78241232912251</v>
      </c>
      <c r="U47" s="55">
        <v>936.64655432912252</v>
      </c>
      <c r="V47" s="55">
        <v>609.0003475795146</v>
      </c>
    </row>
    <row r="48" spans="1:22" s="59" customFormat="1" ht="15" customHeight="1" x14ac:dyDescent="0.3">
      <c r="B48" s="60" t="s">
        <v>80</v>
      </c>
      <c r="C48" s="61"/>
      <c r="D48" s="62">
        <f>D51+D54+D55+D58+D64+D67+D84+D88</f>
        <v>46734.590000000004</v>
      </c>
      <c r="E48" s="68"/>
      <c r="F48" s="62">
        <f t="shared" ref="F48:H48" si="6">F51+F54+F55+F58+F64+F67+F84+F88</f>
        <v>49200.406000000003</v>
      </c>
      <c r="G48" s="62">
        <f t="shared" si="6"/>
        <v>49047.484000000004</v>
      </c>
      <c r="H48" s="62">
        <f t="shared" si="6"/>
        <v>48530.659</v>
      </c>
      <c r="I48" s="61"/>
      <c r="J48" s="62">
        <f t="shared" ref="J48:V48" si="7">J51+J54+J55+J58+J64+J67+J84+J88</f>
        <v>46930.189018676181</v>
      </c>
      <c r="K48" s="62">
        <f t="shared" si="7"/>
        <v>47350.60517747057</v>
      </c>
      <c r="L48" s="62">
        <f t="shared" si="7"/>
        <v>47284.344000080695</v>
      </c>
      <c r="M48" s="62">
        <f t="shared" si="7"/>
        <v>47533.177088664394</v>
      </c>
      <c r="N48" s="62">
        <f t="shared" si="7"/>
        <v>47982.461295883593</v>
      </c>
      <c r="O48" s="62">
        <f t="shared" si="7"/>
        <v>48278.01340572349</v>
      </c>
      <c r="P48" s="62">
        <f t="shared" si="7"/>
        <v>48557.973572372488</v>
      </c>
      <c r="Q48" s="62">
        <f t="shared" si="7"/>
        <v>48593.934263358198</v>
      </c>
      <c r="R48" s="62">
        <f t="shared" si="7"/>
        <v>48548.105117099665</v>
      </c>
      <c r="S48" s="62">
        <f t="shared" si="7"/>
        <v>46167.062846930778</v>
      </c>
      <c r="T48" s="62">
        <f t="shared" si="7"/>
        <v>46161.658076205858</v>
      </c>
      <c r="U48" s="62">
        <f t="shared" si="7"/>
        <v>46598.684856539134</v>
      </c>
      <c r="V48" s="62">
        <f t="shared" si="7"/>
        <v>45960.021534294639</v>
      </c>
    </row>
    <row r="49" spans="1:22" s="59" customFormat="1" ht="15" customHeight="1" x14ac:dyDescent="0.3">
      <c r="B49" s="60" t="s">
        <v>7</v>
      </c>
      <c r="C49" s="61"/>
      <c r="D49" s="63">
        <f>D48/D$96*100</f>
        <v>48.854000636785372</v>
      </c>
      <c r="E49" s="61"/>
      <c r="F49" s="63">
        <f>F48/F$96*100</f>
        <v>51.574246868116816</v>
      </c>
      <c r="G49" s="63">
        <f>G48/G$96*100</f>
        <v>50.542795120788284</v>
      </c>
      <c r="H49" s="63">
        <f>H48/H$96*100</f>
        <v>49.805881314288854</v>
      </c>
      <c r="I49" s="61"/>
      <c r="J49" s="63">
        <f t="shared" ref="J49:V49" si="8">J48/J$96*100</f>
        <v>49.218422290325222</v>
      </c>
      <c r="K49" s="63">
        <f t="shared" si="8"/>
        <v>49.218347869667433</v>
      </c>
      <c r="L49" s="63">
        <f t="shared" si="8"/>
        <v>48.742872351116851</v>
      </c>
      <c r="M49" s="63">
        <f t="shared" si="8"/>
        <v>49.403603746809175</v>
      </c>
      <c r="N49" s="63">
        <f t="shared" si="8"/>
        <v>49.625180049309293</v>
      </c>
      <c r="O49" s="63">
        <f t="shared" si="8"/>
        <v>49.749865796291942</v>
      </c>
      <c r="P49" s="63">
        <f t="shared" si="8"/>
        <v>50.038361111996956</v>
      </c>
      <c r="Q49" s="63">
        <f t="shared" si="8"/>
        <v>50.075418137012598</v>
      </c>
      <c r="R49" s="63">
        <f t="shared" si="8"/>
        <v>50.108899212259807</v>
      </c>
      <c r="S49" s="63">
        <f t="shared" si="8"/>
        <v>47.380178023741777</v>
      </c>
      <c r="T49" s="63">
        <f t="shared" si="8"/>
        <v>47.374631233815521</v>
      </c>
      <c r="U49" s="63">
        <f t="shared" si="8"/>
        <v>47.823141608451792</v>
      </c>
      <c r="V49" s="63">
        <f t="shared" si="8"/>
        <v>47.167696361577264</v>
      </c>
    </row>
    <row r="50" spans="1:22" ht="15" customHeight="1" x14ac:dyDescent="0.3">
      <c r="A50" s="45"/>
      <c r="B50" s="64" t="s">
        <v>36</v>
      </c>
      <c r="C50" s="65"/>
      <c r="D50" s="66">
        <v>43241.669000000002</v>
      </c>
      <c r="E50" s="65"/>
      <c r="F50" s="66">
        <v>45129.703000000009</v>
      </c>
      <c r="G50" s="66">
        <v>44643.366000000002</v>
      </c>
      <c r="H50" s="66">
        <v>43935.801999999996</v>
      </c>
      <c r="I50" s="65"/>
      <c r="J50" s="66">
        <v>42325.700535724449</v>
      </c>
      <c r="K50" s="66">
        <v>42491.348304528401</v>
      </c>
      <c r="L50" s="66">
        <v>42206.07751736902</v>
      </c>
      <c r="M50" s="66">
        <v>42675.880030865657</v>
      </c>
      <c r="N50" s="66">
        <v>42899.489473887661</v>
      </c>
      <c r="O50" s="66">
        <v>43222.875324066357</v>
      </c>
      <c r="P50" s="66">
        <v>43565.236771950644</v>
      </c>
      <c r="Q50" s="66">
        <v>43554.493617983331</v>
      </c>
      <c r="R50" s="66">
        <v>43777.919859530914</v>
      </c>
      <c r="S50" s="66">
        <v>41357.217632297579</v>
      </c>
      <c r="T50" s="66">
        <v>41434.796822984965</v>
      </c>
      <c r="U50" s="66">
        <v>41856.224230139684</v>
      </c>
      <c r="V50" s="66">
        <v>42190.283545435326</v>
      </c>
    </row>
    <row r="51" spans="1:22" ht="15" customHeight="1" x14ac:dyDescent="0.3">
      <c r="A51" s="45"/>
      <c r="B51" s="67" t="s">
        <v>37</v>
      </c>
      <c r="C51" s="68"/>
      <c r="D51" s="55">
        <v>10340.620999999999</v>
      </c>
      <c r="E51" s="68"/>
      <c r="F51" s="55">
        <v>10748.102999999999</v>
      </c>
      <c r="G51" s="55">
        <v>10705.411999999998</v>
      </c>
      <c r="H51" s="55">
        <v>10634.357</v>
      </c>
      <c r="I51" s="68"/>
      <c r="J51" s="55">
        <v>11100.071512473936</v>
      </c>
      <c r="K51" s="55">
        <v>10962.851627567712</v>
      </c>
      <c r="L51" s="55">
        <v>10534.310078683948</v>
      </c>
      <c r="M51" s="55">
        <v>10767.742620541019</v>
      </c>
      <c r="N51" s="55">
        <v>10708.459356761885</v>
      </c>
      <c r="O51" s="55">
        <v>10675.021185513517</v>
      </c>
      <c r="P51" s="55">
        <v>10823.424335099848</v>
      </c>
      <c r="Q51" s="55">
        <v>10811.030113477218</v>
      </c>
      <c r="R51" s="55">
        <v>10961.51258615388</v>
      </c>
      <c r="S51" s="55">
        <v>10938.866267122583</v>
      </c>
      <c r="T51" s="55">
        <v>10942.343243761457</v>
      </c>
      <c r="U51" s="55">
        <v>11206.459402521246</v>
      </c>
      <c r="V51" s="55">
        <v>11186.530486871918</v>
      </c>
    </row>
    <row r="52" spans="1:22" ht="15" customHeight="1" x14ac:dyDescent="0.3">
      <c r="A52" s="45"/>
      <c r="B52" s="69" t="s">
        <v>38</v>
      </c>
      <c r="C52" s="68"/>
      <c r="D52" s="55">
        <v>7533.2190000000001</v>
      </c>
      <c r="E52" s="68"/>
      <c r="F52" s="55">
        <v>7826.8639999999996</v>
      </c>
      <c r="G52" s="55">
        <v>7860.0330000000004</v>
      </c>
      <c r="H52" s="55">
        <v>7805.1080000000002</v>
      </c>
      <c r="I52" s="68"/>
      <c r="J52" s="55">
        <v>7990.7946142440005</v>
      </c>
      <c r="K52" s="55">
        <v>7894.8226336596554</v>
      </c>
      <c r="L52" s="55">
        <v>7636.3667428434564</v>
      </c>
      <c r="M52" s="55">
        <v>7820.6782749712356</v>
      </c>
      <c r="N52" s="55">
        <v>7756.1540229456223</v>
      </c>
      <c r="O52" s="55">
        <v>7716.7140853538494</v>
      </c>
      <c r="P52" s="55">
        <v>7821.5484510591787</v>
      </c>
      <c r="Q52" s="55">
        <v>7791.0871326608731</v>
      </c>
      <c r="R52" s="55">
        <v>7887.1407998487684</v>
      </c>
      <c r="S52" s="55">
        <v>7864.9541297435353</v>
      </c>
      <c r="T52" s="55">
        <v>7883.8066132243603</v>
      </c>
      <c r="U52" s="55">
        <v>8067.1426755577759</v>
      </c>
      <c r="V52" s="55">
        <v>8066.340467281967</v>
      </c>
    </row>
    <row r="53" spans="1:22" ht="15" customHeight="1" x14ac:dyDescent="0.3">
      <c r="A53" s="45"/>
      <c r="B53" s="69" t="s">
        <v>39</v>
      </c>
      <c r="C53" s="68"/>
      <c r="D53" s="55">
        <v>2807.4019999999991</v>
      </c>
      <c r="E53" s="68"/>
      <c r="F53" s="55">
        <v>2921.2389999999996</v>
      </c>
      <c r="G53" s="55">
        <v>2845.3789999999981</v>
      </c>
      <c r="H53" s="55">
        <v>2829.2489999999998</v>
      </c>
      <c r="I53" s="68"/>
      <c r="J53" s="55">
        <v>3109.2768982299363</v>
      </c>
      <c r="K53" s="55">
        <v>3068.0289939080567</v>
      </c>
      <c r="L53" s="55">
        <v>2897.9433358404913</v>
      </c>
      <c r="M53" s="55">
        <v>2947.0643455697846</v>
      </c>
      <c r="N53" s="55">
        <v>2952.3053338162622</v>
      </c>
      <c r="O53" s="55">
        <v>2958.3071001596668</v>
      </c>
      <c r="P53" s="55">
        <v>3001.8758840406686</v>
      </c>
      <c r="Q53" s="55">
        <v>3019.9429808163445</v>
      </c>
      <c r="R53" s="55">
        <v>3074.3717863051106</v>
      </c>
      <c r="S53" s="55">
        <v>3073.9121373790472</v>
      </c>
      <c r="T53" s="55">
        <v>3058.5366305370962</v>
      </c>
      <c r="U53" s="55">
        <v>3139.3167269634714</v>
      </c>
      <c r="V53" s="55">
        <v>3120.1900195899516</v>
      </c>
    </row>
    <row r="54" spans="1:22" ht="15" customHeight="1" x14ac:dyDescent="0.3">
      <c r="A54" s="45"/>
      <c r="B54" s="67" t="s">
        <v>40</v>
      </c>
      <c r="C54" s="68"/>
      <c r="D54" s="55">
        <v>7466.47</v>
      </c>
      <c r="E54" s="68"/>
      <c r="F54" s="55">
        <v>7532.6289999999999</v>
      </c>
      <c r="G54" s="55">
        <v>7095.7420000000002</v>
      </c>
      <c r="H54" s="55">
        <v>6807.4810000000007</v>
      </c>
      <c r="I54" s="68"/>
      <c r="J54" s="55">
        <v>5432.0357837741876</v>
      </c>
      <c r="K54" s="55">
        <v>5387.4596521647009</v>
      </c>
      <c r="L54" s="55">
        <v>5507.0667446848483</v>
      </c>
      <c r="M54" s="55">
        <v>5545.9062919901617</v>
      </c>
      <c r="N54" s="55">
        <v>5669.8351965023885</v>
      </c>
      <c r="O54" s="55">
        <v>5743.8772974669155</v>
      </c>
      <c r="P54" s="55">
        <v>5748.9745172557396</v>
      </c>
      <c r="Q54" s="55">
        <v>5732.1909389430548</v>
      </c>
      <c r="R54" s="55">
        <v>5880.203784553275</v>
      </c>
      <c r="S54" s="55">
        <v>5974.9885621217054</v>
      </c>
      <c r="T54" s="55">
        <v>6061.737092938467</v>
      </c>
      <c r="U54" s="55">
        <v>6033.3592224602635</v>
      </c>
      <c r="V54" s="55">
        <v>6241.1390236485204</v>
      </c>
    </row>
    <row r="55" spans="1:22" ht="15" customHeight="1" x14ac:dyDescent="0.3">
      <c r="A55" s="45"/>
      <c r="B55" s="67" t="s">
        <v>74</v>
      </c>
      <c r="C55" s="68"/>
      <c r="D55" s="55">
        <v>118.059</v>
      </c>
      <c r="E55" s="68"/>
      <c r="F55" s="55">
        <v>118.059</v>
      </c>
      <c r="G55" s="55">
        <v>118.059</v>
      </c>
      <c r="H55" s="55">
        <v>118.059</v>
      </c>
      <c r="I55" s="68"/>
      <c r="J55" s="55">
        <v>143.94527722838009</v>
      </c>
      <c r="K55" s="55">
        <v>143.9120277537825</v>
      </c>
      <c r="L55" s="55">
        <v>127.98983233505695</v>
      </c>
      <c r="M55" s="55">
        <v>127.91225775203469</v>
      </c>
      <c r="N55" s="55">
        <v>126.63283779803113</v>
      </c>
      <c r="O55" s="55">
        <v>134.26671903651805</v>
      </c>
      <c r="P55" s="55">
        <v>133.07623567651802</v>
      </c>
      <c r="Q55" s="55">
        <v>139.59301912651802</v>
      </c>
      <c r="R55" s="55">
        <v>143.66119385651805</v>
      </c>
      <c r="S55" s="55">
        <v>144.50090612651803</v>
      </c>
      <c r="T55" s="55">
        <v>144.85437819651801</v>
      </c>
      <c r="U55" s="55">
        <v>134.56684818651809</v>
      </c>
      <c r="V55" s="55">
        <v>149.82874457651815</v>
      </c>
    </row>
    <row r="56" spans="1:22" ht="15" customHeight="1" x14ac:dyDescent="0.3">
      <c r="A56" s="45"/>
      <c r="B56" s="69" t="s">
        <v>75</v>
      </c>
      <c r="C56" s="68"/>
      <c r="D56" s="55">
        <v>118.059</v>
      </c>
      <c r="E56" s="68"/>
      <c r="F56" s="55">
        <v>118.059</v>
      </c>
      <c r="G56" s="55">
        <v>118.059</v>
      </c>
      <c r="H56" s="55">
        <v>118.059</v>
      </c>
      <c r="I56" s="68"/>
      <c r="J56" s="55">
        <v>143.94527722838009</v>
      </c>
      <c r="K56" s="55">
        <v>143.9120277537825</v>
      </c>
      <c r="L56" s="55">
        <v>127.98983233505695</v>
      </c>
      <c r="M56" s="55">
        <v>127.91225775203469</v>
      </c>
      <c r="N56" s="55">
        <v>126.63283779803113</v>
      </c>
      <c r="O56" s="55">
        <v>134.26671903651805</v>
      </c>
      <c r="P56" s="55">
        <v>133.07623567651802</v>
      </c>
      <c r="Q56" s="55">
        <v>139.59301912651802</v>
      </c>
      <c r="R56" s="55">
        <v>143.66119385651805</v>
      </c>
      <c r="S56" s="55">
        <v>144.50090612651803</v>
      </c>
      <c r="T56" s="55">
        <v>144.85437819651801</v>
      </c>
      <c r="U56" s="55">
        <v>134.56684818651809</v>
      </c>
      <c r="V56" s="55">
        <v>149.82874457651815</v>
      </c>
    </row>
    <row r="57" spans="1:22" ht="15" customHeight="1" x14ac:dyDescent="0.3">
      <c r="A57" s="45"/>
      <c r="B57" s="69" t="s">
        <v>76</v>
      </c>
      <c r="C57" s="68"/>
      <c r="D57" s="55">
        <v>0</v>
      </c>
      <c r="E57" s="68"/>
      <c r="F57" s="55">
        <v>0</v>
      </c>
      <c r="G57" s="55">
        <v>0</v>
      </c>
      <c r="H57" s="55">
        <v>0</v>
      </c>
      <c r="I57" s="68"/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3">
      <c r="A58" s="45"/>
      <c r="B58" s="67" t="s">
        <v>41</v>
      </c>
      <c r="C58" s="68"/>
      <c r="D58" s="55">
        <v>1393.0820000000001</v>
      </c>
      <c r="E58" s="68"/>
      <c r="F58" s="55">
        <v>1582.586</v>
      </c>
      <c r="G58" s="55">
        <v>1662.9390000000001</v>
      </c>
      <c r="H58" s="55">
        <v>1688.7220000000002</v>
      </c>
      <c r="I58" s="68"/>
      <c r="J58" s="55">
        <v>2053.2846949750333</v>
      </c>
      <c r="K58" s="55">
        <v>2368.6939724018584</v>
      </c>
      <c r="L58" s="55">
        <v>2436.3835223792189</v>
      </c>
      <c r="M58" s="55">
        <v>2517.6496938281657</v>
      </c>
      <c r="N58" s="55">
        <v>1654.0589797214789</v>
      </c>
      <c r="O58" s="55">
        <v>1670.5699743761415</v>
      </c>
      <c r="P58" s="55">
        <v>1712.2431803161412</v>
      </c>
      <c r="Q58" s="55">
        <v>1676.3044823161413</v>
      </c>
      <c r="R58" s="55">
        <v>1612.4327240633741</v>
      </c>
      <c r="S58" s="55">
        <v>1491.7771536494326</v>
      </c>
      <c r="T58" s="55">
        <v>1449.8760884834987</v>
      </c>
      <c r="U58" s="55">
        <v>1426.9949114634983</v>
      </c>
      <c r="V58" s="55">
        <v>1462.6716897125407</v>
      </c>
    </row>
    <row r="59" spans="1:22" s="45" customFormat="1" ht="15" customHeight="1" x14ac:dyDescent="0.3">
      <c r="B59" s="69" t="s">
        <v>42</v>
      </c>
      <c r="C59" s="68"/>
      <c r="D59" s="55">
        <v>365.798</v>
      </c>
      <c r="E59" s="68"/>
      <c r="F59" s="55">
        <v>205.399</v>
      </c>
      <c r="G59" s="55">
        <v>190.91199999999998</v>
      </c>
      <c r="H59" s="55">
        <v>194.54699999999997</v>
      </c>
      <c r="I59" s="68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V59" s="55"/>
    </row>
    <row r="60" spans="1:22" s="45" customFormat="1" ht="15" customHeight="1" x14ac:dyDescent="0.3">
      <c r="B60" s="69" t="s">
        <v>43</v>
      </c>
      <c r="C60" s="68"/>
      <c r="D60" s="55">
        <v>238.68600000000001</v>
      </c>
      <c r="E60" s="68"/>
      <c r="F60" s="55">
        <v>270.06200000000001</v>
      </c>
      <c r="G60" s="55">
        <v>300.65500000000003</v>
      </c>
      <c r="H60" s="55">
        <v>308.63400000000001</v>
      </c>
      <c r="I60" s="68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V60" s="55"/>
    </row>
    <row r="61" spans="1:22" s="45" customFormat="1" ht="15" customHeight="1" x14ac:dyDescent="0.3">
      <c r="B61" s="70" t="s">
        <v>44</v>
      </c>
      <c r="C61" s="68"/>
      <c r="D61" s="55">
        <v>8.5860000000000003</v>
      </c>
      <c r="E61" s="68"/>
      <c r="F61" s="55">
        <v>8.8160000000000007</v>
      </c>
      <c r="G61" s="55">
        <v>0</v>
      </c>
      <c r="H61" s="55">
        <v>0</v>
      </c>
      <c r="I61" s="68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V61" s="55"/>
    </row>
    <row r="62" spans="1:22" s="45" customFormat="1" ht="15" customHeight="1" x14ac:dyDescent="0.3">
      <c r="B62" s="70" t="s">
        <v>45</v>
      </c>
      <c r="C62" s="68"/>
      <c r="D62" s="55">
        <v>224.1</v>
      </c>
      <c r="E62" s="68"/>
      <c r="F62" s="55">
        <v>255.24599999999998</v>
      </c>
      <c r="G62" s="55">
        <v>255.24599999999998</v>
      </c>
      <c r="H62" s="55">
        <v>255.24599999999998</v>
      </c>
      <c r="I62" s="68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V62" s="55"/>
    </row>
    <row r="63" spans="1:22" s="45" customFormat="1" ht="15" customHeight="1" x14ac:dyDescent="0.3">
      <c r="B63" s="69" t="s">
        <v>46</v>
      </c>
      <c r="C63" s="68"/>
      <c r="D63" s="55">
        <v>788.59800000000007</v>
      </c>
      <c r="E63" s="68"/>
      <c r="F63" s="55">
        <v>1107.125</v>
      </c>
      <c r="G63" s="55">
        <v>1171.3720000000001</v>
      </c>
      <c r="H63" s="55">
        <v>1185.5410000000002</v>
      </c>
      <c r="I63" s="68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V63" s="55"/>
    </row>
    <row r="64" spans="1:22" ht="15" customHeight="1" x14ac:dyDescent="0.3">
      <c r="A64" s="45"/>
      <c r="B64" s="67" t="s">
        <v>47</v>
      </c>
      <c r="C64" s="68"/>
      <c r="D64" s="55">
        <v>948.81700000000001</v>
      </c>
      <c r="E64" s="68"/>
      <c r="F64" s="55">
        <v>935.83500000000004</v>
      </c>
      <c r="G64" s="55">
        <v>927.25</v>
      </c>
      <c r="H64" s="55">
        <v>924.77499999999998</v>
      </c>
      <c r="I64" s="68"/>
      <c r="J64" s="55">
        <v>1131.7516231992595</v>
      </c>
      <c r="K64" s="55">
        <v>1134.8326765236388</v>
      </c>
      <c r="L64" s="55">
        <v>1154.8174130207992</v>
      </c>
      <c r="M64" s="55">
        <v>1155.0023075943182</v>
      </c>
      <c r="N64" s="55">
        <v>1128.2583381274608</v>
      </c>
      <c r="O64" s="55">
        <v>1117.9730307533375</v>
      </c>
      <c r="P64" s="55">
        <v>1124.5014276994891</v>
      </c>
      <c r="Q64" s="55">
        <v>1126.3558361044579</v>
      </c>
      <c r="R64" s="55">
        <v>1127.8863181055895</v>
      </c>
      <c r="S64" s="55">
        <v>1105.204940382931</v>
      </c>
      <c r="T64" s="55">
        <v>1106.8276676213745</v>
      </c>
      <c r="U64" s="55">
        <v>1107.9409405506153</v>
      </c>
      <c r="V64" s="55">
        <v>1108.4184031106379</v>
      </c>
    </row>
    <row r="65" spans="1:22" ht="15" customHeight="1" x14ac:dyDescent="0.3">
      <c r="A65" s="45"/>
      <c r="B65" s="69" t="s">
        <v>48</v>
      </c>
      <c r="C65" s="68"/>
      <c r="D65" s="55">
        <v>948.81700000000001</v>
      </c>
      <c r="E65" s="68"/>
      <c r="F65" s="55">
        <v>935.83500000000004</v>
      </c>
      <c r="G65" s="55">
        <v>927.25</v>
      </c>
      <c r="H65" s="55">
        <v>924.77499999999998</v>
      </c>
      <c r="I65" s="68"/>
      <c r="J65" s="55">
        <v>1131.7516231992595</v>
      </c>
      <c r="K65" s="55">
        <v>1134.8326765236388</v>
      </c>
      <c r="L65" s="55">
        <v>1154.8174130207992</v>
      </c>
      <c r="M65" s="55">
        <v>1155.0023075943182</v>
      </c>
      <c r="N65" s="55">
        <v>1128.2583381274608</v>
      </c>
      <c r="O65" s="55">
        <v>1117.9730307533375</v>
      </c>
      <c r="P65" s="55">
        <v>1124.5014276994891</v>
      </c>
      <c r="Q65" s="55">
        <v>1126.3558361044579</v>
      </c>
      <c r="R65" s="55">
        <v>1127.8863181055895</v>
      </c>
      <c r="S65" s="55">
        <v>1105.204940382931</v>
      </c>
      <c r="T65" s="55">
        <v>1106.8276676213745</v>
      </c>
      <c r="U65" s="55">
        <v>1107.9409405506153</v>
      </c>
      <c r="V65" s="55">
        <v>1108.4184031106379</v>
      </c>
    </row>
    <row r="66" spans="1:22" ht="15" customHeight="1" x14ac:dyDescent="0.3">
      <c r="A66" s="45"/>
      <c r="B66" s="69" t="s">
        <v>49</v>
      </c>
      <c r="C66" s="68"/>
      <c r="D66" s="55">
        <v>0</v>
      </c>
      <c r="E66" s="68"/>
      <c r="F66" s="55">
        <v>0</v>
      </c>
      <c r="G66" s="55">
        <v>0</v>
      </c>
      <c r="H66" s="55">
        <v>0</v>
      </c>
      <c r="I66" s="68"/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3">
      <c r="A67" s="45"/>
      <c r="B67" s="67" t="s">
        <v>50</v>
      </c>
      <c r="C67" s="68"/>
      <c r="D67" s="55">
        <v>20265.016000000003</v>
      </c>
      <c r="E67" s="68"/>
      <c r="F67" s="55">
        <v>21869.82</v>
      </c>
      <c r="G67" s="55">
        <v>21938.116999999998</v>
      </c>
      <c r="H67" s="55">
        <v>21538.688999999998</v>
      </c>
      <c r="I67" s="68"/>
      <c r="J67" s="55">
        <v>20335.635679771378</v>
      </c>
      <c r="K67" s="55">
        <v>20389.641995716913</v>
      </c>
      <c r="L67" s="55">
        <v>20403.723049460146</v>
      </c>
      <c r="M67" s="55">
        <v>20506.656529314554</v>
      </c>
      <c r="N67" s="55">
        <v>21648.607851793244</v>
      </c>
      <c r="O67" s="55">
        <v>21910.734750228399</v>
      </c>
      <c r="P67" s="55">
        <v>21998.949950211383</v>
      </c>
      <c r="Q67" s="55">
        <v>22053.354099324417</v>
      </c>
      <c r="R67" s="55">
        <v>22018.82216546539</v>
      </c>
      <c r="S67" s="55">
        <v>19700.260083178309</v>
      </c>
      <c r="T67" s="55">
        <v>19706.330680745781</v>
      </c>
      <c r="U67" s="55">
        <v>19890.07253555967</v>
      </c>
      <c r="V67" s="55">
        <v>19953.062820639938</v>
      </c>
    </row>
    <row r="68" spans="1:22" ht="15" customHeight="1" x14ac:dyDescent="0.3">
      <c r="A68" s="45"/>
      <c r="B68" s="69" t="s">
        <v>51</v>
      </c>
      <c r="C68" s="68"/>
      <c r="D68" s="55">
        <v>14836.695000000002</v>
      </c>
      <c r="E68" s="68"/>
      <c r="F68" s="55">
        <v>16441.499</v>
      </c>
      <c r="G68" s="55">
        <v>16485.913</v>
      </c>
      <c r="H68" s="55">
        <v>16242.478999999999</v>
      </c>
      <c r="I68" s="68"/>
      <c r="J68" s="55">
        <v>14933.277834913879</v>
      </c>
      <c r="K68" s="55">
        <v>14896.226815350314</v>
      </c>
      <c r="L68" s="55">
        <v>15038.391398346044</v>
      </c>
      <c r="M68" s="55">
        <v>14991.748501688844</v>
      </c>
      <c r="N68" s="55">
        <v>16133.699824167532</v>
      </c>
      <c r="O68" s="55">
        <v>16370.519966403919</v>
      </c>
      <c r="P68" s="55">
        <v>16460.490507122664</v>
      </c>
      <c r="Q68" s="55">
        <v>16554.305079619018</v>
      </c>
      <c r="R68" s="55">
        <v>16536.258287291519</v>
      </c>
      <c r="S68" s="55">
        <v>16332.65353660411</v>
      </c>
      <c r="T68" s="55">
        <v>16379.913677238121</v>
      </c>
      <c r="U68" s="55">
        <v>16545.13213905201</v>
      </c>
      <c r="V68" s="55">
        <v>16582.448038250939</v>
      </c>
    </row>
    <row r="69" spans="1:22" ht="15" customHeight="1" x14ac:dyDescent="0.3">
      <c r="A69" s="45"/>
      <c r="B69" s="70" t="s">
        <v>52</v>
      </c>
      <c r="C69" s="68"/>
      <c r="D69" s="55">
        <v>62.392000000000003</v>
      </c>
      <c r="E69" s="68"/>
      <c r="F69" s="55">
        <v>1197.366</v>
      </c>
      <c r="G69" s="55">
        <v>1381.704</v>
      </c>
      <c r="H69" s="55">
        <v>1381.3560000000002</v>
      </c>
      <c r="I69" s="68"/>
      <c r="J69" s="55">
        <v>52.482644055002368</v>
      </c>
      <c r="K69" s="55">
        <v>32.364940281958553</v>
      </c>
      <c r="L69" s="55">
        <v>51.581531168802954</v>
      </c>
      <c r="M69" s="55">
        <v>51.581531168802954</v>
      </c>
      <c r="N69" s="55">
        <v>45.957826168802953</v>
      </c>
      <c r="O69" s="55">
        <v>45.107561483912377</v>
      </c>
      <c r="P69" s="55">
        <v>42.375700483912368</v>
      </c>
      <c r="Q69" s="55">
        <v>41.594423483912379</v>
      </c>
      <c r="R69" s="55">
        <v>54.967172502535249</v>
      </c>
      <c r="S69" s="55">
        <v>55.15567050253523</v>
      </c>
      <c r="T69" s="55">
        <v>56.924221393114038</v>
      </c>
      <c r="U69" s="55">
        <v>59.353832393114061</v>
      </c>
      <c r="V69" s="55">
        <v>40.600768281424408</v>
      </c>
    </row>
    <row r="70" spans="1:22" ht="15" customHeight="1" x14ac:dyDescent="0.3">
      <c r="A70" s="45"/>
      <c r="B70" s="70" t="s">
        <v>53</v>
      </c>
      <c r="C70" s="68"/>
      <c r="D70" s="55">
        <v>955.95100000000002</v>
      </c>
      <c r="E70" s="68"/>
      <c r="F70" s="55">
        <v>1187.451</v>
      </c>
      <c r="G70" s="55">
        <v>1091.3340000000001</v>
      </c>
      <c r="H70" s="55">
        <v>1138.954</v>
      </c>
      <c r="I70" s="68"/>
      <c r="J70" s="55">
        <v>1055.69313959853</v>
      </c>
      <c r="K70" s="55">
        <v>1055.69313959853</v>
      </c>
      <c r="L70" s="55">
        <v>1128.7788768497105</v>
      </c>
      <c r="M70" s="55">
        <v>1076.6482448380161</v>
      </c>
      <c r="N70" s="55">
        <v>1076.096064838016</v>
      </c>
      <c r="O70" s="55">
        <v>1130.8439190000001</v>
      </c>
      <c r="P70" s="55">
        <v>1130.8439190000001</v>
      </c>
      <c r="Q70" s="55">
        <v>1109.1416041161146</v>
      </c>
      <c r="R70" s="55">
        <v>1122.887749</v>
      </c>
      <c r="S70" s="55">
        <v>1119.674749</v>
      </c>
      <c r="T70" s="55">
        <v>1120.20982</v>
      </c>
      <c r="U70" s="55">
        <v>1120.8115829999999</v>
      </c>
      <c r="V70" s="55">
        <v>1129.307315</v>
      </c>
    </row>
    <row r="71" spans="1:22" ht="15" customHeight="1" x14ac:dyDescent="0.3">
      <c r="A71" s="45"/>
      <c r="B71" s="70" t="s">
        <v>54</v>
      </c>
      <c r="C71" s="68"/>
      <c r="D71" s="55">
        <v>8640.1530000000002</v>
      </c>
      <c r="E71" s="68"/>
      <c r="F71" s="55">
        <v>8677.2360000000008</v>
      </c>
      <c r="G71" s="55">
        <v>8528.5429999999997</v>
      </c>
      <c r="H71" s="55">
        <v>8418.0239999999994</v>
      </c>
      <c r="I71" s="68"/>
      <c r="J71" s="55">
        <v>8577.0689573202599</v>
      </c>
      <c r="K71" s="55">
        <v>8577.0689573202599</v>
      </c>
      <c r="L71" s="55">
        <v>8556.2430854671475</v>
      </c>
      <c r="M71" s="55">
        <v>8540.4838447677976</v>
      </c>
      <c r="N71" s="55">
        <v>8540.4410887677986</v>
      </c>
      <c r="O71" s="55">
        <v>8591.2496994361263</v>
      </c>
      <c r="P71" s="55">
        <v>8595.9650194361257</v>
      </c>
      <c r="Q71" s="55">
        <v>8598.0563974361248</v>
      </c>
      <c r="R71" s="55">
        <v>8599.692281436126</v>
      </c>
      <c r="S71" s="55">
        <v>8555.7567346749347</v>
      </c>
      <c r="T71" s="55">
        <v>8545.9180792364859</v>
      </c>
      <c r="U71" s="55">
        <v>8547.1308902364872</v>
      </c>
      <c r="V71" s="55">
        <v>8537.603421019483</v>
      </c>
    </row>
    <row r="72" spans="1:22" ht="15" customHeight="1" x14ac:dyDescent="0.3">
      <c r="A72" s="45"/>
      <c r="B72" s="70" t="s">
        <v>55</v>
      </c>
      <c r="C72" s="68"/>
      <c r="D72" s="55">
        <v>257.80099999999999</v>
      </c>
      <c r="E72" s="68"/>
      <c r="F72" s="55">
        <v>384.339</v>
      </c>
      <c r="G72" s="55">
        <v>338.67399999999998</v>
      </c>
      <c r="H72" s="55">
        <v>309.98699999999997</v>
      </c>
      <c r="I72" s="68"/>
      <c r="J72" s="55">
        <v>301.81716884831405</v>
      </c>
      <c r="K72" s="55">
        <v>301.81716884831405</v>
      </c>
      <c r="L72" s="55">
        <v>384.28877792084904</v>
      </c>
      <c r="M72" s="55">
        <v>419.68809696006201</v>
      </c>
      <c r="N72" s="55">
        <v>419.68809696006201</v>
      </c>
      <c r="O72" s="55">
        <v>381.42899999999997</v>
      </c>
      <c r="P72" s="55">
        <v>381.42899999999997</v>
      </c>
      <c r="Q72" s="55">
        <v>340</v>
      </c>
      <c r="R72" s="55">
        <v>310.32</v>
      </c>
      <c r="S72" s="55">
        <v>300</v>
      </c>
      <c r="T72" s="55">
        <v>296</v>
      </c>
      <c r="U72" s="55">
        <v>296</v>
      </c>
      <c r="V72" s="55">
        <v>289.834</v>
      </c>
    </row>
    <row r="73" spans="1:22" ht="15" customHeight="1" x14ac:dyDescent="0.3">
      <c r="A73" s="45"/>
      <c r="B73" s="70" t="s">
        <v>56</v>
      </c>
      <c r="C73" s="68"/>
      <c r="D73" s="55">
        <v>2080.8249999999998</v>
      </c>
      <c r="E73" s="68"/>
      <c r="F73" s="55">
        <v>2166.375</v>
      </c>
      <c r="G73" s="55">
        <v>2260.962</v>
      </c>
      <c r="H73" s="55">
        <v>2225.9719999999998</v>
      </c>
      <c r="I73" s="68"/>
      <c r="J73" s="55">
        <v>2098.5411990188222</v>
      </c>
      <c r="K73" s="55">
        <v>2088.3082463299552</v>
      </c>
      <c r="L73" s="55">
        <v>2112.3000802747401</v>
      </c>
      <c r="M73" s="55">
        <v>2081.2313133521134</v>
      </c>
      <c r="N73" s="55">
        <v>2094.8116593521136</v>
      </c>
      <c r="O73" s="55">
        <v>2178.6586357380129</v>
      </c>
      <c r="P73" s="55">
        <v>2252.4016944567575</v>
      </c>
      <c r="Q73" s="55">
        <v>2273.8470578369916</v>
      </c>
      <c r="R73" s="55">
        <v>2227.5089568369922</v>
      </c>
      <c r="S73" s="55">
        <v>2222.77293033661</v>
      </c>
      <c r="T73" s="55">
        <v>2222.7876231384889</v>
      </c>
      <c r="U73" s="55">
        <v>2224.4562678423736</v>
      </c>
      <c r="V73" s="55">
        <v>2221.2400962699999</v>
      </c>
    </row>
    <row r="74" spans="1:22" ht="15" customHeight="1" x14ac:dyDescent="0.3">
      <c r="A74" s="45"/>
      <c r="B74" s="72" t="s">
        <v>57</v>
      </c>
      <c r="C74" s="68"/>
      <c r="D74" s="55">
        <v>340.97899999999998</v>
      </c>
      <c r="E74" s="68"/>
      <c r="F74" s="55">
        <v>344.154</v>
      </c>
      <c r="G74" s="55">
        <v>477.99399999999997</v>
      </c>
      <c r="H74" s="55">
        <v>419.80399999999997</v>
      </c>
      <c r="I74" s="68"/>
      <c r="J74" s="55">
        <v>343.90939243721084</v>
      </c>
      <c r="K74" s="55">
        <v>343.90939243721084</v>
      </c>
      <c r="L74" s="55">
        <v>343.90939243721084</v>
      </c>
      <c r="M74" s="55">
        <v>338.55742497334052</v>
      </c>
      <c r="N74" s="55">
        <v>338.55742497334052</v>
      </c>
      <c r="O74" s="55">
        <v>457.59911899999997</v>
      </c>
      <c r="P74" s="55">
        <v>458.14199799999994</v>
      </c>
      <c r="Q74" s="55">
        <v>458.50366099999997</v>
      </c>
      <c r="R74" s="55">
        <v>412.195201</v>
      </c>
      <c r="S74" s="55">
        <v>412.46615600000001</v>
      </c>
      <c r="T74" s="55">
        <v>412.72117600000001</v>
      </c>
      <c r="U74" s="55">
        <v>413.38446299999998</v>
      </c>
      <c r="V74" s="55">
        <v>413.49744293000003</v>
      </c>
    </row>
    <row r="75" spans="1:22" ht="15" customHeight="1" x14ac:dyDescent="0.3">
      <c r="A75" s="45"/>
      <c r="B75" s="72" t="s">
        <v>58</v>
      </c>
      <c r="C75" s="68"/>
      <c r="D75" s="55">
        <v>44</v>
      </c>
      <c r="E75" s="68"/>
      <c r="F75" s="55">
        <v>44.173999999999999</v>
      </c>
      <c r="G75" s="55">
        <v>43.573</v>
      </c>
      <c r="H75" s="55">
        <v>44.177</v>
      </c>
      <c r="I75" s="68"/>
      <c r="J75" s="55">
        <v>42.392699999999998</v>
      </c>
      <c r="K75" s="55">
        <v>42.455613</v>
      </c>
      <c r="L75" s="55">
        <v>42.523910000000001</v>
      </c>
      <c r="M75" s="55">
        <v>42.523910000000001</v>
      </c>
      <c r="N75" s="55">
        <v>40.882146999999996</v>
      </c>
      <c r="O75" s="55">
        <v>43.009050999999999</v>
      </c>
      <c r="P75" s="55">
        <v>43.576104999999998</v>
      </c>
      <c r="Q75" s="55">
        <v>43.180594999999997</v>
      </c>
      <c r="R75" s="55">
        <v>43.005310999999999</v>
      </c>
      <c r="S75" s="55">
        <v>42.832816999999999</v>
      </c>
      <c r="T75" s="55">
        <v>42.998551999999997</v>
      </c>
      <c r="U75" s="55">
        <v>42.789445999999998</v>
      </c>
      <c r="V75" s="55">
        <v>42.673099999999998</v>
      </c>
    </row>
    <row r="76" spans="1:22" ht="15" customHeight="1" x14ac:dyDescent="0.3">
      <c r="A76" s="45"/>
      <c r="B76" s="72" t="s">
        <v>59</v>
      </c>
      <c r="C76" s="68"/>
      <c r="D76" s="55">
        <v>593.27300000000002</v>
      </c>
      <c r="E76" s="68"/>
      <c r="F76" s="55">
        <v>640.07100000000003</v>
      </c>
      <c r="G76" s="55">
        <v>621.49900000000002</v>
      </c>
      <c r="H76" s="55">
        <v>652.83900000000006</v>
      </c>
      <c r="I76" s="68"/>
      <c r="J76" s="55">
        <v>592.02040529967439</v>
      </c>
      <c r="K76" s="55">
        <v>592.0204524646449</v>
      </c>
      <c r="L76" s="55">
        <v>617.63966325641593</v>
      </c>
      <c r="M76" s="55">
        <v>580.08530428125493</v>
      </c>
      <c r="N76" s="55">
        <v>580.08530428125493</v>
      </c>
      <c r="O76" s="55">
        <v>580.08530428125493</v>
      </c>
      <c r="P76" s="55">
        <v>654.07900500000005</v>
      </c>
      <c r="Q76" s="55">
        <v>653.03148399999998</v>
      </c>
      <c r="R76" s="55">
        <v>653.00686899999994</v>
      </c>
      <c r="S76" s="55">
        <v>652.13204999999994</v>
      </c>
      <c r="T76" s="55">
        <v>651.45022699999993</v>
      </c>
      <c r="U76" s="55">
        <v>651.07049499999994</v>
      </c>
      <c r="V76" s="55">
        <v>650.21608100000003</v>
      </c>
    </row>
    <row r="77" spans="1:22" ht="15" customHeight="1" x14ac:dyDescent="0.3">
      <c r="A77" s="45"/>
      <c r="B77" s="72" t="s">
        <v>60</v>
      </c>
      <c r="C77" s="68"/>
      <c r="D77" s="55">
        <v>124.458</v>
      </c>
      <c r="E77" s="68"/>
      <c r="F77" s="55">
        <v>121.78</v>
      </c>
      <c r="G77" s="55">
        <v>113.38</v>
      </c>
      <c r="H77" s="55">
        <v>107.252</v>
      </c>
      <c r="I77" s="68"/>
      <c r="J77" s="55">
        <v>109.16764372590499</v>
      </c>
      <c r="K77" s="55">
        <v>109.16764372590499</v>
      </c>
      <c r="L77" s="55">
        <v>109.16764372590499</v>
      </c>
      <c r="M77" s="55">
        <v>132.05960864076022</v>
      </c>
      <c r="N77" s="55">
        <v>147.05960864076022</v>
      </c>
      <c r="O77" s="55">
        <v>109.41010199999999</v>
      </c>
      <c r="P77" s="55">
        <v>108.398004</v>
      </c>
      <c r="Q77" s="55">
        <v>107.67743399999999</v>
      </c>
      <c r="R77" s="55">
        <v>107.60177499999999</v>
      </c>
      <c r="S77" s="55">
        <v>103.09884099999999</v>
      </c>
      <c r="T77" s="55">
        <v>103.783823</v>
      </c>
      <c r="U77" s="55">
        <v>104.139323</v>
      </c>
      <c r="V77" s="55">
        <v>104.36953800000001</v>
      </c>
    </row>
    <row r="78" spans="1:22" ht="15" customHeight="1" x14ac:dyDescent="0.3">
      <c r="A78" s="45"/>
      <c r="B78" s="72" t="s">
        <v>61</v>
      </c>
      <c r="C78" s="68"/>
      <c r="D78" s="55">
        <v>482.85500000000002</v>
      </c>
      <c r="E78" s="68"/>
      <c r="F78" s="55">
        <v>481.61600000000004</v>
      </c>
      <c r="G78" s="55">
        <v>481.56700000000001</v>
      </c>
      <c r="H78" s="55">
        <v>481.53900000000004</v>
      </c>
      <c r="I78" s="68"/>
      <c r="J78" s="55">
        <v>480.872101095468</v>
      </c>
      <c r="K78" s="55">
        <v>481.07007866219436</v>
      </c>
      <c r="L78" s="55">
        <v>480.69390812990196</v>
      </c>
      <c r="M78" s="55">
        <v>469.63950273145105</v>
      </c>
      <c r="N78" s="55">
        <v>469.63950273145105</v>
      </c>
      <c r="O78" s="55">
        <v>469.6395027314511</v>
      </c>
      <c r="P78" s="55">
        <v>469.6395027314511</v>
      </c>
      <c r="Q78" s="55">
        <v>493.07448811168524</v>
      </c>
      <c r="R78" s="55">
        <v>493.07448811168524</v>
      </c>
      <c r="S78" s="55">
        <v>494.03996433660996</v>
      </c>
      <c r="T78" s="55">
        <v>493.22481513848925</v>
      </c>
      <c r="U78" s="55">
        <v>493.29043784237365</v>
      </c>
      <c r="V78" s="55">
        <v>492.91244948999997</v>
      </c>
    </row>
    <row r="79" spans="1:22" ht="15" customHeight="1" x14ac:dyDescent="0.3">
      <c r="A79" s="45"/>
      <c r="B79" s="72" t="s">
        <v>62</v>
      </c>
      <c r="C79" s="68"/>
      <c r="D79" s="55">
        <v>495.25999999999976</v>
      </c>
      <c r="E79" s="68"/>
      <c r="F79" s="55">
        <v>534.58000000000015</v>
      </c>
      <c r="G79" s="55">
        <v>522.94900000000007</v>
      </c>
      <c r="H79" s="55">
        <v>520.36099999999965</v>
      </c>
      <c r="I79" s="68"/>
      <c r="J79" s="55">
        <v>530.178956460564</v>
      </c>
      <c r="K79" s="55">
        <v>519.68506604000004</v>
      </c>
      <c r="L79" s="55">
        <v>518.36556272530652</v>
      </c>
      <c r="M79" s="55">
        <v>518.36556272530652</v>
      </c>
      <c r="N79" s="55">
        <v>518.58767172530679</v>
      </c>
      <c r="O79" s="55">
        <v>518.91555672530671</v>
      </c>
      <c r="P79" s="55">
        <v>518.56707972530648</v>
      </c>
      <c r="Q79" s="55">
        <v>518.37939572530649</v>
      </c>
      <c r="R79" s="55">
        <v>518.62531272530691</v>
      </c>
      <c r="S79" s="55">
        <v>518.20310200000017</v>
      </c>
      <c r="T79" s="55">
        <v>518.60902999999985</v>
      </c>
      <c r="U79" s="55">
        <v>519.78210299999978</v>
      </c>
      <c r="V79" s="55">
        <v>517.57148484999993</v>
      </c>
    </row>
    <row r="80" spans="1:22" ht="15" customHeight="1" x14ac:dyDescent="0.3">
      <c r="A80" s="45"/>
      <c r="B80" s="70" t="s">
        <v>63</v>
      </c>
      <c r="C80" s="68"/>
      <c r="D80" s="55">
        <v>1886.9849999999999</v>
      </c>
      <c r="E80" s="68"/>
      <c r="F80" s="55">
        <v>1886.6989999999998</v>
      </c>
      <c r="G80" s="55">
        <v>1830.6599999999999</v>
      </c>
      <c r="H80" s="55">
        <v>1724.318</v>
      </c>
      <c r="I80" s="68"/>
      <c r="J80" s="55">
        <v>1860.6541781226992</v>
      </c>
      <c r="K80" s="55">
        <v>1853.154206096674</v>
      </c>
      <c r="L80" s="55">
        <v>1823.4042877255276</v>
      </c>
      <c r="M80" s="55">
        <v>1823.4042877255276</v>
      </c>
      <c r="N80" s="55">
        <v>1774.4628368312983</v>
      </c>
      <c r="O80" s="55">
        <v>1774.4901495009842</v>
      </c>
      <c r="P80" s="55">
        <v>1787.9995905009841</v>
      </c>
      <c r="Q80" s="55">
        <v>1794.2300765009843</v>
      </c>
      <c r="R80" s="55">
        <v>1793.0405725009844</v>
      </c>
      <c r="S80" s="55">
        <v>1718.0430434751427</v>
      </c>
      <c r="T80" s="55">
        <v>1725.9755407751425</v>
      </c>
      <c r="U80" s="55">
        <v>1733.3814145951426</v>
      </c>
      <c r="V80" s="55">
        <v>1733.1592852751428</v>
      </c>
    </row>
    <row r="81" spans="1:22" ht="15" customHeight="1" x14ac:dyDescent="0.3">
      <c r="A81" s="45"/>
      <c r="B81" s="72" t="s">
        <v>64</v>
      </c>
      <c r="C81" s="68"/>
      <c r="D81" s="55">
        <v>361.78500000000003</v>
      </c>
      <c r="E81" s="68"/>
      <c r="F81" s="55">
        <v>361.49900000000002</v>
      </c>
      <c r="G81" s="55">
        <v>418.39600000000002</v>
      </c>
      <c r="H81" s="55">
        <v>434.75</v>
      </c>
      <c r="I81" s="68"/>
      <c r="J81" s="55">
        <v>337.72857104722533</v>
      </c>
      <c r="K81" s="55">
        <v>337.72857102120008</v>
      </c>
      <c r="L81" s="55">
        <v>337.61799922584163</v>
      </c>
      <c r="M81" s="55">
        <v>337.61799922584163</v>
      </c>
      <c r="N81" s="55">
        <v>337.61799922584163</v>
      </c>
      <c r="O81" s="55">
        <v>337.61799922584163</v>
      </c>
      <c r="P81" s="55">
        <v>351.08872122584165</v>
      </c>
      <c r="Q81" s="55">
        <v>357.30286922584168</v>
      </c>
      <c r="R81" s="55">
        <v>356.12788922584167</v>
      </c>
      <c r="S81" s="55">
        <v>401.19438020000007</v>
      </c>
      <c r="T81" s="55">
        <v>409.13635650000003</v>
      </c>
      <c r="U81" s="55">
        <v>416.49270332000003</v>
      </c>
      <c r="V81" s="55">
        <v>416.28946100000002</v>
      </c>
    </row>
    <row r="82" spans="1:22" ht="15" customHeight="1" x14ac:dyDescent="0.3">
      <c r="A82" s="45"/>
      <c r="B82" s="72" t="s">
        <v>65</v>
      </c>
      <c r="C82" s="68"/>
      <c r="D82" s="55">
        <v>1432.9680000000001</v>
      </c>
      <c r="E82" s="68"/>
      <c r="F82" s="55">
        <v>1439.8790000000001</v>
      </c>
      <c r="G82" s="55">
        <v>1330.0320000000002</v>
      </c>
      <c r="H82" s="55">
        <v>1207.336</v>
      </c>
      <c r="I82" s="68"/>
      <c r="J82" s="55">
        <v>1440.4680000000001</v>
      </c>
      <c r="K82" s="55">
        <v>1432.968028</v>
      </c>
      <c r="L82" s="55">
        <v>1432.968028</v>
      </c>
      <c r="M82" s="55">
        <v>1432.968028</v>
      </c>
      <c r="N82" s="55">
        <v>1432.968028</v>
      </c>
      <c r="O82" s="55">
        <v>1432.968028</v>
      </c>
      <c r="P82" s="55">
        <v>1432.968028</v>
      </c>
      <c r="Q82" s="55">
        <v>1432.968028</v>
      </c>
      <c r="R82" s="55">
        <v>1432.968028</v>
      </c>
      <c r="S82" s="55">
        <v>1312.9208530000001</v>
      </c>
      <c r="T82" s="55">
        <v>1312.9208530000001</v>
      </c>
      <c r="U82" s="55">
        <v>1312.9208530000001</v>
      </c>
      <c r="V82" s="55">
        <v>1312.9208530000001</v>
      </c>
    </row>
    <row r="83" spans="1:22" ht="15" customHeight="1" x14ac:dyDescent="0.3">
      <c r="A83" s="45"/>
      <c r="B83" s="69" t="s">
        <v>66</v>
      </c>
      <c r="C83" s="68"/>
      <c r="D83" s="55">
        <v>5428.3209999999999</v>
      </c>
      <c r="E83" s="68"/>
      <c r="F83" s="55">
        <v>5428.3209999999999</v>
      </c>
      <c r="G83" s="55">
        <v>5452.2039999999997</v>
      </c>
      <c r="H83" s="55">
        <v>5296.21</v>
      </c>
      <c r="I83" s="68"/>
      <c r="J83" s="55">
        <v>5402.357844857499</v>
      </c>
      <c r="K83" s="55">
        <v>5493.4151803666</v>
      </c>
      <c r="L83" s="55">
        <v>5365.3316511141002</v>
      </c>
      <c r="M83" s="55">
        <v>5514.9080276257109</v>
      </c>
      <c r="N83" s="55">
        <v>5514.9080276257109</v>
      </c>
      <c r="O83" s="55">
        <v>5540.21478382448</v>
      </c>
      <c r="P83" s="55">
        <v>5538.4594430887191</v>
      </c>
      <c r="Q83" s="55">
        <v>5499.0490197053996</v>
      </c>
      <c r="R83" s="55">
        <v>5482.5638781738708</v>
      </c>
      <c r="S83" s="55">
        <v>3367.6065465742004</v>
      </c>
      <c r="T83" s="55">
        <v>3326.4170035076604</v>
      </c>
      <c r="U83" s="55">
        <v>3344.9403965076608</v>
      </c>
      <c r="V83" s="55">
        <v>3370.6147823889996</v>
      </c>
    </row>
    <row r="84" spans="1:22" ht="15" customHeight="1" x14ac:dyDescent="0.3">
      <c r="A84" s="45"/>
      <c r="B84" s="67" t="s">
        <v>33</v>
      </c>
      <c r="C84" s="68"/>
      <c r="D84" s="55">
        <v>2709.6039999999998</v>
      </c>
      <c r="E84" s="68"/>
      <c r="F84" s="55">
        <v>2342.6710000000003</v>
      </c>
      <c r="G84" s="55">
        <v>2195.8470000000007</v>
      </c>
      <c r="H84" s="55">
        <v>2223.7190000000001</v>
      </c>
      <c r="I84" s="68"/>
      <c r="J84" s="55">
        <v>2128.975964302268</v>
      </c>
      <c r="K84" s="55">
        <v>2103.9563523997931</v>
      </c>
      <c r="L84" s="55">
        <v>2041.7868768050057</v>
      </c>
      <c r="M84" s="55">
        <v>2055.0103298453996</v>
      </c>
      <c r="N84" s="55">
        <v>1963.6369131831716</v>
      </c>
      <c r="O84" s="55">
        <v>1970.4323666915241</v>
      </c>
      <c r="P84" s="55">
        <v>2024.0671256915221</v>
      </c>
      <c r="Q84" s="55">
        <v>2015.6651286915203</v>
      </c>
      <c r="R84" s="55">
        <v>2033.4010873328837</v>
      </c>
      <c r="S84" s="55">
        <v>2001.619719716105</v>
      </c>
      <c r="T84" s="55">
        <v>2022.8276712378745</v>
      </c>
      <c r="U84" s="55">
        <v>2056.8303693978751</v>
      </c>
      <c r="V84" s="55">
        <v>2088.6323768752541</v>
      </c>
    </row>
    <row r="85" spans="1:22" ht="15" customHeight="1" x14ac:dyDescent="0.3">
      <c r="A85" s="45"/>
      <c r="B85" s="69" t="s">
        <v>67</v>
      </c>
      <c r="C85" s="68"/>
      <c r="D85" s="55">
        <v>1038.9169999999999</v>
      </c>
      <c r="E85" s="68"/>
      <c r="F85" s="55">
        <v>1058.9169999999999</v>
      </c>
      <c r="G85" s="55">
        <v>1027.3429999999998</v>
      </c>
      <c r="H85" s="55">
        <v>1027.3429999999998</v>
      </c>
      <c r="I85" s="68"/>
      <c r="J85" s="55">
        <v>963.91575</v>
      </c>
      <c r="K85" s="55">
        <v>963.91575</v>
      </c>
      <c r="L85" s="55">
        <v>965.63330599999995</v>
      </c>
      <c r="M85" s="55">
        <v>965.63330599999995</v>
      </c>
      <c r="N85" s="55">
        <v>953.60670100000004</v>
      </c>
      <c r="O85" s="55">
        <v>953.60670100000004</v>
      </c>
      <c r="P85" s="55">
        <v>992.84251900000004</v>
      </c>
      <c r="Q85" s="55">
        <v>992.84251900000004</v>
      </c>
      <c r="R85" s="55">
        <v>992.84251900000004</v>
      </c>
      <c r="S85" s="55">
        <v>973.90686900000003</v>
      </c>
      <c r="T85" s="55">
        <v>973.90686900000003</v>
      </c>
      <c r="U85" s="55">
        <v>973.90686900000003</v>
      </c>
      <c r="V85" s="55">
        <v>966.74971055000003</v>
      </c>
    </row>
    <row r="86" spans="1:22" ht="15" customHeight="1" x14ac:dyDescent="0.3">
      <c r="A86" s="45"/>
      <c r="B86" s="69" t="s">
        <v>141</v>
      </c>
      <c r="C86" s="68"/>
      <c r="D86" s="55">
        <v>526.13900000000001</v>
      </c>
      <c r="E86" s="68"/>
      <c r="F86" s="55">
        <v>526.13900000000001</v>
      </c>
      <c r="G86" s="55">
        <v>526.13900000000001</v>
      </c>
      <c r="H86" s="55">
        <v>526.13900000000001</v>
      </c>
      <c r="I86" s="68"/>
      <c r="J86" s="55">
        <v>581.12968451698305</v>
      </c>
      <c r="K86" s="55">
        <v>582.53371312115928</v>
      </c>
      <c r="L86" s="55">
        <v>536.99766462341199</v>
      </c>
      <c r="M86" s="55">
        <v>535.58546424769884</v>
      </c>
      <c r="N86" s="55">
        <v>564.96464801839454</v>
      </c>
      <c r="O86" s="55">
        <v>566.3984230183944</v>
      </c>
      <c r="P86" s="55">
        <v>583.71839201839441</v>
      </c>
      <c r="Q86" s="55">
        <v>575.16247201839451</v>
      </c>
      <c r="R86" s="55">
        <v>586.39240601839447</v>
      </c>
      <c r="S86" s="55">
        <v>586.93387699999982</v>
      </c>
      <c r="T86" s="55">
        <v>581.53329199999996</v>
      </c>
      <c r="U86" s="55">
        <v>577.95508919999997</v>
      </c>
      <c r="V86" s="55">
        <v>598.77078690999997</v>
      </c>
    </row>
    <row r="87" spans="1:22" ht="15" customHeight="1" x14ac:dyDescent="0.3">
      <c r="A87" s="45"/>
      <c r="B87" s="69" t="s">
        <v>68</v>
      </c>
      <c r="C87" s="68"/>
      <c r="D87" s="55">
        <v>75.087999999999994</v>
      </c>
      <c r="E87" s="68"/>
      <c r="F87" s="55">
        <v>81.965999999999994</v>
      </c>
      <c r="G87" s="55">
        <v>84.71</v>
      </c>
      <c r="H87" s="55">
        <v>86.28</v>
      </c>
      <c r="I87" s="68"/>
      <c r="J87" s="55">
        <v>66.385000000000005</v>
      </c>
      <c r="K87" s="55">
        <v>71.019198861719701</v>
      </c>
      <c r="L87" s="55">
        <v>86.184143180197012</v>
      </c>
      <c r="M87" s="55">
        <v>86.184143180197012</v>
      </c>
      <c r="N87" s="55">
        <v>86.184143180197012</v>
      </c>
      <c r="O87" s="55">
        <v>88.111000000000004</v>
      </c>
      <c r="P87" s="55">
        <v>82.027000000000001</v>
      </c>
      <c r="Q87" s="55">
        <v>82.741</v>
      </c>
      <c r="R87" s="55">
        <v>84.063999999999993</v>
      </c>
      <c r="S87" s="55">
        <v>84.272999999999996</v>
      </c>
      <c r="T87" s="55">
        <v>84.381</v>
      </c>
      <c r="U87" s="55">
        <v>84.412000000000006</v>
      </c>
      <c r="V87" s="55">
        <v>84.412000000000006</v>
      </c>
    </row>
    <row r="88" spans="1:22" ht="15" customHeight="1" x14ac:dyDescent="0.3">
      <c r="A88" s="45"/>
      <c r="B88" s="64" t="s">
        <v>69</v>
      </c>
      <c r="C88" s="65"/>
      <c r="D88" s="66">
        <v>3492.9209999999998</v>
      </c>
      <c r="E88" s="65"/>
      <c r="F88" s="66">
        <v>4070.703</v>
      </c>
      <c r="G88" s="66">
        <v>4404.1180000000004</v>
      </c>
      <c r="H88" s="66">
        <v>4594.8570000000018</v>
      </c>
      <c r="I88" s="65"/>
      <c r="J88" s="66">
        <v>4604.4884829517305</v>
      </c>
      <c r="K88" s="66">
        <v>4859.2568729421673</v>
      </c>
      <c r="L88" s="66">
        <v>5078.2664827116769</v>
      </c>
      <c r="M88" s="66">
        <v>4857.2970577987398</v>
      </c>
      <c r="N88" s="66">
        <v>5082.971821995935</v>
      </c>
      <c r="O88" s="66">
        <v>5055.1380816571309</v>
      </c>
      <c r="P88" s="66">
        <v>4992.7368004218424</v>
      </c>
      <c r="Q88" s="66">
        <v>5039.4406453748643</v>
      </c>
      <c r="R88" s="66">
        <v>4770.1852575687508</v>
      </c>
      <c r="S88" s="66">
        <v>4809.8452146331992</v>
      </c>
      <c r="T88" s="66">
        <v>4726.8612532208954</v>
      </c>
      <c r="U88" s="66">
        <v>4742.4606263994492</v>
      </c>
      <c r="V88" s="66">
        <v>3769.7379888593105</v>
      </c>
    </row>
    <row r="89" spans="1:22" ht="15" customHeight="1" x14ac:dyDescent="0.3">
      <c r="A89" s="45"/>
      <c r="B89" s="67" t="s">
        <v>70</v>
      </c>
      <c r="C89" s="68"/>
      <c r="D89" s="55">
        <v>3274.54</v>
      </c>
      <c r="E89" s="68"/>
      <c r="F89" s="55">
        <v>3718.9749999999999</v>
      </c>
      <c r="G89" s="55">
        <v>3969.3429999999998</v>
      </c>
      <c r="H89" s="55">
        <v>4133.246000000001</v>
      </c>
      <c r="I89" s="68"/>
      <c r="J89" s="55">
        <v>3983.4603612256187</v>
      </c>
      <c r="K89" s="55">
        <v>4273.0262784886836</v>
      </c>
      <c r="L89" s="55">
        <v>4460.5471460268473</v>
      </c>
      <c r="M89" s="55">
        <v>4178.0601053719893</v>
      </c>
      <c r="N89" s="55">
        <v>4241.6819273293167</v>
      </c>
      <c r="O89" s="55">
        <v>4275.2869671806811</v>
      </c>
      <c r="P89" s="55">
        <v>4252.7626886939051</v>
      </c>
      <c r="Q89" s="55">
        <v>4293.9065423899938</v>
      </c>
      <c r="R89" s="55">
        <v>4014.0474380818914</v>
      </c>
      <c r="S89" s="55">
        <v>4028.9867943578884</v>
      </c>
      <c r="T89" s="55">
        <v>3995.6413940799653</v>
      </c>
      <c r="U89" s="55">
        <v>3995.5964746625909</v>
      </c>
      <c r="V89" s="55">
        <v>3367.6630174540892</v>
      </c>
    </row>
    <row r="90" spans="1:22" ht="15" customHeight="1" x14ac:dyDescent="0.3">
      <c r="A90" s="45"/>
      <c r="B90" s="69" t="s">
        <v>71</v>
      </c>
      <c r="C90" s="68"/>
      <c r="D90" s="55">
        <v>3286.3470000000002</v>
      </c>
      <c r="E90" s="68"/>
      <c r="F90" s="55">
        <v>3654.9450000000002</v>
      </c>
      <c r="G90" s="55">
        <v>3905.3310000000001</v>
      </c>
      <c r="H90" s="55">
        <v>4069.2760000000003</v>
      </c>
      <c r="I90" s="68"/>
      <c r="J90" s="55">
        <v>3891.5661983233031</v>
      </c>
      <c r="K90" s="55">
        <v>4100.4687682078338</v>
      </c>
      <c r="L90" s="55">
        <v>4355.2766660206644</v>
      </c>
      <c r="M90" s="55">
        <v>4073.6816363785429</v>
      </c>
      <c r="N90" s="55">
        <v>4150.3031768443443</v>
      </c>
      <c r="O90" s="55">
        <v>4181.0896186957089</v>
      </c>
      <c r="P90" s="55">
        <v>4136.6067667367515</v>
      </c>
      <c r="Q90" s="55">
        <v>4172.7339118071332</v>
      </c>
      <c r="R90" s="55">
        <v>3893.0510052903596</v>
      </c>
      <c r="S90" s="55">
        <v>3922.8006601347297</v>
      </c>
      <c r="T90" s="55">
        <v>3900.9652178044098</v>
      </c>
      <c r="U90" s="55">
        <v>3913.2638787718106</v>
      </c>
      <c r="V90" s="55">
        <v>3304.2968157632313</v>
      </c>
    </row>
    <row r="91" spans="1:22" ht="15" customHeight="1" x14ac:dyDescent="0.3">
      <c r="A91" s="45"/>
      <c r="B91" s="69" t="s">
        <v>72</v>
      </c>
      <c r="C91" s="68"/>
      <c r="D91" s="55">
        <v>34.731999999999999</v>
      </c>
      <c r="E91" s="68"/>
      <c r="F91" s="55">
        <v>88.686999999999998</v>
      </c>
      <c r="G91" s="55">
        <v>88.668999999999997</v>
      </c>
      <c r="H91" s="55">
        <v>88.668999999999997</v>
      </c>
      <c r="I91" s="68"/>
      <c r="J91" s="55">
        <v>86.638955330991351</v>
      </c>
      <c r="K91" s="55">
        <v>168.43645009826403</v>
      </c>
      <c r="L91" s="55">
        <v>102.86949129603596</v>
      </c>
      <c r="M91" s="55">
        <v>102.85961848299482</v>
      </c>
      <c r="N91" s="55">
        <v>96.935256082994812</v>
      </c>
      <c r="O91" s="55">
        <v>96.825163082994806</v>
      </c>
      <c r="P91" s="55">
        <v>116.21619413565861</v>
      </c>
      <c r="Q91" s="55">
        <v>117.44714741560338</v>
      </c>
      <c r="R91" s="55">
        <v>113.19645985750563</v>
      </c>
      <c r="S91" s="55">
        <v>96.941323258204903</v>
      </c>
      <c r="T91" s="55">
        <v>86.958343853930927</v>
      </c>
      <c r="U91" s="55">
        <v>75.430154192870575</v>
      </c>
      <c r="V91" s="55">
        <v>54.144887489212614</v>
      </c>
    </row>
    <row r="92" spans="1:22" ht="15" customHeight="1" x14ac:dyDescent="0.3">
      <c r="A92" s="45"/>
      <c r="B92" s="69" t="s">
        <v>73</v>
      </c>
      <c r="C92" s="68"/>
      <c r="D92" s="55">
        <v>-46.539000000000001</v>
      </c>
      <c r="E92" s="68"/>
      <c r="F92" s="55">
        <v>-24.657</v>
      </c>
      <c r="G92" s="55">
        <v>-24.657</v>
      </c>
      <c r="H92" s="55">
        <v>-24.699000000000002</v>
      </c>
      <c r="I92" s="68"/>
      <c r="J92" s="55">
        <v>5.2552075713243918</v>
      </c>
      <c r="K92" s="55">
        <v>4.1210601825860023</v>
      </c>
      <c r="L92" s="55">
        <v>2.4009887101464109</v>
      </c>
      <c r="M92" s="55">
        <v>1.5188505104519283</v>
      </c>
      <c r="N92" s="55">
        <v>-5.5565055980223832</v>
      </c>
      <c r="O92" s="55">
        <v>-2.6278145980223861</v>
      </c>
      <c r="P92" s="55">
        <v>-6.0272178505623053E-2</v>
      </c>
      <c r="Q92" s="55">
        <v>3.725483167256785</v>
      </c>
      <c r="R92" s="55">
        <v>7.7999729340264636</v>
      </c>
      <c r="S92" s="55">
        <v>9.2448109649537269</v>
      </c>
      <c r="T92" s="55">
        <v>7.717832421624605</v>
      </c>
      <c r="U92" s="55">
        <v>6.9024416979096888</v>
      </c>
      <c r="V92" s="55">
        <v>9.2213142016454732</v>
      </c>
    </row>
    <row r="93" spans="1:22" ht="15" customHeight="1" x14ac:dyDescent="0.3">
      <c r="A93" s="45"/>
      <c r="B93" s="67" t="s">
        <v>34</v>
      </c>
      <c r="C93" s="68"/>
      <c r="D93" s="55">
        <v>218.381</v>
      </c>
      <c r="E93" s="68"/>
      <c r="F93" s="55">
        <v>351.72799999999995</v>
      </c>
      <c r="G93" s="55">
        <v>434.77500000000055</v>
      </c>
      <c r="H93" s="55">
        <v>461.61100000000056</v>
      </c>
      <c r="I93" s="68"/>
      <c r="J93" s="55">
        <v>621.02812172611175</v>
      </c>
      <c r="K93" s="55">
        <v>586.23059445348338</v>
      </c>
      <c r="L93" s="55">
        <v>617.71933668482939</v>
      </c>
      <c r="M93" s="55">
        <v>679.23695242675035</v>
      </c>
      <c r="N93" s="55">
        <v>841.28989466661801</v>
      </c>
      <c r="O93" s="55">
        <v>779.85111447645011</v>
      </c>
      <c r="P93" s="55">
        <v>739.97411172793738</v>
      </c>
      <c r="Q93" s="55">
        <v>745.53410298487063</v>
      </c>
      <c r="R93" s="55">
        <v>756.13781948685926</v>
      </c>
      <c r="S93" s="55">
        <v>780.85842027531078</v>
      </c>
      <c r="T93" s="55">
        <v>731.21985914093034</v>
      </c>
      <c r="U93" s="55">
        <v>746.8641517368585</v>
      </c>
      <c r="V93" s="55">
        <v>402.07497140522128</v>
      </c>
    </row>
    <row r="94" spans="1:22" ht="15" customHeight="1" x14ac:dyDescent="0.3">
      <c r="A94" s="45"/>
      <c r="B94" s="73" t="s">
        <v>81</v>
      </c>
      <c r="C94" s="74"/>
      <c r="D94" s="74">
        <f>D9-D48</f>
        <v>-7090.5320000000065</v>
      </c>
      <c r="E94" s="74"/>
      <c r="F94" s="74">
        <f>F9-F48</f>
        <v>-9472.4340000000084</v>
      </c>
      <c r="G94" s="74">
        <f>G9-G48</f>
        <v>-8509.0270000000019</v>
      </c>
      <c r="H94" s="74">
        <f>H9-H48</f>
        <v>-7718.0889999999999</v>
      </c>
      <c r="I94" s="74"/>
      <c r="J94" s="74">
        <f t="shared" ref="J94:V94" si="9">J9-J48</f>
        <v>-6488.6031820610078</v>
      </c>
      <c r="K94" s="74">
        <f t="shared" si="9"/>
        <v>-6730.739999745274</v>
      </c>
      <c r="L94" s="74">
        <f t="shared" si="9"/>
        <v>-6578.7399751578123</v>
      </c>
      <c r="M94" s="74">
        <f t="shared" si="9"/>
        <v>-6621.6506410908041</v>
      </c>
      <c r="N94" s="74">
        <f t="shared" si="9"/>
        <v>-7450.2503220283834</v>
      </c>
      <c r="O94" s="74">
        <f t="shared" si="9"/>
        <v>-6983.4441478303779</v>
      </c>
      <c r="P94" s="74">
        <f t="shared" si="9"/>
        <v>-6820.8077537529607</v>
      </c>
      <c r="Q94" s="74">
        <f t="shared" si="9"/>
        <v>-6910.8957551637941</v>
      </c>
      <c r="R94" s="74">
        <f t="shared" si="9"/>
        <v>-6872.8159938260942</v>
      </c>
      <c r="S94" s="74">
        <f t="shared" si="9"/>
        <v>-6569.9940611749844</v>
      </c>
      <c r="T94" s="74">
        <f t="shared" si="9"/>
        <v>-6494.0302525953448</v>
      </c>
      <c r="U94" s="74">
        <f t="shared" si="9"/>
        <v>-6775.21487770151</v>
      </c>
      <c r="V94" s="74">
        <f t="shared" si="9"/>
        <v>-6243.1209925085568</v>
      </c>
    </row>
    <row r="95" spans="1:22" ht="15" customHeight="1" x14ac:dyDescent="0.3">
      <c r="A95" s="45"/>
      <c r="B95" s="73" t="s">
        <v>7</v>
      </c>
      <c r="C95" s="74"/>
      <c r="D95" s="75">
        <f>D94/D$96*100</f>
        <v>-7.412087168051487</v>
      </c>
      <c r="E95" s="74"/>
      <c r="F95" s="75">
        <f>F94/F$96*100</f>
        <v>-9.9294637844643727</v>
      </c>
      <c r="G95" s="75">
        <f>G94/G$96*100</f>
        <v>-8.7684417887420256</v>
      </c>
      <c r="H95" s="75">
        <f>H94/H$96*100</f>
        <v>-7.9208943918754189</v>
      </c>
      <c r="I95" s="74"/>
      <c r="J95" s="75">
        <f t="shared" ref="J95:V95" si="10">J94/J$96*100</f>
        <v>-6.8049760328460582</v>
      </c>
      <c r="K95" s="75">
        <f t="shared" si="10"/>
        <v>-6.9962337648298805</v>
      </c>
      <c r="L95" s="75">
        <f t="shared" si="10"/>
        <v>-6.7816671590021347</v>
      </c>
      <c r="M95" s="75">
        <f t="shared" si="10"/>
        <v>-6.882212056056086</v>
      </c>
      <c r="N95" s="75">
        <f t="shared" si="10"/>
        <v>-7.7053157269946313</v>
      </c>
      <c r="O95" s="75">
        <f t="shared" si="10"/>
        <v>-7.1963484957579755</v>
      </c>
      <c r="P95" s="75">
        <f t="shared" si="10"/>
        <v>-7.0287538039269917</v>
      </c>
      <c r="Q95" s="75">
        <f t="shared" si="10"/>
        <v>-7.121588319348743</v>
      </c>
      <c r="R95" s="75">
        <f t="shared" si="10"/>
        <v>-7.0937731371463535</v>
      </c>
      <c r="S95" s="75">
        <f t="shared" si="10"/>
        <v>-6.7426314137740651</v>
      </c>
      <c r="T95" s="75">
        <f t="shared" si="10"/>
        <v>-6.6646715317300629</v>
      </c>
      <c r="U95" s="75">
        <f t="shared" si="10"/>
        <v>-6.9532447433125464</v>
      </c>
      <c r="V95" s="75">
        <f t="shared" si="10"/>
        <v>-6.4071692199600241</v>
      </c>
    </row>
    <row r="96" spans="1:22" ht="15" customHeight="1" x14ac:dyDescent="0.3">
      <c r="A96" s="45"/>
      <c r="B96" s="67" t="s">
        <v>78</v>
      </c>
      <c r="C96" s="68"/>
      <c r="D96" s="55">
        <v>95661.745999999999</v>
      </c>
      <c r="E96" s="68"/>
      <c r="F96" s="55">
        <v>95397.236000000004</v>
      </c>
      <c r="G96" s="55">
        <v>97041.494999999995</v>
      </c>
      <c r="H96" s="55">
        <v>97439.615000000005</v>
      </c>
      <c r="I96" s="68"/>
      <c r="J96" s="55">
        <v>95350.86017558341</v>
      </c>
      <c r="K96" s="55">
        <v>96205.190192196751</v>
      </c>
      <c r="L96" s="55">
        <v>97007.709474875184</v>
      </c>
      <c r="M96" s="55">
        <v>96213.987409237146</v>
      </c>
      <c r="N96" s="55">
        <v>96689.747519719953</v>
      </c>
      <c r="O96" s="55">
        <v>97041.494751774473</v>
      </c>
      <c r="P96" s="55">
        <v>97041.494751774473</v>
      </c>
      <c r="Q96" s="55">
        <v>97041.494751774473</v>
      </c>
      <c r="R96" s="55">
        <v>96885.195804145158</v>
      </c>
      <c r="S96" s="55">
        <v>97439.614565814598</v>
      </c>
      <c r="T96" s="55">
        <v>97439.614565814598</v>
      </c>
      <c r="U96" s="55">
        <v>97439.614565814598</v>
      </c>
      <c r="V96" s="55">
        <v>97439.614565814598</v>
      </c>
    </row>
  </sheetData>
  <mergeCells count="1">
    <mergeCell ref="B5:B6"/>
  </mergeCells>
  <phoneticPr fontId="2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3DE5A-902E-408E-B92F-48B8CFF3D574}">
  <dimension ref="A1:AJ79"/>
  <sheetViews>
    <sheetView showGridLines="0" zoomScale="60" zoomScaleNormal="60" workbookViewId="0">
      <pane xSplit="1" ySplit="3" topLeftCell="L4" activePane="bottomRight" state="frozen"/>
      <selection activeCell="R31" sqref="R31"/>
      <selection pane="topRight" activeCell="R31" sqref="R31"/>
      <selection pane="bottomLeft" activeCell="R31" sqref="R31"/>
      <selection pane="bottomRight"/>
    </sheetView>
  </sheetViews>
  <sheetFormatPr defaultRowHeight="15.6" x14ac:dyDescent="0.3"/>
  <cols>
    <col min="1" max="1" width="40.77734375" style="38" customWidth="1"/>
    <col min="2" max="14" width="12.77734375" style="42" customWidth="1"/>
    <col min="16" max="24" width="12.77734375" style="42" customWidth="1"/>
    <col min="26" max="31" width="12.77734375" style="42" customWidth="1"/>
    <col min="33" max="34" width="12.77734375" style="42" customWidth="1"/>
    <col min="35" max="36" width="12" customWidth="1"/>
  </cols>
  <sheetData>
    <row r="1" spans="1:36" x14ac:dyDescent="0.3">
      <c r="A1" s="78" t="s">
        <v>190</v>
      </c>
    </row>
    <row r="2" spans="1:36" ht="14.4" x14ac:dyDescent="0.3">
      <c r="A2" s="78" t="s">
        <v>191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P2" s="78" t="s">
        <v>192</v>
      </c>
      <c r="Q2" s="79"/>
      <c r="R2" s="79"/>
      <c r="S2" s="79"/>
      <c r="T2" s="79"/>
      <c r="U2" s="79"/>
      <c r="V2" s="79"/>
      <c r="W2" s="79"/>
      <c r="X2" s="79"/>
      <c r="Z2" s="78" t="s">
        <v>193</v>
      </c>
      <c r="AA2" s="78"/>
      <c r="AB2" s="78"/>
      <c r="AC2" s="78"/>
      <c r="AD2" s="78"/>
      <c r="AE2" s="78"/>
      <c r="AG2" s="78" t="s">
        <v>194</v>
      </c>
      <c r="AH2" s="78"/>
    </row>
    <row r="3" spans="1:36" ht="14.4" x14ac:dyDescent="0.3">
      <c r="A3" s="73"/>
      <c r="B3" s="58" t="s">
        <v>163</v>
      </c>
      <c r="C3" s="58" t="s">
        <v>174</v>
      </c>
      <c r="D3" s="58" t="s">
        <v>175</v>
      </c>
      <c r="E3" s="58" t="s">
        <v>176</v>
      </c>
      <c r="F3" s="58" t="s">
        <v>177</v>
      </c>
      <c r="G3" s="58" t="s">
        <v>178</v>
      </c>
      <c r="H3" s="58" t="s">
        <v>179</v>
      </c>
      <c r="I3" s="58" t="s">
        <v>180</v>
      </c>
      <c r="J3" s="58" t="s">
        <v>181</v>
      </c>
      <c r="K3" s="58" t="s">
        <v>182</v>
      </c>
      <c r="L3" s="58" t="s">
        <v>183</v>
      </c>
      <c r="M3" s="58" t="s">
        <v>184</v>
      </c>
      <c r="N3" s="58" t="s">
        <v>188</v>
      </c>
      <c r="P3" s="80" t="s">
        <v>177</v>
      </c>
      <c r="Q3" s="80" t="s">
        <v>178</v>
      </c>
      <c r="R3" s="80" t="s">
        <v>179</v>
      </c>
      <c r="S3" s="80" t="s">
        <v>180</v>
      </c>
      <c r="T3" s="80" t="s">
        <v>181</v>
      </c>
      <c r="U3" s="80" t="s">
        <v>182</v>
      </c>
      <c r="V3" s="80" t="s">
        <v>183</v>
      </c>
      <c r="W3" s="80" t="s">
        <v>184</v>
      </c>
      <c r="X3" s="80" t="s">
        <v>188</v>
      </c>
      <c r="Z3" s="81" t="s">
        <v>180</v>
      </c>
      <c r="AA3" s="81" t="s">
        <v>181</v>
      </c>
      <c r="AB3" s="81" t="s">
        <v>182</v>
      </c>
      <c r="AC3" s="81" t="s">
        <v>183</v>
      </c>
      <c r="AD3" s="81" t="s">
        <v>184</v>
      </c>
      <c r="AE3" s="81" t="s">
        <v>188</v>
      </c>
      <c r="AG3" s="58" t="s">
        <v>182</v>
      </c>
      <c r="AH3" s="58" t="s">
        <v>183</v>
      </c>
      <c r="AI3" s="58" t="s">
        <v>184</v>
      </c>
      <c r="AJ3" s="58" t="s">
        <v>188</v>
      </c>
    </row>
    <row r="4" spans="1:36" ht="14.4" x14ac:dyDescent="0.3">
      <c r="A4" s="67" t="s">
        <v>149</v>
      </c>
      <c r="B4" s="82">
        <v>-283.02195413000004</v>
      </c>
      <c r="C4" s="82">
        <v>-255.22252931000003</v>
      </c>
      <c r="D4" s="82">
        <v>-255.22252931000003</v>
      </c>
      <c r="E4" s="82">
        <v>-255.22252931000003</v>
      </c>
      <c r="F4" s="82">
        <v>-255.22252931000003</v>
      </c>
      <c r="G4" s="82">
        <v>-148.02252899999999</v>
      </c>
      <c r="H4" s="82">
        <v>-148.02252899999999</v>
      </c>
      <c r="I4" s="82">
        <v>-148.02252899999999</v>
      </c>
      <c r="J4" s="82">
        <v>-133.00985623</v>
      </c>
      <c r="K4" s="82">
        <v>-133.00985623</v>
      </c>
      <c r="L4" s="82">
        <v>-133.00985623</v>
      </c>
      <c r="M4" s="82">
        <v>-133.00985623</v>
      </c>
      <c r="N4" s="82">
        <v>-250.56785944000001</v>
      </c>
      <c r="P4" s="82">
        <v>-116.89252931000001</v>
      </c>
      <c r="Q4" s="82">
        <v>-9.6925289999999791</v>
      </c>
      <c r="R4" s="82">
        <v>-9.6925289999999791</v>
      </c>
      <c r="S4" s="82">
        <v>-9.6925289999999791</v>
      </c>
      <c r="T4" s="82">
        <v>5.3201437700000156</v>
      </c>
      <c r="U4" s="82">
        <v>5.3201437700000156</v>
      </c>
      <c r="V4" s="82">
        <v>5.3201437700000156</v>
      </c>
      <c r="W4" s="82">
        <v>5.3201437700000156</v>
      </c>
      <c r="X4" s="82">
        <v>-112.23785943999999</v>
      </c>
      <c r="Z4" s="82">
        <v>-148.02252899999999</v>
      </c>
      <c r="AA4" s="82">
        <v>-133.00985623</v>
      </c>
      <c r="AB4" s="82">
        <v>-133.00985623</v>
      </c>
      <c r="AC4" s="82">
        <v>-133.00985623</v>
      </c>
      <c r="AD4" s="82">
        <v>-133.00985623</v>
      </c>
      <c r="AE4" s="82">
        <v>-250.56785944000001</v>
      </c>
      <c r="AG4" s="82">
        <v>15.320143770000016</v>
      </c>
      <c r="AH4" s="82">
        <v>15.320143770000016</v>
      </c>
      <c r="AI4" s="82">
        <v>15.320143770000016</v>
      </c>
      <c r="AJ4" s="82">
        <v>-102.23785943999999</v>
      </c>
    </row>
    <row r="5" spans="1:36" ht="14.4" x14ac:dyDescent="0.3">
      <c r="A5" s="60" t="s">
        <v>138</v>
      </c>
      <c r="B5" s="62">
        <v>-53.535007840589287</v>
      </c>
      <c r="C5" s="62">
        <v>-368.49505629786177</v>
      </c>
      <c r="D5" s="62">
        <v>-877.14655033778172</v>
      </c>
      <c r="E5" s="62">
        <v>-913.45034285778183</v>
      </c>
      <c r="F5" s="62">
        <v>-1497.7883463277822</v>
      </c>
      <c r="G5" s="62">
        <v>-1695.8638056377822</v>
      </c>
      <c r="H5" s="62">
        <v>-1682.4092388169906</v>
      </c>
      <c r="I5" s="62">
        <v>-1806.5562473398486</v>
      </c>
      <c r="J5" s="62">
        <v>-1838.3250352788709</v>
      </c>
      <c r="K5" s="62">
        <v>-1807.6672732935772</v>
      </c>
      <c r="L5" s="62">
        <v>-1887.5511673523001</v>
      </c>
      <c r="M5" s="62">
        <v>-2056.4085674249209</v>
      </c>
      <c r="N5" s="62">
        <v>-1914.3129086574463</v>
      </c>
      <c r="P5" s="62">
        <v>901.21165367221965</v>
      </c>
      <c r="Q5" s="62">
        <v>703.13619436221961</v>
      </c>
      <c r="R5" s="62">
        <v>716.59076118301118</v>
      </c>
      <c r="S5" s="62">
        <v>592.44375266015322</v>
      </c>
      <c r="T5" s="62">
        <v>560.67496472113089</v>
      </c>
      <c r="U5" s="62">
        <v>591.33272670642464</v>
      </c>
      <c r="V5" s="62">
        <v>511.44883264770169</v>
      </c>
      <c r="W5" s="62">
        <v>342.59143257508094</v>
      </c>
      <c r="X5" s="62">
        <v>484.6870913425555</v>
      </c>
      <c r="Z5" s="62">
        <v>375.15275266015124</v>
      </c>
      <c r="AA5" s="62">
        <v>343.3839647211289</v>
      </c>
      <c r="AB5" s="62">
        <v>374.04172670642265</v>
      </c>
      <c r="AC5" s="62">
        <v>294.15783264769971</v>
      </c>
      <c r="AD5" s="62">
        <v>125.30043257507896</v>
      </c>
      <c r="AE5" s="62">
        <v>267.39609134255352</v>
      </c>
      <c r="AG5" s="62">
        <v>195.18972670642279</v>
      </c>
      <c r="AH5" s="62">
        <v>115.30583264769984</v>
      </c>
      <c r="AI5" s="62">
        <v>-53.551567424920904</v>
      </c>
      <c r="AJ5" s="62">
        <v>88.544091342553656</v>
      </c>
    </row>
    <row r="6" spans="1:36" ht="14.4" x14ac:dyDescent="0.3">
      <c r="A6" s="67" t="s">
        <v>140</v>
      </c>
      <c r="B6" s="82">
        <v>15.921954130000131</v>
      </c>
      <c r="C6" s="82">
        <v>-157.82302290999974</v>
      </c>
      <c r="D6" s="82">
        <v>-442.62302290999969</v>
      </c>
      <c r="E6" s="82">
        <v>-442.62302290999969</v>
      </c>
      <c r="F6" s="82">
        <v>-727.57302290999996</v>
      </c>
      <c r="G6" s="82">
        <v>-932.84848221999982</v>
      </c>
      <c r="H6" s="82">
        <v>-949.24892999999975</v>
      </c>
      <c r="I6" s="82">
        <v>-1039.4389855294567</v>
      </c>
      <c r="J6" s="82">
        <v>-1055.5575425100001</v>
      </c>
      <c r="K6" s="82">
        <v>-1022.8299089864831</v>
      </c>
      <c r="L6" s="82">
        <v>-1102.7471521864832</v>
      </c>
      <c r="M6" s="82">
        <v>-1098.8135865264835</v>
      </c>
      <c r="N6" s="82">
        <v>-986.92681424744615</v>
      </c>
      <c r="P6" s="82">
        <v>135.57049153113007</v>
      </c>
      <c r="Q6" s="82">
        <v>-69.704967778869786</v>
      </c>
      <c r="R6" s="82">
        <v>-86.105415558869709</v>
      </c>
      <c r="S6" s="82">
        <v>-176.29547108832662</v>
      </c>
      <c r="T6" s="82">
        <v>-192.41402806887004</v>
      </c>
      <c r="U6" s="82">
        <v>-159.6863945453531</v>
      </c>
      <c r="V6" s="82">
        <v>-239.60363774535313</v>
      </c>
      <c r="W6" s="82">
        <v>-235.67007208535347</v>
      </c>
      <c r="X6" s="82">
        <v>-123.78329980631611</v>
      </c>
      <c r="Z6" s="82">
        <v>128.18601447054334</v>
      </c>
      <c r="AA6" s="82">
        <v>112.06745748999992</v>
      </c>
      <c r="AB6" s="82">
        <v>144.79509101351687</v>
      </c>
      <c r="AC6" s="82">
        <v>64.877847813516837</v>
      </c>
      <c r="AD6" s="82">
        <v>68.811413473516495</v>
      </c>
      <c r="AE6" s="82">
        <v>180.69818575255385</v>
      </c>
      <c r="AG6" s="82">
        <v>184.42825165351678</v>
      </c>
      <c r="AH6" s="82">
        <v>104.51100845351675</v>
      </c>
      <c r="AI6" s="82">
        <v>108.44457411351641</v>
      </c>
      <c r="AJ6" s="82">
        <v>220.33134639255377</v>
      </c>
    </row>
    <row r="7" spans="1:36" ht="14.4" x14ac:dyDescent="0.3">
      <c r="A7" s="67" t="s">
        <v>159</v>
      </c>
      <c r="B7" s="82">
        <v>-18.199524480000001</v>
      </c>
      <c r="C7" s="82">
        <v>-48.727727130000005</v>
      </c>
      <c r="D7" s="82">
        <v>-74.179756220000002</v>
      </c>
      <c r="E7" s="82">
        <v>-105.98354874</v>
      </c>
      <c r="F7" s="82">
        <v>-354.16935221000006</v>
      </c>
      <c r="G7" s="82">
        <v>-346.96935221000001</v>
      </c>
      <c r="H7" s="82">
        <v>-310.33114868000007</v>
      </c>
      <c r="I7" s="82">
        <v>-341.74601598810813</v>
      </c>
      <c r="J7" s="82">
        <v>-359.85909633810815</v>
      </c>
      <c r="K7" s="82">
        <v>-377.99046719000006</v>
      </c>
      <c r="L7" s="82">
        <v>-394.08458313000006</v>
      </c>
      <c r="M7" s="82">
        <v>-543.11079736000011</v>
      </c>
      <c r="N7" s="82">
        <v>-681.15618036000012</v>
      </c>
      <c r="P7" s="82">
        <v>578.48713334887191</v>
      </c>
      <c r="Q7" s="82">
        <v>585.68713334887195</v>
      </c>
      <c r="R7" s="82">
        <v>622.32533687887189</v>
      </c>
      <c r="S7" s="82">
        <v>590.91046957076378</v>
      </c>
      <c r="T7" s="82">
        <v>572.79738922076376</v>
      </c>
      <c r="U7" s="82">
        <v>554.66601836887185</v>
      </c>
      <c r="V7" s="82">
        <v>538.57190242887191</v>
      </c>
      <c r="W7" s="82">
        <v>389.54568819887186</v>
      </c>
      <c r="X7" s="82">
        <v>251.50030519887184</v>
      </c>
      <c r="Z7" s="82">
        <v>251.21598401189186</v>
      </c>
      <c r="AA7" s="82">
        <v>233.10290366189184</v>
      </c>
      <c r="AB7" s="82">
        <v>214.97153280999993</v>
      </c>
      <c r="AC7" s="82">
        <v>198.87741686999993</v>
      </c>
      <c r="AD7" s="82">
        <v>49.851202639999883</v>
      </c>
      <c r="AE7" s="82">
        <v>-88.194180360000132</v>
      </c>
      <c r="AG7" s="82">
        <v>-174.26462783000005</v>
      </c>
      <c r="AH7" s="82">
        <v>-190.35874377000005</v>
      </c>
      <c r="AI7" s="82">
        <v>-339.3849580000001</v>
      </c>
      <c r="AJ7" s="82">
        <v>-477.43034100000011</v>
      </c>
    </row>
    <row r="8" spans="1:36" ht="14.4" x14ac:dyDescent="0.3">
      <c r="A8" s="67" t="s">
        <v>139</v>
      </c>
      <c r="B8" s="82">
        <v>-51.257437490589297</v>
      </c>
      <c r="C8" s="82">
        <v>-161.944306257862</v>
      </c>
      <c r="D8" s="82">
        <v>-360.3437712077822</v>
      </c>
      <c r="E8" s="82">
        <v>-364.8437712077822</v>
      </c>
      <c r="F8" s="82">
        <v>-416.04597120778215</v>
      </c>
      <c r="G8" s="82">
        <v>-416.04597120778215</v>
      </c>
      <c r="H8" s="82">
        <v>-422.82916013699077</v>
      </c>
      <c r="I8" s="82">
        <v>-425.37124582228404</v>
      </c>
      <c r="J8" s="82">
        <v>-422.90839643076282</v>
      </c>
      <c r="K8" s="82">
        <v>-406.84689711709399</v>
      </c>
      <c r="L8" s="82">
        <v>-390.71943203581696</v>
      </c>
      <c r="M8" s="82">
        <v>-414.48418353843709</v>
      </c>
      <c r="N8" s="82">
        <v>-246.22991404999999</v>
      </c>
      <c r="P8" s="82">
        <v>187.1540287922179</v>
      </c>
      <c r="Q8" s="82">
        <v>187.1540287922179</v>
      </c>
      <c r="R8" s="82">
        <v>180.37083986300928</v>
      </c>
      <c r="S8" s="82">
        <v>177.82875417771601</v>
      </c>
      <c r="T8" s="82">
        <v>180.29160356923722</v>
      </c>
      <c r="U8" s="82">
        <v>196.35310288290606</v>
      </c>
      <c r="V8" s="82">
        <v>212.48056796418308</v>
      </c>
      <c r="W8" s="82">
        <v>188.71581646156295</v>
      </c>
      <c r="X8" s="82">
        <v>356.97008595000005</v>
      </c>
      <c r="Z8" s="82">
        <v>-4.249245822284081</v>
      </c>
      <c r="AA8" s="82">
        <v>-1.7863964307628635</v>
      </c>
      <c r="AB8" s="82">
        <v>14.275102882905969</v>
      </c>
      <c r="AC8" s="82">
        <v>30.402567964182992</v>
      </c>
      <c r="AD8" s="82">
        <v>6.6378164615628634</v>
      </c>
      <c r="AE8" s="82">
        <v>174.89208594999997</v>
      </c>
      <c r="AG8" s="82">
        <v>185.02610288290606</v>
      </c>
      <c r="AH8" s="82">
        <v>201.15356796418308</v>
      </c>
      <c r="AI8" s="82">
        <v>177.38881646156295</v>
      </c>
      <c r="AJ8" s="82">
        <v>345.64308595000006</v>
      </c>
    </row>
    <row r="9" spans="1:36" ht="14.4" x14ac:dyDescent="0.3">
      <c r="A9" s="60" t="s">
        <v>8</v>
      </c>
      <c r="B9" s="62">
        <v>372.49399999999878</v>
      </c>
      <c r="C9" s="62">
        <v>424.61619451615479</v>
      </c>
      <c r="D9" s="62">
        <v>280.84226172501803</v>
      </c>
      <c r="E9" s="62">
        <v>242.82026172502447</v>
      </c>
      <c r="F9" s="62">
        <v>242.82026172502447</v>
      </c>
      <c r="G9" s="62">
        <v>1041.5010000000075</v>
      </c>
      <c r="H9" s="62">
        <v>1341.3449999999975</v>
      </c>
      <c r="I9" s="62">
        <v>1315.0540000000001</v>
      </c>
      <c r="J9" s="62">
        <v>1406.5970000000016</v>
      </c>
      <c r="K9" s="62">
        <v>1460.4670000000042</v>
      </c>
      <c r="L9" s="62">
        <v>1561.887999999999</v>
      </c>
      <c r="M9" s="62">
        <v>1675.0289999999986</v>
      </c>
      <c r="N9" s="62">
        <v>1792.5234592099987</v>
      </c>
      <c r="P9" s="62">
        <v>225.48826172502959</v>
      </c>
      <c r="Q9" s="62">
        <v>1024.1690000000126</v>
      </c>
      <c r="R9" s="62">
        <v>1324.0130000000026</v>
      </c>
      <c r="S9" s="62">
        <v>1297.7220000000052</v>
      </c>
      <c r="T9" s="62">
        <v>1389.2650000000067</v>
      </c>
      <c r="U9" s="62">
        <v>1443.1350000000093</v>
      </c>
      <c r="V9" s="62">
        <v>1544.5560000000041</v>
      </c>
      <c r="W9" s="62">
        <v>1657.6970000000038</v>
      </c>
      <c r="X9" s="62">
        <v>1775.1914592100038</v>
      </c>
      <c r="Z9" s="62">
        <v>238.0580000000009</v>
      </c>
      <c r="AA9" s="62">
        <v>329.60100000000239</v>
      </c>
      <c r="AB9" s="62">
        <v>383.47100000000501</v>
      </c>
      <c r="AC9" s="62">
        <v>484.89199999999983</v>
      </c>
      <c r="AD9" s="62">
        <v>598.03299999999945</v>
      </c>
      <c r="AE9" s="62">
        <v>715.52745920999951</v>
      </c>
      <c r="AG9" s="62">
        <v>93.189000000009401</v>
      </c>
      <c r="AH9" s="62">
        <v>194.61000000000422</v>
      </c>
      <c r="AI9" s="62">
        <v>307.75100000000384</v>
      </c>
      <c r="AJ9" s="62">
        <v>425.2454592100039</v>
      </c>
    </row>
    <row r="10" spans="1:36" ht="14.4" x14ac:dyDescent="0.3">
      <c r="A10" s="67" t="s">
        <v>82</v>
      </c>
      <c r="B10" s="82">
        <v>75.447000000000116</v>
      </c>
      <c r="C10" s="82">
        <v>192.46500000000015</v>
      </c>
      <c r="D10" s="82">
        <v>222.5949999999998</v>
      </c>
      <c r="E10" s="82">
        <v>187.20600000000013</v>
      </c>
      <c r="F10" s="82">
        <v>187.20600000000013</v>
      </c>
      <c r="G10" s="82">
        <v>428.75399999999991</v>
      </c>
      <c r="H10" s="82">
        <v>641.21099999999979</v>
      </c>
      <c r="I10" s="82">
        <v>641.21099999999979</v>
      </c>
      <c r="J10" s="82">
        <v>717.81799999999976</v>
      </c>
      <c r="K10" s="82">
        <v>717.81799999999976</v>
      </c>
      <c r="L10" s="82">
        <v>717.81799999999976</v>
      </c>
      <c r="M10" s="82">
        <v>717.81799999999976</v>
      </c>
      <c r="N10" s="82">
        <v>759.37100000000009</v>
      </c>
      <c r="P10" s="82">
        <v>48.54300000000012</v>
      </c>
      <c r="Q10" s="82">
        <v>290.09099999999989</v>
      </c>
      <c r="R10" s="82">
        <v>502.54799999999977</v>
      </c>
      <c r="S10" s="82">
        <v>502.54799999999977</v>
      </c>
      <c r="T10" s="82">
        <v>579.15499999999975</v>
      </c>
      <c r="U10" s="82">
        <v>579.15499999999975</v>
      </c>
      <c r="V10" s="82">
        <v>579.15499999999975</v>
      </c>
      <c r="W10" s="82">
        <v>579.15499999999975</v>
      </c>
      <c r="X10" s="82">
        <v>620.70800000000008</v>
      </c>
      <c r="Z10" s="82">
        <v>126.63499999999976</v>
      </c>
      <c r="AA10" s="82">
        <v>203.24199999999973</v>
      </c>
      <c r="AB10" s="82">
        <v>203.24199999999973</v>
      </c>
      <c r="AC10" s="82">
        <v>203.24199999999973</v>
      </c>
      <c r="AD10" s="82">
        <v>203.24199999999973</v>
      </c>
      <c r="AE10" s="82">
        <v>244.79500000000007</v>
      </c>
      <c r="AG10" s="82">
        <v>-30.37900000000036</v>
      </c>
      <c r="AH10" s="82">
        <v>-30.37900000000036</v>
      </c>
      <c r="AI10" s="82">
        <v>-30.37900000000036</v>
      </c>
      <c r="AJ10" s="82">
        <v>11.173999999999978</v>
      </c>
    </row>
    <row r="11" spans="1:36" ht="14.4" x14ac:dyDescent="0.3">
      <c r="A11" s="67" t="s">
        <v>127</v>
      </c>
      <c r="B11" s="82">
        <v>58.69899999999916</v>
      </c>
      <c r="C11" s="82">
        <v>60.783769377732369</v>
      </c>
      <c r="D11" s="82">
        <v>-4.1782672531171556</v>
      </c>
      <c r="E11" s="82">
        <v>-5.5592672531161043</v>
      </c>
      <c r="F11" s="82">
        <v>-5.5592672531161043</v>
      </c>
      <c r="G11" s="82">
        <v>184.29799999999977</v>
      </c>
      <c r="H11" s="82">
        <v>204.02599999999848</v>
      </c>
      <c r="I11" s="82">
        <v>191.70799999999917</v>
      </c>
      <c r="J11" s="82">
        <v>143.10199999999941</v>
      </c>
      <c r="K11" s="82">
        <v>149.38699999999926</v>
      </c>
      <c r="L11" s="82">
        <v>146.84099999999944</v>
      </c>
      <c r="M11" s="82">
        <v>160.76299999999947</v>
      </c>
      <c r="N11" s="82">
        <v>151.23599999999988</v>
      </c>
      <c r="P11" s="82">
        <v>-110.38826725311628</v>
      </c>
      <c r="Q11" s="82">
        <v>79.468999999999596</v>
      </c>
      <c r="R11" s="82">
        <v>99.196999999998297</v>
      </c>
      <c r="S11" s="82">
        <v>86.878999999998996</v>
      </c>
      <c r="T11" s="82">
        <v>38.272999999999229</v>
      </c>
      <c r="U11" s="82">
        <v>44.557999999999083</v>
      </c>
      <c r="V11" s="82">
        <v>42.011999999999261</v>
      </c>
      <c r="W11" s="82">
        <v>55.933999999999287</v>
      </c>
      <c r="X11" s="82">
        <v>46.406999999999698</v>
      </c>
      <c r="Z11" s="82">
        <v>70.543999999999869</v>
      </c>
      <c r="AA11" s="82">
        <v>21.938000000000102</v>
      </c>
      <c r="AB11" s="82">
        <v>28.222999999999956</v>
      </c>
      <c r="AC11" s="82">
        <v>25.677000000000135</v>
      </c>
      <c r="AD11" s="82">
        <v>39.59900000000016</v>
      </c>
      <c r="AE11" s="82">
        <v>30.072000000000571</v>
      </c>
      <c r="AG11" s="82">
        <v>72.634999999999764</v>
      </c>
      <c r="AH11" s="82">
        <v>70.088999999999942</v>
      </c>
      <c r="AI11" s="82">
        <v>84.010999999999967</v>
      </c>
      <c r="AJ11" s="82">
        <v>74.484000000000378</v>
      </c>
    </row>
    <row r="12" spans="1:36" ht="14.4" x14ac:dyDescent="0.3">
      <c r="A12" s="67" t="s">
        <v>83</v>
      </c>
      <c r="B12" s="82">
        <v>180.70800000000054</v>
      </c>
      <c r="C12" s="82">
        <v>82.318000000000211</v>
      </c>
      <c r="D12" s="82">
        <v>121.84299999999985</v>
      </c>
      <c r="E12" s="82">
        <v>121.84299999999985</v>
      </c>
      <c r="F12" s="82">
        <v>121.84299999999985</v>
      </c>
      <c r="G12" s="82">
        <v>187.3690000000006</v>
      </c>
      <c r="H12" s="82">
        <v>240.78000000000065</v>
      </c>
      <c r="I12" s="82">
        <v>240.78000000000065</v>
      </c>
      <c r="J12" s="82">
        <v>362.5570000000007</v>
      </c>
      <c r="K12" s="82">
        <v>362.5570000000007</v>
      </c>
      <c r="L12" s="82">
        <v>440.64400000000023</v>
      </c>
      <c r="M12" s="82">
        <v>546.15300000000025</v>
      </c>
      <c r="N12" s="82">
        <v>591.15300000000025</v>
      </c>
      <c r="P12" s="82">
        <v>314.9389999999994</v>
      </c>
      <c r="Q12" s="82">
        <v>380.46500000000015</v>
      </c>
      <c r="R12" s="82">
        <v>433.8760000000002</v>
      </c>
      <c r="S12" s="82">
        <v>433.8760000000002</v>
      </c>
      <c r="T12" s="82">
        <v>555.65300000000025</v>
      </c>
      <c r="U12" s="82">
        <v>555.65300000000025</v>
      </c>
      <c r="V12" s="82">
        <v>633.73999999999978</v>
      </c>
      <c r="W12" s="82">
        <v>739.2489999999998</v>
      </c>
      <c r="X12" s="82">
        <v>784.2489999999998</v>
      </c>
      <c r="Z12" s="82">
        <v>68.864000000000487</v>
      </c>
      <c r="AA12" s="82">
        <v>190.64100000000053</v>
      </c>
      <c r="AB12" s="82">
        <v>190.64100000000053</v>
      </c>
      <c r="AC12" s="82">
        <v>268.72800000000007</v>
      </c>
      <c r="AD12" s="82">
        <v>374.23700000000008</v>
      </c>
      <c r="AE12" s="82">
        <v>419.23700000000008</v>
      </c>
      <c r="AG12" s="82">
        <v>5.4729999999999563</v>
      </c>
      <c r="AH12" s="82">
        <v>83.559999999999491</v>
      </c>
      <c r="AI12" s="82">
        <v>189.06899999999951</v>
      </c>
      <c r="AJ12" s="82">
        <v>234.06899999999951</v>
      </c>
    </row>
    <row r="13" spans="1:36" ht="14.4" x14ac:dyDescent="0.3">
      <c r="A13" s="67" t="s">
        <v>4</v>
      </c>
      <c r="B13" s="82">
        <v>-64.385000000002947</v>
      </c>
      <c r="C13" s="82">
        <v>-32.768629693339335</v>
      </c>
      <c r="D13" s="82">
        <v>-36.862629693339386</v>
      </c>
      <c r="E13" s="82">
        <v>-38.114629693339339</v>
      </c>
      <c r="F13" s="82">
        <v>-38.114629693339339</v>
      </c>
      <c r="G13" s="82">
        <v>-15.013999999998305</v>
      </c>
      <c r="H13" s="82">
        <v>-8.1010000000055697</v>
      </c>
      <c r="I13" s="82">
        <v>-2.2690000000034161</v>
      </c>
      <c r="J13" s="82">
        <v>8.4860000000003311</v>
      </c>
      <c r="K13" s="82">
        <v>18.627000000000862</v>
      </c>
      <c r="L13" s="82">
        <v>28.628000000001975</v>
      </c>
      <c r="M13" s="82">
        <v>27.127999999998337</v>
      </c>
      <c r="N13" s="82">
        <v>29.499459209999259</v>
      </c>
      <c r="P13" s="82">
        <v>52.482370306664052</v>
      </c>
      <c r="Q13" s="82">
        <v>75.583000000005086</v>
      </c>
      <c r="R13" s="82">
        <v>82.495999999997821</v>
      </c>
      <c r="S13" s="82">
        <v>88.327999999999975</v>
      </c>
      <c r="T13" s="82">
        <v>99.083000000003722</v>
      </c>
      <c r="U13" s="82">
        <v>109.22400000000425</v>
      </c>
      <c r="V13" s="82">
        <v>119.22500000000537</v>
      </c>
      <c r="W13" s="82">
        <v>117.72500000000173</v>
      </c>
      <c r="X13" s="82">
        <v>120.09645921000265</v>
      </c>
      <c r="Z13" s="82">
        <v>5.9000000000005457</v>
      </c>
      <c r="AA13" s="82">
        <v>16.655000000004293</v>
      </c>
      <c r="AB13" s="82">
        <v>26.796000000004824</v>
      </c>
      <c r="AC13" s="82">
        <v>36.797000000005937</v>
      </c>
      <c r="AD13" s="82">
        <v>35.297000000002299</v>
      </c>
      <c r="AE13" s="82">
        <v>37.668459210003221</v>
      </c>
      <c r="AG13" s="82">
        <v>20.183000000004085</v>
      </c>
      <c r="AH13" s="82">
        <v>30.184000000005199</v>
      </c>
      <c r="AI13" s="82">
        <v>28.684000000001561</v>
      </c>
      <c r="AJ13" s="82">
        <v>31.055459210002482</v>
      </c>
    </row>
    <row r="14" spans="1:36" ht="14.4" x14ac:dyDescent="0.3">
      <c r="A14" s="67" t="s">
        <v>84</v>
      </c>
      <c r="B14" s="82">
        <v>64.917999999999665</v>
      </c>
      <c r="C14" s="82">
        <v>75.86527306824064</v>
      </c>
      <c r="D14" s="82">
        <v>-8.1032094889251312</v>
      </c>
      <c r="E14" s="82">
        <v>-8.1032094889233122</v>
      </c>
      <c r="F14" s="82">
        <v>-8.1032094889233122</v>
      </c>
      <c r="G14" s="82">
        <v>148.59400000000096</v>
      </c>
      <c r="H14" s="82">
        <v>141.121000000001</v>
      </c>
      <c r="I14" s="82">
        <v>122.03000000000065</v>
      </c>
      <c r="J14" s="82">
        <v>94.806000000000495</v>
      </c>
      <c r="K14" s="82">
        <v>116.1880000000001</v>
      </c>
      <c r="L14" s="82">
        <v>122.89600000000064</v>
      </c>
      <c r="M14" s="82">
        <v>122.89600000000064</v>
      </c>
      <c r="N14" s="82">
        <v>150.121000000001</v>
      </c>
      <c r="P14" s="82">
        <v>-29.085209488923283</v>
      </c>
      <c r="Q14" s="82">
        <v>127.61200000000099</v>
      </c>
      <c r="R14" s="82">
        <v>120.13900000000103</v>
      </c>
      <c r="S14" s="82">
        <v>101.04800000000068</v>
      </c>
      <c r="T14" s="82">
        <v>73.824000000000524</v>
      </c>
      <c r="U14" s="82">
        <v>95.206000000000131</v>
      </c>
      <c r="V14" s="82">
        <v>101.91400000000067</v>
      </c>
      <c r="W14" s="82">
        <v>101.91400000000067</v>
      </c>
      <c r="X14" s="82">
        <v>129.13900000000103</v>
      </c>
      <c r="Z14" s="82">
        <v>-45.993000000000393</v>
      </c>
      <c r="AA14" s="82">
        <v>-73.217000000000553</v>
      </c>
      <c r="AB14" s="82">
        <v>-51.835000000000946</v>
      </c>
      <c r="AC14" s="82">
        <v>-45.127000000000407</v>
      </c>
      <c r="AD14" s="82">
        <v>-45.127000000000407</v>
      </c>
      <c r="AE14" s="82">
        <v>-17.902000000000044</v>
      </c>
      <c r="AG14" s="82">
        <v>7.592000000000553</v>
      </c>
      <c r="AH14" s="82">
        <v>14.300000000001091</v>
      </c>
      <c r="AI14" s="82">
        <v>14.300000000001091</v>
      </c>
      <c r="AJ14" s="82">
        <v>41.525000000001455</v>
      </c>
    </row>
    <row r="15" spans="1:36" ht="14.4" x14ac:dyDescent="0.3">
      <c r="A15" s="67" t="s">
        <v>85</v>
      </c>
      <c r="B15" s="82">
        <v>50.452000000000226</v>
      </c>
      <c r="C15" s="82">
        <v>51.390662950533624</v>
      </c>
      <c r="D15" s="82">
        <v>-1.3098813448505098</v>
      </c>
      <c r="E15" s="82">
        <v>-1.3098813448496003</v>
      </c>
      <c r="F15" s="82">
        <v>-1.3098813448496003</v>
      </c>
      <c r="G15" s="82">
        <v>122.07200000000012</v>
      </c>
      <c r="H15" s="82">
        <v>130.79800000000068</v>
      </c>
      <c r="I15" s="82">
        <v>130.79800000000068</v>
      </c>
      <c r="J15" s="82">
        <v>78.682000000000698</v>
      </c>
      <c r="K15" s="82">
        <v>94.953000000000429</v>
      </c>
      <c r="L15" s="82">
        <v>104.23200000000088</v>
      </c>
      <c r="M15" s="82">
        <v>99.473000000000866</v>
      </c>
      <c r="N15" s="82">
        <v>110.34500000000025</v>
      </c>
      <c r="P15" s="82">
        <v>-40.301881344849789</v>
      </c>
      <c r="Q15" s="82">
        <v>83.079999999999927</v>
      </c>
      <c r="R15" s="82">
        <v>91.806000000000495</v>
      </c>
      <c r="S15" s="82">
        <v>91.806000000000495</v>
      </c>
      <c r="T15" s="82">
        <v>39.690000000000509</v>
      </c>
      <c r="U15" s="82">
        <v>55.96100000000024</v>
      </c>
      <c r="V15" s="82">
        <v>65.240000000000691</v>
      </c>
      <c r="W15" s="82">
        <v>60.481000000000677</v>
      </c>
      <c r="X15" s="82">
        <v>71.353000000000065</v>
      </c>
      <c r="Z15" s="82">
        <v>17.257000000000517</v>
      </c>
      <c r="AA15" s="82">
        <v>-34.858999999999469</v>
      </c>
      <c r="AB15" s="82">
        <v>-18.587999999999738</v>
      </c>
      <c r="AC15" s="82">
        <v>-9.308999999999287</v>
      </c>
      <c r="AD15" s="82">
        <v>-14.067999999999302</v>
      </c>
      <c r="AE15" s="82">
        <v>-3.1959999999999127</v>
      </c>
      <c r="AG15" s="82">
        <v>25.068000000000211</v>
      </c>
      <c r="AH15" s="82">
        <v>34.347000000000662</v>
      </c>
      <c r="AI15" s="82">
        <v>29.588000000000648</v>
      </c>
      <c r="AJ15" s="82">
        <v>40.460000000000036</v>
      </c>
    </row>
    <row r="16" spans="1:36" ht="14.4" x14ac:dyDescent="0.3">
      <c r="A16" s="67" t="s">
        <v>150</v>
      </c>
      <c r="B16" s="82">
        <v>0.60300000000000153</v>
      </c>
      <c r="C16" s="82">
        <v>-1.4096416643248553</v>
      </c>
      <c r="D16" s="82">
        <v>-1.5608994623834711</v>
      </c>
      <c r="E16" s="82">
        <v>-1.5608994623834711</v>
      </c>
      <c r="F16" s="82">
        <v>-1.5608994623834711</v>
      </c>
      <c r="G16" s="82">
        <v>-5.4879999999999995</v>
      </c>
      <c r="H16" s="82">
        <v>-7.1149999999999949</v>
      </c>
      <c r="I16" s="82">
        <v>-7.1149999999999949</v>
      </c>
      <c r="J16" s="82">
        <v>-7.8939999999999984</v>
      </c>
      <c r="K16" s="82">
        <v>-7.8939999999999984</v>
      </c>
      <c r="L16" s="82">
        <v>-7.8939999999999984</v>
      </c>
      <c r="M16" s="82">
        <v>-7.8939999999999984</v>
      </c>
      <c r="N16" s="82">
        <v>-7.8939999999999984</v>
      </c>
      <c r="P16" s="82">
        <v>7.5100537616528129E-2</v>
      </c>
      <c r="Q16" s="82">
        <v>-3.8520000000000003</v>
      </c>
      <c r="R16" s="82">
        <v>-5.4789999999999957</v>
      </c>
      <c r="S16" s="82">
        <v>-5.4789999999999957</v>
      </c>
      <c r="T16" s="82">
        <v>-6.2579999999999991</v>
      </c>
      <c r="U16" s="82">
        <v>-6.2579999999999991</v>
      </c>
      <c r="V16" s="82">
        <v>-6.2579999999999991</v>
      </c>
      <c r="W16" s="82">
        <v>-6.2579999999999991</v>
      </c>
      <c r="X16" s="82">
        <v>-6.2579999999999991</v>
      </c>
      <c r="Z16" s="82">
        <v>-2.7349999999999959</v>
      </c>
      <c r="AA16" s="82">
        <v>-3.5139999999999993</v>
      </c>
      <c r="AB16" s="82">
        <v>-3.5139999999999993</v>
      </c>
      <c r="AC16" s="82">
        <v>-3.5139999999999993</v>
      </c>
      <c r="AD16" s="82">
        <v>-3.5139999999999993</v>
      </c>
      <c r="AE16" s="82">
        <v>-3.5139999999999993</v>
      </c>
      <c r="AG16" s="82">
        <v>2.4590000000000032</v>
      </c>
      <c r="AH16" s="82">
        <v>2.4590000000000032</v>
      </c>
      <c r="AI16" s="82">
        <v>2.4590000000000032</v>
      </c>
      <c r="AJ16" s="82">
        <v>2.4590000000000032</v>
      </c>
    </row>
    <row r="17" spans="1:36" ht="14.4" x14ac:dyDescent="0.3">
      <c r="A17" s="67" t="s">
        <v>151</v>
      </c>
      <c r="B17" s="82">
        <v>8.1000000000000014</v>
      </c>
      <c r="C17" s="82">
        <v>5.4784428026051657</v>
      </c>
      <c r="D17" s="82">
        <v>-9.5352437178135361</v>
      </c>
      <c r="E17" s="82">
        <v>-9.5352437178135361</v>
      </c>
      <c r="F17" s="82">
        <v>-9.5352437178135361</v>
      </c>
      <c r="G17" s="82">
        <v>-7.5350000000000037</v>
      </c>
      <c r="H17" s="82">
        <v>0.17600000000000193</v>
      </c>
      <c r="I17" s="82">
        <v>-0.53800000000000381</v>
      </c>
      <c r="J17" s="82">
        <v>-1.0820000000000007</v>
      </c>
      <c r="K17" s="82">
        <v>-1.2910000000000039</v>
      </c>
      <c r="L17" s="82">
        <v>-1.3990000000000009</v>
      </c>
      <c r="M17" s="82">
        <v>-1.4299999999999997</v>
      </c>
      <c r="N17" s="82">
        <v>-1.4299999999999997</v>
      </c>
      <c r="P17" s="82">
        <v>-4.2932437178135388</v>
      </c>
      <c r="Q17" s="82">
        <v>-2.2930000000000064</v>
      </c>
      <c r="R17" s="82">
        <v>5.4179999999999993</v>
      </c>
      <c r="S17" s="82">
        <v>4.7039999999999935</v>
      </c>
      <c r="T17" s="82">
        <v>4.1599999999999966</v>
      </c>
      <c r="U17" s="82">
        <v>3.9509999999999934</v>
      </c>
      <c r="V17" s="82">
        <v>3.8429999999999964</v>
      </c>
      <c r="W17" s="82">
        <v>3.8119999999999976</v>
      </c>
      <c r="X17" s="82">
        <v>3.8119999999999976</v>
      </c>
      <c r="Z17" s="82">
        <v>4.7039999999999935</v>
      </c>
      <c r="AA17" s="82">
        <v>4.1599999999999966</v>
      </c>
      <c r="AB17" s="82">
        <v>3.9509999999999934</v>
      </c>
      <c r="AC17" s="82">
        <v>3.8429999999999964</v>
      </c>
      <c r="AD17" s="82">
        <v>3.8119999999999976</v>
      </c>
      <c r="AE17" s="82">
        <v>3.8119999999999976</v>
      </c>
      <c r="AG17" s="82">
        <v>-0.45200000000000529</v>
      </c>
      <c r="AH17" s="82">
        <v>-0.56000000000000227</v>
      </c>
      <c r="AI17" s="82">
        <v>-0.59100000000000108</v>
      </c>
      <c r="AJ17" s="82">
        <v>-0.59100000000000108</v>
      </c>
    </row>
    <row r="18" spans="1:36" ht="14.4" x14ac:dyDescent="0.3">
      <c r="A18" s="67" t="s">
        <v>152</v>
      </c>
      <c r="B18" s="82">
        <v>-2.0480000000000018</v>
      </c>
      <c r="C18" s="82">
        <v>-9.5066823252939798</v>
      </c>
      <c r="D18" s="82">
        <v>-2.0456073145509208</v>
      </c>
      <c r="E18" s="82">
        <v>-2.0456073145509208</v>
      </c>
      <c r="F18" s="82">
        <v>-2.0456073145509208</v>
      </c>
      <c r="G18" s="82">
        <v>-1.5489999999999782</v>
      </c>
      <c r="H18" s="82">
        <v>-1.5509999999999877</v>
      </c>
      <c r="I18" s="82">
        <v>-1.5509999999999877</v>
      </c>
      <c r="J18" s="82">
        <v>10.122000000000014</v>
      </c>
      <c r="K18" s="82">
        <v>10.122000000000014</v>
      </c>
      <c r="L18" s="82">
        <v>10.122000000000014</v>
      </c>
      <c r="M18" s="82">
        <v>10.122000000000014</v>
      </c>
      <c r="N18" s="82">
        <v>10.122000000000014</v>
      </c>
      <c r="P18" s="82">
        <v>-6.4826073145509326</v>
      </c>
      <c r="Q18" s="82">
        <v>-5.98599999999999</v>
      </c>
      <c r="R18" s="82">
        <v>-5.9879999999999995</v>
      </c>
      <c r="S18" s="82">
        <v>-5.9879999999999995</v>
      </c>
      <c r="T18" s="82">
        <v>5.6850000000000023</v>
      </c>
      <c r="U18" s="82">
        <v>5.6850000000000023</v>
      </c>
      <c r="V18" s="82">
        <v>5.6850000000000023</v>
      </c>
      <c r="W18" s="82">
        <v>5.6850000000000023</v>
      </c>
      <c r="X18" s="82">
        <v>5.6850000000000023</v>
      </c>
      <c r="Z18" s="82">
        <v>-7.117999999999995</v>
      </c>
      <c r="AA18" s="82">
        <v>4.5550000000000068</v>
      </c>
      <c r="AB18" s="82">
        <v>4.5550000000000068</v>
      </c>
      <c r="AC18" s="82">
        <v>4.5550000000000068</v>
      </c>
      <c r="AD18" s="82">
        <v>4.5550000000000068</v>
      </c>
      <c r="AE18" s="82">
        <v>4.5550000000000068</v>
      </c>
      <c r="AG18" s="82">
        <v>-9.3899999999999864</v>
      </c>
      <c r="AH18" s="82">
        <v>-9.3899999999999864</v>
      </c>
      <c r="AI18" s="82">
        <v>-9.3899999999999864</v>
      </c>
      <c r="AJ18" s="82">
        <v>-9.3899999999999864</v>
      </c>
    </row>
    <row r="19" spans="1:36" ht="14.4" x14ac:dyDescent="0.3">
      <c r="A19" s="60" t="s">
        <v>86</v>
      </c>
      <c r="B19" s="62">
        <v>-211.25357170793814</v>
      </c>
      <c r="C19" s="62">
        <v>-191.12748056499186</v>
      </c>
      <c r="D19" s="62">
        <v>-154.30036235187185</v>
      </c>
      <c r="E19" s="62">
        <v>-88.758763587077283</v>
      </c>
      <c r="F19" s="62">
        <v>-69.20761188034794</v>
      </c>
      <c r="G19" s="62">
        <v>-118.40368965766902</v>
      </c>
      <c r="H19" s="62">
        <v>-142.68219575671969</v>
      </c>
      <c r="I19" s="62">
        <v>-173.65960934251325</v>
      </c>
      <c r="J19" s="62">
        <v>-197.30210321972004</v>
      </c>
      <c r="K19" s="62">
        <v>-229.07912246381716</v>
      </c>
      <c r="L19" s="62">
        <v>-194.40914765919297</v>
      </c>
      <c r="M19" s="62">
        <v>-174.40038678165911</v>
      </c>
      <c r="N19" s="62">
        <v>-100.27746599433112</v>
      </c>
      <c r="P19" s="62">
        <v>18.160388119652453</v>
      </c>
      <c r="Q19" s="62">
        <v>-31.035689657668627</v>
      </c>
      <c r="R19" s="62">
        <v>-55.3141957567193</v>
      </c>
      <c r="S19" s="62">
        <v>-86.291609342512857</v>
      </c>
      <c r="T19" s="62">
        <v>-109.93410321971965</v>
      </c>
      <c r="U19" s="62">
        <v>-141.71112246381676</v>
      </c>
      <c r="V19" s="62">
        <v>-107.04114765919257</v>
      </c>
      <c r="W19" s="62">
        <v>-87.032386781658715</v>
      </c>
      <c r="X19" s="62">
        <v>-12.909465994330731</v>
      </c>
      <c r="Z19" s="62">
        <v>10.984390657486983</v>
      </c>
      <c r="AA19" s="62">
        <v>-12.658103219719806</v>
      </c>
      <c r="AB19" s="62">
        <v>-44.435122463816924</v>
      </c>
      <c r="AC19" s="62">
        <v>-9.7651476591927349</v>
      </c>
      <c r="AD19" s="62">
        <v>10.243613218341125</v>
      </c>
      <c r="AE19" s="62">
        <v>84.366534005669109</v>
      </c>
      <c r="AG19" s="62">
        <v>-121.40312246381677</v>
      </c>
      <c r="AH19" s="62">
        <v>-86.733147659192582</v>
      </c>
      <c r="AI19" s="62">
        <v>-66.724386781658723</v>
      </c>
      <c r="AJ19" s="62">
        <v>7.3985340056692621</v>
      </c>
    </row>
    <row r="20" spans="1:36" ht="14.4" x14ac:dyDescent="0.3">
      <c r="A20" s="67" t="s">
        <v>87</v>
      </c>
      <c r="B20" s="82">
        <v>-96.301888733999988</v>
      </c>
      <c r="C20" s="82">
        <v>-96.309403734</v>
      </c>
      <c r="D20" s="82">
        <v>-96.310722734000024</v>
      </c>
      <c r="E20" s="82">
        <v>-96.328826734000017</v>
      </c>
      <c r="F20" s="82">
        <v>-3.7919787360000328</v>
      </c>
      <c r="G20" s="82">
        <v>-3.1019087360000412</v>
      </c>
      <c r="H20" s="82">
        <v>-3.1018517360000715</v>
      </c>
      <c r="I20" s="82">
        <v>-2.1795337360000531</v>
      </c>
      <c r="J20" s="82">
        <v>-2.6085957360000975</v>
      </c>
      <c r="K20" s="82">
        <v>-2.6072047360000852</v>
      </c>
      <c r="L20" s="82">
        <v>1.1220614896949996</v>
      </c>
      <c r="M20" s="82">
        <v>1.3383674896950311</v>
      </c>
      <c r="N20" s="82">
        <v>1.4212774896950009</v>
      </c>
      <c r="P20" s="82">
        <v>-8.1585787360000381</v>
      </c>
      <c r="Q20" s="82">
        <v>-7.4685087360000466</v>
      </c>
      <c r="R20" s="82">
        <v>-7.4684517360000768</v>
      </c>
      <c r="S20" s="82">
        <v>-6.5461337360000584</v>
      </c>
      <c r="T20" s="82">
        <v>-6.9751957360001029</v>
      </c>
      <c r="U20" s="82">
        <v>-6.9738047360000905</v>
      </c>
      <c r="V20" s="82">
        <v>-3.2445385103050057</v>
      </c>
      <c r="W20" s="82">
        <v>-3.0282325103049743</v>
      </c>
      <c r="X20" s="82">
        <v>-2.9453225103050045</v>
      </c>
      <c r="Z20" s="82">
        <v>2.9104662639999219</v>
      </c>
      <c r="AA20" s="82">
        <v>2.4814042639998775</v>
      </c>
      <c r="AB20" s="82">
        <v>2.4827952639998898</v>
      </c>
      <c r="AC20" s="82">
        <v>6.2120614896949746</v>
      </c>
      <c r="AD20" s="82">
        <v>6.428367489695006</v>
      </c>
      <c r="AE20" s="82">
        <v>6.5112774896949759</v>
      </c>
      <c r="AG20" s="82">
        <v>4.4957952639998666</v>
      </c>
      <c r="AH20" s="82">
        <v>8.2250614896949514</v>
      </c>
      <c r="AI20" s="82">
        <v>8.4413674896949829</v>
      </c>
      <c r="AJ20" s="82">
        <v>8.5242774896949527</v>
      </c>
    </row>
    <row r="21" spans="1:36" ht="14.4" x14ac:dyDescent="0.3">
      <c r="A21" s="67" t="s">
        <v>88</v>
      </c>
      <c r="B21" s="82">
        <v>-17.198541655305405</v>
      </c>
      <c r="C21" s="82">
        <v>-17.174837730977401</v>
      </c>
      <c r="D21" s="82">
        <v>-13.702622258005306</v>
      </c>
      <c r="E21" s="82">
        <v>19.134083785379346</v>
      </c>
      <c r="F21" s="82">
        <v>40.27566391226469</v>
      </c>
      <c r="G21" s="82">
        <v>40.17643391226477</v>
      </c>
      <c r="H21" s="82">
        <v>28.743593112264705</v>
      </c>
      <c r="I21" s="82">
        <v>-0.28558299999997416</v>
      </c>
      <c r="J21" s="82">
        <v>-2.5815169999999625</v>
      </c>
      <c r="K21" s="82">
        <v>-31.731135999999935</v>
      </c>
      <c r="L21" s="82">
        <v>-27.179941999999983</v>
      </c>
      <c r="M21" s="82">
        <v>-23.629081999999983</v>
      </c>
      <c r="N21" s="82">
        <v>-11.246793050000008</v>
      </c>
      <c r="P21" s="82">
        <v>40.449663912264668</v>
      </c>
      <c r="Q21" s="82">
        <v>40.350433912264748</v>
      </c>
      <c r="R21" s="82">
        <v>28.917593112264683</v>
      </c>
      <c r="S21" s="82">
        <v>-0.11158299999999599</v>
      </c>
      <c r="T21" s="82">
        <v>-2.4075169999999844</v>
      </c>
      <c r="U21" s="82">
        <v>-31.557135999999957</v>
      </c>
      <c r="V21" s="82">
        <v>-27.005942000000005</v>
      </c>
      <c r="W21" s="82">
        <v>-23.455082000000004</v>
      </c>
      <c r="X21" s="82">
        <v>-11.07279305000003</v>
      </c>
      <c r="Z21" s="82">
        <v>1.5184169999999995</v>
      </c>
      <c r="AA21" s="82">
        <v>-0.77751699999998891</v>
      </c>
      <c r="AB21" s="82">
        <v>-29.927135999999962</v>
      </c>
      <c r="AC21" s="82">
        <v>-25.375942000000009</v>
      </c>
      <c r="AD21" s="82">
        <v>-21.825082000000009</v>
      </c>
      <c r="AE21" s="82">
        <v>-9.4427930500000343</v>
      </c>
      <c r="AG21" s="82">
        <v>-27.32313599999992</v>
      </c>
      <c r="AH21" s="82">
        <v>-22.771941999999967</v>
      </c>
      <c r="AI21" s="82">
        <v>-19.221081999999967</v>
      </c>
      <c r="AJ21" s="82">
        <v>-6.8387930499999925</v>
      </c>
    </row>
    <row r="22" spans="1:36" ht="14.4" x14ac:dyDescent="0.3">
      <c r="A22" s="67" t="s">
        <v>89</v>
      </c>
      <c r="B22" s="82">
        <v>-25.16409410511514</v>
      </c>
      <c r="C22" s="82">
        <v>-23.067588717882813</v>
      </c>
      <c r="D22" s="82">
        <v>-23.067588717882813</v>
      </c>
      <c r="E22" s="82">
        <v>-11.475396009556306</v>
      </c>
      <c r="F22" s="82">
        <v>-11.475396009556306</v>
      </c>
      <c r="G22" s="82">
        <v>-11.475396009556306</v>
      </c>
      <c r="H22" s="82">
        <v>-59.001281442499987</v>
      </c>
      <c r="I22" s="82">
        <v>-54.52315308499999</v>
      </c>
      <c r="J22" s="82">
        <v>-69.328390575000014</v>
      </c>
      <c r="K22" s="82">
        <v>-69.949380219999966</v>
      </c>
      <c r="L22" s="82">
        <v>-59.387478689999966</v>
      </c>
      <c r="M22" s="82">
        <v>-44.404233099999999</v>
      </c>
      <c r="N22" s="82">
        <v>-29.868730679999999</v>
      </c>
      <c r="P22" s="82">
        <v>38.524603990443694</v>
      </c>
      <c r="Q22" s="82">
        <v>38.524603990443694</v>
      </c>
      <c r="R22" s="82">
        <v>-9.0012814424999874</v>
      </c>
      <c r="S22" s="82">
        <v>-4.5231530849999899</v>
      </c>
      <c r="T22" s="82">
        <v>-19.328390575000014</v>
      </c>
      <c r="U22" s="82">
        <v>-19.949380219999966</v>
      </c>
      <c r="V22" s="82">
        <v>-9.3874786899999663</v>
      </c>
      <c r="W22" s="82">
        <v>5.595766900000001</v>
      </c>
      <c r="X22" s="82">
        <v>20.131269320000001</v>
      </c>
      <c r="Z22" s="82">
        <v>-4.5231530849999899</v>
      </c>
      <c r="AA22" s="82">
        <v>-19.328390575000014</v>
      </c>
      <c r="AB22" s="82">
        <v>-19.949380219999966</v>
      </c>
      <c r="AC22" s="82">
        <v>-9.3874786899999663</v>
      </c>
      <c r="AD22" s="82">
        <v>5.595766900000001</v>
      </c>
      <c r="AE22" s="82">
        <v>20.131269320000001</v>
      </c>
      <c r="AG22" s="82">
        <v>-28.464380219999953</v>
      </c>
      <c r="AH22" s="82">
        <v>-17.902478689999953</v>
      </c>
      <c r="AI22" s="82">
        <v>-2.9192330999999854</v>
      </c>
      <c r="AJ22" s="82">
        <v>11.616269320000015</v>
      </c>
    </row>
    <row r="23" spans="1:36" ht="14.4" x14ac:dyDescent="0.3">
      <c r="A23" s="67" t="s">
        <v>90</v>
      </c>
      <c r="B23" s="82">
        <v>-11.256615120000003</v>
      </c>
      <c r="C23" s="82">
        <v>-11.256615120000003</v>
      </c>
      <c r="D23" s="82">
        <v>-11.268925000000001</v>
      </c>
      <c r="E23" s="82">
        <v>-11.268925000000001</v>
      </c>
      <c r="F23" s="82">
        <v>-11.287886000000002</v>
      </c>
      <c r="G23" s="82">
        <v>-11.287886000000002</v>
      </c>
      <c r="H23" s="82">
        <v>-11.073452854999999</v>
      </c>
      <c r="I23" s="82">
        <v>-11.456657760000002</v>
      </c>
      <c r="J23" s="82">
        <v>-11.938175849999999</v>
      </c>
      <c r="K23" s="82">
        <v>-11.725856402499998</v>
      </c>
      <c r="L23" s="82">
        <v>-12.051307649999995</v>
      </c>
      <c r="M23" s="82">
        <v>-11.785472072499996</v>
      </c>
      <c r="N23" s="82">
        <v>-10.013054959999998</v>
      </c>
      <c r="P23" s="82">
        <v>-11.348886000000002</v>
      </c>
      <c r="Q23" s="82">
        <v>-11.348886000000002</v>
      </c>
      <c r="R23" s="82">
        <v>-11.134452854999999</v>
      </c>
      <c r="S23" s="82">
        <v>-11.517657760000002</v>
      </c>
      <c r="T23" s="82">
        <v>-11.999175849999999</v>
      </c>
      <c r="U23" s="82">
        <v>-11.786856402499998</v>
      </c>
      <c r="V23" s="82">
        <v>-12.112307649999995</v>
      </c>
      <c r="W23" s="82">
        <v>-11.846472072499996</v>
      </c>
      <c r="X23" s="82">
        <v>-10.074054959999998</v>
      </c>
      <c r="Z23" s="82">
        <v>2.7443422399999982</v>
      </c>
      <c r="AA23" s="82">
        <v>2.2628241500000019</v>
      </c>
      <c r="AB23" s="82">
        <v>2.4751435975000025</v>
      </c>
      <c r="AC23" s="82">
        <v>2.1496923500000058</v>
      </c>
      <c r="AD23" s="82">
        <v>2.4155279275000048</v>
      </c>
      <c r="AE23" s="82">
        <v>4.1879450400000025</v>
      </c>
      <c r="AG23" s="82">
        <v>-0.4898564024999974</v>
      </c>
      <c r="AH23" s="82">
        <v>-0.81530764999999406</v>
      </c>
      <c r="AI23" s="82">
        <v>-0.54947207249999508</v>
      </c>
      <c r="AJ23" s="82">
        <v>1.2229450400000026</v>
      </c>
    </row>
    <row r="24" spans="1:36" ht="14.4" x14ac:dyDescent="0.3">
      <c r="A24" s="67" t="s">
        <v>91</v>
      </c>
      <c r="B24" s="82">
        <v>68.517149106430622</v>
      </c>
      <c r="C24" s="82">
        <v>62.991221145729583</v>
      </c>
      <c r="D24" s="82">
        <v>77.228867067065721</v>
      </c>
      <c r="E24" s="82">
        <v>77.228867067065494</v>
      </c>
      <c r="F24" s="82">
        <v>7.1857071207203944</v>
      </c>
      <c r="G24" s="82">
        <v>8.1493468775755673</v>
      </c>
      <c r="H24" s="82">
        <v>11.090692866468999</v>
      </c>
      <c r="I24" s="82">
        <v>13.752068764725408</v>
      </c>
      <c r="J24" s="82">
        <v>18.603615749790634</v>
      </c>
      <c r="K24" s="82">
        <v>0.36692670319300191</v>
      </c>
      <c r="L24" s="82">
        <v>0.71359363263337627</v>
      </c>
      <c r="M24" s="82">
        <v>0.7951183426673083</v>
      </c>
      <c r="N24" s="82">
        <v>47.818269647495413</v>
      </c>
      <c r="P24" s="82">
        <v>17.565307120720377</v>
      </c>
      <c r="Q24" s="82">
        <v>18.528946877575549</v>
      </c>
      <c r="R24" s="82">
        <v>21.470292866468981</v>
      </c>
      <c r="S24" s="82">
        <v>24.13166876472539</v>
      </c>
      <c r="T24" s="82">
        <v>28.983215749790617</v>
      </c>
      <c r="U24" s="82">
        <v>10.746526703192984</v>
      </c>
      <c r="V24" s="82">
        <v>11.093193632633358</v>
      </c>
      <c r="W24" s="82">
        <v>11.17471834266729</v>
      </c>
      <c r="X24" s="82">
        <v>58.197869647495395</v>
      </c>
      <c r="Z24" s="82">
        <v>13.17906876472523</v>
      </c>
      <c r="AA24" s="82">
        <v>18.030615749790456</v>
      </c>
      <c r="AB24" s="82">
        <v>-0.20607329680717612</v>
      </c>
      <c r="AC24" s="82">
        <v>0.14059363263319824</v>
      </c>
      <c r="AD24" s="82">
        <v>0.22211834266713026</v>
      </c>
      <c r="AE24" s="82">
        <v>47.245269647495235</v>
      </c>
      <c r="AG24" s="82">
        <v>-54.579073296807195</v>
      </c>
      <c r="AH24" s="82">
        <v>-54.232406367366821</v>
      </c>
      <c r="AI24" s="82">
        <v>-54.150881657332889</v>
      </c>
      <c r="AJ24" s="82">
        <v>-7.1277303525047842</v>
      </c>
    </row>
    <row r="25" spans="1:36" ht="14.4" x14ac:dyDescent="0.3">
      <c r="A25" s="67" t="s">
        <v>92</v>
      </c>
      <c r="B25" s="82">
        <v>13.906646800052499</v>
      </c>
      <c r="C25" s="82">
        <v>13.906646800052499</v>
      </c>
      <c r="D25" s="82">
        <v>13.906646800052499</v>
      </c>
      <c r="E25" s="82">
        <v>-5.3714497019524856</v>
      </c>
      <c r="F25" s="82">
        <v>-5.3714497019524856</v>
      </c>
      <c r="G25" s="82">
        <v>-5.3714497019524856</v>
      </c>
      <c r="H25" s="82">
        <v>-5.371449701952514</v>
      </c>
      <c r="I25" s="82">
        <v>-5.3714497019524856</v>
      </c>
      <c r="J25" s="82">
        <v>-8.8873038085095857</v>
      </c>
      <c r="K25" s="82">
        <v>-8.8873038085095857</v>
      </c>
      <c r="L25" s="82">
        <v>0.22195455847909784</v>
      </c>
      <c r="M25" s="82">
        <v>0.22195455847909784</v>
      </c>
      <c r="N25" s="82">
        <v>0.221954558479041</v>
      </c>
      <c r="P25" s="82">
        <v>-9.5244497019525056</v>
      </c>
      <c r="Q25" s="82">
        <v>-9.5244497019525056</v>
      </c>
      <c r="R25" s="82">
        <v>-9.524449701952534</v>
      </c>
      <c r="S25" s="82">
        <v>-9.5244497019525056</v>
      </c>
      <c r="T25" s="82">
        <v>-13.040303808509606</v>
      </c>
      <c r="U25" s="82">
        <v>-13.040303808509606</v>
      </c>
      <c r="V25" s="82">
        <v>-3.9310454415209222</v>
      </c>
      <c r="W25" s="82">
        <v>-3.9310454415209222</v>
      </c>
      <c r="X25" s="82">
        <v>-3.931045441520979</v>
      </c>
      <c r="Z25" s="82">
        <v>-7.3694497019525045</v>
      </c>
      <c r="AA25" s="82">
        <v>-10.885303808509605</v>
      </c>
      <c r="AB25" s="82">
        <v>-10.885303808509605</v>
      </c>
      <c r="AC25" s="82">
        <v>-1.776045441520921</v>
      </c>
      <c r="AD25" s="82">
        <v>-1.776045441520921</v>
      </c>
      <c r="AE25" s="82">
        <v>-1.7760454415209779</v>
      </c>
      <c r="AG25" s="82">
        <v>-10.885303808509605</v>
      </c>
      <c r="AH25" s="82">
        <v>-1.776045441520921</v>
      </c>
      <c r="AI25" s="82">
        <v>-1.776045441520921</v>
      </c>
      <c r="AJ25" s="82">
        <v>-1.7760454415209779</v>
      </c>
    </row>
    <row r="26" spans="1:36" ht="14.4" x14ac:dyDescent="0.3">
      <c r="A26" s="67" t="s">
        <v>93</v>
      </c>
      <c r="B26" s="82">
        <v>-3.6812200000000104</v>
      </c>
      <c r="C26" s="82">
        <v>-3.6426790000000011</v>
      </c>
      <c r="D26" s="82">
        <v>-4.2806320000000113</v>
      </c>
      <c r="E26" s="82">
        <v>-4.2806320000000113</v>
      </c>
      <c r="F26" s="82">
        <v>-10.077033</v>
      </c>
      <c r="G26" s="82">
        <v>-8.9126770000000022</v>
      </c>
      <c r="H26" s="82">
        <v>-6.8785819999999944</v>
      </c>
      <c r="I26" s="82">
        <v>-6.0864059999999967</v>
      </c>
      <c r="J26" s="82">
        <v>-4.1161330000000049</v>
      </c>
      <c r="K26" s="82">
        <v>-3.4047759999999982</v>
      </c>
      <c r="L26" s="82">
        <v>-3.2066669999999959</v>
      </c>
      <c r="M26" s="82">
        <v>-2.8404230000000013</v>
      </c>
      <c r="N26" s="82">
        <v>-2.4342520000000007</v>
      </c>
      <c r="P26" s="82">
        <v>-11.323033000000009</v>
      </c>
      <c r="Q26" s="82">
        <v>-10.158677000000012</v>
      </c>
      <c r="R26" s="82">
        <v>-8.1245820000000037</v>
      </c>
      <c r="S26" s="82">
        <v>-7.332406000000006</v>
      </c>
      <c r="T26" s="82">
        <v>-5.3621330000000142</v>
      </c>
      <c r="U26" s="82">
        <v>-4.6507760000000076</v>
      </c>
      <c r="V26" s="82">
        <v>-4.4526670000000053</v>
      </c>
      <c r="W26" s="82">
        <v>-4.0864230000000106</v>
      </c>
      <c r="X26" s="82">
        <v>-3.6802520000000101</v>
      </c>
      <c r="Z26" s="82">
        <v>-6.0864059999999967</v>
      </c>
      <c r="AA26" s="82">
        <v>-4.1161330000000049</v>
      </c>
      <c r="AB26" s="82">
        <v>-3.4047759999999982</v>
      </c>
      <c r="AC26" s="82">
        <v>-3.2066669999999959</v>
      </c>
      <c r="AD26" s="82">
        <v>-2.8404230000000013</v>
      </c>
      <c r="AE26" s="82">
        <v>-2.4342520000000007</v>
      </c>
      <c r="AG26" s="82">
        <v>-3.4047759999999982</v>
      </c>
      <c r="AH26" s="82">
        <v>-3.2066669999999959</v>
      </c>
      <c r="AI26" s="82">
        <v>-2.8404230000000013</v>
      </c>
      <c r="AJ26" s="82">
        <v>-2.4342520000000007</v>
      </c>
    </row>
    <row r="27" spans="1:36" ht="14.4" x14ac:dyDescent="0.3">
      <c r="A27" s="67" t="s">
        <v>168</v>
      </c>
      <c r="B27" s="82">
        <v>-22.087266999999997</v>
      </c>
      <c r="C27" s="82">
        <v>-19.977298405582388</v>
      </c>
      <c r="D27" s="82">
        <v>-15.358526000000012</v>
      </c>
      <c r="E27" s="82">
        <v>4.273301353471453</v>
      </c>
      <c r="F27" s="82">
        <v>-0.67120100000002481</v>
      </c>
      <c r="G27" s="82">
        <v>-21.895531000000034</v>
      </c>
      <c r="H27" s="82">
        <v>-11.508067000000011</v>
      </c>
      <c r="I27" s="82">
        <v>-10.731499000000014</v>
      </c>
      <c r="J27" s="82">
        <v>-11.827691000000016</v>
      </c>
      <c r="K27" s="82">
        <v>-4.0432980000000214</v>
      </c>
      <c r="L27" s="82">
        <v>-4.3763309999999933</v>
      </c>
      <c r="M27" s="82">
        <v>-1.8725320000000352</v>
      </c>
      <c r="N27" s="82">
        <v>0.71308899999996811</v>
      </c>
      <c r="P27" s="82">
        <v>1.9437989999999843</v>
      </c>
      <c r="Q27" s="82">
        <v>-19.280531000000025</v>
      </c>
      <c r="R27" s="82">
        <v>-8.8930670000000021</v>
      </c>
      <c r="S27" s="82">
        <v>-8.1164990000000046</v>
      </c>
      <c r="T27" s="82">
        <v>-9.2126910000000066</v>
      </c>
      <c r="U27" s="82">
        <v>-1.4282980000000123</v>
      </c>
      <c r="V27" s="82">
        <v>-1.7613309999999842</v>
      </c>
      <c r="W27" s="82">
        <v>0.74246799999997393</v>
      </c>
      <c r="X27" s="82">
        <v>3.3280889999999772</v>
      </c>
      <c r="Z27" s="82">
        <v>-3.9174990000000207</v>
      </c>
      <c r="AA27" s="82">
        <v>-5.0136910000000228</v>
      </c>
      <c r="AB27" s="82">
        <v>2.7707019999999716</v>
      </c>
      <c r="AC27" s="82">
        <v>2.4376689999999996</v>
      </c>
      <c r="AD27" s="82">
        <v>4.9414679999999578</v>
      </c>
      <c r="AE27" s="82">
        <v>7.5270889999999611</v>
      </c>
      <c r="AG27" s="82">
        <v>2.7707019999999716</v>
      </c>
      <c r="AH27" s="82">
        <v>2.4376689999999996</v>
      </c>
      <c r="AI27" s="82">
        <v>4.9414679999999578</v>
      </c>
      <c r="AJ27" s="82">
        <v>7.5270889999999611</v>
      </c>
    </row>
    <row r="28" spans="1:36" ht="14.4" x14ac:dyDescent="0.3">
      <c r="A28" s="67" t="s">
        <v>169</v>
      </c>
      <c r="B28" s="82">
        <v>-37.56527100000001</v>
      </c>
      <c r="C28" s="82">
        <v>-39.561330590254201</v>
      </c>
      <c r="D28" s="82">
        <v>-39.477302999999999</v>
      </c>
      <c r="E28" s="82">
        <v>-16.143166881660392</v>
      </c>
      <c r="F28" s="82">
        <v>-29.43998400000001</v>
      </c>
      <c r="G28" s="82">
        <v>-55.047622000000004</v>
      </c>
      <c r="H28" s="82">
        <v>-35.944796999999994</v>
      </c>
      <c r="I28" s="82">
        <v>-38.181488000000002</v>
      </c>
      <c r="J28" s="82">
        <v>-39.835760000000001</v>
      </c>
      <c r="K28" s="82">
        <v>-39.189094000000004</v>
      </c>
      <c r="L28" s="82">
        <v>-38.857031000000006</v>
      </c>
      <c r="M28" s="82">
        <v>-39.526085000000002</v>
      </c>
      <c r="N28" s="82">
        <v>-41.171226000000004</v>
      </c>
      <c r="P28" s="82">
        <v>-20.587984000000006</v>
      </c>
      <c r="Q28" s="82">
        <v>-46.195622</v>
      </c>
      <c r="R28" s="82">
        <v>-27.09279699999999</v>
      </c>
      <c r="S28" s="82">
        <v>-29.329487999999998</v>
      </c>
      <c r="T28" s="82">
        <v>-30.983759999999997</v>
      </c>
      <c r="U28" s="82">
        <v>-30.337094</v>
      </c>
      <c r="V28" s="82">
        <v>-30.005031000000002</v>
      </c>
      <c r="W28" s="82">
        <v>-30.674084999999998</v>
      </c>
      <c r="X28" s="82">
        <v>-32.319226</v>
      </c>
      <c r="Z28" s="82">
        <v>10.342511999999999</v>
      </c>
      <c r="AA28" s="82">
        <v>8.6882400000000004</v>
      </c>
      <c r="AB28" s="82">
        <v>9.3349059999999966</v>
      </c>
      <c r="AC28" s="82">
        <v>9.6669689999999946</v>
      </c>
      <c r="AD28" s="82">
        <v>8.997914999999999</v>
      </c>
      <c r="AE28" s="82">
        <v>7.3527739999999966</v>
      </c>
      <c r="AG28" s="82">
        <v>9.3349059999999966</v>
      </c>
      <c r="AH28" s="82">
        <v>9.6669689999999946</v>
      </c>
      <c r="AI28" s="82">
        <v>8.997914999999999</v>
      </c>
      <c r="AJ28" s="82">
        <v>7.3527739999999966</v>
      </c>
    </row>
    <row r="29" spans="1:36" ht="14.4" x14ac:dyDescent="0.3">
      <c r="A29" s="67" t="s">
        <v>170</v>
      </c>
      <c r="B29" s="82">
        <v>-80.422470000000033</v>
      </c>
      <c r="C29" s="82">
        <v>-57.035595212076828</v>
      </c>
      <c r="D29" s="82">
        <v>-41.969556509101324</v>
      </c>
      <c r="E29" s="82">
        <v>-44.526619465823558</v>
      </c>
      <c r="F29" s="82">
        <v>-44.554054465823526</v>
      </c>
      <c r="G29" s="82">
        <v>-49.637</v>
      </c>
      <c r="H29" s="82">
        <v>-49.637</v>
      </c>
      <c r="I29" s="82">
        <v>-58.595907824285689</v>
      </c>
      <c r="J29" s="82">
        <v>-64.782151999999996</v>
      </c>
      <c r="K29" s="82">
        <v>-57.907999999999959</v>
      </c>
      <c r="L29" s="82">
        <v>-51.407999999999959</v>
      </c>
      <c r="M29" s="82">
        <v>-52.697999999999979</v>
      </c>
      <c r="N29" s="82">
        <v>-55.717999999999961</v>
      </c>
      <c r="P29" s="82">
        <v>-19.380054465823548</v>
      </c>
      <c r="Q29" s="82">
        <v>-24.463000000000022</v>
      </c>
      <c r="R29" s="82">
        <v>-24.463000000000022</v>
      </c>
      <c r="S29" s="82">
        <v>-33.421907824285711</v>
      </c>
      <c r="T29" s="82">
        <v>-39.608152000000018</v>
      </c>
      <c r="U29" s="82">
        <v>-32.73399999999998</v>
      </c>
      <c r="V29" s="82">
        <v>-26.23399999999998</v>
      </c>
      <c r="W29" s="82">
        <v>-27.524000000000001</v>
      </c>
      <c r="X29" s="82">
        <v>-30.543999999999983</v>
      </c>
      <c r="Z29" s="82">
        <v>2.1860921757142933</v>
      </c>
      <c r="AA29" s="82">
        <v>-4.0001520000000141</v>
      </c>
      <c r="AB29" s="82">
        <v>2.8740000000000236</v>
      </c>
      <c r="AC29" s="82">
        <v>9.3740000000000236</v>
      </c>
      <c r="AD29" s="82">
        <v>8.0840000000000032</v>
      </c>
      <c r="AE29" s="82">
        <v>5.0640000000000214</v>
      </c>
      <c r="AG29" s="82">
        <v>-12.858000000000004</v>
      </c>
      <c r="AH29" s="82">
        <v>-6.3580000000000041</v>
      </c>
      <c r="AI29" s="82">
        <v>-7.6480000000000246</v>
      </c>
      <c r="AJ29" s="82">
        <v>-10.668000000000006</v>
      </c>
    </row>
    <row r="30" spans="1:36" ht="14.4" x14ac:dyDescent="0.3">
      <c r="A30" s="60" t="s">
        <v>94</v>
      </c>
      <c r="B30" s="62">
        <v>88.142760657236067</v>
      </c>
      <c r="C30" s="62">
        <v>87.727530925538304</v>
      </c>
      <c r="D30" s="62">
        <v>16.979631657039135</v>
      </c>
      <c r="E30" s="62">
        <v>91.87975772019854</v>
      </c>
      <c r="F30" s="62">
        <v>100.69450872019843</v>
      </c>
      <c r="G30" s="62">
        <v>86.149782995345959</v>
      </c>
      <c r="H30" s="62">
        <v>12.71862127660097</v>
      </c>
      <c r="I30" s="62">
        <v>43.166390309708731</v>
      </c>
      <c r="J30" s="62">
        <v>70.331360896365368</v>
      </c>
      <c r="K30" s="62">
        <v>188.6158405944243</v>
      </c>
      <c r="L30" s="62">
        <v>204.46436123099193</v>
      </c>
      <c r="M30" s="62">
        <v>203.10132452710786</v>
      </c>
      <c r="N30" s="62">
        <v>223.95246409744686</v>
      </c>
      <c r="P30" s="62">
        <v>201.82199427906926</v>
      </c>
      <c r="Q30" s="62">
        <v>187.27726855421679</v>
      </c>
      <c r="R30" s="62">
        <v>113.8461068354718</v>
      </c>
      <c r="S30" s="62">
        <v>144.29387586857956</v>
      </c>
      <c r="T30" s="62">
        <v>171.4588464552362</v>
      </c>
      <c r="U30" s="62">
        <v>289.74332615329513</v>
      </c>
      <c r="V30" s="62">
        <v>305.59184678986276</v>
      </c>
      <c r="W30" s="62">
        <v>304.22881008597869</v>
      </c>
      <c r="X30" s="62">
        <v>325.07994965631769</v>
      </c>
      <c r="Z30" s="62">
        <v>-154.99660969028992</v>
      </c>
      <c r="AA30" s="62">
        <v>-127.83163910363328</v>
      </c>
      <c r="AB30" s="62">
        <v>-9.5471594055743481</v>
      </c>
      <c r="AC30" s="62">
        <v>6.3013612309932796</v>
      </c>
      <c r="AD30" s="62">
        <v>4.9383245271092164</v>
      </c>
      <c r="AE30" s="62">
        <v>25.789464097448217</v>
      </c>
      <c r="AG30" s="62">
        <v>-81.405159405574523</v>
      </c>
      <c r="AH30" s="62">
        <v>-65.556638769006895</v>
      </c>
      <c r="AI30" s="62">
        <v>-66.919675472890958</v>
      </c>
      <c r="AJ30" s="62">
        <v>-46.068535902551957</v>
      </c>
    </row>
    <row r="31" spans="1:36" ht="14.4" x14ac:dyDescent="0.3">
      <c r="A31" s="67" t="s">
        <v>95</v>
      </c>
      <c r="B31" s="82">
        <v>95.284214255494589</v>
      </c>
      <c r="C31" s="82">
        <v>95.190777255493231</v>
      </c>
      <c r="D31" s="82">
        <v>41.634711931779748</v>
      </c>
      <c r="E31" s="82">
        <v>85.466071072312843</v>
      </c>
      <c r="F31" s="82">
        <v>88.861168072313376</v>
      </c>
      <c r="G31" s="82">
        <v>56.087959733360549</v>
      </c>
      <c r="H31" s="82">
        <v>56.399856733360139</v>
      </c>
      <c r="I31" s="82">
        <v>108.09298914670217</v>
      </c>
      <c r="J31" s="82">
        <v>131.01731773335814</v>
      </c>
      <c r="K31" s="82">
        <v>199.11114949455077</v>
      </c>
      <c r="L31" s="82">
        <v>214.9743629329987</v>
      </c>
      <c r="M31" s="82">
        <v>215.27997093299928</v>
      </c>
      <c r="N31" s="82">
        <v>229.08666870096386</v>
      </c>
      <c r="P31" s="82">
        <v>151.27165363118365</v>
      </c>
      <c r="Q31" s="82">
        <v>118.49844529223083</v>
      </c>
      <c r="R31" s="82">
        <v>118.81034229223042</v>
      </c>
      <c r="S31" s="82">
        <v>170.50347470557244</v>
      </c>
      <c r="T31" s="82">
        <v>193.42780329222842</v>
      </c>
      <c r="U31" s="82">
        <v>261.52163505342105</v>
      </c>
      <c r="V31" s="82">
        <v>277.38484849186898</v>
      </c>
      <c r="W31" s="82">
        <v>277.69045649186955</v>
      </c>
      <c r="X31" s="82">
        <v>291.49715425983413</v>
      </c>
      <c r="Z31" s="82">
        <v>-113.11201085329776</v>
      </c>
      <c r="AA31" s="82">
        <v>-90.187682266641787</v>
      </c>
      <c r="AB31" s="82">
        <v>-22.093850505449154</v>
      </c>
      <c r="AC31" s="82">
        <v>-6.2306370670012257</v>
      </c>
      <c r="AD31" s="82">
        <v>-5.9250290670006507</v>
      </c>
      <c r="AE31" s="82">
        <v>7.8816687009639281</v>
      </c>
      <c r="AG31" s="82">
        <v>-85.736850505449183</v>
      </c>
      <c r="AH31" s="82">
        <v>-69.873637067001255</v>
      </c>
      <c r="AI31" s="82">
        <v>-69.56802906700068</v>
      </c>
      <c r="AJ31" s="82">
        <v>-55.761331299036101</v>
      </c>
    </row>
    <row r="32" spans="1:36" ht="14.4" x14ac:dyDescent="0.3">
      <c r="A32" s="67" t="s">
        <v>96</v>
      </c>
      <c r="B32" s="82">
        <v>-7.1414535982580674</v>
      </c>
      <c r="C32" s="82">
        <v>-7.4632463299549272</v>
      </c>
      <c r="D32" s="82">
        <v>-24.655080274740612</v>
      </c>
      <c r="E32" s="82">
        <v>6.4136866478866068</v>
      </c>
      <c r="F32" s="82">
        <v>11.833340647886416</v>
      </c>
      <c r="G32" s="82">
        <v>30.061823261986774</v>
      </c>
      <c r="H32" s="82">
        <v>-43.681235456757804</v>
      </c>
      <c r="I32" s="82">
        <v>-64.926598836992071</v>
      </c>
      <c r="J32" s="82">
        <v>-60.685956836991863</v>
      </c>
      <c r="K32" s="82">
        <v>-10.495308900126929</v>
      </c>
      <c r="L32" s="82">
        <v>-10.510001702006321</v>
      </c>
      <c r="M32" s="82">
        <v>-12.178646405890959</v>
      </c>
      <c r="N32" s="82">
        <v>-5.1342046035165367</v>
      </c>
      <c r="P32" s="82">
        <v>50.550340647886514</v>
      </c>
      <c r="Q32" s="82">
        <v>68.778823261986872</v>
      </c>
      <c r="R32" s="82">
        <v>-4.9642354567577058</v>
      </c>
      <c r="S32" s="82">
        <v>-26.209598836991972</v>
      </c>
      <c r="T32" s="82">
        <v>-21.968956836991765</v>
      </c>
      <c r="U32" s="82">
        <v>28.221691099873169</v>
      </c>
      <c r="V32" s="82">
        <v>28.206998297993778</v>
      </c>
      <c r="W32" s="82">
        <v>26.53835359410914</v>
      </c>
      <c r="X32" s="82">
        <v>33.582795396483561</v>
      </c>
      <c r="Z32" s="82">
        <v>-41.884598836991699</v>
      </c>
      <c r="AA32" s="82">
        <v>-37.643956836991492</v>
      </c>
      <c r="AB32" s="82">
        <v>12.546691099873442</v>
      </c>
      <c r="AC32" s="82">
        <v>12.531998297994051</v>
      </c>
      <c r="AD32" s="82">
        <v>10.863353594109412</v>
      </c>
      <c r="AE32" s="82">
        <v>17.907795396483834</v>
      </c>
      <c r="AG32" s="82">
        <v>4.3316910998732965</v>
      </c>
      <c r="AH32" s="82">
        <v>4.316998297993905</v>
      </c>
      <c r="AI32" s="82">
        <v>2.6483535941092669</v>
      </c>
      <c r="AJ32" s="82">
        <v>9.6927953964836888</v>
      </c>
    </row>
    <row r="33" spans="1:36" ht="14.4" x14ac:dyDescent="0.3">
      <c r="A33" s="60" t="s">
        <v>97</v>
      </c>
      <c r="B33" s="62">
        <v>312.18043909503876</v>
      </c>
      <c r="C33" s="62">
        <v>312.72138448673559</v>
      </c>
      <c r="D33" s="62">
        <v>311.00382848673598</v>
      </c>
      <c r="E33" s="62">
        <v>311.00382848673598</v>
      </c>
      <c r="F33" s="62">
        <v>261.23585948673576</v>
      </c>
      <c r="G33" s="62">
        <v>256.26132136844899</v>
      </c>
      <c r="H33" s="62">
        <v>216.97014036844894</v>
      </c>
      <c r="I33" s="62">
        <v>186.85211836844906</v>
      </c>
      <c r="J33" s="62">
        <v>256.89083534993733</v>
      </c>
      <c r="K33" s="62">
        <v>280.93740234993743</v>
      </c>
      <c r="L33" s="62">
        <v>409.6527672807681</v>
      </c>
      <c r="M33" s="62">
        <v>371.81282128076805</v>
      </c>
      <c r="N33" s="62">
        <v>364.09393535000004</v>
      </c>
      <c r="P33" s="62">
        <v>235.8990274867358</v>
      </c>
      <c r="Q33" s="62">
        <v>230.92448936844903</v>
      </c>
      <c r="R33" s="62">
        <v>191.63330836844898</v>
      </c>
      <c r="S33" s="62">
        <v>161.5152863684491</v>
      </c>
      <c r="T33" s="62">
        <v>231.55400334993737</v>
      </c>
      <c r="U33" s="62">
        <v>255.60057034993747</v>
      </c>
      <c r="V33" s="62">
        <v>384.31593528076814</v>
      </c>
      <c r="W33" s="62">
        <v>346.47598928076809</v>
      </c>
      <c r="X33" s="62">
        <v>338.75710335000008</v>
      </c>
      <c r="Z33" s="62">
        <v>74.271286368449182</v>
      </c>
      <c r="AA33" s="62">
        <v>144.31000334993746</v>
      </c>
      <c r="AB33" s="62">
        <v>168.35657034993756</v>
      </c>
      <c r="AC33" s="62">
        <v>297.07193528076823</v>
      </c>
      <c r="AD33" s="62">
        <v>259.23198928076818</v>
      </c>
      <c r="AE33" s="62">
        <v>251.51310335000016</v>
      </c>
      <c r="AG33" s="62">
        <v>57.511570349937529</v>
      </c>
      <c r="AH33" s="62">
        <v>186.2269352807682</v>
      </c>
      <c r="AI33" s="62">
        <v>148.38698928076815</v>
      </c>
      <c r="AJ33" s="62">
        <v>140.66810335000014</v>
      </c>
    </row>
    <row r="34" spans="1:36" ht="14.4" x14ac:dyDescent="0.3">
      <c r="A34" s="67" t="s">
        <v>98</v>
      </c>
      <c r="B34" s="82">
        <v>75.001081999999883</v>
      </c>
      <c r="C34" s="82">
        <v>75.001081999999883</v>
      </c>
      <c r="D34" s="82">
        <v>73.283525999999938</v>
      </c>
      <c r="E34" s="82">
        <v>73.283525999999938</v>
      </c>
      <c r="F34" s="82">
        <v>85.310130999999842</v>
      </c>
      <c r="G34" s="82">
        <v>85.310130999999842</v>
      </c>
      <c r="H34" s="82">
        <v>46.074312999999847</v>
      </c>
      <c r="I34" s="82">
        <v>46.074312999999847</v>
      </c>
      <c r="J34" s="82">
        <v>46.074312999999847</v>
      </c>
      <c r="K34" s="82">
        <v>65.009962999999857</v>
      </c>
      <c r="L34" s="82">
        <v>65.009962999999857</v>
      </c>
      <c r="M34" s="82">
        <v>65.009962999999743</v>
      </c>
      <c r="N34" s="82">
        <v>72.167121449999854</v>
      </c>
      <c r="P34" s="82">
        <v>105.31029899999987</v>
      </c>
      <c r="Q34" s="82">
        <v>105.31029899999987</v>
      </c>
      <c r="R34" s="82">
        <v>66.074480999999878</v>
      </c>
      <c r="S34" s="82">
        <v>66.074480999999878</v>
      </c>
      <c r="T34" s="82">
        <v>66.074480999999878</v>
      </c>
      <c r="U34" s="82">
        <v>85.010130999999888</v>
      </c>
      <c r="V34" s="82">
        <v>85.010130999999888</v>
      </c>
      <c r="W34" s="82">
        <v>85.010130999999774</v>
      </c>
      <c r="X34" s="82">
        <v>92.167289449999885</v>
      </c>
      <c r="Z34" s="82">
        <v>34.500481000000036</v>
      </c>
      <c r="AA34" s="82">
        <v>34.500481000000036</v>
      </c>
      <c r="AB34" s="82">
        <v>53.436131000000046</v>
      </c>
      <c r="AC34" s="82">
        <v>53.436131000000046</v>
      </c>
      <c r="AD34" s="82">
        <v>53.436130999999932</v>
      </c>
      <c r="AE34" s="82">
        <v>60.593289450000043</v>
      </c>
      <c r="AG34" s="82">
        <v>53.436131000000046</v>
      </c>
      <c r="AH34" s="82">
        <v>53.436131000000046</v>
      </c>
      <c r="AI34" s="82">
        <v>53.436130999999932</v>
      </c>
      <c r="AJ34" s="82">
        <v>60.593289450000043</v>
      </c>
    </row>
    <row r="35" spans="1:36" ht="14.4" x14ac:dyDescent="0.3">
      <c r="A35" s="67" t="s">
        <v>99</v>
      </c>
      <c r="B35" s="82">
        <v>130.17935709503877</v>
      </c>
      <c r="C35" s="82">
        <v>130.7203024867357</v>
      </c>
      <c r="D35" s="82">
        <v>130.72030248673593</v>
      </c>
      <c r="E35" s="82">
        <v>130.72030248673593</v>
      </c>
      <c r="F35" s="82">
        <v>130.72030248673593</v>
      </c>
      <c r="G35" s="82">
        <v>125.81308236844916</v>
      </c>
      <c r="H35" s="82">
        <v>125.81308236844916</v>
      </c>
      <c r="I35" s="82">
        <v>125.81308236844916</v>
      </c>
      <c r="J35" s="82">
        <v>195.82739834993754</v>
      </c>
      <c r="K35" s="82">
        <v>195.82739834993754</v>
      </c>
      <c r="L35" s="82">
        <v>328.60325228076829</v>
      </c>
      <c r="M35" s="82">
        <v>328.60325228076829</v>
      </c>
      <c r="N35" s="82">
        <v>324.89360521000009</v>
      </c>
      <c r="P35" s="82">
        <v>24.683302486735897</v>
      </c>
      <c r="Q35" s="82">
        <v>19.776082368449124</v>
      </c>
      <c r="R35" s="82">
        <v>19.776082368449124</v>
      </c>
      <c r="S35" s="82">
        <v>19.776082368449124</v>
      </c>
      <c r="T35" s="82">
        <v>89.790398349937504</v>
      </c>
      <c r="U35" s="82">
        <v>89.790398349937504</v>
      </c>
      <c r="V35" s="82">
        <v>222.56625228076825</v>
      </c>
      <c r="W35" s="82">
        <v>222.56625228076825</v>
      </c>
      <c r="X35" s="82">
        <v>218.85660521000005</v>
      </c>
      <c r="Z35" s="82">
        <v>-32.793917631550812</v>
      </c>
      <c r="AA35" s="82">
        <v>37.220398349937568</v>
      </c>
      <c r="AB35" s="82">
        <v>37.220398349937568</v>
      </c>
      <c r="AC35" s="82">
        <v>169.99625228076832</v>
      </c>
      <c r="AD35" s="82">
        <v>169.99625228076832</v>
      </c>
      <c r="AE35" s="82">
        <v>166.28660521000012</v>
      </c>
      <c r="AG35" s="82">
        <v>36.875398349937541</v>
      </c>
      <c r="AH35" s="82">
        <v>169.65125228076829</v>
      </c>
      <c r="AI35" s="82">
        <v>169.65125228076829</v>
      </c>
      <c r="AJ35" s="82">
        <v>165.94160521000009</v>
      </c>
    </row>
    <row r="36" spans="1:36" ht="14.4" x14ac:dyDescent="0.3">
      <c r="A36" s="67" t="s">
        <v>100</v>
      </c>
      <c r="B36" s="82">
        <v>107</v>
      </c>
      <c r="C36" s="82">
        <v>107</v>
      </c>
      <c r="D36" s="82">
        <v>107</v>
      </c>
      <c r="E36" s="82">
        <v>107</v>
      </c>
      <c r="F36" s="82">
        <v>107</v>
      </c>
      <c r="G36" s="82">
        <v>107</v>
      </c>
      <c r="H36" s="82">
        <v>107</v>
      </c>
      <c r="I36" s="82">
        <v>107</v>
      </c>
      <c r="J36" s="82">
        <v>107</v>
      </c>
      <c r="K36" s="82">
        <v>107</v>
      </c>
      <c r="L36" s="82">
        <v>107</v>
      </c>
      <c r="M36" s="82">
        <v>107</v>
      </c>
      <c r="N36" s="82">
        <v>107</v>
      </c>
      <c r="P36" s="82">
        <v>107</v>
      </c>
      <c r="Q36" s="82">
        <v>107</v>
      </c>
      <c r="R36" s="82">
        <v>107</v>
      </c>
      <c r="S36" s="82">
        <v>107</v>
      </c>
      <c r="T36" s="82">
        <v>107</v>
      </c>
      <c r="U36" s="82">
        <v>107</v>
      </c>
      <c r="V36" s="82">
        <v>107</v>
      </c>
      <c r="W36" s="82">
        <v>107</v>
      </c>
      <c r="X36" s="82">
        <v>107</v>
      </c>
      <c r="Z36" s="82">
        <v>107</v>
      </c>
      <c r="AA36" s="82">
        <v>107</v>
      </c>
      <c r="AB36" s="82">
        <v>107</v>
      </c>
      <c r="AC36" s="82">
        <v>107</v>
      </c>
      <c r="AD36" s="82">
        <v>107</v>
      </c>
      <c r="AE36" s="82">
        <v>107</v>
      </c>
      <c r="AG36" s="82">
        <v>2</v>
      </c>
      <c r="AH36" s="82">
        <v>2</v>
      </c>
      <c r="AI36" s="82">
        <v>2</v>
      </c>
      <c r="AJ36" s="82">
        <v>2</v>
      </c>
    </row>
    <row r="37" spans="1:36" ht="14.4" x14ac:dyDescent="0.3">
      <c r="A37" s="67" t="s">
        <v>101</v>
      </c>
      <c r="B37" s="82">
        <v>0</v>
      </c>
      <c r="C37" s="82">
        <v>0</v>
      </c>
      <c r="D37" s="82">
        <v>0</v>
      </c>
      <c r="E37" s="82">
        <v>0</v>
      </c>
      <c r="F37" s="82">
        <v>-61.794574000000004</v>
      </c>
      <c r="G37" s="82">
        <v>-61.861892000000005</v>
      </c>
      <c r="H37" s="82">
        <v>-61.917255000000004</v>
      </c>
      <c r="I37" s="82">
        <v>-92.035276999999994</v>
      </c>
      <c r="J37" s="82">
        <v>-92.010875999999996</v>
      </c>
      <c r="K37" s="82">
        <v>-86.89995900000001</v>
      </c>
      <c r="L37" s="82">
        <v>-90.960448000000014</v>
      </c>
      <c r="M37" s="82">
        <v>-128.80039400000001</v>
      </c>
      <c r="N37" s="82">
        <v>-139.96679131000002</v>
      </c>
      <c r="P37" s="82">
        <v>-1.0945740000000015</v>
      </c>
      <c r="Q37" s="82">
        <v>-1.1618920000000017</v>
      </c>
      <c r="R37" s="82">
        <v>-1.2172550000000015</v>
      </c>
      <c r="S37" s="82">
        <v>-31.335276999999991</v>
      </c>
      <c r="T37" s="82">
        <v>-31.310875999999993</v>
      </c>
      <c r="U37" s="82">
        <v>-26.199959000000007</v>
      </c>
      <c r="V37" s="82">
        <v>-30.260448000000011</v>
      </c>
      <c r="W37" s="82">
        <v>-68.100394000000009</v>
      </c>
      <c r="X37" s="82">
        <v>-79.266791310000016</v>
      </c>
      <c r="Z37" s="82">
        <v>-34.435276999999999</v>
      </c>
      <c r="AA37" s="82">
        <v>-34.410876000000002</v>
      </c>
      <c r="AB37" s="82">
        <v>-29.299959000000015</v>
      </c>
      <c r="AC37" s="82">
        <v>-33.360448000000019</v>
      </c>
      <c r="AD37" s="82">
        <v>-71.200394000000017</v>
      </c>
      <c r="AE37" s="82">
        <v>-82.366791310000025</v>
      </c>
      <c r="AG37" s="82">
        <v>-34.799959000000001</v>
      </c>
      <c r="AH37" s="82">
        <v>-38.860448000000005</v>
      </c>
      <c r="AI37" s="82">
        <v>-76.700394000000003</v>
      </c>
      <c r="AJ37" s="82">
        <v>-87.866791310000011</v>
      </c>
    </row>
    <row r="38" spans="1:36" ht="14.4" x14ac:dyDescent="0.3">
      <c r="A38" s="60" t="s">
        <v>102</v>
      </c>
      <c r="B38" s="62">
        <v>-257.11696655499509</v>
      </c>
      <c r="C38" s="62">
        <v>-203.88714517993321</v>
      </c>
      <c r="D38" s="62">
        <v>69.223582544542296</v>
      </c>
      <c r="E38" s="62">
        <v>198.97809469864478</v>
      </c>
      <c r="F38" s="62">
        <v>143.58813949901014</v>
      </c>
      <c r="G38" s="62">
        <v>143.42378298535186</v>
      </c>
      <c r="H38" s="62">
        <v>283.84458809470379</v>
      </c>
      <c r="I38" s="62">
        <v>306.44012961718545</v>
      </c>
      <c r="J38" s="62">
        <v>251.16360180457013</v>
      </c>
      <c r="K38" s="62">
        <v>397.34600008608322</v>
      </c>
      <c r="L38" s="62">
        <v>210.84171146579683</v>
      </c>
      <c r="M38" s="62">
        <v>25.200197518221103</v>
      </c>
      <c r="N38" s="62">
        <v>173.22308830212933</v>
      </c>
      <c r="P38" s="62">
        <v>-102.68951405985899</v>
      </c>
      <c r="Q38" s="62">
        <v>-102.85387057351727</v>
      </c>
      <c r="R38" s="62">
        <v>37.566934535834662</v>
      </c>
      <c r="S38" s="62">
        <v>60.162476058316315</v>
      </c>
      <c r="T38" s="62">
        <v>4.8859482457010017</v>
      </c>
      <c r="U38" s="62">
        <v>151.06834652721409</v>
      </c>
      <c r="V38" s="62">
        <v>-35.435942093072299</v>
      </c>
      <c r="W38" s="62">
        <v>-221.07745604064803</v>
      </c>
      <c r="X38" s="62">
        <v>-73.054565256739807</v>
      </c>
      <c r="Z38" s="62">
        <v>859.1348306171858</v>
      </c>
      <c r="AA38" s="62">
        <v>803.85830280457049</v>
      </c>
      <c r="AB38" s="62">
        <v>950.04070108608357</v>
      </c>
      <c r="AC38" s="62">
        <v>763.53641246579718</v>
      </c>
      <c r="AD38" s="62">
        <v>577.89489851822145</v>
      </c>
      <c r="AE38" s="62">
        <v>725.91778930212968</v>
      </c>
      <c r="AG38" s="62">
        <v>1050.042832086081</v>
      </c>
      <c r="AH38" s="62">
        <v>863.53854346579465</v>
      </c>
      <c r="AI38" s="62">
        <v>677.89702951821891</v>
      </c>
      <c r="AJ38" s="62">
        <v>825.91992030212714</v>
      </c>
    </row>
    <row r="39" spans="1:36" ht="14.4" x14ac:dyDescent="0.3">
      <c r="A39" s="67" t="s">
        <v>103</v>
      </c>
      <c r="B39" s="82">
        <v>140.713301</v>
      </c>
      <c r="C39" s="82">
        <v>140.713301</v>
      </c>
      <c r="D39" s="82">
        <v>140.713301</v>
      </c>
      <c r="E39" s="82">
        <v>140.713301</v>
      </c>
      <c r="F39" s="82">
        <v>140.713301</v>
      </c>
      <c r="G39" s="82">
        <v>140.713301</v>
      </c>
      <c r="H39" s="82">
        <v>140.713301</v>
      </c>
      <c r="I39" s="82">
        <v>140.713301</v>
      </c>
      <c r="J39" s="82">
        <v>140.713301</v>
      </c>
      <c r="K39" s="82">
        <v>140.713301</v>
      </c>
      <c r="L39" s="82">
        <v>140.713301</v>
      </c>
      <c r="M39" s="82">
        <v>140.713301</v>
      </c>
      <c r="N39" s="82">
        <v>140.713301</v>
      </c>
      <c r="P39" s="82">
        <v>67.598161000000118</v>
      </c>
      <c r="Q39" s="82">
        <v>67.598161000000118</v>
      </c>
      <c r="R39" s="82">
        <v>67.598161000000118</v>
      </c>
      <c r="S39" s="82">
        <v>67.598161000000118</v>
      </c>
      <c r="T39" s="82">
        <v>67.598161000000118</v>
      </c>
      <c r="U39" s="82">
        <v>67.598161000000118</v>
      </c>
      <c r="V39" s="82">
        <v>67.598161000000118</v>
      </c>
      <c r="W39" s="82">
        <v>67.598161000000118</v>
      </c>
      <c r="X39" s="82">
        <v>67.598161000000118</v>
      </c>
      <c r="Z39" s="82">
        <v>29.616334630000001</v>
      </c>
      <c r="AA39" s="82">
        <v>29.616334630000001</v>
      </c>
      <c r="AB39" s="82">
        <v>29.616334630000001</v>
      </c>
      <c r="AC39" s="82">
        <v>29.616334630000001</v>
      </c>
      <c r="AD39" s="82">
        <v>29.616334630000001</v>
      </c>
      <c r="AE39" s="82">
        <v>29.616334630000001</v>
      </c>
      <c r="AG39" s="82">
        <v>14.270036999999999</v>
      </c>
      <c r="AH39" s="82">
        <v>14.270036999999999</v>
      </c>
      <c r="AI39" s="82">
        <v>14.270036999999999</v>
      </c>
      <c r="AJ39" s="82">
        <v>14.270036999999999</v>
      </c>
    </row>
    <row r="40" spans="1:36" ht="14.4" x14ac:dyDescent="0.3">
      <c r="A40" s="67" t="s">
        <v>104</v>
      </c>
      <c r="B40" s="82">
        <v>-56.407866446436856</v>
      </c>
      <c r="C40" s="82">
        <v>-56.407866446437765</v>
      </c>
      <c r="D40" s="82">
        <v>-56.629497175269535</v>
      </c>
      <c r="E40" s="82">
        <v>-53.139608311289521</v>
      </c>
      <c r="F40" s="82">
        <v>23.708262278759321</v>
      </c>
      <c r="G40" s="82">
        <v>23.70826227876023</v>
      </c>
      <c r="H40" s="82">
        <v>28.762615572431059</v>
      </c>
      <c r="I40" s="82">
        <v>36.000774693165567</v>
      </c>
      <c r="J40" s="82">
        <v>31.436238239673003</v>
      </c>
      <c r="K40" s="82">
        <v>17.700499025486351</v>
      </c>
      <c r="L40" s="82">
        <v>18.841750398733893</v>
      </c>
      <c r="M40" s="82">
        <v>-56.642347144449104</v>
      </c>
      <c r="N40" s="82">
        <v>-12.235915565017422</v>
      </c>
      <c r="P40" s="82">
        <v>19.071377278759428</v>
      </c>
      <c r="Q40" s="82">
        <v>19.071377278760338</v>
      </c>
      <c r="R40" s="82">
        <v>24.125730572431166</v>
      </c>
      <c r="S40" s="82">
        <v>31.363889693165675</v>
      </c>
      <c r="T40" s="82">
        <v>26.79935323967311</v>
      </c>
      <c r="U40" s="82">
        <v>13.063614025486459</v>
      </c>
      <c r="V40" s="82">
        <v>14.204865398734</v>
      </c>
      <c r="W40" s="82">
        <v>-61.279232144448997</v>
      </c>
      <c r="X40" s="82">
        <v>-16.872800565017315</v>
      </c>
      <c r="Z40" s="82">
        <v>9.7053376931658022</v>
      </c>
      <c r="AA40" s="82">
        <v>5.1408012396732374</v>
      </c>
      <c r="AB40" s="82">
        <v>-8.5949379745134138</v>
      </c>
      <c r="AC40" s="82">
        <v>-7.453686601265872</v>
      </c>
      <c r="AD40" s="82">
        <v>-82.937784144448869</v>
      </c>
      <c r="AE40" s="82">
        <v>-38.531352565017187</v>
      </c>
      <c r="AG40" s="82">
        <v>7.9270620254865207</v>
      </c>
      <c r="AH40" s="82">
        <v>9.0683133987340625</v>
      </c>
      <c r="AI40" s="82">
        <v>-66.415784144448935</v>
      </c>
      <c r="AJ40" s="82">
        <v>-22.009352565017252</v>
      </c>
    </row>
    <row r="41" spans="1:36" ht="14.4" x14ac:dyDescent="0.3">
      <c r="A41" s="67" t="s">
        <v>105</v>
      </c>
      <c r="B41" s="82">
        <v>132.98974726307688</v>
      </c>
      <c r="C41" s="82">
        <v>132.15076838482514</v>
      </c>
      <c r="D41" s="82">
        <v>147.66956033868064</v>
      </c>
      <c r="E41" s="82">
        <v>125.51489233944221</v>
      </c>
      <c r="F41" s="82">
        <v>205.51189621667845</v>
      </c>
      <c r="G41" s="82">
        <v>146.11938421667742</v>
      </c>
      <c r="H41" s="82">
        <v>125.08009605667758</v>
      </c>
      <c r="I41" s="82">
        <v>153.00203140872873</v>
      </c>
      <c r="J41" s="82">
        <v>128.59645740871019</v>
      </c>
      <c r="K41" s="82">
        <v>134.85136313000021</v>
      </c>
      <c r="L41" s="82">
        <v>125.19761312999935</v>
      </c>
      <c r="M41" s="82">
        <v>191.81932113999937</v>
      </c>
      <c r="N41" s="82">
        <v>128.27928125000108</v>
      </c>
      <c r="P41" s="82">
        <v>24.23055865780816</v>
      </c>
      <c r="Q41" s="82">
        <v>-30.161953342192874</v>
      </c>
      <c r="R41" s="82">
        <v>-51.201241502192715</v>
      </c>
      <c r="S41" s="82">
        <v>-23.279306150141565</v>
      </c>
      <c r="T41" s="82">
        <v>-47.684880150160097</v>
      </c>
      <c r="U41" s="82">
        <v>-41.429974428870082</v>
      </c>
      <c r="V41" s="82">
        <v>-51.083724428870937</v>
      </c>
      <c r="W41" s="82">
        <v>15.537983581129083</v>
      </c>
      <c r="X41" s="82">
        <v>-48.002056308869214</v>
      </c>
      <c r="Z41" s="82">
        <v>272.41380540872888</v>
      </c>
      <c r="AA41" s="82">
        <v>248.00823140871034</v>
      </c>
      <c r="AB41" s="82">
        <v>254.26313713000036</v>
      </c>
      <c r="AC41" s="82">
        <v>244.6093871299995</v>
      </c>
      <c r="AD41" s="82">
        <v>311.23109513999952</v>
      </c>
      <c r="AE41" s="82">
        <v>247.69105525000123</v>
      </c>
      <c r="AG41" s="82">
        <v>26.14638290000039</v>
      </c>
      <c r="AH41" s="82">
        <v>16.492632899999535</v>
      </c>
      <c r="AI41" s="82">
        <v>83.114340909999555</v>
      </c>
      <c r="AJ41" s="82">
        <v>19.574301020001258</v>
      </c>
    </row>
    <row r="42" spans="1:36" ht="14.4" x14ac:dyDescent="0.3">
      <c r="A42" s="67" t="s">
        <v>106</v>
      </c>
      <c r="B42" s="82">
        <v>-14.725452138534592</v>
      </c>
      <c r="C42" s="82">
        <v>-9.0063489314915159</v>
      </c>
      <c r="D42" s="82">
        <v>36.293168760249728</v>
      </c>
      <c r="E42" s="82">
        <v>36.108274186730455</v>
      </c>
      <c r="F42" s="82">
        <v>5.4543746210320023</v>
      </c>
      <c r="G42" s="82">
        <v>4.3907754439500195</v>
      </c>
      <c r="H42" s="82">
        <v>0.29491397797164609</v>
      </c>
      <c r="I42" s="82">
        <v>-1.5336074269971505</v>
      </c>
      <c r="J42" s="82">
        <v>0.8532265718713461</v>
      </c>
      <c r="K42" s="82">
        <v>21.359966481099377</v>
      </c>
      <c r="L42" s="82">
        <v>20.187510430448242</v>
      </c>
      <c r="M42" s="82">
        <v>19.14347788973123</v>
      </c>
      <c r="N42" s="82">
        <v>14.872164999999768</v>
      </c>
      <c r="P42" s="82">
        <v>-6.9166253789679786</v>
      </c>
      <c r="Q42" s="82">
        <v>-7.9802245560499614</v>
      </c>
      <c r="R42" s="82">
        <v>-12.076086022028335</v>
      </c>
      <c r="S42" s="82">
        <v>-13.904607426997131</v>
      </c>
      <c r="T42" s="82">
        <v>-11.517773428128635</v>
      </c>
      <c r="U42" s="82">
        <v>8.9889664810993963</v>
      </c>
      <c r="V42" s="82">
        <v>7.8165104304482611</v>
      </c>
      <c r="W42" s="82">
        <v>6.772477889731249</v>
      </c>
      <c r="X42" s="82">
        <v>2.5011649999997871</v>
      </c>
      <c r="Z42" s="82">
        <v>-22.528607426997041</v>
      </c>
      <c r="AA42" s="82">
        <v>-20.141773428128545</v>
      </c>
      <c r="AB42" s="82">
        <v>0.36496648109948637</v>
      </c>
      <c r="AC42" s="82">
        <v>-0.80748956955164886</v>
      </c>
      <c r="AD42" s="82">
        <v>-1.851522110268661</v>
      </c>
      <c r="AE42" s="82">
        <v>-6.1228350000001228</v>
      </c>
      <c r="AG42" s="82">
        <v>-2.0000335189005227</v>
      </c>
      <c r="AH42" s="82">
        <v>-3.172489569551658</v>
      </c>
      <c r="AI42" s="82">
        <v>-4.2165221102686701</v>
      </c>
      <c r="AJ42" s="82">
        <v>-8.4878350000001319</v>
      </c>
    </row>
    <row r="43" spans="1:36" ht="14.4" x14ac:dyDescent="0.3">
      <c r="A43" s="67" t="s">
        <v>107</v>
      </c>
      <c r="B43" s="82">
        <v>14.836110501291159</v>
      </c>
      <c r="C43" s="82">
        <v>20.951826906585893</v>
      </c>
      <c r="D43" s="82">
        <v>20.959729774158632</v>
      </c>
      <c r="E43" s="82">
        <v>20.959729774158632</v>
      </c>
      <c r="F43" s="82">
        <v>20.959729774158632</v>
      </c>
      <c r="G43" s="82">
        <v>20.959729774158632</v>
      </c>
      <c r="H43" s="82">
        <v>20.959729774158632</v>
      </c>
      <c r="I43" s="82">
        <v>20.959729774158632</v>
      </c>
      <c r="J43" s="82">
        <v>20.959729774158632</v>
      </c>
      <c r="K43" s="82">
        <v>22.015419185000383</v>
      </c>
      <c r="L43" s="82">
        <v>11.702796540000463</v>
      </c>
      <c r="M43" s="82">
        <v>9.402122360000476</v>
      </c>
      <c r="N43" s="82">
        <v>9.6347137345458123</v>
      </c>
      <c r="P43" s="82">
        <v>23.713598774158299</v>
      </c>
      <c r="Q43" s="82">
        <v>23.713598774158299</v>
      </c>
      <c r="R43" s="82">
        <v>23.713598774158299</v>
      </c>
      <c r="S43" s="82">
        <v>23.713598774158299</v>
      </c>
      <c r="T43" s="82">
        <v>23.713598774158299</v>
      </c>
      <c r="U43" s="82">
        <v>24.76928818500005</v>
      </c>
      <c r="V43" s="82">
        <v>14.456665540000131</v>
      </c>
      <c r="W43" s="82">
        <v>12.155991360000144</v>
      </c>
      <c r="X43" s="82">
        <v>12.38858273454548</v>
      </c>
      <c r="Z43" s="82">
        <v>23.713598774158072</v>
      </c>
      <c r="AA43" s="82">
        <v>23.713598774158072</v>
      </c>
      <c r="AB43" s="82">
        <v>24.769288184999823</v>
      </c>
      <c r="AC43" s="82">
        <v>14.456665539999904</v>
      </c>
      <c r="AD43" s="82">
        <v>12.155991359999916</v>
      </c>
      <c r="AE43" s="82">
        <v>12.388582734545253</v>
      </c>
      <c r="AG43" s="82">
        <v>-6.7205808149999484</v>
      </c>
      <c r="AH43" s="82">
        <v>-17.033203459999868</v>
      </c>
      <c r="AI43" s="82">
        <v>-19.333877639999855</v>
      </c>
      <c r="AJ43" s="82">
        <v>-19.101286265454519</v>
      </c>
    </row>
    <row r="44" spans="1:36" ht="14.4" x14ac:dyDescent="0.3">
      <c r="A44" s="67" t="s">
        <v>153</v>
      </c>
      <c r="B44" s="82">
        <v>-613.34245934676755</v>
      </c>
      <c r="C44" s="82">
        <v>-620.74557112890307</v>
      </c>
      <c r="D44" s="82">
        <v>-545.42182620182348</v>
      </c>
      <c r="E44" s="82">
        <v>-509.59647308834337</v>
      </c>
      <c r="F44" s="82">
        <v>-468.5974537039765</v>
      </c>
      <c r="G44" s="82">
        <v>-399.07929604054925</v>
      </c>
      <c r="H44" s="82">
        <v>-315.58883781819031</v>
      </c>
      <c r="I44" s="82">
        <v>-301.57820981819077</v>
      </c>
      <c r="J44" s="82">
        <v>-371.57392516450454</v>
      </c>
      <c r="K44" s="82">
        <v>-404.73165736231203</v>
      </c>
      <c r="L44" s="82">
        <v>-466.80949408231072</v>
      </c>
      <c r="M44" s="82">
        <v>-659.94438598231272</v>
      </c>
      <c r="N44" s="82">
        <v>-656.85848336231129</v>
      </c>
      <c r="P44" s="82">
        <v>-311.91545370397807</v>
      </c>
      <c r="Q44" s="82">
        <v>-242.39729604055083</v>
      </c>
      <c r="R44" s="82">
        <v>-158.90683781819189</v>
      </c>
      <c r="S44" s="82">
        <v>-144.89620981819235</v>
      </c>
      <c r="T44" s="82">
        <v>-214.89192516450612</v>
      </c>
      <c r="U44" s="82">
        <v>-248.04965736231361</v>
      </c>
      <c r="V44" s="82">
        <v>-310.1274940823123</v>
      </c>
      <c r="W44" s="82">
        <v>-503.2623859823143</v>
      </c>
      <c r="X44" s="82">
        <v>-500.17648336231287</v>
      </c>
      <c r="Z44" s="82">
        <v>172.02479018180702</v>
      </c>
      <c r="AA44" s="82">
        <v>102.02907483549325</v>
      </c>
      <c r="AB44" s="82">
        <v>68.871342637685757</v>
      </c>
      <c r="AC44" s="82">
        <v>6.7935059176870709</v>
      </c>
      <c r="AD44" s="82">
        <v>-186.34138598231493</v>
      </c>
      <c r="AE44" s="82">
        <v>-183.2554833623135</v>
      </c>
      <c r="AG44" s="82">
        <v>342.62918199768728</v>
      </c>
      <c r="AH44" s="82">
        <v>280.5513452776886</v>
      </c>
      <c r="AI44" s="82">
        <v>87.416453377686594</v>
      </c>
      <c r="AJ44" s="82">
        <v>90.502355997688028</v>
      </c>
    </row>
    <row r="45" spans="1:36" ht="14.4" x14ac:dyDescent="0.3">
      <c r="A45" s="67" t="s">
        <v>157</v>
      </c>
      <c r="B45" s="82">
        <v>-2.6686677422451908</v>
      </c>
      <c r="C45" s="82">
        <v>-2.639910165361357</v>
      </c>
      <c r="D45" s="82">
        <v>-2.9120000000000346</v>
      </c>
      <c r="E45" s="82">
        <v>-2.9120000000000346</v>
      </c>
      <c r="F45" s="82">
        <v>-2.9120000000000346</v>
      </c>
      <c r="G45" s="82">
        <v>-2.9120000000000346</v>
      </c>
      <c r="H45" s="82">
        <v>-2.9120000000000346</v>
      </c>
      <c r="I45" s="82">
        <v>-2.9119999999999777</v>
      </c>
      <c r="J45" s="82">
        <v>-2.9120000000000346</v>
      </c>
      <c r="K45" s="82">
        <v>-0.27514957666596729</v>
      </c>
      <c r="L45" s="82">
        <v>-0.27514957666596729</v>
      </c>
      <c r="M45" s="82">
        <v>-0.27514957666596729</v>
      </c>
      <c r="N45" s="82">
        <v>-0.27514957666596729</v>
      </c>
      <c r="P45" s="82">
        <v>-6.8060000000000347</v>
      </c>
      <c r="Q45" s="82">
        <v>-6.8060000000000347</v>
      </c>
      <c r="R45" s="82">
        <v>-6.8060000000000347</v>
      </c>
      <c r="S45" s="82">
        <v>-6.8059999999999778</v>
      </c>
      <c r="T45" s="82">
        <v>-6.8060000000000347</v>
      </c>
      <c r="U45" s="82">
        <v>-4.1691495766659674</v>
      </c>
      <c r="V45" s="82">
        <v>-4.1691495766659674</v>
      </c>
      <c r="W45" s="82">
        <v>-4.1691495766659674</v>
      </c>
      <c r="X45" s="82">
        <v>-4.1691495766659674</v>
      </c>
      <c r="Z45" s="82">
        <v>-6.8059999999999832</v>
      </c>
      <c r="AA45" s="82">
        <v>-6.80600000000004</v>
      </c>
      <c r="AB45" s="82">
        <v>-4.1691495766659727</v>
      </c>
      <c r="AC45" s="82">
        <v>-4.1691495766659727</v>
      </c>
      <c r="AD45" s="82">
        <v>-4.1691495766659727</v>
      </c>
      <c r="AE45" s="82">
        <v>-4.1691495766659727</v>
      </c>
      <c r="AG45" s="82">
        <v>-1.495766659900255E-4</v>
      </c>
      <c r="AH45" s="82">
        <v>-1.495766659900255E-4</v>
      </c>
      <c r="AI45" s="82">
        <v>-1.495766659900255E-4</v>
      </c>
      <c r="AJ45" s="82">
        <v>-1.495766659900255E-4</v>
      </c>
    </row>
    <row r="46" spans="1:36" ht="14.4" x14ac:dyDescent="0.3">
      <c r="A46" s="67" t="s">
        <v>108</v>
      </c>
      <c r="B46" s="82">
        <v>29.236212777067067</v>
      </c>
      <c r="C46" s="82">
        <v>22.782710856023641</v>
      </c>
      <c r="D46" s="82">
        <v>107.91752195057893</v>
      </c>
      <c r="E46" s="82">
        <v>124.01525239831722</v>
      </c>
      <c r="F46" s="82">
        <v>32.099135981610743</v>
      </c>
      <c r="G46" s="82">
        <v>22.872732981608351</v>
      </c>
      <c r="H46" s="82">
        <v>7.2938699816093049</v>
      </c>
      <c r="I46" s="82">
        <v>17.846869981608052</v>
      </c>
      <c r="J46" s="82">
        <v>51.342271981608519</v>
      </c>
      <c r="K46" s="82">
        <v>130.29028408394925</v>
      </c>
      <c r="L46" s="82">
        <v>110.42946599999777</v>
      </c>
      <c r="M46" s="82">
        <v>146.19244482000408</v>
      </c>
      <c r="N46" s="82">
        <v>133.38828980999756</v>
      </c>
      <c r="P46" s="82">
        <v>92.285975981614456</v>
      </c>
      <c r="Q46" s="82">
        <v>78.059572981612064</v>
      </c>
      <c r="R46" s="82">
        <v>62.480709981613018</v>
      </c>
      <c r="S46" s="82">
        <v>73.033709981611764</v>
      </c>
      <c r="T46" s="82">
        <v>106.52911198161223</v>
      </c>
      <c r="U46" s="82">
        <v>185.47712408395296</v>
      </c>
      <c r="V46" s="82">
        <v>165.61630600000149</v>
      </c>
      <c r="W46" s="82">
        <v>201.3792848200078</v>
      </c>
      <c r="X46" s="82">
        <v>188.57512981000127</v>
      </c>
      <c r="Z46" s="82">
        <v>130.77833135160881</v>
      </c>
      <c r="AA46" s="82">
        <v>164.27373335160928</v>
      </c>
      <c r="AB46" s="82">
        <v>243.22174545395001</v>
      </c>
      <c r="AC46" s="82">
        <v>223.36092736999854</v>
      </c>
      <c r="AD46" s="82">
        <v>259.12390619000485</v>
      </c>
      <c r="AE46" s="82">
        <v>246.31975117999832</v>
      </c>
      <c r="AG46" s="82">
        <v>161.39648008394875</v>
      </c>
      <c r="AH46" s="82">
        <v>141.53566199999727</v>
      </c>
      <c r="AI46" s="82">
        <v>177.29864082000358</v>
      </c>
      <c r="AJ46" s="82">
        <v>164.49448580999706</v>
      </c>
    </row>
    <row r="47" spans="1:36" ht="14.4" x14ac:dyDescent="0.3">
      <c r="A47" s="67" t="s">
        <v>154</v>
      </c>
      <c r="B47" s="82">
        <v>663.50187809635986</v>
      </c>
      <c r="C47" s="82">
        <v>666.89673644761911</v>
      </c>
      <c r="D47" s="82">
        <v>718.03725299191706</v>
      </c>
      <c r="E47" s="82">
        <v>739.30541718152529</v>
      </c>
      <c r="F47" s="82">
        <v>705.85883492871505</v>
      </c>
      <c r="G47" s="82">
        <v>705.85883492871483</v>
      </c>
      <c r="H47" s="82">
        <v>767.30882733092483</v>
      </c>
      <c r="I47" s="82">
        <v>757.77538649850885</v>
      </c>
      <c r="J47" s="82">
        <v>712.04909612572828</v>
      </c>
      <c r="K47" s="82">
        <v>723.94737474727697</v>
      </c>
      <c r="L47" s="82">
        <v>646.3622041901541</v>
      </c>
      <c r="M47" s="82">
        <v>609.93210803610009</v>
      </c>
      <c r="N47" s="82">
        <v>831.82343762653625</v>
      </c>
      <c r="P47" s="82">
        <v>659.95883492871519</v>
      </c>
      <c r="Q47" s="82">
        <v>659.95883492871496</v>
      </c>
      <c r="R47" s="82">
        <v>721.40882733092496</v>
      </c>
      <c r="S47" s="82">
        <v>711.87538649850899</v>
      </c>
      <c r="T47" s="82">
        <v>666.14909612572842</v>
      </c>
      <c r="U47" s="82">
        <v>678.0473747472771</v>
      </c>
      <c r="V47" s="82">
        <v>600.46220419015424</v>
      </c>
      <c r="W47" s="82">
        <v>564.03210803610023</v>
      </c>
      <c r="X47" s="82">
        <v>785.92343762653638</v>
      </c>
      <c r="Z47" s="82">
        <v>482.07538649850903</v>
      </c>
      <c r="AA47" s="82">
        <v>436.34909612572847</v>
      </c>
      <c r="AB47" s="82">
        <v>448.24737474727715</v>
      </c>
      <c r="AC47" s="82">
        <v>370.66220419015428</v>
      </c>
      <c r="AD47" s="82">
        <v>334.23210803610027</v>
      </c>
      <c r="AE47" s="82">
        <v>556.12343762653643</v>
      </c>
      <c r="AG47" s="82">
        <v>550.33985261727696</v>
      </c>
      <c r="AH47" s="82">
        <v>472.7546820601541</v>
      </c>
      <c r="AI47" s="82">
        <v>436.32458590610008</v>
      </c>
      <c r="AJ47" s="82">
        <v>658.21591549653624</v>
      </c>
    </row>
    <row r="48" spans="1:36" ht="14.4" x14ac:dyDescent="0.3">
      <c r="A48" s="67" t="s">
        <v>155</v>
      </c>
      <c r="B48" s="82">
        <v>-530.90048482185216</v>
      </c>
      <c r="C48" s="82">
        <v>-513.80206733037403</v>
      </c>
      <c r="D48" s="82">
        <v>-512.70496449889959</v>
      </c>
      <c r="E48" s="82">
        <v>-446.01976903609119</v>
      </c>
      <c r="F48" s="82">
        <v>-501.60002965316909</v>
      </c>
      <c r="G48" s="82">
        <v>-501.6000296531692</v>
      </c>
      <c r="H48" s="82">
        <v>-514.40104247893089</v>
      </c>
      <c r="I48" s="82">
        <v>-561.52889593491795</v>
      </c>
      <c r="J48" s="82">
        <v>-515.65203760970996</v>
      </c>
      <c r="K48" s="82">
        <v>-464.07043970633896</v>
      </c>
      <c r="L48" s="82">
        <v>-474.16661716072866</v>
      </c>
      <c r="M48" s="82">
        <v>-462.26275702442553</v>
      </c>
      <c r="N48" s="82">
        <v>-531.71356489495713</v>
      </c>
      <c r="P48" s="82">
        <v>-477.88702965316907</v>
      </c>
      <c r="Q48" s="82">
        <v>-477.88702965316918</v>
      </c>
      <c r="R48" s="82">
        <v>-490.68804247893092</v>
      </c>
      <c r="S48" s="82">
        <v>-537.81589593491799</v>
      </c>
      <c r="T48" s="82">
        <v>-491.93903760971</v>
      </c>
      <c r="U48" s="82">
        <v>-440.35743970633894</v>
      </c>
      <c r="V48" s="82">
        <v>-450.45361716072864</v>
      </c>
      <c r="W48" s="82">
        <v>-438.5497570244255</v>
      </c>
      <c r="X48" s="82">
        <v>-508.00056489495717</v>
      </c>
      <c r="Z48" s="82">
        <v>-169.79789593491802</v>
      </c>
      <c r="AA48" s="82">
        <v>-123.92103760971003</v>
      </c>
      <c r="AB48" s="82">
        <v>-72.339439706338965</v>
      </c>
      <c r="AC48" s="82">
        <v>-82.435617160728668</v>
      </c>
      <c r="AD48" s="82">
        <v>-70.531757024425531</v>
      </c>
      <c r="AE48" s="82">
        <v>-139.98256489495719</v>
      </c>
      <c r="AG48" s="82">
        <v>-28.62243970633881</v>
      </c>
      <c r="AH48" s="82">
        <v>-38.718617160728513</v>
      </c>
      <c r="AI48" s="82">
        <v>-26.814757024425376</v>
      </c>
      <c r="AJ48" s="82">
        <v>-96.265564894957038</v>
      </c>
    </row>
    <row r="49" spans="1:36" ht="14.4" x14ac:dyDescent="0.3">
      <c r="A49" s="67" t="s">
        <v>156</v>
      </c>
      <c r="B49" s="82">
        <v>-20.349285696952848</v>
      </c>
      <c r="C49" s="82">
        <v>15.219275227582443</v>
      </c>
      <c r="D49" s="82">
        <v>15.301335604949827</v>
      </c>
      <c r="E49" s="82">
        <v>24.029078254194133</v>
      </c>
      <c r="F49" s="82">
        <v>-17.607911944798275</v>
      </c>
      <c r="G49" s="82">
        <v>-17.607911944798161</v>
      </c>
      <c r="H49" s="82">
        <v>26.333114698055397</v>
      </c>
      <c r="I49" s="82">
        <v>47.694749441121644</v>
      </c>
      <c r="J49" s="82">
        <v>55.351243477037201</v>
      </c>
      <c r="K49" s="82">
        <v>75.545039078586228</v>
      </c>
      <c r="L49" s="82">
        <v>78.658330596167957</v>
      </c>
      <c r="M49" s="82">
        <v>87.122062000239907</v>
      </c>
      <c r="N49" s="82">
        <v>115.59501327999988</v>
      </c>
      <c r="P49" s="82">
        <v>-186.02291194479824</v>
      </c>
      <c r="Q49" s="82">
        <v>-186.02291194479812</v>
      </c>
      <c r="R49" s="82">
        <v>-142.08188530194457</v>
      </c>
      <c r="S49" s="82">
        <v>-120.72025055887833</v>
      </c>
      <c r="T49" s="82">
        <v>-113.06375652296278</v>
      </c>
      <c r="U49" s="82">
        <v>-92.86996092141375</v>
      </c>
      <c r="V49" s="82">
        <v>-89.756669403832021</v>
      </c>
      <c r="W49" s="82">
        <v>-81.292937999760071</v>
      </c>
      <c r="X49" s="82">
        <v>-52.819986720000102</v>
      </c>
      <c r="Z49" s="82">
        <v>-62.060250558878352</v>
      </c>
      <c r="AA49" s="82">
        <v>-54.403756522962794</v>
      </c>
      <c r="AB49" s="82">
        <v>-34.209960921413767</v>
      </c>
      <c r="AC49" s="82">
        <v>-31.096669403832038</v>
      </c>
      <c r="AD49" s="82">
        <v>-22.632937999760088</v>
      </c>
      <c r="AE49" s="82">
        <v>5.8400132799998801</v>
      </c>
      <c r="AG49" s="82">
        <v>-15.322960921413937</v>
      </c>
      <c r="AH49" s="82">
        <v>-12.209669403832208</v>
      </c>
      <c r="AI49" s="82">
        <v>-3.7459379997602582</v>
      </c>
      <c r="AJ49" s="82">
        <v>24.72701327999971</v>
      </c>
    </row>
    <row r="50" spans="1:36" ht="14.4" x14ac:dyDescent="0.3">
      <c r="A50" s="60" t="s">
        <v>109</v>
      </c>
      <c r="B50" s="62">
        <v>161.32362732069032</v>
      </c>
      <c r="C50" s="62">
        <v>155.91094231748502</v>
      </c>
      <c r="D50" s="62">
        <v>477.24627824220261</v>
      </c>
      <c r="E50" s="62">
        <v>524.83844652836979</v>
      </c>
      <c r="F50" s="62">
        <v>436.69056742764587</v>
      </c>
      <c r="G50" s="62">
        <v>387.84458903666746</v>
      </c>
      <c r="H50" s="62">
        <v>358.93887392915758</v>
      </c>
      <c r="I50" s="62">
        <v>371.7243635580744</v>
      </c>
      <c r="J50" s="62">
        <v>362.38636371393159</v>
      </c>
      <c r="K50" s="62">
        <v>369.64299863066708</v>
      </c>
      <c r="L50" s="62">
        <v>371.121181293262</v>
      </c>
      <c r="M50" s="62">
        <v>372.73994796371971</v>
      </c>
      <c r="N50" s="62">
        <v>329.67215669149937</v>
      </c>
      <c r="P50" s="62">
        <v>416.93256742764606</v>
      </c>
      <c r="Q50" s="62">
        <v>368.08658903666765</v>
      </c>
      <c r="R50" s="62">
        <v>339.18087392915777</v>
      </c>
      <c r="S50" s="62">
        <v>351.96636355807459</v>
      </c>
      <c r="T50" s="62">
        <v>342.62836371393178</v>
      </c>
      <c r="U50" s="62">
        <v>349.88499863066727</v>
      </c>
      <c r="V50" s="62">
        <v>351.36318129326219</v>
      </c>
      <c r="W50" s="62">
        <v>352.9819479637199</v>
      </c>
      <c r="X50" s="62">
        <v>309.91415669149956</v>
      </c>
      <c r="Z50" s="62">
        <v>287.12136355807525</v>
      </c>
      <c r="AA50" s="62">
        <v>277.78336371393243</v>
      </c>
      <c r="AB50" s="62">
        <v>285.03999863066792</v>
      </c>
      <c r="AC50" s="62">
        <v>286.51818129326284</v>
      </c>
      <c r="AD50" s="62">
        <v>288.13694796372056</v>
      </c>
      <c r="AE50" s="62">
        <v>245.06915669150021</v>
      </c>
      <c r="AG50" s="62">
        <v>245.90499863066771</v>
      </c>
      <c r="AH50" s="62">
        <v>247.38318129326262</v>
      </c>
      <c r="AI50" s="62">
        <v>249.00194796372034</v>
      </c>
      <c r="AJ50" s="62">
        <v>205.93415669149999</v>
      </c>
    </row>
    <row r="51" spans="1:36" ht="14.4" x14ac:dyDescent="0.3">
      <c r="A51" s="67" t="s">
        <v>110</v>
      </c>
      <c r="B51" s="82">
        <v>191.77977347340948</v>
      </c>
      <c r="C51" s="82">
        <v>181.92080593864739</v>
      </c>
      <c r="D51" s="82">
        <v>483.92559426328171</v>
      </c>
      <c r="E51" s="82">
        <v>515.27173371343315</v>
      </c>
      <c r="F51" s="82">
        <v>475.58475832856993</v>
      </c>
      <c r="G51" s="82">
        <v>443.53474975927338</v>
      </c>
      <c r="H51" s="82">
        <v>435.63542305619103</v>
      </c>
      <c r="I51" s="82">
        <v>415.86505505455716</v>
      </c>
      <c r="J51" s="82">
        <v>408.19902586776061</v>
      </c>
      <c r="K51" s="82">
        <v>420.74080498051217</v>
      </c>
      <c r="L51" s="82">
        <v>389.30950452524348</v>
      </c>
      <c r="M51" s="82">
        <v>396.11326302320504</v>
      </c>
      <c r="N51" s="82">
        <v>328.07659901190891</v>
      </c>
      <c r="P51" s="82">
        <v>445.82675832856967</v>
      </c>
      <c r="Q51" s="82">
        <v>413.77674975927312</v>
      </c>
      <c r="R51" s="82">
        <v>405.87742305619076</v>
      </c>
      <c r="S51" s="82">
        <v>386.10705505455689</v>
      </c>
      <c r="T51" s="82">
        <v>378.44102586776035</v>
      </c>
      <c r="U51" s="82">
        <v>390.9828049805119</v>
      </c>
      <c r="V51" s="82">
        <v>359.55150452524322</v>
      </c>
      <c r="W51" s="82">
        <v>366.35526302320477</v>
      </c>
      <c r="X51" s="82">
        <v>298.31859901190865</v>
      </c>
      <c r="Z51" s="82">
        <v>304.26205505455755</v>
      </c>
      <c r="AA51" s="82">
        <v>296.596025867761</v>
      </c>
      <c r="AB51" s="82">
        <v>309.13780498051256</v>
      </c>
      <c r="AC51" s="82">
        <v>277.70650452524387</v>
      </c>
      <c r="AD51" s="82">
        <v>284.51026302320543</v>
      </c>
      <c r="AE51" s="82">
        <v>216.4735990119093</v>
      </c>
      <c r="AG51" s="82">
        <v>227.80280498051252</v>
      </c>
      <c r="AH51" s="82">
        <v>196.37150452524384</v>
      </c>
      <c r="AI51" s="82">
        <v>203.17526302320539</v>
      </c>
      <c r="AJ51" s="82">
        <v>135.13859901190926</v>
      </c>
    </row>
    <row r="52" spans="1:36" ht="14.4" x14ac:dyDescent="0.3">
      <c r="A52" s="67" t="s">
        <v>111</v>
      </c>
      <c r="B52" s="82">
        <v>-30.456146152718702</v>
      </c>
      <c r="C52" s="82">
        <v>-26.009863621161912</v>
      </c>
      <c r="D52" s="82">
        <v>-6.6793160210786482</v>
      </c>
      <c r="E52" s="82">
        <v>9.56671281493675</v>
      </c>
      <c r="F52" s="82">
        <v>-38.894190900923945</v>
      </c>
      <c r="G52" s="82">
        <v>-55.690160722605583</v>
      </c>
      <c r="H52" s="82">
        <v>-76.696549127033109</v>
      </c>
      <c r="I52" s="82">
        <v>-44.140691496482759</v>
      </c>
      <c r="J52" s="82">
        <v>-45.81266215382891</v>
      </c>
      <c r="K52" s="82">
        <v>-51.097806349844973</v>
      </c>
      <c r="L52" s="82">
        <v>-18.188323231981258</v>
      </c>
      <c r="M52" s="82">
        <v>-23.373315059485321</v>
      </c>
      <c r="N52" s="82">
        <v>1.595557679590911</v>
      </c>
      <c r="P52" s="82">
        <v>-28.894190900923945</v>
      </c>
      <c r="Q52" s="82">
        <v>-45.690160722605583</v>
      </c>
      <c r="R52" s="82">
        <v>-66.696549127033109</v>
      </c>
      <c r="S52" s="82">
        <v>-34.140691496482759</v>
      </c>
      <c r="T52" s="82">
        <v>-35.81266215382891</v>
      </c>
      <c r="U52" s="82">
        <v>-41.097806349844973</v>
      </c>
      <c r="V52" s="82">
        <v>-8.1883232319812578</v>
      </c>
      <c r="W52" s="82">
        <v>-13.373315059485321</v>
      </c>
      <c r="X52" s="82">
        <v>11.595557679590911</v>
      </c>
      <c r="Z52" s="82">
        <v>-17.140691496482759</v>
      </c>
      <c r="AA52" s="82">
        <v>-18.81266215382891</v>
      </c>
      <c r="AB52" s="82">
        <v>-24.097806349844973</v>
      </c>
      <c r="AC52" s="82">
        <v>8.8116767680187422</v>
      </c>
      <c r="AD52" s="82">
        <v>3.6266849405146786</v>
      </c>
      <c r="AE52" s="82">
        <v>28.595557679590911</v>
      </c>
      <c r="AG52" s="82">
        <v>18.102193650155073</v>
      </c>
      <c r="AH52" s="82">
        <v>51.011676768018788</v>
      </c>
      <c r="AI52" s="82">
        <v>45.826684940514724</v>
      </c>
      <c r="AJ52" s="82">
        <v>70.795557679590956</v>
      </c>
    </row>
    <row r="53" spans="1:36" ht="14.4" x14ac:dyDescent="0.3">
      <c r="A53" s="60" t="s">
        <v>112</v>
      </c>
      <c r="B53" s="62">
        <v>36.406517019784587</v>
      </c>
      <c r="C53" s="62">
        <v>-25.269348464023096</v>
      </c>
      <c r="D53" s="62">
        <v>85.695972143547806</v>
      </c>
      <c r="E53" s="62">
        <v>-127.7722837254687</v>
      </c>
      <c r="F53" s="62">
        <v>-170.16016323863641</v>
      </c>
      <c r="G53" s="62">
        <v>-152.11339464756202</v>
      </c>
      <c r="H53" s="62">
        <v>-129.78461630332822</v>
      </c>
      <c r="I53" s="62">
        <v>-139.43270807475164</v>
      </c>
      <c r="J53" s="62">
        <v>-161.76541911018467</v>
      </c>
      <c r="K53" s="62">
        <v>-36.47012439622722</v>
      </c>
      <c r="L53" s="62">
        <v>34.464809684422107</v>
      </c>
      <c r="M53" s="62">
        <v>-19.975800661093672</v>
      </c>
      <c r="N53" s="62">
        <v>25.445129794376953</v>
      </c>
      <c r="P53" s="62">
        <v>-295.9671632386362</v>
      </c>
      <c r="Q53" s="62">
        <v>-277.92039464756181</v>
      </c>
      <c r="R53" s="62">
        <v>-255.59161630332801</v>
      </c>
      <c r="S53" s="62">
        <v>-265.23970807475143</v>
      </c>
      <c r="T53" s="62">
        <v>-287.57241911018446</v>
      </c>
      <c r="U53" s="62">
        <v>-162.27712439622701</v>
      </c>
      <c r="V53" s="62">
        <v>-91.342190315577682</v>
      </c>
      <c r="W53" s="62">
        <v>-145.78280066109346</v>
      </c>
      <c r="X53" s="62">
        <v>-100.36187020562284</v>
      </c>
      <c r="Z53" s="62">
        <v>-230.5387080747505</v>
      </c>
      <c r="AA53" s="62">
        <v>-252.87141911018352</v>
      </c>
      <c r="AB53" s="62">
        <v>-127.57612439622608</v>
      </c>
      <c r="AC53" s="62">
        <v>-56.64119031557675</v>
      </c>
      <c r="AD53" s="62">
        <v>-111.08180066109253</v>
      </c>
      <c r="AE53" s="62">
        <v>-65.660870205621904</v>
      </c>
      <c r="AG53" s="62">
        <v>-273.31912439622647</v>
      </c>
      <c r="AH53" s="62">
        <v>-202.38419031557714</v>
      </c>
      <c r="AI53" s="62">
        <v>-256.82480066109292</v>
      </c>
      <c r="AJ53" s="62">
        <v>-211.4038702056223</v>
      </c>
    </row>
    <row r="54" spans="1:36" ht="14.4" x14ac:dyDescent="0.3">
      <c r="A54" s="67" t="s">
        <v>113</v>
      </c>
      <c r="B54" s="82">
        <v>25.963155142500909</v>
      </c>
      <c r="C54" s="82">
        <v>-36.209148366599948</v>
      </c>
      <c r="D54" s="82">
        <v>32.989348885899744</v>
      </c>
      <c r="E54" s="82">
        <v>-178.82169429237729</v>
      </c>
      <c r="F54" s="82">
        <v>-178.82169429237729</v>
      </c>
      <c r="G54" s="82">
        <v>-141.89378382448012</v>
      </c>
      <c r="H54" s="82">
        <v>-140.13844308871921</v>
      </c>
      <c r="I54" s="82">
        <v>-100.72801970539967</v>
      </c>
      <c r="J54" s="82">
        <v>-84.242878173870849</v>
      </c>
      <c r="K54" s="82">
        <v>81.094673425799556</v>
      </c>
      <c r="L54" s="82">
        <v>93.734496492339531</v>
      </c>
      <c r="M54" s="82">
        <v>93.734496492339531</v>
      </c>
      <c r="N54" s="82">
        <v>69.997526611000467</v>
      </c>
      <c r="P54" s="82">
        <v>-178.82169429237729</v>
      </c>
      <c r="Q54" s="82">
        <v>-141.89378382448012</v>
      </c>
      <c r="R54" s="82">
        <v>-140.13844308871921</v>
      </c>
      <c r="S54" s="82">
        <v>-100.72801970539967</v>
      </c>
      <c r="T54" s="82">
        <v>-84.242878173870849</v>
      </c>
      <c r="U54" s="82">
        <v>81.094673425799556</v>
      </c>
      <c r="V54" s="82">
        <v>93.734496492339531</v>
      </c>
      <c r="W54" s="82">
        <v>93.734496492339531</v>
      </c>
      <c r="X54" s="82">
        <v>69.997526611000467</v>
      </c>
      <c r="Z54" s="82">
        <v>-76.845019705399864</v>
      </c>
      <c r="AA54" s="82">
        <v>-60.359878173871039</v>
      </c>
      <c r="AB54" s="82">
        <v>104.97767342579937</v>
      </c>
      <c r="AC54" s="82">
        <v>117.61749649233934</v>
      </c>
      <c r="AD54" s="82">
        <v>117.61749649233934</v>
      </c>
      <c r="AE54" s="82">
        <v>93.880526611000278</v>
      </c>
      <c r="AG54" s="82">
        <v>-51.01632657420032</v>
      </c>
      <c r="AH54" s="82">
        <v>-38.376503507660345</v>
      </c>
      <c r="AI54" s="82">
        <v>-38.376503507660345</v>
      </c>
      <c r="AJ54" s="82">
        <v>-62.11347338899941</v>
      </c>
    </row>
    <row r="55" spans="1:36" ht="14.4" x14ac:dyDescent="0.3">
      <c r="A55" s="67" t="s">
        <v>114</v>
      </c>
      <c r="B55" s="82">
        <v>-30</v>
      </c>
      <c r="C55" s="82">
        <v>-30</v>
      </c>
      <c r="D55" s="82">
        <v>-30</v>
      </c>
      <c r="E55" s="82">
        <v>-30</v>
      </c>
      <c r="F55" s="82">
        <v>-30</v>
      </c>
      <c r="G55" s="82">
        <v>-30</v>
      </c>
      <c r="H55" s="82">
        <v>-30</v>
      </c>
      <c r="I55" s="82">
        <v>-30</v>
      </c>
      <c r="J55" s="82">
        <v>-30</v>
      </c>
      <c r="K55" s="82">
        <v>-30</v>
      </c>
      <c r="L55" s="82">
        <v>-30</v>
      </c>
      <c r="M55" s="82">
        <v>-30</v>
      </c>
      <c r="N55" s="82">
        <v>-30</v>
      </c>
      <c r="P55" s="82">
        <v>-30</v>
      </c>
      <c r="Q55" s="82">
        <v>-30</v>
      </c>
      <c r="R55" s="82">
        <v>-30</v>
      </c>
      <c r="S55" s="82">
        <v>-30</v>
      </c>
      <c r="T55" s="82">
        <v>-30</v>
      </c>
      <c r="U55" s="82">
        <v>-30</v>
      </c>
      <c r="V55" s="82">
        <v>-30</v>
      </c>
      <c r="W55" s="82">
        <v>-30</v>
      </c>
      <c r="X55" s="82">
        <v>-30</v>
      </c>
      <c r="Z55" s="82">
        <v>-30</v>
      </c>
      <c r="AA55" s="82">
        <v>-30</v>
      </c>
      <c r="AB55" s="82">
        <v>-30</v>
      </c>
      <c r="AC55" s="82">
        <v>-30</v>
      </c>
      <c r="AD55" s="82">
        <v>-30</v>
      </c>
      <c r="AE55" s="82">
        <v>-30</v>
      </c>
      <c r="AG55" s="82">
        <v>-20.234999999999999</v>
      </c>
      <c r="AH55" s="82">
        <v>-20.234999999999999</v>
      </c>
      <c r="AI55" s="82">
        <v>-20.234999999999999</v>
      </c>
      <c r="AJ55" s="82">
        <v>-20.234999999999999</v>
      </c>
    </row>
    <row r="56" spans="1:36" ht="14.4" x14ac:dyDescent="0.3">
      <c r="A56" s="67" t="s">
        <v>115</v>
      </c>
      <c r="B56" s="82">
        <v>-44.710129933165916</v>
      </c>
      <c r="C56" s="82">
        <v>-47.96155591213099</v>
      </c>
      <c r="D56" s="82">
        <v>-19.848941794453225</v>
      </c>
      <c r="E56" s="82">
        <v>-21.532083485192516</v>
      </c>
      <c r="F56" s="82">
        <v>-50.827643998359378</v>
      </c>
      <c r="G56" s="82">
        <v>-62.184687426473971</v>
      </c>
      <c r="H56" s="82">
        <v>-45.224304153170436</v>
      </c>
      <c r="I56" s="82">
        <v>-110.00691881969479</v>
      </c>
      <c r="J56" s="82">
        <v>-139.05611895423746</v>
      </c>
      <c r="K56" s="82">
        <v>-161.91820607022444</v>
      </c>
      <c r="L56" s="82">
        <v>-113.39477125721575</v>
      </c>
      <c r="M56" s="82">
        <v>-164.0972766027285</v>
      </c>
      <c r="N56" s="82">
        <v>-92.818703317939168</v>
      </c>
      <c r="P56" s="82">
        <v>-175.82764399835938</v>
      </c>
      <c r="Q56" s="82">
        <v>-187.18468742647397</v>
      </c>
      <c r="R56" s="82">
        <v>-170.22430415317044</v>
      </c>
      <c r="S56" s="82">
        <v>-235.00691881969479</v>
      </c>
      <c r="T56" s="82">
        <v>-264.05611895423749</v>
      </c>
      <c r="U56" s="82">
        <v>-286.91820607022447</v>
      </c>
      <c r="V56" s="82">
        <v>-238.39477125721575</v>
      </c>
      <c r="W56" s="82">
        <v>-289.09727660272853</v>
      </c>
      <c r="X56" s="82">
        <v>-217.81870331793917</v>
      </c>
      <c r="Z56" s="82">
        <v>-220.32091881969478</v>
      </c>
      <c r="AA56" s="82">
        <v>-249.37011895423746</v>
      </c>
      <c r="AB56" s="82">
        <v>-272.23220607022444</v>
      </c>
      <c r="AC56" s="82">
        <v>-223.70877125721574</v>
      </c>
      <c r="AD56" s="82">
        <v>-274.41127660272849</v>
      </c>
      <c r="AE56" s="82">
        <v>-203.13270331793916</v>
      </c>
      <c r="AG56" s="82">
        <v>-262.09520607022444</v>
      </c>
      <c r="AH56" s="82">
        <v>-213.57177125721574</v>
      </c>
      <c r="AI56" s="82">
        <v>-264.27427660272849</v>
      </c>
      <c r="AJ56" s="82">
        <v>-192.99570331793916</v>
      </c>
    </row>
    <row r="57" spans="1:36" ht="14.4" x14ac:dyDescent="0.3">
      <c r="A57" s="67" t="s">
        <v>128</v>
      </c>
      <c r="B57" s="82">
        <v>101.24103278864662</v>
      </c>
      <c r="C57" s="82">
        <v>101.79243986543391</v>
      </c>
      <c r="D57" s="82">
        <v>114.46243986543401</v>
      </c>
      <c r="E57" s="82">
        <v>114.46243986543401</v>
      </c>
      <c r="F57" s="82">
        <v>114.46243986543401</v>
      </c>
      <c r="G57" s="82">
        <v>116.774439865434</v>
      </c>
      <c r="H57" s="82">
        <v>116.774439865434</v>
      </c>
      <c r="I57" s="82">
        <v>116.092439865434</v>
      </c>
      <c r="J57" s="82">
        <v>116.092439865434</v>
      </c>
      <c r="K57" s="82">
        <v>105.04123029599999</v>
      </c>
      <c r="L57" s="82">
        <v>105.04123029599999</v>
      </c>
      <c r="M57" s="82">
        <v>105.04123029599999</v>
      </c>
      <c r="N57" s="82">
        <v>105.04123029599999</v>
      </c>
      <c r="P57" s="82">
        <v>114.46243986543401</v>
      </c>
      <c r="Q57" s="82">
        <v>116.774439865434</v>
      </c>
      <c r="R57" s="82">
        <v>116.774439865434</v>
      </c>
      <c r="S57" s="82">
        <v>116.092439865434</v>
      </c>
      <c r="T57" s="82">
        <v>116.092439865434</v>
      </c>
      <c r="U57" s="82">
        <v>105.04123029599999</v>
      </c>
      <c r="V57" s="82">
        <v>105.04123029599999</v>
      </c>
      <c r="W57" s="82">
        <v>105.04123029599999</v>
      </c>
      <c r="X57" s="82">
        <v>105.04123029599999</v>
      </c>
      <c r="Z57" s="82">
        <v>116.092439865434</v>
      </c>
      <c r="AA57" s="82">
        <v>116.092439865434</v>
      </c>
      <c r="AB57" s="82">
        <v>105.04123029599999</v>
      </c>
      <c r="AC57" s="82">
        <v>105.04123029599999</v>
      </c>
      <c r="AD57" s="82">
        <v>105.04123029599999</v>
      </c>
      <c r="AE57" s="82">
        <v>105.04123029599999</v>
      </c>
      <c r="AG57" s="82">
        <v>105.04123029599999</v>
      </c>
      <c r="AH57" s="82">
        <v>105.04123029599999</v>
      </c>
      <c r="AI57" s="82">
        <v>105.04123029599999</v>
      </c>
      <c r="AJ57" s="82">
        <v>105.04123029599999</v>
      </c>
    </row>
    <row r="58" spans="1:36" ht="14.4" x14ac:dyDescent="0.3">
      <c r="A58" s="67" t="s">
        <v>125</v>
      </c>
      <c r="B58" s="82">
        <v>-16.087540978196557</v>
      </c>
      <c r="C58" s="82">
        <v>-12.891084050726022</v>
      </c>
      <c r="D58" s="82">
        <v>-11.906874813332252</v>
      </c>
      <c r="E58" s="82">
        <v>-11.880945813332801</v>
      </c>
      <c r="F58" s="82">
        <v>-24.973264813333117</v>
      </c>
      <c r="G58" s="82">
        <v>-34.809363262042098</v>
      </c>
      <c r="H58" s="82">
        <v>-31.196308926872007</v>
      </c>
      <c r="I58" s="82">
        <v>-14.79020941509134</v>
      </c>
      <c r="J58" s="82">
        <v>-24.558861847510343</v>
      </c>
      <c r="K58" s="82">
        <v>-30.687822047802001</v>
      </c>
      <c r="L58" s="82">
        <v>-20.916145846701511</v>
      </c>
      <c r="M58" s="82">
        <v>-24.654250846704599</v>
      </c>
      <c r="N58" s="82">
        <v>-26.774923794684582</v>
      </c>
      <c r="P58" s="82">
        <v>-25.780264813332906</v>
      </c>
      <c r="Q58" s="82">
        <v>-35.616363262041887</v>
      </c>
      <c r="R58" s="82">
        <v>-32.003308926871796</v>
      </c>
      <c r="S58" s="82">
        <v>-15.597209415091129</v>
      </c>
      <c r="T58" s="82">
        <v>-25.365861847510132</v>
      </c>
      <c r="U58" s="82">
        <v>-31.49482204780179</v>
      </c>
      <c r="V58" s="82">
        <v>-21.7231458467013</v>
      </c>
      <c r="W58" s="82">
        <v>-25.461250846704388</v>
      </c>
      <c r="X58" s="82">
        <v>-27.581923794684371</v>
      </c>
      <c r="Z58" s="82">
        <v>-19.465209415090612</v>
      </c>
      <c r="AA58" s="82">
        <v>-29.233861847509615</v>
      </c>
      <c r="AB58" s="82">
        <v>-35.362822047801274</v>
      </c>
      <c r="AC58" s="82">
        <v>-25.591145846700783</v>
      </c>
      <c r="AD58" s="82">
        <v>-29.329250846703872</v>
      </c>
      <c r="AE58" s="82">
        <v>-31.449923794683855</v>
      </c>
      <c r="AG58" s="82">
        <v>-45.013822047801682</v>
      </c>
      <c r="AH58" s="82">
        <v>-35.242145846701192</v>
      </c>
      <c r="AI58" s="82">
        <v>-38.98025084670428</v>
      </c>
      <c r="AJ58" s="82">
        <v>-41.100923794684263</v>
      </c>
    </row>
    <row r="59" spans="1:36" ht="14.4" x14ac:dyDescent="0.3">
      <c r="A59" s="60" t="s">
        <v>116</v>
      </c>
      <c r="B59" s="62">
        <v>141.68800430038266</v>
      </c>
      <c r="C59" s="62">
        <v>157.26149871739983</v>
      </c>
      <c r="D59" s="62">
        <v>316.27463757144596</v>
      </c>
      <c r="E59" s="62">
        <v>243.36961475923238</v>
      </c>
      <c r="F59" s="62">
        <v>185.9294383472369</v>
      </c>
      <c r="G59" s="62">
        <v>150.05919806941586</v>
      </c>
      <c r="H59" s="62">
        <v>2.5555734993089345</v>
      </c>
      <c r="I59" s="62">
        <v>67.613070923336863</v>
      </c>
      <c r="J59" s="62">
        <v>66.450302595341327</v>
      </c>
      <c r="K59" s="62">
        <v>-107.12476831039771</v>
      </c>
      <c r="L59" s="62">
        <v>-120.9730315996419</v>
      </c>
      <c r="M59" s="62">
        <v>-94.343059666547333</v>
      </c>
      <c r="N59" s="62">
        <v>-58.621572091736994</v>
      </c>
      <c r="P59" s="62">
        <v>414.16043834724235</v>
      </c>
      <c r="Q59" s="62">
        <v>378.29019806942131</v>
      </c>
      <c r="R59" s="62">
        <v>230.78657349931439</v>
      </c>
      <c r="S59" s="62">
        <v>295.84407092334231</v>
      </c>
      <c r="T59" s="62">
        <v>294.68130259534678</v>
      </c>
      <c r="U59" s="62">
        <v>121.10623168960774</v>
      </c>
      <c r="V59" s="62">
        <v>107.25796840036355</v>
      </c>
      <c r="W59" s="62">
        <v>133.88794033345812</v>
      </c>
      <c r="X59" s="62">
        <v>169.60942790826846</v>
      </c>
      <c r="Z59" s="62">
        <v>137.98120192333897</v>
      </c>
      <c r="AA59" s="62">
        <v>136.81843359534344</v>
      </c>
      <c r="AB59" s="62">
        <v>-36.756637310395604</v>
      </c>
      <c r="AC59" s="62">
        <v>-50.604900599639791</v>
      </c>
      <c r="AD59" s="62">
        <v>-23.974928666545225</v>
      </c>
      <c r="AE59" s="62">
        <v>11.746558908265115</v>
      </c>
      <c r="AG59" s="62">
        <v>-13.003768310396026</v>
      </c>
      <c r="AH59" s="62">
        <v>-26.852031599640213</v>
      </c>
      <c r="AI59" s="62">
        <v>-0.22205966654564691</v>
      </c>
      <c r="AJ59" s="62">
        <v>35.499427908264693</v>
      </c>
    </row>
    <row r="60" spans="1:36" ht="14.4" x14ac:dyDescent="0.3">
      <c r="A60" s="67" t="s">
        <v>117</v>
      </c>
      <c r="B60" s="82">
        <v>1.7516529999957129</v>
      </c>
      <c r="C60" s="82">
        <v>1.38289800000166</v>
      </c>
      <c r="D60" s="82">
        <v>11.37064499999542</v>
      </c>
      <c r="E60" s="82">
        <v>11.423172999995586</v>
      </c>
      <c r="F60" s="82">
        <v>-0.24093700000412355</v>
      </c>
      <c r="G60" s="82">
        <v>5.674550999996427</v>
      </c>
      <c r="H60" s="82">
        <v>3.5856409999960306</v>
      </c>
      <c r="I60" s="82">
        <v>3.3785749999969994</v>
      </c>
      <c r="J60" s="82">
        <v>1.3478369999975257</v>
      </c>
      <c r="K60" s="82">
        <v>2.1389729999973497</v>
      </c>
      <c r="L60" s="82">
        <v>1.8296069999960309</v>
      </c>
      <c r="M60" s="82">
        <v>2.2829999998066342E-2</v>
      </c>
      <c r="N60" s="82">
        <v>-1.2648069999995641</v>
      </c>
      <c r="P60" s="82">
        <v>-1.6409370000001218</v>
      </c>
      <c r="Q60" s="82">
        <v>4.2745510000004288</v>
      </c>
      <c r="R60" s="82">
        <v>2.1856410000000324</v>
      </c>
      <c r="S60" s="82">
        <v>1.9785750000010012</v>
      </c>
      <c r="T60" s="82">
        <v>-5.2162999998472515E-2</v>
      </c>
      <c r="U60" s="82">
        <v>0.73897300000135147</v>
      </c>
      <c r="V60" s="82">
        <v>0.42960700000003271</v>
      </c>
      <c r="W60" s="82">
        <v>-1.3771699999979319</v>
      </c>
      <c r="X60" s="82">
        <v>-2.6648069999955624</v>
      </c>
      <c r="Z60" s="82">
        <v>1.9785749999973632</v>
      </c>
      <c r="AA60" s="82">
        <v>-5.2163000002110493E-2</v>
      </c>
      <c r="AB60" s="82">
        <v>0.73897299999771349</v>
      </c>
      <c r="AC60" s="82">
        <v>0.42960699999639473</v>
      </c>
      <c r="AD60" s="82">
        <v>-1.3771700000015699</v>
      </c>
      <c r="AE60" s="82">
        <v>-2.6648069999992003</v>
      </c>
      <c r="AG60" s="82">
        <v>0.73897299999771349</v>
      </c>
      <c r="AH60" s="82">
        <v>0.42960699999639473</v>
      </c>
      <c r="AI60" s="82">
        <v>-1.3771700000015699</v>
      </c>
      <c r="AJ60" s="82">
        <v>-2.6648069999992003</v>
      </c>
    </row>
    <row r="61" spans="1:36" ht="14.4" x14ac:dyDescent="0.3">
      <c r="A61" s="67" t="s">
        <v>118</v>
      </c>
      <c r="B61" s="82">
        <v>50.399459089793993</v>
      </c>
      <c r="C61" s="82">
        <v>26.345794547198352</v>
      </c>
      <c r="D61" s="82">
        <v>17.657855078263538</v>
      </c>
      <c r="E61" s="82">
        <v>4.9829871853957286</v>
      </c>
      <c r="F61" s="82">
        <v>12.091802682010268</v>
      </c>
      <c r="G61" s="82">
        <v>52.497066552294598</v>
      </c>
      <c r="H61" s="82">
        <v>33.244774431559904</v>
      </c>
      <c r="I61" s="82">
        <v>9.0646230344635796</v>
      </c>
      <c r="J61" s="82">
        <v>-2.6790627301576251</v>
      </c>
      <c r="K61" s="82">
        <v>-11.566763356120362</v>
      </c>
      <c r="L61" s="82">
        <v>-12.274731386019454</v>
      </c>
      <c r="M61" s="82">
        <v>-1.511735630047724</v>
      </c>
      <c r="N61" s="82">
        <v>39.82889829814863</v>
      </c>
      <c r="P61" s="82">
        <v>59.799802682010238</v>
      </c>
      <c r="Q61" s="82">
        <v>100.20506655229457</v>
      </c>
      <c r="R61" s="82">
        <v>80.952774431559874</v>
      </c>
      <c r="S61" s="82">
        <v>56.77262303446355</v>
      </c>
      <c r="T61" s="82">
        <v>45.028937269842345</v>
      </c>
      <c r="U61" s="82">
        <v>36.141236643879608</v>
      </c>
      <c r="V61" s="82">
        <v>35.433268613980516</v>
      </c>
      <c r="W61" s="82">
        <v>46.196264369952246</v>
      </c>
      <c r="X61" s="82">
        <v>87.5368982981486</v>
      </c>
      <c r="Z61" s="82">
        <v>56.77262303446355</v>
      </c>
      <c r="AA61" s="82">
        <v>45.028937269842345</v>
      </c>
      <c r="AB61" s="82">
        <v>36.141236643879608</v>
      </c>
      <c r="AC61" s="82">
        <v>35.433268613980516</v>
      </c>
      <c r="AD61" s="82">
        <v>46.196264369952246</v>
      </c>
      <c r="AE61" s="82">
        <v>87.5368982981486</v>
      </c>
      <c r="AG61" s="82">
        <v>55.114236643879622</v>
      </c>
      <c r="AH61" s="82">
        <v>54.406268613980529</v>
      </c>
      <c r="AI61" s="82">
        <v>65.169264369952259</v>
      </c>
      <c r="AJ61" s="82">
        <v>106.50989829814861</v>
      </c>
    </row>
    <row r="62" spans="1:36" ht="14.4" x14ac:dyDescent="0.3">
      <c r="A62" s="67" t="s">
        <v>119</v>
      </c>
      <c r="B62" s="82">
        <v>-56.981704225461684</v>
      </c>
      <c r="C62" s="82">
        <v>-46.712584409645942</v>
      </c>
      <c r="D62" s="82">
        <v>-60.592207511413164</v>
      </c>
      <c r="E62" s="82">
        <v>-88.900367979341866</v>
      </c>
      <c r="F62" s="82">
        <v>-81.687066657256793</v>
      </c>
      <c r="G62" s="82">
        <v>-110.93368465024605</v>
      </c>
      <c r="H62" s="82">
        <v>-138.20889965024594</v>
      </c>
      <c r="I62" s="82">
        <v>-133.84909825979884</v>
      </c>
      <c r="J62" s="82">
        <v>-44.607438259798869</v>
      </c>
      <c r="K62" s="82">
        <v>-65.154916259798682</v>
      </c>
      <c r="L62" s="82">
        <v>-68.9052072597988</v>
      </c>
      <c r="M62" s="82">
        <v>-59.654649259798845</v>
      </c>
      <c r="N62" s="82">
        <v>-62.046222259798782</v>
      </c>
      <c r="P62" s="82">
        <v>-20.801066657256797</v>
      </c>
      <c r="Q62" s="82">
        <v>-50.047684650246055</v>
      </c>
      <c r="R62" s="82">
        <v>-77.322899650245944</v>
      </c>
      <c r="S62" s="82">
        <v>-72.963098259798841</v>
      </c>
      <c r="T62" s="82">
        <v>16.278561740201127</v>
      </c>
      <c r="U62" s="82">
        <v>-4.2689162597986865</v>
      </c>
      <c r="V62" s="82">
        <v>-8.0192072597988044</v>
      </c>
      <c r="W62" s="82">
        <v>1.231350740201151</v>
      </c>
      <c r="X62" s="82">
        <v>-1.1602222597987861</v>
      </c>
      <c r="Z62" s="82">
        <v>-225.29509825979883</v>
      </c>
      <c r="AA62" s="82">
        <v>-136.05343825979887</v>
      </c>
      <c r="AB62" s="82">
        <v>-156.60091625979868</v>
      </c>
      <c r="AC62" s="82">
        <v>-160.3512072597988</v>
      </c>
      <c r="AD62" s="82">
        <v>-151.10064925979884</v>
      </c>
      <c r="AE62" s="82">
        <v>-153.49222225979878</v>
      </c>
      <c r="AG62" s="82">
        <v>-153.05391625979868</v>
      </c>
      <c r="AH62" s="82">
        <v>-156.8042072597988</v>
      </c>
      <c r="AI62" s="82">
        <v>-147.55364925979885</v>
      </c>
      <c r="AJ62" s="82">
        <v>-149.94522225979878</v>
      </c>
    </row>
    <row r="63" spans="1:36" ht="14.4" x14ac:dyDescent="0.3">
      <c r="A63" s="67" t="s">
        <v>120</v>
      </c>
      <c r="B63" s="82">
        <v>0.4033078774381238</v>
      </c>
      <c r="C63" s="82">
        <v>10.834948442703705</v>
      </c>
      <c r="D63" s="82">
        <v>57.918178119356071</v>
      </c>
      <c r="E63" s="82">
        <v>36.515871403137339</v>
      </c>
      <c r="F63" s="82">
        <v>-31.409924146101616</v>
      </c>
      <c r="G63" s="82">
        <v>-57.83058614610178</v>
      </c>
      <c r="H63" s="82">
        <v>-66.559952000000067</v>
      </c>
      <c r="I63" s="82">
        <v>12.021370142902697</v>
      </c>
      <c r="J63" s="82">
        <v>27.240948642162948</v>
      </c>
      <c r="K63" s="82">
        <v>10.105755990000148</v>
      </c>
      <c r="L63" s="82">
        <v>-1.922063790000152</v>
      </c>
      <c r="M63" s="82">
        <v>-25.111180461178492</v>
      </c>
      <c r="N63" s="82">
        <v>-29.586399590000156</v>
      </c>
      <c r="P63" s="82">
        <v>66.572075853898468</v>
      </c>
      <c r="Q63" s="82">
        <v>40.151413853898305</v>
      </c>
      <c r="R63" s="82">
        <v>31.422048000000018</v>
      </c>
      <c r="S63" s="82">
        <v>110.00337014290278</v>
      </c>
      <c r="T63" s="82">
        <v>125.22294864216303</v>
      </c>
      <c r="U63" s="82">
        <v>108.08775599000023</v>
      </c>
      <c r="V63" s="82">
        <v>96.059936209999933</v>
      </c>
      <c r="W63" s="82">
        <v>72.870819538821593</v>
      </c>
      <c r="X63" s="82">
        <v>68.395600409999929</v>
      </c>
      <c r="Z63" s="82">
        <v>61.569370142902756</v>
      </c>
      <c r="AA63" s="82">
        <v>76.788948642163007</v>
      </c>
      <c r="AB63" s="82">
        <v>59.653755990000207</v>
      </c>
      <c r="AC63" s="82">
        <v>47.625936209999907</v>
      </c>
      <c r="AD63" s="82">
        <v>24.436819538821567</v>
      </c>
      <c r="AE63" s="82">
        <v>19.961600409999903</v>
      </c>
      <c r="AG63" s="82">
        <v>37.682755990000203</v>
      </c>
      <c r="AH63" s="82">
        <v>25.654936209999903</v>
      </c>
      <c r="AI63" s="82">
        <v>2.4658195388215631</v>
      </c>
      <c r="AJ63" s="82">
        <v>-2.0093995900001005</v>
      </c>
    </row>
    <row r="64" spans="1:36" ht="14.4" x14ac:dyDescent="0.3">
      <c r="A64" s="67" t="s">
        <v>158</v>
      </c>
      <c r="B64" s="82">
        <v>-16.113129453154173</v>
      </c>
      <c r="C64" s="82">
        <v>-16.110002796543291</v>
      </c>
      <c r="D64" s="82">
        <v>-0.71219525618122859</v>
      </c>
      <c r="E64" s="82">
        <v>19.737326290796481</v>
      </c>
      <c r="F64" s="82">
        <v>18.458388559143749</v>
      </c>
      <c r="G64" s="82">
        <v>16.431191713991971</v>
      </c>
      <c r="H64" s="82">
        <v>16.431191592588547</v>
      </c>
      <c r="I64" s="82">
        <v>16.431191509468338</v>
      </c>
      <c r="J64" s="82">
        <v>5.2210091938139005</v>
      </c>
      <c r="K64" s="82">
        <v>-30.143818011051565</v>
      </c>
      <c r="L64" s="82">
        <v>-25.4608974650953</v>
      </c>
      <c r="M64" s="82">
        <v>-25.439747313305887</v>
      </c>
      <c r="N64" s="82">
        <v>-25.418252368649668</v>
      </c>
      <c r="P64" s="82">
        <v>18.458388559143749</v>
      </c>
      <c r="Q64" s="82">
        <v>16.431191713991971</v>
      </c>
      <c r="R64" s="82">
        <v>16.431191592588547</v>
      </c>
      <c r="S64" s="82">
        <v>16.431191509468338</v>
      </c>
      <c r="T64" s="82">
        <v>5.2210091938139005</v>
      </c>
      <c r="U64" s="82">
        <v>-30.143818011051565</v>
      </c>
      <c r="V64" s="82">
        <v>-25.4608974650953</v>
      </c>
      <c r="W64" s="82">
        <v>-25.439747313305887</v>
      </c>
      <c r="X64" s="82">
        <v>-25.418252368649668</v>
      </c>
      <c r="Z64" s="82">
        <v>23.309191509468338</v>
      </c>
      <c r="AA64" s="82">
        <v>12.099009193813901</v>
      </c>
      <c r="AB64" s="82">
        <v>-23.265818011051564</v>
      </c>
      <c r="AC64" s="82">
        <v>-18.5828974650953</v>
      </c>
      <c r="AD64" s="82">
        <v>-18.561747313305887</v>
      </c>
      <c r="AE64" s="82">
        <v>-18.540252368649668</v>
      </c>
      <c r="AG64" s="82">
        <v>-23.265818011051564</v>
      </c>
      <c r="AH64" s="82">
        <v>-18.5828974650953</v>
      </c>
      <c r="AI64" s="82">
        <v>-18.561747313305887</v>
      </c>
      <c r="AJ64" s="82">
        <v>-18.540252368649668</v>
      </c>
    </row>
    <row r="65" spans="1:36" ht="14.4" x14ac:dyDescent="0.3">
      <c r="A65" s="67" t="s">
        <v>121</v>
      </c>
      <c r="B65" s="82">
        <v>95.178226318853291</v>
      </c>
      <c r="C65" s="82">
        <v>83.503827544395577</v>
      </c>
      <c r="D65" s="82">
        <v>52.824123276400641</v>
      </c>
      <c r="E65" s="82">
        <v>74.395164216074164</v>
      </c>
      <c r="F65" s="82">
        <v>62.711184591216671</v>
      </c>
      <c r="G65" s="82">
        <v>47.699269169436171</v>
      </c>
      <c r="H65" s="82">
        <v>28.347848251949536</v>
      </c>
      <c r="I65" s="82">
        <v>12.469686935535091</v>
      </c>
      <c r="J65" s="82">
        <v>-10.015956003317203</v>
      </c>
      <c r="K65" s="82">
        <v>-69.272495801295364</v>
      </c>
      <c r="L65" s="82">
        <v>-50.335065128725063</v>
      </c>
      <c r="M65" s="82">
        <v>-23.675751713376684</v>
      </c>
      <c r="N65" s="82">
        <v>-31.481281472860125</v>
      </c>
      <c r="P65" s="82">
        <v>62.711184591216671</v>
      </c>
      <c r="Q65" s="82">
        <v>47.699269169436171</v>
      </c>
      <c r="R65" s="82">
        <v>28.347848251949536</v>
      </c>
      <c r="S65" s="82">
        <v>12.469686935535091</v>
      </c>
      <c r="T65" s="82">
        <v>-10.015956003317203</v>
      </c>
      <c r="U65" s="82">
        <v>-69.272495801295364</v>
      </c>
      <c r="V65" s="82">
        <v>-50.335065128725063</v>
      </c>
      <c r="W65" s="82">
        <v>-23.675751713376684</v>
      </c>
      <c r="X65" s="82">
        <v>-31.481281472860125</v>
      </c>
      <c r="Z65" s="82">
        <v>12.469686935535091</v>
      </c>
      <c r="AA65" s="82">
        <v>-10.015956003317203</v>
      </c>
      <c r="AB65" s="82">
        <v>-69.272495801295364</v>
      </c>
      <c r="AC65" s="82">
        <v>-50.335065128725063</v>
      </c>
      <c r="AD65" s="82">
        <v>-23.675751713376684</v>
      </c>
      <c r="AE65" s="82">
        <v>-31.481281472860125</v>
      </c>
      <c r="AG65" s="82">
        <v>-69.272495801295364</v>
      </c>
      <c r="AH65" s="82">
        <v>-50.335065128725063</v>
      </c>
      <c r="AI65" s="82">
        <v>-23.675751713376684</v>
      </c>
      <c r="AJ65" s="82">
        <v>-31.481281472860125</v>
      </c>
    </row>
    <row r="66" spans="1:36" ht="14.4" x14ac:dyDescent="0.3">
      <c r="A66" s="67" t="s">
        <v>6</v>
      </c>
      <c r="B66" s="82">
        <v>-54.828277698569025</v>
      </c>
      <c r="C66" s="82">
        <v>-53.896869934959938</v>
      </c>
      <c r="D66" s="82">
        <v>-27.857351530158496</v>
      </c>
      <c r="E66" s="82">
        <v>-35.828308056596427</v>
      </c>
      <c r="F66" s="82">
        <v>-20.371023631319304</v>
      </c>
      <c r="G66" s="82">
        <v>-22.452646977069861</v>
      </c>
      <c r="H66" s="82">
        <v>-19.973211183584766</v>
      </c>
      <c r="I66" s="82">
        <v>-23.562661365562079</v>
      </c>
      <c r="J66" s="82">
        <v>-23.4940107485792</v>
      </c>
      <c r="K66" s="82">
        <v>-23.073989732614848</v>
      </c>
      <c r="L66" s="82">
        <v>-24.193582926490691</v>
      </c>
      <c r="M66" s="82">
        <v>-22.485469919121783</v>
      </c>
      <c r="N66" s="82">
        <v>-20.408714384035903</v>
      </c>
      <c r="P66" s="82">
        <v>-20.099023631319284</v>
      </c>
      <c r="Q66" s="82">
        <v>-22.180646977069841</v>
      </c>
      <c r="R66" s="82">
        <v>-19.701211183584746</v>
      </c>
      <c r="S66" s="82">
        <v>-23.290661365562059</v>
      </c>
      <c r="T66" s="82">
        <v>-23.22201074857918</v>
      </c>
      <c r="U66" s="82">
        <v>-22.801989732614828</v>
      </c>
      <c r="V66" s="82">
        <v>-23.921582926490672</v>
      </c>
      <c r="W66" s="82">
        <v>-22.213469919121763</v>
      </c>
      <c r="X66" s="82">
        <v>-20.136714384035884</v>
      </c>
      <c r="Z66" s="82">
        <v>-23.249661365562062</v>
      </c>
      <c r="AA66" s="82">
        <v>-23.181010748579183</v>
      </c>
      <c r="AB66" s="82">
        <v>-22.760989732614831</v>
      </c>
      <c r="AC66" s="82">
        <v>-23.880582926490675</v>
      </c>
      <c r="AD66" s="82">
        <v>-22.172469919121767</v>
      </c>
      <c r="AE66" s="82">
        <v>-20.095714384035887</v>
      </c>
      <c r="AG66" s="82">
        <v>-22.760989732614803</v>
      </c>
      <c r="AH66" s="82">
        <v>-23.880582926490646</v>
      </c>
      <c r="AI66" s="82">
        <v>-22.172469919121738</v>
      </c>
      <c r="AJ66" s="82">
        <v>-20.095714384035858</v>
      </c>
    </row>
    <row r="67" spans="1:36" ht="14.4" x14ac:dyDescent="0.3">
      <c r="A67" s="67" t="s">
        <v>129</v>
      </c>
      <c r="B67" s="82">
        <v>35.577373684645941</v>
      </c>
      <c r="C67" s="82">
        <v>73.25883552677908</v>
      </c>
      <c r="D67" s="82">
        <v>83.636054593577725</v>
      </c>
      <c r="E67" s="82">
        <v>107.21483463333361</v>
      </c>
      <c r="F67" s="82">
        <v>58.9840722096029</v>
      </c>
      <c r="G67" s="82">
        <v>48.185557511035114</v>
      </c>
      <c r="H67" s="82">
        <v>6.1252725175700844</v>
      </c>
      <c r="I67" s="82">
        <v>0.31058514387250424</v>
      </c>
      <c r="J67" s="82">
        <v>-12.22498694892165</v>
      </c>
      <c r="K67" s="82">
        <v>-24.964658891449393</v>
      </c>
      <c r="L67" s="82">
        <v>-33.110068262814693</v>
      </c>
      <c r="M67" s="82">
        <v>-25.119454116325468</v>
      </c>
      <c r="N67" s="82">
        <v>-4.2630222621129663</v>
      </c>
      <c r="P67" s="82">
        <v>58.9840722096029</v>
      </c>
      <c r="Q67" s="82">
        <v>48.185557511035114</v>
      </c>
      <c r="R67" s="82">
        <v>6.1252725175700844</v>
      </c>
      <c r="S67" s="82">
        <v>0.31058514387250424</v>
      </c>
      <c r="T67" s="82">
        <v>-12.22498694892165</v>
      </c>
      <c r="U67" s="82">
        <v>-24.964658891449393</v>
      </c>
      <c r="V67" s="82">
        <v>-33.110068262814693</v>
      </c>
      <c r="W67" s="82">
        <v>-25.119454116325468</v>
      </c>
      <c r="X67" s="82">
        <v>-4.2630222621129663</v>
      </c>
      <c r="Z67" s="82">
        <v>59.036585143872507</v>
      </c>
      <c r="AA67" s="82">
        <v>46.501013051078353</v>
      </c>
      <c r="AB67" s="82">
        <v>33.76134110855061</v>
      </c>
      <c r="AC67" s="82">
        <v>25.615931737185313</v>
      </c>
      <c r="AD67" s="82">
        <v>33.606545883674535</v>
      </c>
      <c r="AE67" s="82">
        <v>54.462977737887037</v>
      </c>
      <c r="AG67" s="82">
        <v>40.673341108550609</v>
      </c>
      <c r="AH67" s="82">
        <v>32.527931737185312</v>
      </c>
      <c r="AI67" s="82">
        <v>40.518545883674534</v>
      </c>
      <c r="AJ67" s="82">
        <v>61.374977737887036</v>
      </c>
    </row>
    <row r="68" spans="1:36" ht="14.4" x14ac:dyDescent="0.3">
      <c r="A68" s="67" t="s">
        <v>130</v>
      </c>
      <c r="B68" s="82">
        <v>45.815339733472676</v>
      </c>
      <c r="C68" s="82">
        <v>38.320572344849865</v>
      </c>
      <c r="D68" s="82">
        <v>34.973456586392061</v>
      </c>
      <c r="E68" s="82">
        <v>35.034536586392065</v>
      </c>
      <c r="F68" s="82">
        <v>59.571916000000002</v>
      </c>
      <c r="G68" s="82">
        <v>59.449423999999993</v>
      </c>
      <c r="H68" s="82">
        <v>57.322884999999999</v>
      </c>
      <c r="I68" s="82">
        <v>66.942068000000006</v>
      </c>
      <c r="J68" s="82">
        <v>67.653828999999988</v>
      </c>
      <c r="K68" s="82">
        <v>65.495238999999998</v>
      </c>
      <c r="L68" s="82">
        <v>67.530024999999995</v>
      </c>
      <c r="M68" s="82">
        <v>65.148131009999986</v>
      </c>
      <c r="N68" s="82">
        <v>63.611486000000014</v>
      </c>
      <c r="P68" s="82">
        <v>60.525915999999995</v>
      </c>
      <c r="Q68" s="82">
        <v>60.403423999999987</v>
      </c>
      <c r="R68" s="82">
        <v>58.276885</v>
      </c>
      <c r="S68" s="82">
        <v>67.896068000000014</v>
      </c>
      <c r="T68" s="82">
        <v>68.607828999999995</v>
      </c>
      <c r="U68" s="82">
        <v>66.449239000000006</v>
      </c>
      <c r="V68" s="82">
        <v>68.484024999999988</v>
      </c>
      <c r="W68" s="82">
        <v>66.102131009999994</v>
      </c>
      <c r="X68" s="82">
        <v>64.565486000000021</v>
      </c>
      <c r="Z68" s="82">
        <v>61.810068000000008</v>
      </c>
      <c r="AA68" s="82">
        <v>62.521828999999997</v>
      </c>
      <c r="AB68" s="82">
        <v>60.363239</v>
      </c>
      <c r="AC68" s="82">
        <v>62.39802499999999</v>
      </c>
      <c r="AD68" s="82">
        <v>60.016131009999995</v>
      </c>
      <c r="AE68" s="82">
        <v>58.479486000000023</v>
      </c>
      <c r="AG68" s="82">
        <v>60.363239</v>
      </c>
      <c r="AH68" s="82">
        <v>62.39802499999999</v>
      </c>
      <c r="AI68" s="82">
        <v>60.016131009999995</v>
      </c>
      <c r="AJ68" s="82">
        <v>58.479486000000023</v>
      </c>
    </row>
    <row r="69" spans="1:36" ht="14.4" x14ac:dyDescent="0.3">
      <c r="A69" s="67" t="s">
        <v>131</v>
      </c>
      <c r="B69" s="82">
        <v>-0.57164059678270007</v>
      </c>
      <c r="C69" s="82">
        <v>0.42927165427597913</v>
      </c>
      <c r="D69" s="82">
        <v>9.0639359093952265</v>
      </c>
      <c r="E69" s="82">
        <v>-4.2375080887498768</v>
      </c>
      <c r="F69" s="82">
        <v>-15.756730349999998</v>
      </c>
      <c r="G69" s="82">
        <v>-16.633551350000019</v>
      </c>
      <c r="H69" s="82">
        <v>-21.662487350000035</v>
      </c>
      <c r="I69" s="82">
        <v>-21.03088535000002</v>
      </c>
      <c r="J69" s="82">
        <v>-22.800268350000024</v>
      </c>
      <c r="K69" s="82">
        <v>-24.325977000000009</v>
      </c>
      <c r="L69" s="82">
        <v>-23.016715000000019</v>
      </c>
      <c r="M69" s="82">
        <v>-21.851356999999993</v>
      </c>
      <c r="N69" s="82">
        <v>-13.483978000000008</v>
      </c>
      <c r="P69" s="82">
        <v>-2.6237303500000024</v>
      </c>
      <c r="Q69" s="82">
        <v>-3.5005513500000234</v>
      </c>
      <c r="R69" s="82">
        <v>-8.5294873500000392</v>
      </c>
      <c r="S69" s="82">
        <v>-7.8978853500000241</v>
      </c>
      <c r="T69" s="82">
        <v>-9.6672683500000289</v>
      </c>
      <c r="U69" s="82">
        <v>-11.192977000000013</v>
      </c>
      <c r="V69" s="82">
        <v>-9.8837150000000236</v>
      </c>
      <c r="W69" s="82">
        <v>-8.7183569999999975</v>
      </c>
      <c r="X69" s="82">
        <v>-0.350978000000012</v>
      </c>
      <c r="Z69" s="82">
        <v>5.2601146499999913</v>
      </c>
      <c r="AA69" s="82">
        <v>3.4907316499999865</v>
      </c>
      <c r="AB69" s="82">
        <v>1.9650230000000022</v>
      </c>
      <c r="AC69" s="82">
        <v>3.2742849999999919</v>
      </c>
      <c r="AD69" s="82">
        <v>4.439643000000018</v>
      </c>
      <c r="AE69" s="82">
        <v>12.807022000000003</v>
      </c>
      <c r="AG69" s="82">
        <v>4.874022999999994</v>
      </c>
      <c r="AH69" s="82">
        <v>6.1832849999999837</v>
      </c>
      <c r="AI69" s="82">
        <v>7.3486430000000098</v>
      </c>
      <c r="AJ69" s="82">
        <v>15.716021999999995</v>
      </c>
    </row>
    <row r="70" spans="1:36" ht="14.4" x14ac:dyDescent="0.3">
      <c r="A70" s="67" t="s">
        <v>132</v>
      </c>
      <c r="B70" s="82">
        <v>-17.958995428829386</v>
      </c>
      <c r="C70" s="82">
        <v>-19.450583567440905</v>
      </c>
      <c r="D70" s="82">
        <v>-17.80483919248498</v>
      </c>
      <c r="E70" s="82">
        <v>-19.047130606153051</v>
      </c>
      <c r="F70" s="82">
        <v>-6.3878354764639091</v>
      </c>
      <c r="G70" s="82">
        <v>-2.5831340404051737</v>
      </c>
      <c r="H70" s="82">
        <v>-1.4536511852811778</v>
      </c>
      <c r="I70" s="82">
        <v>-13.873239802256268</v>
      </c>
      <c r="J70" s="82">
        <v>-16.296046205421977</v>
      </c>
      <c r="K70" s="82">
        <v>-20.110855191529271</v>
      </c>
      <c r="L70" s="82">
        <v>-21.764688812939657</v>
      </c>
      <c r="M70" s="82">
        <v>-20.824215692832684</v>
      </c>
      <c r="N70" s="82">
        <v>-16.612548864098745</v>
      </c>
      <c r="P70" s="82">
        <v>-6.0948354764639099</v>
      </c>
      <c r="Q70" s="82">
        <v>-2.2901340404051744</v>
      </c>
      <c r="R70" s="82">
        <v>-1.1606511852811785</v>
      </c>
      <c r="S70" s="82">
        <v>-13.580239802256269</v>
      </c>
      <c r="T70" s="82">
        <v>-16.003046205421978</v>
      </c>
      <c r="U70" s="82">
        <v>-19.817855191529272</v>
      </c>
      <c r="V70" s="82">
        <v>-21.471688812939657</v>
      </c>
      <c r="W70" s="82">
        <v>-20.531215692832685</v>
      </c>
      <c r="X70" s="82">
        <v>-16.319548864098746</v>
      </c>
      <c r="Z70" s="82">
        <v>-13.658239802256269</v>
      </c>
      <c r="AA70" s="82">
        <v>-16.081046205421977</v>
      </c>
      <c r="AB70" s="82">
        <v>-19.895855191529272</v>
      </c>
      <c r="AC70" s="82">
        <v>-21.549688812939657</v>
      </c>
      <c r="AD70" s="82">
        <v>-20.609215692832684</v>
      </c>
      <c r="AE70" s="82">
        <v>-16.397548864098745</v>
      </c>
      <c r="AG70" s="82">
        <v>-19.895855191529272</v>
      </c>
      <c r="AH70" s="82">
        <v>-21.549688812939657</v>
      </c>
      <c r="AI70" s="82">
        <v>-20.609215692832684</v>
      </c>
      <c r="AJ70" s="82">
        <v>-16.397548864098745</v>
      </c>
    </row>
    <row r="71" spans="1:36" ht="14.4" x14ac:dyDescent="0.3">
      <c r="A71" s="67" t="s">
        <v>133</v>
      </c>
      <c r="B71" s="82">
        <v>-0.46947752976574719</v>
      </c>
      <c r="C71" s="82">
        <v>-0.48996103418559045</v>
      </c>
      <c r="D71" s="82">
        <v>-8.9338823489866002</v>
      </c>
      <c r="E71" s="82">
        <v>-8.9338823489866002</v>
      </c>
      <c r="F71" s="82">
        <v>1.1811247420392235</v>
      </c>
      <c r="G71" s="82">
        <v>4.4389274619598709</v>
      </c>
      <c r="H71" s="82">
        <v>0.94893134105530663</v>
      </c>
      <c r="I71" s="82">
        <v>0.92099245708520527</v>
      </c>
      <c r="J71" s="82">
        <v>0.92117607176011518</v>
      </c>
      <c r="K71" s="82">
        <v>0.96425978056480233</v>
      </c>
      <c r="L71" s="82">
        <v>0.91636408897751664</v>
      </c>
      <c r="M71" s="82">
        <v>0.91297074766688979</v>
      </c>
      <c r="N71" s="82">
        <v>0.89288684000552365</v>
      </c>
      <c r="P71" s="82">
        <v>0.81112474203923313</v>
      </c>
      <c r="Q71" s="82">
        <v>4.0689274619598805</v>
      </c>
      <c r="R71" s="82">
        <v>0.5789313410553163</v>
      </c>
      <c r="S71" s="82">
        <v>0.55099245708521494</v>
      </c>
      <c r="T71" s="82">
        <v>0.55117607176012484</v>
      </c>
      <c r="U71" s="82">
        <v>0.59425978056481199</v>
      </c>
      <c r="V71" s="82">
        <v>0.54636408897752631</v>
      </c>
      <c r="W71" s="82">
        <v>0.54297074766689946</v>
      </c>
      <c r="X71" s="82">
        <v>0.52288684000553332</v>
      </c>
      <c r="Z71" s="82">
        <v>0.55499245708520561</v>
      </c>
      <c r="AA71" s="82">
        <v>0.55517607176011552</v>
      </c>
      <c r="AB71" s="82">
        <v>0.59825978056480267</v>
      </c>
      <c r="AC71" s="82">
        <v>0.55036408897751699</v>
      </c>
      <c r="AD71" s="82">
        <v>0.54697074766689013</v>
      </c>
      <c r="AE71" s="82">
        <v>0.52688684000552399</v>
      </c>
      <c r="AG71" s="82">
        <v>0.597259780564805</v>
      </c>
      <c r="AH71" s="82">
        <v>0.54936408897751932</v>
      </c>
      <c r="AI71" s="82">
        <v>0.54597074766689246</v>
      </c>
      <c r="AJ71" s="82">
        <v>0.52588684000552632</v>
      </c>
    </row>
    <row r="72" spans="1:36" ht="14.4" x14ac:dyDescent="0.3">
      <c r="A72" s="67" t="s">
        <v>134</v>
      </c>
      <c r="B72" s="82">
        <v>0.32383900000000132</v>
      </c>
      <c r="C72" s="82">
        <v>0.34533300000000011</v>
      </c>
      <c r="D72" s="82">
        <v>1.732092999999999</v>
      </c>
      <c r="E72" s="82">
        <v>1.732092999999999</v>
      </c>
      <c r="F72" s="82">
        <v>0</v>
      </c>
      <c r="G72" s="82">
        <v>0</v>
      </c>
      <c r="H72" s="82">
        <v>0</v>
      </c>
      <c r="I72" s="82">
        <v>0</v>
      </c>
      <c r="J72" s="82">
        <v>0</v>
      </c>
      <c r="K72" s="82">
        <v>0</v>
      </c>
      <c r="L72" s="82">
        <v>0</v>
      </c>
      <c r="M72" s="82">
        <v>0</v>
      </c>
      <c r="N72" s="82">
        <v>0</v>
      </c>
      <c r="P72" s="82">
        <v>0</v>
      </c>
      <c r="Q72" s="82">
        <v>0</v>
      </c>
      <c r="R72" s="82">
        <v>0</v>
      </c>
      <c r="S72" s="82">
        <v>0</v>
      </c>
      <c r="T72" s="82">
        <v>0</v>
      </c>
      <c r="U72" s="82">
        <v>0</v>
      </c>
      <c r="V72" s="82">
        <v>0</v>
      </c>
      <c r="W72" s="82">
        <v>0</v>
      </c>
      <c r="X72" s="82">
        <v>0</v>
      </c>
      <c r="Z72" s="82">
        <v>0</v>
      </c>
      <c r="AA72" s="82">
        <v>0</v>
      </c>
      <c r="AB72" s="82">
        <v>0</v>
      </c>
      <c r="AC72" s="82">
        <v>0</v>
      </c>
      <c r="AD72" s="82">
        <v>0</v>
      </c>
      <c r="AE72" s="82">
        <v>0</v>
      </c>
      <c r="AG72" s="82">
        <v>0</v>
      </c>
      <c r="AH72" s="82">
        <v>0</v>
      </c>
      <c r="AI72" s="82">
        <v>0</v>
      </c>
      <c r="AJ72" s="82">
        <v>0</v>
      </c>
    </row>
    <row r="73" spans="1:36" ht="14.4" x14ac:dyDescent="0.3">
      <c r="A73" s="67" t="s">
        <v>135</v>
      </c>
      <c r="B73" s="82">
        <v>11.562930000000001</v>
      </c>
      <c r="C73" s="82">
        <v>11.561187</v>
      </c>
      <c r="D73" s="82">
        <v>12.084769000000001</v>
      </c>
      <c r="E73" s="82">
        <v>12.085484000000001</v>
      </c>
      <c r="F73" s="82">
        <v>4.8753890000000002</v>
      </c>
      <c r="G73" s="82">
        <v>4.8286190000000015</v>
      </c>
      <c r="H73" s="82">
        <v>4.8189010000000003</v>
      </c>
      <c r="I73" s="82">
        <v>4.2817430000000005</v>
      </c>
      <c r="J73" s="82">
        <v>4.2943620000000013</v>
      </c>
      <c r="K73" s="82">
        <v>4.306140000000001</v>
      </c>
      <c r="L73" s="82">
        <v>4.3352400000000006</v>
      </c>
      <c r="M73" s="82">
        <v>4.595834</v>
      </c>
      <c r="N73" s="82">
        <v>4.6049349999999993</v>
      </c>
      <c r="P73" s="82">
        <v>-12.130611</v>
      </c>
      <c r="Q73" s="82">
        <v>-12.177380999999999</v>
      </c>
      <c r="R73" s="82">
        <v>-12.187099</v>
      </c>
      <c r="S73" s="82">
        <v>-12.724257</v>
      </c>
      <c r="T73" s="82">
        <v>-12.711637999999999</v>
      </c>
      <c r="U73" s="82">
        <v>-12.699859999999999</v>
      </c>
      <c r="V73" s="82">
        <v>-12.67076</v>
      </c>
      <c r="W73" s="82">
        <v>-12.410166</v>
      </c>
      <c r="X73" s="82">
        <v>-12.401065000000001</v>
      </c>
      <c r="Z73" s="82">
        <v>-132.10325700000001</v>
      </c>
      <c r="AA73" s="82">
        <v>-132.09063800000001</v>
      </c>
      <c r="AB73" s="82">
        <v>-132.07886000000002</v>
      </c>
      <c r="AC73" s="82">
        <v>-132.04975999999999</v>
      </c>
      <c r="AD73" s="82">
        <v>-131.78916599999999</v>
      </c>
      <c r="AE73" s="82">
        <v>-131.78006500000001</v>
      </c>
      <c r="AG73" s="82">
        <v>-132.71186</v>
      </c>
      <c r="AH73" s="82">
        <v>-132.68276</v>
      </c>
      <c r="AI73" s="82">
        <v>-132.422166</v>
      </c>
      <c r="AJ73" s="82">
        <v>-132.41306500000002</v>
      </c>
    </row>
    <row r="74" spans="1:36" ht="14.4" x14ac:dyDescent="0.3">
      <c r="A74" s="67" t="s">
        <v>136</v>
      </c>
      <c r="B74" s="82">
        <v>0.73223799999999994</v>
      </c>
      <c r="C74" s="82">
        <v>0.73351600000000017</v>
      </c>
      <c r="D74" s="82">
        <v>1.2725790000000003</v>
      </c>
      <c r="E74" s="82">
        <v>1.2732240000000004</v>
      </c>
      <c r="F74" s="82">
        <v>0.97468300000000041</v>
      </c>
      <c r="G74" s="82">
        <v>0.35739299999999941</v>
      </c>
      <c r="H74" s="82">
        <v>0.52902499999999986</v>
      </c>
      <c r="I74" s="82">
        <v>0.40564100000000058</v>
      </c>
      <c r="J74" s="82">
        <v>0.55567000000000022</v>
      </c>
      <c r="K74" s="82">
        <v>0.59582899999999972</v>
      </c>
      <c r="L74" s="82">
        <v>2.8019719999999984</v>
      </c>
      <c r="M74" s="82">
        <v>2.7864230000000001</v>
      </c>
      <c r="N74" s="82">
        <v>2.653705</v>
      </c>
      <c r="P74" s="82">
        <v>0.7186830000000004</v>
      </c>
      <c r="Q74" s="82">
        <v>0.1013929999999994</v>
      </c>
      <c r="R74" s="82">
        <v>0.27302499999999985</v>
      </c>
      <c r="S74" s="82">
        <v>0.14964100000000058</v>
      </c>
      <c r="T74" s="82">
        <v>0.29967000000000021</v>
      </c>
      <c r="U74" s="82">
        <v>0.33982899999999971</v>
      </c>
      <c r="V74" s="82">
        <v>2.5459719999999981</v>
      </c>
      <c r="W74" s="82">
        <v>2.5304229999999999</v>
      </c>
      <c r="X74" s="82">
        <v>2.3977050000000002</v>
      </c>
      <c r="Z74" s="82">
        <v>0.14964100000000058</v>
      </c>
      <c r="AA74" s="82">
        <v>0.29967000000000021</v>
      </c>
      <c r="AB74" s="82">
        <v>0.33982899999999971</v>
      </c>
      <c r="AC74" s="82">
        <v>2.5459719999999981</v>
      </c>
      <c r="AD74" s="82">
        <v>2.5304229999999999</v>
      </c>
      <c r="AE74" s="82">
        <v>2.3977050000000002</v>
      </c>
      <c r="AG74" s="82">
        <v>0.33982899999999971</v>
      </c>
      <c r="AH74" s="82">
        <v>2.5459719999999981</v>
      </c>
      <c r="AI74" s="82">
        <v>2.5304229999999999</v>
      </c>
      <c r="AJ74" s="82">
        <v>2.3977050000000002</v>
      </c>
    </row>
    <row r="75" spans="1:36" ht="14.4" x14ac:dyDescent="0.3">
      <c r="A75" s="67" t="s">
        <v>5</v>
      </c>
      <c r="B75" s="82">
        <v>10.010096000000004</v>
      </c>
      <c r="C75" s="82">
        <v>10.010114999999999</v>
      </c>
      <c r="D75" s="82">
        <v>10.135999999999854</v>
      </c>
      <c r="E75" s="82">
        <v>10.13599999999991</v>
      </c>
      <c r="F75" s="82">
        <v>9.9989170000000058</v>
      </c>
      <c r="G75" s="82">
        <v>9.9989170000000058</v>
      </c>
      <c r="H75" s="82">
        <v>9.9989170000000058</v>
      </c>
      <c r="I75" s="82">
        <v>9.9989169999999916</v>
      </c>
      <c r="J75" s="82">
        <v>9.9989170000000058</v>
      </c>
      <c r="K75" s="82">
        <v>9.9989170000000058</v>
      </c>
      <c r="L75" s="82">
        <v>9.9989170000000058</v>
      </c>
      <c r="M75" s="82">
        <v>-13.790082999999981</v>
      </c>
      <c r="N75" s="82">
        <v>-13.790083000000024</v>
      </c>
      <c r="P75" s="82">
        <v>-8.3180830000000014</v>
      </c>
      <c r="Q75" s="82">
        <v>-8.3180830000000014</v>
      </c>
      <c r="R75" s="82">
        <v>-8.3180830000000014</v>
      </c>
      <c r="S75" s="82">
        <v>-8.3180830000000157</v>
      </c>
      <c r="T75" s="82">
        <v>-8.3180830000000014</v>
      </c>
      <c r="U75" s="82">
        <v>-8.3180830000000014</v>
      </c>
      <c r="V75" s="82">
        <v>-8.3180830000000014</v>
      </c>
      <c r="W75" s="82">
        <v>-32.107082999999989</v>
      </c>
      <c r="X75" s="82">
        <v>-32.107083000000031</v>
      </c>
      <c r="Z75" s="82">
        <v>105.59891700000001</v>
      </c>
      <c r="AA75" s="82">
        <v>105.59891700000003</v>
      </c>
      <c r="AB75" s="82">
        <v>105.59891700000003</v>
      </c>
      <c r="AC75" s="82">
        <v>105.59891700000003</v>
      </c>
      <c r="AD75" s="82">
        <v>81.809917000000041</v>
      </c>
      <c r="AE75" s="82">
        <v>81.809916999999999</v>
      </c>
      <c r="AG75" s="82">
        <v>114.23891700000001</v>
      </c>
      <c r="AH75" s="82">
        <v>114.23891700000001</v>
      </c>
      <c r="AI75" s="82">
        <v>90.449917000000028</v>
      </c>
      <c r="AJ75" s="82">
        <v>90.449916999999985</v>
      </c>
    </row>
    <row r="76" spans="1:36" ht="14.4" x14ac:dyDescent="0.3">
      <c r="A76" s="67" t="s">
        <v>137</v>
      </c>
      <c r="B76" s="82">
        <v>-3.9999999994577706E-4</v>
      </c>
      <c r="C76" s="82">
        <v>-4.0000000000262048E-4</v>
      </c>
      <c r="D76" s="82">
        <v>64.220648850167592</v>
      </c>
      <c r="E76" s="82">
        <v>-3.9556169017127338</v>
      </c>
      <c r="F76" s="82">
        <v>60.670727484100851</v>
      </c>
      <c r="G76" s="82">
        <v>44.351520394943961</v>
      </c>
      <c r="H76" s="82">
        <v>25.941103394943905</v>
      </c>
      <c r="I76" s="82">
        <v>28.569179394944126</v>
      </c>
      <c r="J76" s="82">
        <v>-0.87212948532833323</v>
      </c>
      <c r="K76" s="82">
        <v>-12.649658176677054</v>
      </c>
      <c r="L76" s="82">
        <v>-35.784609967760204</v>
      </c>
      <c r="M76" s="82">
        <v>-18.796355927759738</v>
      </c>
      <c r="N76" s="82">
        <v>-13.638402947759733</v>
      </c>
      <c r="P76" s="82">
        <v>61.136727484100845</v>
      </c>
      <c r="Q76" s="82">
        <v>44.817520394943955</v>
      </c>
      <c r="R76" s="82">
        <v>26.407103394943903</v>
      </c>
      <c r="S76" s="82">
        <v>29.035179394944123</v>
      </c>
      <c r="T76" s="82">
        <v>-0.4061294853283357</v>
      </c>
      <c r="U76" s="82">
        <v>-12.183658176677056</v>
      </c>
      <c r="V76" s="82">
        <v>-35.31860996776021</v>
      </c>
      <c r="W76" s="82">
        <v>-18.33035592775974</v>
      </c>
      <c r="X76" s="82">
        <v>-13.172402947759736</v>
      </c>
      <c r="Z76" s="82">
        <v>31.695179394944123</v>
      </c>
      <c r="AA76" s="82">
        <v>2.2538705146716644</v>
      </c>
      <c r="AB76" s="82">
        <v>-9.5236581766770563</v>
      </c>
      <c r="AC76" s="82">
        <v>-32.658609967760214</v>
      </c>
      <c r="AD76" s="82">
        <v>-15.67035592775974</v>
      </c>
      <c r="AE76" s="82">
        <v>-10.512402947759735</v>
      </c>
      <c r="AG76" s="82">
        <v>-9.5236581766770563</v>
      </c>
      <c r="AH76" s="82">
        <v>-32.658609967760214</v>
      </c>
      <c r="AI76" s="82">
        <v>-15.67035592775974</v>
      </c>
      <c r="AJ76" s="82">
        <v>-10.512402947759735</v>
      </c>
    </row>
    <row r="77" spans="1:36" ht="14.4" x14ac:dyDescent="0.3">
      <c r="A77" s="67" t="s">
        <v>122</v>
      </c>
      <c r="B77" s="82">
        <v>36.85716652874595</v>
      </c>
      <c r="C77" s="82">
        <v>37.195601399971579</v>
      </c>
      <c r="D77" s="82">
        <v>75.284774997122597</v>
      </c>
      <c r="E77" s="82">
        <v>89.741734425648517</v>
      </c>
      <c r="F77" s="82">
        <v>52.26475034026889</v>
      </c>
      <c r="G77" s="82">
        <v>66.580364429580769</v>
      </c>
      <c r="H77" s="82">
        <v>63.119284338758021</v>
      </c>
      <c r="I77" s="82">
        <v>95.134383082685801</v>
      </c>
      <c r="J77" s="82">
        <v>82.20645241913185</v>
      </c>
      <c r="K77" s="82">
        <v>80.533250339576696</v>
      </c>
      <c r="L77" s="82">
        <v>88.382473311028647</v>
      </c>
      <c r="M77" s="82">
        <v>90.45075160953543</v>
      </c>
      <c r="N77" s="82">
        <v>61.780228919424658</v>
      </c>
      <c r="P77" s="82">
        <v>96.150750340269852</v>
      </c>
      <c r="Q77" s="82">
        <v>110.46636442958173</v>
      </c>
      <c r="R77" s="82">
        <v>107.00528433875898</v>
      </c>
      <c r="S77" s="82">
        <v>139.02038308268675</v>
      </c>
      <c r="T77" s="82">
        <v>126.09245241913281</v>
      </c>
      <c r="U77" s="82">
        <v>124.41925033957766</v>
      </c>
      <c r="V77" s="82">
        <v>132.2684733110296</v>
      </c>
      <c r="W77" s="82">
        <v>134.33675160953638</v>
      </c>
      <c r="X77" s="82">
        <v>105.66622891942562</v>
      </c>
      <c r="Z77" s="82">
        <v>112.08251408268725</v>
      </c>
      <c r="AA77" s="82">
        <v>99.154583419133303</v>
      </c>
      <c r="AB77" s="82">
        <v>97.481381339578149</v>
      </c>
      <c r="AC77" s="82">
        <v>105.3306043110301</v>
      </c>
      <c r="AD77" s="82">
        <v>107.39888260953688</v>
      </c>
      <c r="AE77" s="82">
        <v>78.728359919426111</v>
      </c>
      <c r="AG77" s="82">
        <v>102.85825033957767</v>
      </c>
      <c r="AH77" s="82">
        <v>110.70747331102962</v>
      </c>
      <c r="AI77" s="82">
        <v>112.7757516095364</v>
      </c>
      <c r="AJ77" s="82">
        <v>84.105228919425628</v>
      </c>
    </row>
    <row r="78" spans="1:36" ht="14.4" x14ac:dyDescent="0.3">
      <c r="A78" s="60" t="s">
        <v>123</v>
      </c>
      <c r="B78" s="62">
        <v>11.626015649384911</v>
      </c>
      <c r="C78" s="62">
        <v>10.360479798225754</v>
      </c>
      <c r="D78" s="62">
        <v>-14.000254838698552</v>
      </c>
      <c r="E78" s="62">
        <v>-14.00025483869662</v>
      </c>
      <c r="F78" s="62">
        <v>6.5060223796707533</v>
      </c>
      <c r="G78" s="62">
        <v>8.2560636568659334</v>
      </c>
      <c r="H78" s="62">
        <v>8.2547728775652445</v>
      </c>
      <c r="I78" s="62">
        <v>8.4621291280672608</v>
      </c>
      <c r="J78" s="62">
        <v>1.3161026859649496</v>
      </c>
      <c r="K78" s="62">
        <v>3.8969607157134192</v>
      </c>
      <c r="L78" s="62">
        <v>7.0292319957599716</v>
      </c>
      <c r="M78" s="62">
        <v>12.588611973591526</v>
      </c>
      <c r="N78" s="62">
        <v>11.739686457926439</v>
      </c>
      <c r="P78" s="62">
        <v>7.1850223796687942</v>
      </c>
      <c r="Q78" s="62">
        <v>8.9350636568639743</v>
      </c>
      <c r="R78" s="62">
        <v>8.9337728775632854</v>
      </c>
      <c r="S78" s="62">
        <v>9.1411291280653018</v>
      </c>
      <c r="T78" s="62">
        <v>1.9951026859629906</v>
      </c>
      <c r="U78" s="62">
        <v>4.5759607157114601</v>
      </c>
      <c r="V78" s="62">
        <v>7.7082319957580125</v>
      </c>
      <c r="W78" s="62">
        <v>13.267611973589567</v>
      </c>
      <c r="X78" s="62">
        <v>12.41868645792448</v>
      </c>
      <c r="Z78" s="62">
        <v>1.2631291280636674</v>
      </c>
      <c r="AA78" s="62">
        <v>-5.8828973140386438</v>
      </c>
      <c r="AB78" s="62">
        <v>-3.3020392842901742</v>
      </c>
      <c r="AC78" s="62">
        <v>-0.16976800424362182</v>
      </c>
      <c r="AD78" s="62">
        <v>5.3896119735879324</v>
      </c>
      <c r="AE78" s="62">
        <v>4.5406864579228454</v>
      </c>
      <c r="AG78" s="62">
        <v>-4.6120392842883007</v>
      </c>
      <c r="AH78" s="62">
        <v>-1.4797680042417483</v>
      </c>
      <c r="AI78" s="62">
        <v>4.079611973589806</v>
      </c>
      <c r="AJ78" s="62">
        <v>3.230686457924719</v>
      </c>
    </row>
    <row r="79" spans="1:36" ht="14.4" x14ac:dyDescent="0.3">
      <c r="A79" s="73" t="s">
        <v>124</v>
      </c>
      <c r="B79" s="74">
        <v>601.95581793898964</v>
      </c>
      <c r="C79" s="74">
        <v>359.81900025472623</v>
      </c>
      <c r="D79" s="74">
        <v>511.81902484217972</v>
      </c>
      <c r="E79" s="74">
        <v>468.90835890918424</v>
      </c>
      <c r="F79" s="74">
        <v>-359.69132386124693</v>
      </c>
      <c r="G79" s="74">
        <v>107.11484816908887</v>
      </c>
      <c r="H79" s="74">
        <v>269.75151916874165</v>
      </c>
      <c r="I79" s="74">
        <v>179.66363714770523</v>
      </c>
      <c r="J79" s="74">
        <v>217.74300943733215</v>
      </c>
      <c r="K79" s="74">
        <v>520.56491391280542</v>
      </c>
      <c r="L79" s="74">
        <v>596.52871633986069</v>
      </c>
      <c r="M79" s="74">
        <v>315.34408872918084</v>
      </c>
      <c r="N79" s="74">
        <v>847.43797315986285</v>
      </c>
      <c r="P79" s="83">
        <v>2022.2026761387679</v>
      </c>
      <c r="Q79" s="83">
        <v>2489.0088481691037</v>
      </c>
      <c r="R79" s="83">
        <v>2651.6455191687564</v>
      </c>
      <c r="S79" s="83">
        <v>2561.55763714772</v>
      </c>
      <c r="T79" s="83">
        <v>2599.6370094373469</v>
      </c>
      <c r="U79" s="83">
        <v>2902.4589139128202</v>
      </c>
      <c r="V79" s="83">
        <v>2978.4227163398755</v>
      </c>
      <c r="W79" s="83">
        <v>2697.2380887291956</v>
      </c>
      <c r="X79" s="83">
        <v>3229.3319731598776</v>
      </c>
      <c r="Z79" s="83">
        <v>1598.4316371477089</v>
      </c>
      <c r="AA79" s="83">
        <v>1636.5110094373358</v>
      </c>
      <c r="AB79" s="83">
        <v>1939.3329139128091</v>
      </c>
      <c r="AC79" s="83">
        <v>2015.2967163398644</v>
      </c>
      <c r="AD79" s="83">
        <v>1734.1120887291845</v>
      </c>
      <c r="AE79" s="83">
        <v>2266.2059731598665</v>
      </c>
      <c r="AG79" s="74">
        <v>1148.0949139128152</v>
      </c>
      <c r="AH79" s="74">
        <v>1224.0587163398704</v>
      </c>
      <c r="AI79" s="74">
        <v>942.87408872919059</v>
      </c>
      <c r="AJ79" s="74">
        <v>1474.9679731598726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89E02-D12A-42BC-A581-E302D5AF10CC}">
  <dimension ref="A1:AJ80"/>
  <sheetViews>
    <sheetView showGridLines="0" zoomScale="60" zoomScaleNormal="60" workbookViewId="0">
      <pane xSplit="1" ySplit="2" topLeftCell="L3" activePane="bottomRight" state="frozen"/>
      <selection activeCell="L9" sqref="L9"/>
      <selection pane="topRight" activeCell="L9" sqref="L9"/>
      <selection pane="bottomLeft" activeCell="L9" sqref="L9"/>
      <selection pane="bottomRight"/>
    </sheetView>
  </sheetViews>
  <sheetFormatPr defaultRowHeight="15.6" x14ac:dyDescent="0.3"/>
  <cols>
    <col min="1" max="1" width="40.77734375" style="38" customWidth="1"/>
    <col min="2" max="14" width="12.77734375" style="42" customWidth="1"/>
    <col min="16" max="24" width="12.77734375" style="42" customWidth="1"/>
    <col min="26" max="31" width="12.77734375" style="42" customWidth="1"/>
    <col min="33" max="36" width="12.77734375" style="42" customWidth="1"/>
  </cols>
  <sheetData>
    <row r="1" spans="1:36" x14ac:dyDescent="0.3">
      <c r="A1" s="78" t="s">
        <v>195</v>
      </c>
    </row>
    <row r="2" spans="1:36" ht="14.4" x14ac:dyDescent="0.3">
      <c r="A2" s="78" t="s">
        <v>191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P2" s="78" t="s">
        <v>192</v>
      </c>
      <c r="Q2" s="79"/>
      <c r="R2" s="79"/>
      <c r="S2" s="79"/>
      <c r="T2" s="79"/>
      <c r="U2" s="79"/>
      <c r="V2" s="79"/>
      <c r="W2" s="79"/>
      <c r="X2" s="79"/>
      <c r="Z2" s="78" t="s">
        <v>193</v>
      </c>
      <c r="AA2" s="78"/>
      <c r="AB2" s="78"/>
      <c r="AC2" s="78"/>
      <c r="AD2" s="78"/>
      <c r="AE2" s="78"/>
      <c r="AG2" s="78" t="s">
        <v>194</v>
      </c>
      <c r="AH2" s="78"/>
      <c r="AI2" s="78"/>
      <c r="AJ2" s="78"/>
    </row>
    <row r="3" spans="1:36" ht="14.4" x14ac:dyDescent="0.3">
      <c r="A3" s="73"/>
      <c r="B3" s="58" t="s">
        <v>163</v>
      </c>
      <c r="C3" s="58" t="s">
        <v>174</v>
      </c>
      <c r="D3" s="58" t="s">
        <v>175</v>
      </c>
      <c r="E3" s="58" t="s">
        <v>176</v>
      </c>
      <c r="F3" s="58" t="s">
        <v>177</v>
      </c>
      <c r="G3" s="58" t="s">
        <v>178</v>
      </c>
      <c r="H3" s="58" t="s">
        <v>179</v>
      </c>
      <c r="I3" s="58" t="s">
        <v>180</v>
      </c>
      <c r="J3" s="58" t="s">
        <v>181</v>
      </c>
      <c r="K3" s="58" t="s">
        <v>182</v>
      </c>
      <c r="L3" s="58" t="s">
        <v>183</v>
      </c>
      <c r="M3" s="58" t="s">
        <v>184</v>
      </c>
      <c r="N3" s="58" t="s">
        <v>188</v>
      </c>
      <c r="P3" s="80" t="s">
        <v>177</v>
      </c>
      <c r="Q3" s="80" t="s">
        <v>178</v>
      </c>
      <c r="R3" s="80" t="s">
        <v>179</v>
      </c>
      <c r="S3" s="80" t="s">
        <v>180</v>
      </c>
      <c r="T3" s="80" t="s">
        <v>181</v>
      </c>
      <c r="U3" s="80" t="s">
        <v>182</v>
      </c>
      <c r="V3" s="80" t="s">
        <v>183</v>
      </c>
      <c r="W3" s="80" t="s">
        <v>184</v>
      </c>
      <c r="X3" s="80" t="s">
        <v>188</v>
      </c>
      <c r="Z3" s="81" t="s">
        <v>180</v>
      </c>
      <c r="AA3" s="81" t="s">
        <v>181</v>
      </c>
      <c r="AB3" s="81" t="s">
        <v>182</v>
      </c>
      <c r="AC3" s="81" t="s">
        <v>183</v>
      </c>
      <c r="AD3" s="81" t="s">
        <v>184</v>
      </c>
      <c r="AE3" s="81" t="s">
        <v>188</v>
      </c>
      <c r="AG3" s="58" t="s">
        <v>182</v>
      </c>
      <c r="AH3" s="58" t="s">
        <v>183</v>
      </c>
      <c r="AI3" s="58" t="s">
        <v>184</v>
      </c>
      <c r="AJ3" s="58" t="s">
        <v>188</v>
      </c>
    </row>
    <row r="4" spans="1:36" ht="14.4" x14ac:dyDescent="0.3">
      <c r="A4" s="67" t="s">
        <v>149</v>
      </c>
      <c r="B4" s="82">
        <v>-283.02195413000004</v>
      </c>
      <c r="C4" s="82">
        <v>-255.22252931000003</v>
      </c>
      <c r="D4" s="82">
        <v>-255.22252931000003</v>
      </c>
      <c r="E4" s="82">
        <v>-255.22252931000003</v>
      </c>
      <c r="F4" s="82">
        <v>-255.22252931000003</v>
      </c>
      <c r="G4" s="82">
        <v>-148.02252899999999</v>
      </c>
      <c r="H4" s="82">
        <v>-148.02252899999999</v>
      </c>
      <c r="I4" s="82">
        <v>-148.02252899999999</v>
      </c>
      <c r="J4" s="82">
        <v>-133.00985623</v>
      </c>
      <c r="K4" s="82">
        <v>-133.00985623</v>
      </c>
      <c r="L4" s="82">
        <v>-133.00985623</v>
      </c>
      <c r="M4" s="82">
        <v>-133.00985623</v>
      </c>
      <c r="N4" s="82">
        <v>-250.56785944000001</v>
      </c>
      <c r="P4" s="82">
        <v>-116.89252931000001</v>
      </c>
      <c r="Q4" s="82">
        <v>-9.6925289999999791</v>
      </c>
      <c r="R4" s="82">
        <v>-9.6925289999999791</v>
      </c>
      <c r="S4" s="82">
        <v>-9.6925289999999791</v>
      </c>
      <c r="T4" s="82">
        <v>5.3201437700000156</v>
      </c>
      <c r="U4" s="82">
        <v>5.3201437700000156</v>
      </c>
      <c r="V4" s="82">
        <v>5.3201437700000156</v>
      </c>
      <c r="W4" s="82">
        <v>5.3201437700000156</v>
      </c>
      <c r="X4" s="82">
        <v>-112.23785943999999</v>
      </c>
      <c r="Z4" s="82">
        <v>-148.02252899999999</v>
      </c>
      <c r="AA4" s="82">
        <v>-133.00985623</v>
      </c>
      <c r="AB4" s="82">
        <v>-133.00985623</v>
      </c>
      <c r="AC4" s="82">
        <v>-133.00985623</v>
      </c>
      <c r="AD4" s="82">
        <v>-133.00985623</v>
      </c>
      <c r="AE4" s="82">
        <v>-250.56785944000001</v>
      </c>
      <c r="AG4" s="82">
        <v>15.320143770000016</v>
      </c>
      <c r="AH4" s="82">
        <v>15.320143770000016</v>
      </c>
      <c r="AI4" s="82">
        <v>15.320143770000016</v>
      </c>
      <c r="AJ4" s="82">
        <v>-102.23785943999999</v>
      </c>
    </row>
    <row r="5" spans="1:36" ht="14.4" x14ac:dyDescent="0.3">
      <c r="A5" s="60" t="s">
        <v>138</v>
      </c>
      <c r="B5" s="62">
        <v>-53.535007840589287</v>
      </c>
      <c r="C5" s="62">
        <v>-368.49505629786177</v>
      </c>
      <c r="D5" s="62">
        <v>-877.14655033778172</v>
      </c>
      <c r="E5" s="62">
        <v>-913.45034285778183</v>
      </c>
      <c r="F5" s="62">
        <v>-1497.7883463277822</v>
      </c>
      <c r="G5" s="62">
        <v>-1695.8638056377822</v>
      </c>
      <c r="H5" s="62">
        <v>-1682.4092388169906</v>
      </c>
      <c r="I5" s="62">
        <v>-1806.5562473398486</v>
      </c>
      <c r="J5" s="62">
        <v>-1838.3250352788709</v>
      </c>
      <c r="K5" s="62">
        <v>-1807.6672732935772</v>
      </c>
      <c r="L5" s="62">
        <v>-1887.5511673523001</v>
      </c>
      <c r="M5" s="62">
        <v>-2056.4085674249209</v>
      </c>
      <c r="N5" s="62">
        <v>-1914.3129086574463</v>
      </c>
      <c r="P5" s="62">
        <v>901.21165367221965</v>
      </c>
      <c r="Q5" s="62">
        <v>703.13619436221961</v>
      </c>
      <c r="R5" s="62">
        <v>716.59076118301118</v>
      </c>
      <c r="S5" s="62">
        <v>592.44375266015322</v>
      </c>
      <c r="T5" s="62">
        <v>560.67496472113089</v>
      </c>
      <c r="U5" s="62">
        <v>591.33272670642464</v>
      </c>
      <c r="V5" s="62">
        <v>511.44883264770169</v>
      </c>
      <c r="W5" s="62">
        <v>342.59143257508094</v>
      </c>
      <c r="X5" s="62">
        <v>484.6870913425555</v>
      </c>
      <c r="Z5" s="62">
        <v>375.15275266015124</v>
      </c>
      <c r="AA5" s="62">
        <v>343.3839647211289</v>
      </c>
      <c r="AB5" s="62">
        <v>374.04172670642265</v>
      </c>
      <c r="AC5" s="62">
        <v>294.15783264769971</v>
      </c>
      <c r="AD5" s="62">
        <v>125.30043257507896</v>
      </c>
      <c r="AE5" s="62">
        <v>267.39609134255352</v>
      </c>
      <c r="AG5" s="62">
        <v>195.18972670642279</v>
      </c>
      <c r="AH5" s="62">
        <v>115.30583264769984</v>
      </c>
      <c r="AI5" s="62">
        <v>-53.551567424920904</v>
      </c>
      <c r="AJ5" s="62">
        <v>88.544091342553656</v>
      </c>
    </row>
    <row r="6" spans="1:36" ht="14.4" x14ac:dyDescent="0.3">
      <c r="A6" s="67" t="s">
        <v>140</v>
      </c>
      <c r="B6" s="82">
        <v>15.921954130000131</v>
      </c>
      <c r="C6" s="82">
        <v>-157.82302290999974</v>
      </c>
      <c r="D6" s="82">
        <v>-442.62302290999969</v>
      </c>
      <c r="E6" s="82">
        <v>-442.62302290999969</v>
      </c>
      <c r="F6" s="82">
        <v>-727.57302290999996</v>
      </c>
      <c r="G6" s="82">
        <v>-932.84848221999982</v>
      </c>
      <c r="H6" s="82">
        <v>-949.24892999999975</v>
      </c>
      <c r="I6" s="82">
        <v>-1039.4389855294567</v>
      </c>
      <c r="J6" s="82">
        <v>-1055.5575425100001</v>
      </c>
      <c r="K6" s="82">
        <v>-1022.8299089864831</v>
      </c>
      <c r="L6" s="82">
        <v>-1102.7471521864832</v>
      </c>
      <c r="M6" s="82">
        <v>-1098.8135865264835</v>
      </c>
      <c r="N6" s="82">
        <v>-986.92681424744615</v>
      </c>
      <c r="P6" s="82">
        <v>135.57049153113007</v>
      </c>
      <c r="Q6" s="82">
        <v>-69.704967778869786</v>
      </c>
      <c r="R6" s="82">
        <v>-86.105415558869709</v>
      </c>
      <c r="S6" s="82">
        <v>-176.29547108832662</v>
      </c>
      <c r="T6" s="82">
        <v>-192.41402806887004</v>
      </c>
      <c r="U6" s="82">
        <v>-159.6863945453531</v>
      </c>
      <c r="V6" s="82">
        <v>-239.60363774535313</v>
      </c>
      <c r="W6" s="82">
        <v>-235.67007208535347</v>
      </c>
      <c r="X6" s="82">
        <v>-123.78329980631611</v>
      </c>
      <c r="Z6" s="82">
        <v>128.18601447054334</v>
      </c>
      <c r="AA6" s="82">
        <v>112.06745748999992</v>
      </c>
      <c r="AB6" s="82">
        <v>144.79509101351687</v>
      </c>
      <c r="AC6" s="82">
        <v>64.877847813516837</v>
      </c>
      <c r="AD6" s="82">
        <v>68.811413473516495</v>
      </c>
      <c r="AE6" s="82">
        <v>180.69818575255385</v>
      </c>
      <c r="AG6" s="82">
        <v>184.42825165351678</v>
      </c>
      <c r="AH6" s="82">
        <v>104.51100845351675</v>
      </c>
      <c r="AI6" s="82">
        <v>108.44457411351641</v>
      </c>
      <c r="AJ6" s="82">
        <v>220.33134639255377</v>
      </c>
    </row>
    <row r="7" spans="1:36" ht="14.4" x14ac:dyDescent="0.3">
      <c r="A7" s="67" t="s">
        <v>159</v>
      </c>
      <c r="B7" s="82">
        <v>-18.199524480000001</v>
      </c>
      <c r="C7" s="82">
        <v>-48.727727130000005</v>
      </c>
      <c r="D7" s="82">
        <v>-74.179756220000002</v>
      </c>
      <c r="E7" s="82">
        <v>-105.98354874</v>
      </c>
      <c r="F7" s="82">
        <v>-354.16935221000006</v>
      </c>
      <c r="G7" s="82">
        <v>-346.96935221000001</v>
      </c>
      <c r="H7" s="82">
        <v>-310.33114868000007</v>
      </c>
      <c r="I7" s="82">
        <v>-341.74601598810813</v>
      </c>
      <c r="J7" s="82">
        <v>-359.85909633810815</v>
      </c>
      <c r="K7" s="82">
        <v>-377.99046719000006</v>
      </c>
      <c r="L7" s="82">
        <v>-394.08458313000006</v>
      </c>
      <c r="M7" s="82">
        <v>-543.11079736000011</v>
      </c>
      <c r="N7" s="82">
        <v>-681.15618036000012</v>
      </c>
      <c r="P7" s="82">
        <v>249.03064778999999</v>
      </c>
      <c r="Q7" s="82">
        <v>256.23064779000003</v>
      </c>
      <c r="R7" s="82">
        <v>292.86885131999998</v>
      </c>
      <c r="S7" s="82">
        <v>261.45398401189192</v>
      </c>
      <c r="T7" s="82">
        <v>243.3409036618919</v>
      </c>
      <c r="U7" s="82">
        <v>225.20953280999998</v>
      </c>
      <c r="V7" s="82">
        <v>209.11541686999999</v>
      </c>
      <c r="W7" s="82">
        <v>60.089202639999939</v>
      </c>
      <c r="X7" s="82">
        <v>-77.956180360000076</v>
      </c>
      <c r="Z7" s="82">
        <v>251.21598401189186</v>
      </c>
      <c r="AA7" s="82">
        <v>233.10290366189184</v>
      </c>
      <c r="AB7" s="82">
        <v>214.97153280999993</v>
      </c>
      <c r="AC7" s="82">
        <v>198.87741686999993</v>
      </c>
      <c r="AD7" s="82">
        <v>49.851202639999883</v>
      </c>
      <c r="AE7" s="82">
        <v>-88.194180360000132</v>
      </c>
      <c r="AG7" s="82">
        <v>-174.26462783000005</v>
      </c>
      <c r="AH7" s="82">
        <v>-190.35874377000005</v>
      </c>
      <c r="AI7" s="82">
        <v>-339.3849580000001</v>
      </c>
      <c r="AJ7" s="82">
        <v>-477.43034100000011</v>
      </c>
    </row>
    <row r="8" spans="1:36" ht="14.4" x14ac:dyDescent="0.3">
      <c r="A8" s="67" t="s">
        <v>139</v>
      </c>
      <c r="B8" s="82">
        <v>-51.257437490589297</v>
      </c>
      <c r="C8" s="82">
        <v>-161.944306257862</v>
      </c>
      <c r="D8" s="82">
        <v>-360.3437712077822</v>
      </c>
      <c r="E8" s="82">
        <v>-364.8437712077822</v>
      </c>
      <c r="F8" s="82">
        <v>-416.04597120778215</v>
      </c>
      <c r="G8" s="82">
        <v>-416.04597120778215</v>
      </c>
      <c r="H8" s="82">
        <v>-422.82916013699077</v>
      </c>
      <c r="I8" s="82">
        <v>-425.37124582228404</v>
      </c>
      <c r="J8" s="82">
        <v>-422.90839643076282</v>
      </c>
      <c r="K8" s="82">
        <v>-406.84689711709399</v>
      </c>
      <c r="L8" s="82">
        <v>-390.71943203581696</v>
      </c>
      <c r="M8" s="82">
        <v>-414.48418353843709</v>
      </c>
      <c r="N8" s="82">
        <v>-246.22991404999999</v>
      </c>
      <c r="P8" s="82">
        <v>516.61051435108982</v>
      </c>
      <c r="Q8" s="82">
        <v>516.61051435108982</v>
      </c>
      <c r="R8" s="82">
        <v>509.8273254218812</v>
      </c>
      <c r="S8" s="82">
        <v>507.28523973658793</v>
      </c>
      <c r="T8" s="82">
        <v>509.74808912810914</v>
      </c>
      <c r="U8" s="82">
        <v>525.80958844177803</v>
      </c>
      <c r="V8" s="82">
        <v>541.93705352305506</v>
      </c>
      <c r="W8" s="82">
        <v>518.17230202043493</v>
      </c>
      <c r="X8" s="82">
        <v>686.42657150887203</v>
      </c>
      <c r="Z8" s="82">
        <v>-4.249245822284081</v>
      </c>
      <c r="AA8" s="82">
        <v>-1.7863964307628635</v>
      </c>
      <c r="AB8" s="82">
        <v>14.275102882905969</v>
      </c>
      <c r="AC8" s="82">
        <v>30.402567964182992</v>
      </c>
      <c r="AD8" s="82">
        <v>6.6378164615628634</v>
      </c>
      <c r="AE8" s="82">
        <v>174.89208594999997</v>
      </c>
      <c r="AG8" s="82">
        <v>185.02610288290606</v>
      </c>
      <c r="AH8" s="82">
        <v>201.15356796418308</v>
      </c>
      <c r="AI8" s="82">
        <v>177.38881646156295</v>
      </c>
      <c r="AJ8" s="82">
        <v>345.64308595000006</v>
      </c>
    </row>
    <row r="9" spans="1:36" ht="14.4" x14ac:dyDescent="0.3">
      <c r="A9" s="60" t="s">
        <v>8</v>
      </c>
      <c r="B9" s="62">
        <v>372.49399999999878</v>
      </c>
      <c r="C9" s="62">
        <v>424.61619451615479</v>
      </c>
      <c r="D9" s="62">
        <v>280.84226172501803</v>
      </c>
      <c r="E9" s="62">
        <v>242.82026172502447</v>
      </c>
      <c r="F9" s="62">
        <v>242.82026172502447</v>
      </c>
      <c r="G9" s="62">
        <v>1041.5010000000075</v>
      </c>
      <c r="H9" s="62">
        <v>1341.3449999999975</v>
      </c>
      <c r="I9" s="62">
        <v>1315.0540000000001</v>
      </c>
      <c r="J9" s="62">
        <v>1406.5970000000016</v>
      </c>
      <c r="K9" s="62">
        <v>1460.4670000000042</v>
      </c>
      <c r="L9" s="62">
        <v>1561.887999999999</v>
      </c>
      <c r="M9" s="62">
        <v>1675.0289999999986</v>
      </c>
      <c r="N9" s="62">
        <v>1792.5234592099987</v>
      </c>
      <c r="P9" s="62">
        <v>225.48826172502959</v>
      </c>
      <c r="Q9" s="62">
        <v>1024.1690000000126</v>
      </c>
      <c r="R9" s="62">
        <v>1324.0130000000026</v>
      </c>
      <c r="S9" s="62">
        <v>1297.7220000000052</v>
      </c>
      <c r="T9" s="62">
        <v>1389.2650000000067</v>
      </c>
      <c r="U9" s="62">
        <v>1443.1350000000093</v>
      </c>
      <c r="V9" s="62">
        <v>1544.5560000000041</v>
      </c>
      <c r="W9" s="62">
        <v>1657.6970000000038</v>
      </c>
      <c r="X9" s="62">
        <v>1775.1914592100038</v>
      </c>
      <c r="Z9" s="62">
        <v>238.0580000000009</v>
      </c>
      <c r="AA9" s="62">
        <v>329.60100000000239</v>
      </c>
      <c r="AB9" s="62">
        <v>383.47100000000501</v>
      </c>
      <c r="AC9" s="62">
        <v>484.89199999999983</v>
      </c>
      <c r="AD9" s="62">
        <v>598.03299999999945</v>
      </c>
      <c r="AE9" s="62">
        <v>715.52745920999951</v>
      </c>
      <c r="AG9" s="62">
        <v>93.189000000009401</v>
      </c>
      <c r="AH9" s="62">
        <v>194.61000000000422</v>
      </c>
      <c r="AI9" s="62">
        <v>307.75100000000384</v>
      </c>
      <c r="AJ9" s="62">
        <v>425.2454592100039</v>
      </c>
    </row>
    <row r="10" spans="1:36" ht="14.4" x14ac:dyDescent="0.3">
      <c r="A10" s="67" t="s">
        <v>82</v>
      </c>
      <c r="B10" s="82">
        <v>75.447000000000116</v>
      </c>
      <c r="C10" s="82">
        <v>192.46500000000015</v>
      </c>
      <c r="D10" s="82">
        <v>222.5949999999998</v>
      </c>
      <c r="E10" s="82">
        <v>187.20600000000013</v>
      </c>
      <c r="F10" s="82">
        <v>187.20600000000013</v>
      </c>
      <c r="G10" s="82">
        <v>428.75399999999991</v>
      </c>
      <c r="H10" s="82">
        <v>641.21099999999979</v>
      </c>
      <c r="I10" s="82">
        <v>641.21099999999979</v>
      </c>
      <c r="J10" s="82">
        <v>717.81799999999976</v>
      </c>
      <c r="K10" s="82">
        <v>717.81799999999976</v>
      </c>
      <c r="L10" s="82">
        <v>717.81799999999976</v>
      </c>
      <c r="M10" s="82">
        <v>717.81799999999976</v>
      </c>
      <c r="N10" s="82">
        <v>759.37100000000009</v>
      </c>
      <c r="P10" s="82">
        <v>48.54300000000012</v>
      </c>
      <c r="Q10" s="82">
        <v>290.09099999999989</v>
      </c>
      <c r="R10" s="82">
        <v>502.54799999999977</v>
      </c>
      <c r="S10" s="82">
        <v>502.54799999999977</v>
      </c>
      <c r="T10" s="82">
        <v>579.15499999999975</v>
      </c>
      <c r="U10" s="82">
        <v>579.15499999999975</v>
      </c>
      <c r="V10" s="82">
        <v>579.15499999999975</v>
      </c>
      <c r="W10" s="82">
        <v>579.15499999999975</v>
      </c>
      <c r="X10" s="82">
        <v>620.70800000000008</v>
      </c>
      <c r="Z10" s="82">
        <v>126.63499999999976</v>
      </c>
      <c r="AA10" s="82">
        <v>203.24199999999973</v>
      </c>
      <c r="AB10" s="82">
        <v>203.24199999999973</v>
      </c>
      <c r="AC10" s="82">
        <v>203.24199999999973</v>
      </c>
      <c r="AD10" s="82">
        <v>203.24199999999973</v>
      </c>
      <c r="AE10" s="82">
        <v>244.79500000000007</v>
      </c>
      <c r="AG10" s="82">
        <v>-30.37900000000036</v>
      </c>
      <c r="AH10" s="82">
        <v>-30.37900000000036</v>
      </c>
      <c r="AI10" s="82">
        <v>-30.37900000000036</v>
      </c>
      <c r="AJ10" s="82">
        <v>11.173999999999978</v>
      </c>
    </row>
    <row r="11" spans="1:36" ht="14.4" x14ac:dyDescent="0.3">
      <c r="A11" s="67" t="s">
        <v>127</v>
      </c>
      <c r="B11" s="82">
        <v>58.69899999999916</v>
      </c>
      <c r="C11" s="82">
        <v>60.783769377732369</v>
      </c>
      <c r="D11" s="82">
        <v>-4.1782672531171556</v>
      </c>
      <c r="E11" s="82">
        <v>-5.5592672531161043</v>
      </c>
      <c r="F11" s="82">
        <v>-5.5592672531161043</v>
      </c>
      <c r="G11" s="82">
        <v>184.29799999999977</v>
      </c>
      <c r="H11" s="82">
        <v>204.02599999999848</v>
      </c>
      <c r="I11" s="82">
        <v>191.70799999999917</v>
      </c>
      <c r="J11" s="82">
        <v>143.10199999999941</v>
      </c>
      <c r="K11" s="82">
        <v>149.38699999999926</v>
      </c>
      <c r="L11" s="82">
        <v>146.84099999999944</v>
      </c>
      <c r="M11" s="82">
        <v>160.76299999999947</v>
      </c>
      <c r="N11" s="82">
        <v>151.23599999999988</v>
      </c>
      <c r="P11" s="82">
        <v>-110.38826725311628</v>
      </c>
      <c r="Q11" s="82">
        <v>79.468999999999596</v>
      </c>
      <c r="R11" s="82">
        <v>99.196999999998297</v>
      </c>
      <c r="S11" s="82">
        <v>86.878999999998996</v>
      </c>
      <c r="T11" s="82">
        <v>38.272999999999229</v>
      </c>
      <c r="U11" s="82">
        <v>44.557999999999083</v>
      </c>
      <c r="V11" s="82">
        <v>42.011999999999261</v>
      </c>
      <c r="W11" s="82">
        <v>55.933999999999287</v>
      </c>
      <c r="X11" s="82">
        <v>46.406999999999698</v>
      </c>
      <c r="Z11" s="82">
        <v>70.543999999999869</v>
      </c>
      <c r="AA11" s="82">
        <v>21.938000000000102</v>
      </c>
      <c r="AB11" s="82">
        <v>28.222999999999956</v>
      </c>
      <c r="AC11" s="82">
        <v>25.677000000000135</v>
      </c>
      <c r="AD11" s="82">
        <v>39.59900000000016</v>
      </c>
      <c r="AE11" s="82">
        <v>30.072000000000571</v>
      </c>
      <c r="AG11" s="82">
        <v>72.634999999999764</v>
      </c>
      <c r="AH11" s="82">
        <v>70.088999999999942</v>
      </c>
      <c r="AI11" s="82">
        <v>84.010999999999967</v>
      </c>
      <c r="AJ11" s="82">
        <v>74.484000000000378</v>
      </c>
    </row>
    <row r="12" spans="1:36" ht="14.4" x14ac:dyDescent="0.3">
      <c r="A12" s="67" t="s">
        <v>83</v>
      </c>
      <c r="B12" s="82">
        <v>180.70800000000054</v>
      </c>
      <c r="C12" s="82">
        <v>82.318000000000211</v>
      </c>
      <c r="D12" s="82">
        <v>121.84299999999985</v>
      </c>
      <c r="E12" s="82">
        <v>121.84299999999985</v>
      </c>
      <c r="F12" s="82">
        <v>121.84299999999985</v>
      </c>
      <c r="G12" s="82">
        <v>187.3690000000006</v>
      </c>
      <c r="H12" s="82">
        <v>240.78000000000065</v>
      </c>
      <c r="I12" s="82">
        <v>240.78000000000065</v>
      </c>
      <c r="J12" s="82">
        <v>362.5570000000007</v>
      </c>
      <c r="K12" s="82">
        <v>362.5570000000007</v>
      </c>
      <c r="L12" s="82">
        <v>440.64400000000023</v>
      </c>
      <c r="M12" s="82">
        <v>546.15300000000025</v>
      </c>
      <c r="N12" s="82">
        <v>591.15300000000025</v>
      </c>
      <c r="P12" s="82">
        <v>314.9389999999994</v>
      </c>
      <c r="Q12" s="82">
        <v>380.46500000000015</v>
      </c>
      <c r="R12" s="82">
        <v>433.8760000000002</v>
      </c>
      <c r="S12" s="82">
        <v>433.8760000000002</v>
      </c>
      <c r="T12" s="82">
        <v>555.65300000000025</v>
      </c>
      <c r="U12" s="82">
        <v>555.65300000000025</v>
      </c>
      <c r="V12" s="82">
        <v>633.73999999999978</v>
      </c>
      <c r="W12" s="82">
        <v>739.2489999999998</v>
      </c>
      <c r="X12" s="82">
        <v>784.2489999999998</v>
      </c>
      <c r="Z12" s="82">
        <v>68.864000000000487</v>
      </c>
      <c r="AA12" s="82">
        <v>190.64100000000053</v>
      </c>
      <c r="AB12" s="82">
        <v>190.64100000000053</v>
      </c>
      <c r="AC12" s="82">
        <v>268.72800000000007</v>
      </c>
      <c r="AD12" s="82">
        <v>374.23700000000008</v>
      </c>
      <c r="AE12" s="82">
        <v>419.23700000000008</v>
      </c>
      <c r="AG12" s="82">
        <v>5.4729999999999563</v>
      </c>
      <c r="AH12" s="82">
        <v>83.559999999999491</v>
      </c>
      <c r="AI12" s="82">
        <v>189.06899999999951</v>
      </c>
      <c r="AJ12" s="82">
        <v>234.06899999999951</v>
      </c>
    </row>
    <row r="13" spans="1:36" ht="14.4" x14ac:dyDescent="0.3">
      <c r="A13" s="67" t="s">
        <v>4</v>
      </c>
      <c r="B13" s="82">
        <v>-64.385000000002947</v>
      </c>
      <c r="C13" s="82">
        <v>-32.768629693339335</v>
      </c>
      <c r="D13" s="82">
        <v>-36.862629693339386</v>
      </c>
      <c r="E13" s="82">
        <v>-38.114629693339339</v>
      </c>
      <c r="F13" s="82">
        <v>-38.114629693339339</v>
      </c>
      <c r="G13" s="82">
        <v>-15.013999999998305</v>
      </c>
      <c r="H13" s="82">
        <v>-8.1010000000055697</v>
      </c>
      <c r="I13" s="82">
        <v>-2.2690000000034161</v>
      </c>
      <c r="J13" s="82">
        <v>8.4860000000003311</v>
      </c>
      <c r="K13" s="82">
        <v>18.627000000000862</v>
      </c>
      <c r="L13" s="82">
        <v>28.628000000001975</v>
      </c>
      <c r="M13" s="82">
        <v>27.127999999998337</v>
      </c>
      <c r="N13" s="82">
        <v>29.499459209999259</v>
      </c>
      <c r="P13" s="82">
        <v>52.482370306664052</v>
      </c>
      <c r="Q13" s="82">
        <v>75.583000000005086</v>
      </c>
      <c r="R13" s="82">
        <v>82.495999999997821</v>
      </c>
      <c r="S13" s="82">
        <v>88.327999999999975</v>
      </c>
      <c r="T13" s="82">
        <v>99.083000000003722</v>
      </c>
      <c r="U13" s="82">
        <v>109.22400000000425</v>
      </c>
      <c r="V13" s="82">
        <v>119.22500000000537</v>
      </c>
      <c r="W13" s="82">
        <v>117.72500000000173</v>
      </c>
      <c r="X13" s="82">
        <v>120.09645921000265</v>
      </c>
      <c r="Z13" s="82">
        <v>5.9000000000005457</v>
      </c>
      <c r="AA13" s="82">
        <v>16.655000000004293</v>
      </c>
      <c r="AB13" s="82">
        <v>26.796000000004824</v>
      </c>
      <c r="AC13" s="82">
        <v>36.797000000005937</v>
      </c>
      <c r="AD13" s="82">
        <v>35.297000000002299</v>
      </c>
      <c r="AE13" s="82">
        <v>37.668459210003221</v>
      </c>
      <c r="AG13" s="82">
        <v>20.183000000004085</v>
      </c>
      <c r="AH13" s="82">
        <v>30.184000000005199</v>
      </c>
      <c r="AI13" s="82">
        <v>28.684000000001561</v>
      </c>
      <c r="AJ13" s="82">
        <v>31.055459210002482</v>
      </c>
    </row>
    <row r="14" spans="1:36" ht="14.4" x14ac:dyDescent="0.3">
      <c r="A14" s="67" t="s">
        <v>84</v>
      </c>
      <c r="B14" s="82">
        <v>64.917999999999665</v>
      </c>
      <c r="C14" s="82">
        <v>75.86527306824064</v>
      </c>
      <c r="D14" s="82">
        <v>-8.1032094889251312</v>
      </c>
      <c r="E14" s="82">
        <v>-8.1032094889233122</v>
      </c>
      <c r="F14" s="82">
        <v>-8.1032094889233122</v>
      </c>
      <c r="G14" s="82">
        <v>148.59400000000096</v>
      </c>
      <c r="H14" s="82">
        <v>141.121000000001</v>
      </c>
      <c r="I14" s="82">
        <v>122.03000000000065</v>
      </c>
      <c r="J14" s="82">
        <v>94.806000000000495</v>
      </c>
      <c r="K14" s="82">
        <v>116.1880000000001</v>
      </c>
      <c r="L14" s="82">
        <v>122.89600000000064</v>
      </c>
      <c r="M14" s="82">
        <v>122.89600000000064</v>
      </c>
      <c r="N14" s="82">
        <v>150.121000000001</v>
      </c>
      <c r="P14" s="82">
        <v>-29.085209488923283</v>
      </c>
      <c r="Q14" s="82">
        <v>127.61200000000099</v>
      </c>
      <c r="R14" s="82">
        <v>120.13900000000103</v>
      </c>
      <c r="S14" s="82">
        <v>101.04800000000068</v>
      </c>
      <c r="T14" s="82">
        <v>73.824000000000524</v>
      </c>
      <c r="U14" s="82">
        <v>95.206000000000131</v>
      </c>
      <c r="V14" s="82">
        <v>101.91400000000067</v>
      </c>
      <c r="W14" s="82">
        <v>101.91400000000067</v>
      </c>
      <c r="X14" s="82">
        <v>129.13900000000103</v>
      </c>
      <c r="Z14" s="82">
        <v>-45.993000000000393</v>
      </c>
      <c r="AA14" s="82">
        <v>-73.217000000000553</v>
      </c>
      <c r="AB14" s="82">
        <v>-51.835000000000946</v>
      </c>
      <c r="AC14" s="82">
        <v>-45.127000000000407</v>
      </c>
      <c r="AD14" s="82">
        <v>-45.127000000000407</v>
      </c>
      <c r="AE14" s="82">
        <v>-17.902000000000044</v>
      </c>
      <c r="AG14" s="82">
        <v>7.592000000000553</v>
      </c>
      <c r="AH14" s="82">
        <v>14.300000000001091</v>
      </c>
      <c r="AI14" s="82">
        <v>14.300000000001091</v>
      </c>
      <c r="AJ14" s="82">
        <v>41.525000000001455</v>
      </c>
    </row>
    <row r="15" spans="1:36" ht="14.4" x14ac:dyDescent="0.3">
      <c r="A15" s="67" t="s">
        <v>85</v>
      </c>
      <c r="B15" s="82">
        <v>50.452000000000226</v>
      </c>
      <c r="C15" s="82">
        <v>51.390662950533624</v>
      </c>
      <c r="D15" s="82">
        <v>-1.3098813448505098</v>
      </c>
      <c r="E15" s="82">
        <v>-1.3098813448496003</v>
      </c>
      <c r="F15" s="82">
        <v>-1.3098813448496003</v>
      </c>
      <c r="G15" s="82">
        <v>122.07200000000012</v>
      </c>
      <c r="H15" s="82">
        <v>130.79800000000068</v>
      </c>
      <c r="I15" s="82">
        <v>130.79800000000068</v>
      </c>
      <c r="J15" s="82">
        <v>78.682000000000698</v>
      </c>
      <c r="K15" s="82">
        <v>94.953000000000429</v>
      </c>
      <c r="L15" s="82">
        <v>104.23200000000088</v>
      </c>
      <c r="M15" s="82">
        <v>99.473000000000866</v>
      </c>
      <c r="N15" s="82">
        <v>110.34500000000025</v>
      </c>
      <c r="P15" s="82">
        <v>-40.301881344849789</v>
      </c>
      <c r="Q15" s="82">
        <v>83.079999999999927</v>
      </c>
      <c r="R15" s="82">
        <v>91.806000000000495</v>
      </c>
      <c r="S15" s="82">
        <v>91.806000000000495</v>
      </c>
      <c r="T15" s="82">
        <v>39.690000000000509</v>
      </c>
      <c r="U15" s="82">
        <v>55.96100000000024</v>
      </c>
      <c r="V15" s="82">
        <v>65.240000000000691</v>
      </c>
      <c r="W15" s="82">
        <v>60.481000000000677</v>
      </c>
      <c r="X15" s="82">
        <v>71.353000000000065</v>
      </c>
      <c r="Z15" s="82">
        <v>17.257000000000517</v>
      </c>
      <c r="AA15" s="82">
        <v>-34.858999999999469</v>
      </c>
      <c r="AB15" s="82">
        <v>-18.587999999999738</v>
      </c>
      <c r="AC15" s="82">
        <v>-9.308999999999287</v>
      </c>
      <c r="AD15" s="82">
        <v>-14.067999999999302</v>
      </c>
      <c r="AE15" s="82">
        <v>-3.1959999999999127</v>
      </c>
      <c r="AG15" s="82">
        <v>25.068000000000211</v>
      </c>
      <c r="AH15" s="82">
        <v>34.347000000000662</v>
      </c>
      <c r="AI15" s="82">
        <v>29.588000000000648</v>
      </c>
      <c r="AJ15" s="82">
        <v>40.460000000000036</v>
      </c>
    </row>
    <row r="16" spans="1:36" ht="14.4" x14ac:dyDescent="0.3">
      <c r="A16" s="67" t="s">
        <v>150</v>
      </c>
      <c r="B16" s="82">
        <v>0.60300000000000153</v>
      </c>
      <c r="C16" s="82">
        <v>-1.4096416643248553</v>
      </c>
      <c r="D16" s="82">
        <v>-1.5608994623834711</v>
      </c>
      <c r="E16" s="82">
        <v>-1.5608994623834711</v>
      </c>
      <c r="F16" s="82">
        <v>-1.5608994623834711</v>
      </c>
      <c r="G16" s="82">
        <v>-5.4879999999999995</v>
      </c>
      <c r="H16" s="82">
        <v>-7.1149999999999949</v>
      </c>
      <c r="I16" s="82">
        <v>-7.1149999999999949</v>
      </c>
      <c r="J16" s="82">
        <v>-7.8939999999999984</v>
      </c>
      <c r="K16" s="82">
        <v>-7.8939999999999984</v>
      </c>
      <c r="L16" s="82">
        <v>-7.8939999999999984</v>
      </c>
      <c r="M16" s="82">
        <v>-7.8939999999999984</v>
      </c>
      <c r="N16" s="82">
        <v>-7.8939999999999984</v>
      </c>
      <c r="P16" s="82">
        <v>7.5100537616528129E-2</v>
      </c>
      <c r="Q16" s="82">
        <v>-3.8520000000000003</v>
      </c>
      <c r="R16" s="82">
        <v>-5.4789999999999957</v>
      </c>
      <c r="S16" s="82">
        <v>-5.4789999999999957</v>
      </c>
      <c r="T16" s="82">
        <v>-6.2579999999999991</v>
      </c>
      <c r="U16" s="82">
        <v>-6.2579999999999991</v>
      </c>
      <c r="V16" s="82">
        <v>-6.2579999999999991</v>
      </c>
      <c r="W16" s="82">
        <v>-6.2579999999999991</v>
      </c>
      <c r="X16" s="82">
        <v>-6.2579999999999991</v>
      </c>
      <c r="Z16" s="82">
        <v>-2.7349999999999959</v>
      </c>
      <c r="AA16" s="82">
        <v>-3.5139999999999993</v>
      </c>
      <c r="AB16" s="82">
        <v>-3.5139999999999993</v>
      </c>
      <c r="AC16" s="82">
        <v>-3.5139999999999993</v>
      </c>
      <c r="AD16" s="82">
        <v>-3.5139999999999993</v>
      </c>
      <c r="AE16" s="82">
        <v>-3.5139999999999993</v>
      </c>
      <c r="AG16" s="82">
        <v>2.4590000000000032</v>
      </c>
      <c r="AH16" s="82">
        <v>2.4590000000000032</v>
      </c>
      <c r="AI16" s="82">
        <v>2.4590000000000032</v>
      </c>
      <c r="AJ16" s="82">
        <v>2.4590000000000032</v>
      </c>
    </row>
    <row r="17" spans="1:36" ht="14.4" x14ac:dyDescent="0.3">
      <c r="A17" s="67" t="s">
        <v>151</v>
      </c>
      <c r="B17" s="82">
        <v>8.1000000000000014</v>
      </c>
      <c r="C17" s="82">
        <v>5.4784428026051657</v>
      </c>
      <c r="D17" s="82">
        <v>-9.5352437178135361</v>
      </c>
      <c r="E17" s="82">
        <v>-9.5352437178135361</v>
      </c>
      <c r="F17" s="82">
        <v>-9.5352437178135361</v>
      </c>
      <c r="G17" s="82">
        <v>-7.5350000000000037</v>
      </c>
      <c r="H17" s="82">
        <v>0.17600000000000193</v>
      </c>
      <c r="I17" s="82">
        <v>-0.53800000000000381</v>
      </c>
      <c r="J17" s="82">
        <v>-1.0820000000000007</v>
      </c>
      <c r="K17" s="82">
        <v>-1.2910000000000039</v>
      </c>
      <c r="L17" s="82">
        <v>-1.3990000000000009</v>
      </c>
      <c r="M17" s="82">
        <v>-1.4299999999999997</v>
      </c>
      <c r="N17" s="82">
        <v>-1.4299999999999997</v>
      </c>
      <c r="P17" s="82">
        <v>-4.2932437178135388</v>
      </c>
      <c r="Q17" s="82">
        <v>-2.2930000000000064</v>
      </c>
      <c r="R17" s="82">
        <v>5.4179999999999993</v>
      </c>
      <c r="S17" s="82">
        <v>4.7039999999999935</v>
      </c>
      <c r="T17" s="82">
        <v>4.1599999999999966</v>
      </c>
      <c r="U17" s="82">
        <v>3.9509999999999934</v>
      </c>
      <c r="V17" s="82">
        <v>3.8429999999999964</v>
      </c>
      <c r="W17" s="82">
        <v>3.8119999999999976</v>
      </c>
      <c r="X17" s="82">
        <v>3.8119999999999976</v>
      </c>
      <c r="Z17" s="82">
        <v>4.7039999999999935</v>
      </c>
      <c r="AA17" s="82">
        <v>4.1599999999999966</v>
      </c>
      <c r="AB17" s="82">
        <v>3.9509999999999934</v>
      </c>
      <c r="AC17" s="82">
        <v>3.8429999999999964</v>
      </c>
      <c r="AD17" s="82">
        <v>3.8119999999999976</v>
      </c>
      <c r="AE17" s="82">
        <v>3.8119999999999976</v>
      </c>
      <c r="AG17" s="82">
        <v>-0.45200000000000529</v>
      </c>
      <c r="AH17" s="82">
        <v>-0.56000000000000227</v>
      </c>
      <c r="AI17" s="82">
        <v>-0.59100000000000108</v>
      </c>
      <c r="AJ17" s="82">
        <v>-0.59100000000000108</v>
      </c>
    </row>
    <row r="18" spans="1:36" ht="14.4" x14ac:dyDescent="0.3">
      <c r="A18" s="67" t="s">
        <v>152</v>
      </c>
      <c r="B18" s="82">
        <v>-2.0480000000000018</v>
      </c>
      <c r="C18" s="82">
        <v>-9.5066823252939798</v>
      </c>
      <c r="D18" s="82">
        <v>-2.0456073145509208</v>
      </c>
      <c r="E18" s="82">
        <v>-2.0456073145509208</v>
      </c>
      <c r="F18" s="82">
        <v>-2.0456073145509208</v>
      </c>
      <c r="G18" s="82">
        <v>-1.5489999999999782</v>
      </c>
      <c r="H18" s="82">
        <v>-1.5509999999999877</v>
      </c>
      <c r="I18" s="82">
        <v>-1.5509999999999877</v>
      </c>
      <c r="J18" s="82">
        <v>10.122000000000014</v>
      </c>
      <c r="K18" s="82">
        <v>10.122000000000014</v>
      </c>
      <c r="L18" s="82">
        <v>10.122000000000014</v>
      </c>
      <c r="M18" s="82">
        <v>10.122000000000014</v>
      </c>
      <c r="N18" s="82">
        <v>10.122000000000014</v>
      </c>
      <c r="P18" s="82">
        <v>-6.4826073145509326</v>
      </c>
      <c r="Q18" s="82">
        <v>-5.98599999999999</v>
      </c>
      <c r="R18" s="82">
        <v>-5.9879999999999995</v>
      </c>
      <c r="S18" s="82">
        <v>-5.9879999999999995</v>
      </c>
      <c r="T18" s="82">
        <v>5.6850000000000023</v>
      </c>
      <c r="U18" s="82">
        <v>5.6850000000000023</v>
      </c>
      <c r="V18" s="82">
        <v>5.6850000000000023</v>
      </c>
      <c r="W18" s="82">
        <v>5.6850000000000023</v>
      </c>
      <c r="X18" s="82">
        <v>5.6850000000000023</v>
      </c>
      <c r="Z18" s="82">
        <v>-7.117999999999995</v>
      </c>
      <c r="AA18" s="82">
        <v>4.5550000000000068</v>
      </c>
      <c r="AB18" s="82">
        <v>4.5550000000000068</v>
      </c>
      <c r="AC18" s="82">
        <v>4.5550000000000068</v>
      </c>
      <c r="AD18" s="82">
        <v>4.5550000000000068</v>
      </c>
      <c r="AE18" s="82">
        <v>4.5550000000000068</v>
      </c>
      <c r="AG18" s="82">
        <v>-9.3899999999999864</v>
      </c>
      <c r="AH18" s="82">
        <v>-9.3899999999999864</v>
      </c>
      <c r="AI18" s="82">
        <v>-9.3899999999999864</v>
      </c>
      <c r="AJ18" s="82">
        <v>-9.3899999999999864</v>
      </c>
    </row>
    <row r="19" spans="1:36" ht="14.4" x14ac:dyDescent="0.3">
      <c r="A19" s="60" t="s">
        <v>86</v>
      </c>
      <c r="B19" s="62">
        <v>-212.58879990365267</v>
      </c>
      <c r="C19" s="62">
        <v>-192.54144170169911</v>
      </c>
      <c r="D19" s="62">
        <v>-155.13331000529183</v>
      </c>
      <c r="E19" s="62">
        <v>-89.591711240497261</v>
      </c>
      <c r="F19" s="62">
        <v>-67.702090162712466</v>
      </c>
      <c r="G19" s="62">
        <v>-116.9670066968888</v>
      </c>
      <c r="H19" s="62">
        <v>-142.05013284318807</v>
      </c>
      <c r="I19" s="62">
        <v>-172.73829810723828</v>
      </c>
      <c r="J19" s="62">
        <v>-196.20309396951075</v>
      </c>
      <c r="K19" s="62">
        <v>-227.8247151670098</v>
      </c>
      <c r="L19" s="62">
        <v>-193.02904529182615</v>
      </c>
      <c r="M19" s="62">
        <v>-172.95070012432598</v>
      </c>
      <c r="N19" s="62">
        <v>-98.49809508182625</v>
      </c>
      <c r="P19" s="62">
        <v>18.968909837288265</v>
      </c>
      <c r="Q19" s="62">
        <v>-30.296006696888071</v>
      </c>
      <c r="R19" s="62">
        <v>-55.379132843187335</v>
      </c>
      <c r="S19" s="62">
        <v>-86.067298107237548</v>
      </c>
      <c r="T19" s="62">
        <v>-109.53209396951002</v>
      </c>
      <c r="U19" s="62">
        <v>-141.15371516700907</v>
      </c>
      <c r="V19" s="62">
        <v>-106.35804529182542</v>
      </c>
      <c r="W19" s="62">
        <v>-86.279700124325245</v>
      </c>
      <c r="X19" s="62">
        <v>-11.827095081825519</v>
      </c>
      <c r="Z19" s="62">
        <v>10.884701892761768</v>
      </c>
      <c r="AA19" s="62">
        <v>-12.580093969510699</v>
      </c>
      <c r="AB19" s="62">
        <v>-44.201715167009752</v>
      </c>
      <c r="AC19" s="62">
        <v>-9.4060452918261035</v>
      </c>
      <c r="AD19" s="62">
        <v>10.672299875674071</v>
      </c>
      <c r="AE19" s="62">
        <v>85.124904918173797</v>
      </c>
      <c r="AG19" s="62">
        <v>-121.0597151670097</v>
      </c>
      <c r="AH19" s="62">
        <v>-86.264045291826051</v>
      </c>
      <c r="AI19" s="62">
        <v>-66.185700124325876</v>
      </c>
      <c r="AJ19" s="62">
        <v>8.2669049181738501</v>
      </c>
    </row>
    <row r="20" spans="1:36" ht="14.4" x14ac:dyDescent="0.3">
      <c r="A20" s="67" t="s">
        <v>87</v>
      </c>
      <c r="B20" s="82">
        <v>-96.301888733999988</v>
      </c>
      <c r="C20" s="82">
        <v>-96.309403734</v>
      </c>
      <c r="D20" s="82">
        <v>-96.310722734000024</v>
      </c>
      <c r="E20" s="82">
        <v>-96.328826734000017</v>
      </c>
      <c r="F20" s="82">
        <v>-3.7919787360000328</v>
      </c>
      <c r="G20" s="82">
        <v>-3.1019087360000412</v>
      </c>
      <c r="H20" s="82">
        <v>-3.1018517360000715</v>
      </c>
      <c r="I20" s="82">
        <v>-2.1795337360000531</v>
      </c>
      <c r="J20" s="82">
        <v>-2.6085957360000975</v>
      </c>
      <c r="K20" s="82">
        <v>-2.6072047360000852</v>
      </c>
      <c r="L20" s="82">
        <v>1.1220614896949996</v>
      </c>
      <c r="M20" s="82">
        <v>1.3383674896950311</v>
      </c>
      <c r="N20" s="82">
        <v>1.4212774896950009</v>
      </c>
      <c r="P20" s="82">
        <v>-8.1585787360000381</v>
      </c>
      <c r="Q20" s="82">
        <v>-7.4685087360000466</v>
      </c>
      <c r="R20" s="82">
        <v>-7.4684517360000768</v>
      </c>
      <c r="S20" s="82">
        <v>-6.5461337360000584</v>
      </c>
      <c r="T20" s="82">
        <v>-6.9751957360001029</v>
      </c>
      <c r="U20" s="82">
        <v>-6.9738047360000905</v>
      </c>
      <c r="V20" s="82">
        <v>-3.2445385103050057</v>
      </c>
      <c r="W20" s="82">
        <v>-3.0282325103049743</v>
      </c>
      <c r="X20" s="82">
        <v>-2.9453225103050045</v>
      </c>
      <c r="Z20" s="82">
        <v>2.9104662639999219</v>
      </c>
      <c r="AA20" s="82">
        <v>2.4814042639998775</v>
      </c>
      <c r="AB20" s="82">
        <v>2.4827952639998898</v>
      </c>
      <c r="AC20" s="82">
        <v>6.2120614896949746</v>
      </c>
      <c r="AD20" s="82">
        <v>6.428367489695006</v>
      </c>
      <c r="AE20" s="82">
        <v>6.5112774896949759</v>
      </c>
      <c r="AG20" s="82">
        <v>4.4957952639998666</v>
      </c>
      <c r="AH20" s="82">
        <v>8.2250614896949514</v>
      </c>
      <c r="AI20" s="82">
        <v>8.4413674896949829</v>
      </c>
      <c r="AJ20" s="82">
        <v>8.5242774896949527</v>
      </c>
    </row>
    <row r="21" spans="1:36" ht="14.4" x14ac:dyDescent="0.3">
      <c r="A21" s="67" t="s">
        <v>88</v>
      </c>
      <c r="B21" s="82">
        <v>-17.198541655305405</v>
      </c>
      <c r="C21" s="82">
        <v>-17.174837730977401</v>
      </c>
      <c r="D21" s="82">
        <v>-13.702622258005306</v>
      </c>
      <c r="E21" s="82">
        <v>19.134083785379346</v>
      </c>
      <c r="F21" s="82">
        <v>40.27566391226469</v>
      </c>
      <c r="G21" s="82">
        <v>40.17643391226477</v>
      </c>
      <c r="H21" s="82">
        <v>28.743593112264705</v>
      </c>
      <c r="I21" s="82">
        <v>-0.28558299999997416</v>
      </c>
      <c r="J21" s="82">
        <v>-2.5815169999999625</v>
      </c>
      <c r="K21" s="82">
        <v>-31.731135999999935</v>
      </c>
      <c r="L21" s="82">
        <v>-27.179941999999983</v>
      </c>
      <c r="M21" s="82">
        <v>-23.629081999999983</v>
      </c>
      <c r="N21" s="82">
        <v>-11.246793050000008</v>
      </c>
      <c r="P21" s="82">
        <v>40.449663912264668</v>
      </c>
      <c r="Q21" s="82">
        <v>40.350433912264748</v>
      </c>
      <c r="R21" s="82">
        <v>28.917593112264683</v>
      </c>
      <c r="S21" s="82">
        <v>-0.11158299999999599</v>
      </c>
      <c r="T21" s="82">
        <v>-2.4075169999999844</v>
      </c>
      <c r="U21" s="82">
        <v>-31.557135999999957</v>
      </c>
      <c r="V21" s="82">
        <v>-27.005942000000005</v>
      </c>
      <c r="W21" s="82">
        <v>-23.455082000000004</v>
      </c>
      <c r="X21" s="82">
        <v>-11.07279305000003</v>
      </c>
      <c r="Z21" s="82">
        <v>1.5184169999999995</v>
      </c>
      <c r="AA21" s="82">
        <v>-0.77751699999998891</v>
      </c>
      <c r="AB21" s="82">
        <v>-29.927135999999962</v>
      </c>
      <c r="AC21" s="82">
        <v>-25.375942000000009</v>
      </c>
      <c r="AD21" s="82">
        <v>-21.825082000000009</v>
      </c>
      <c r="AE21" s="82">
        <v>-9.4427930500000343</v>
      </c>
      <c r="AG21" s="82">
        <v>-27.32313599999992</v>
      </c>
      <c r="AH21" s="82">
        <v>-22.771941999999967</v>
      </c>
      <c r="AI21" s="82">
        <v>-19.221081999999967</v>
      </c>
      <c r="AJ21" s="82">
        <v>-6.8387930499999925</v>
      </c>
    </row>
    <row r="22" spans="1:36" ht="14.4" x14ac:dyDescent="0.3">
      <c r="A22" s="67" t="s">
        <v>89</v>
      </c>
      <c r="B22" s="82">
        <v>-25.16409410511514</v>
      </c>
      <c r="C22" s="82">
        <v>-23.067588717882813</v>
      </c>
      <c r="D22" s="82">
        <v>-23.067588717882813</v>
      </c>
      <c r="E22" s="82">
        <v>-11.475396009556306</v>
      </c>
      <c r="F22" s="82">
        <v>-11.475396009556306</v>
      </c>
      <c r="G22" s="82">
        <v>-11.475396009556306</v>
      </c>
      <c r="H22" s="82">
        <v>-59.001281442499987</v>
      </c>
      <c r="I22" s="82">
        <v>-54.52315308499999</v>
      </c>
      <c r="J22" s="82">
        <v>-69.328390575000014</v>
      </c>
      <c r="K22" s="82">
        <v>-69.949380219999966</v>
      </c>
      <c r="L22" s="82">
        <v>-59.387478689999966</v>
      </c>
      <c r="M22" s="82">
        <v>-44.404233099999999</v>
      </c>
      <c r="N22" s="82">
        <v>-29.868730679999999</v>
      </c>
      <c r="P22" s="82">
        <v>38.524603990443694</v>
      </c>
      <c r="Q22" s="82">
        <v>38.524603990443694</v>
      </c>
      <c r="R22" s="82">
        <v>-9.0012814424999874</v>
      </c>
      <c r="S22" s="82">
        <v>-4.5231530849999899</v>
      </c>
      <c r="T22" s="82">
        <v>-19.328390575000014</v>
      </c>
      <c r="U22" s="82">
        <v>-19.949380219999966</v>
      </c>
      <c r="V22" s="82">
        <v>-9.3874786899999663</v>
      </c>
      <c r="W22" s="82">
        <v>5.595766900000001</v>
      </c>
      <c r="X22" s="82">
        <v>20.131269320000001</v>
      </c>
      <c r="Z22" s="82">
        <v>-4.5231530849999899</v>
      </c>
      <c r="AA22" s="82">
        <v>-19.328390575000014</v>
      </c>
      <c r="AB22" s="82">
        <v>-19.949380219999966</v>
      </c>
      <c r="AC22" s="82">
        <v>-9.3874786899999663</v>
      </c>
      <c r="AD22" s="82">
        <v>5.595766900000001</v>
      </c>
      <c r="AE22" s="82">
        <v>20.131269320000001</v>
      </c>
      <c r="AG22" s="82">
        <v>-28.464380219999953</v>
      </c>
      <c r="AH22" s="82">
        <v>-17.902478689999953</v>
      </c>
      <c r="AI22" s="82">
        <v>-2.9192330999999854</v>
      </c>
      <c r="AJ22" s="82">
        <v>11.616269320000015</v>
      </c>
    </row>
    <row r="23" spans="1:36" ht="14.4" x14ac:dyDescent="0.3">
      <c r="A23" s="67" t="s">
        <v>90</v>
      </c>
      <c r="B23" s="82">
        <v>-11.256615120000003</v>
      </c>
      <c r="C23" s="82">
        <v>-11.256615120000003</v>
      </c>
      <c r="D23" s="82">
        <v>-11.268925000000001</v>
      </c>
      <c r="E23" s="82">
        <v>-11.268925000000001</v>
      </c>
      <c r="F23" s="82">
        <v>-11.287886000000002</v>
      </c>
      <c r="G23" s="82">
        <v>-11.287886000000002</v>
      </c>
      <c r="H23" s="82">
        <v>-11.073452854999999</v>
      </c>
      <c r="I23" s="82">
        <v>-11.456657760000002</v>
      </c>
      <c r="J23" s="82">
        <v>-11.938175849999999</v>
      </c>
      <c r="K23" s="82">
        <v>-11.725856402499998</v>
      </c>
      <c r="L23" s="82">
        <v>-12.051307649999995</v>
      </c>
      <c r="M23" s="82">
        <v>-11.785472072499996</v>
      </c>
      <c r="N23" s="82">
        <v>-10.013054959999998</v>
      </c>
      <c r="P23" s="82">
        <v>-11.348886000000002</v>
      </c>
      <c r="Q23" s="82">
        <v>-11.348886000000002</v>
      </c>
      <c r="R23" s="82">
        <v>-11.134452854999999</v>
      </c>
      <c r="S23" s="82">
        <v>-11.517657760000002</v>
      </c>
      <c r="T23" s="82">
        <v>-11.999175849999999</v>
      </c>
      <c r="U23" s="82">
        <v>-11.786856402499998</v>
      </c>
      <c r="V23" s="82">
        <v>-12.112307649999995</v>
      </c>
      <c r="W23" s="82">
        <v>-11.846472072499996</v>
      </c>
      <c r="X23" s="82">
        <v>-10.074054959999998</v>
      </c>
      <c r="Z23" s="82">
        <v>2.7443422399999982</v>
      </c>
      <c r="AA23" s="82">
        <v>2.2628241500000019</v>
      </c>
      <c r="AB23" s="82">
        <v>2.4751435975000025</v>
      </c>
      <c r="AC23" s="82">
        <v>2.1496923500000058</v>
      </c>
      <c r="AD23" s="82">
        <v>2.4155279275000048</v>
      </c>
      <c r="AE23" s="82">
        <v>4.1879450400000025</v>
      </c>
      <c r="AG23" s="82">
        <v>-0.4898564024999974</v>
      </c>
      <c r="AH23" s="82">
        <v>-0.81530764999999406</v>
      </c>
      <c r="AI23" s="82">
        <v>-0.54947207249999508</v>
      </c>
      <c r="AJ23" s="82">
        <v>1.2229450400000026</v>
      </c>
    </row>
    <row r="24" spans="1:36" ht="14.4" x14ac:dyDescent="0.3">
      <c r="A24" s="67" t="s">
        <v>91</v>
      </c>
      <c r="B24" s="82">
        <v>67.181920910716201</v>
      </c>
      <c r="C24" s="82">
        <v>61.577260009022268</v>
      </c>
      <c r="D24" s="82">
        <v>76.395919413645458</v>
      </c>
      <c r="E24" s="82">
        <v>76.395919413645231</v>
      </c>
      <c r="F24" s="82">
        <v>8.6912288383559257</v>
      </c>
      <c r="G24" s="82">
        <v>9.5860298383558415</v>
      </c>
      <c r="H24" s="82">
        <v>11.722755780000142</v>
      </c>
      <c r="I24" s="82">
        <v>14.673380000000236</v>
      </c>
      <c r="J24" s="82">
        <v>19.702624999999813</v>
      </c>
      <c r="K24" s="82">
        <v>1.6213340000003598</v>
      </c>
      <c r="L24" s="82">
        <v>2.0936960000002216</v>
      </c>
      <c r="M24" s="82">
        <v>2.244805000000099</v>
      </c>
      <c r="N24" s="82">
        <v>49.5976405600004</v>
      </c>
      <c r="P24" s="82">
        <v>18.373828838355934</v>
      </c>
      <c r="Q24" s="82">
        <v>19.268629838355849</v>
      </c>
      <c r="R24" s="82">
        <v>21.40535578000015</v>
      </c>
      <c r="S24" s="82">
        <v>24.355980000000244</v>
      </c>
      <c r="T24" s="82">
        <v>29.385224999999821</v>
      </c>
      <c r="U24" s="82">
        <v>11.303934000000368</v>
      </c>
      <c r="V24" s="82">
        <v>11.776296000000229</v>
      </c>
      <c r="W24" s="82">
        <v>11.927405000000107</v>
      </c>
      <c r="X24" s="82">
        <v>59.280240560000408</v>
      </c>
      <c r="Z24" s="82">
        <v>13.079380000000072</v>
      </c>
      <c r="AA24" s="82">
        <v>18.108624999999648</v>
      </c>
      <c r="AB24" s="82">
        <v>2.7334000000195147E-2</v>
      </c>
      <c r="AC24" s="82">
        <v>0.49969600000005698</v>
      </c>
      <c r="AD24" s="82">
        <v>0.65080499999993435</v>
      </c>
      <c r="AE24" s="82">
        <v>48.003640560000235</v>
      </c>
      <c r="AG24" s="82">
        <v>-54.235665999999839</v>
      </c>
      <c r="AH24" s="82">
        <v>-53.763303999999977</v>
      </c>
      <c r="AI24" s="82">
        <v>-53.612195000000099</v>
      </c>
      <c r="AJ24" s="82">
        <v>-6.2593594399997983</v>
      </c>
    </row>
    <row r="25" spans="1:36" ht="14.4" x14ac:dyDescent="0.3">
      <c r="A25" s="67" t="s">
        <v>92</v>
      </c>
      <c r="B25" s="82">
        <v>13.906646800052499</v>
      </c>
      <c r="C25" s="82">
        <v>13.906646800052499</v>
      </c>
      <c r="D25" s="82">
        <v>13.906646800052499</v>
      </c>
      <c r="E25" s="82">
        <v>-5.3714497019524856</v>
      </c>
      <c r="F25" s="82">
        <v>-5.3714497019524856</v>
      </c>
      <c r="G25" s="82">
        <v>-5.3714497019524856</v>
      </c>
      <c r="H25" s="82">
        <v>-5.371449701952514</v>
      </c>
      <c r="I25" s="82">
        <v>-5.3714497019524856</v>
      </c>
      <c r="J25" s="82">
        <v>-8.8873038085095857</v>
      </c>
      <c r="K25" s="82">
        <v>-8.8873038085095857</v>
      </c>
      <c r="L25" s="82">
        <v>0.22195455847909784</v>
      </c>
      <c r="M25" s="82">
        <v>0.22195455847909784</v>
      </c>
      <c r="N25" s="82">
        <v>0.221954558479041</v>
      </c>
      <c r="P25" s="82">
        <v>-9.5244497019525056</v>
      </c>
      <c r="Q25" s="82">
        <v>-9.5244497019525056</v>
      </c>
      <c r="R25" s="82">
        <v>-9.524449701952534</v>
      </c>
      <c r="S25" s="82">
        <v>-9.5244497019525056</v>
      </c>
      <c r="T25" s="82">
        <v>-13.040303808509606</v>
      </c>
      <c r="U25" s="82">
        <v>-13.040303808509606</v>
      </c>
      <c r="V25" s="82">
        <v>-3.9310454415209222</v>
      </c>
      <c r="W25" s="82">
        <v>-3.9310454415209222</v>
      </c>
      <c r="X25" s="82">
        <v>-3.931045441520979</v>
      </c>
      <c r="Z25" s="82">
        <v>-7.3694497019525045</v>
      </c>
      <c r="AA25" s="82">
        <v>-10.885303808509605</v>
      </c>
      <c r="AB25" s="82">
        <v>-10.885303808509605</v>
      </c>
      <c r="AC25" s="82">
        <v>-1.776045441520921</v>
      </c>
      <c r="AD25" s="82">
        <v>-1.776045441520921</v>
      </c>
      <c r="AE25" s="82">
        <v>-1.7760454415209779</v>
      </c>
      <c r="AG25" s="82">
        <v>-10.885303808509605</v>
      </c>
      <c r="AH25" s="82">
        <v>-1.776045441520921</v>
      </c>
      <c r="AI25" s="82">
        <v>-1.776045441520921</v>
      </c>
      <c r="AJ25" s="82">
        <v>-1.7760454415209779</v>
      </c>
    </row>
    <row r="26" spans="1:36" ht="14.4" x14ac:dyDescent="0.3">
      <c r="A26" s="67" t="s">
        <v>93</v>
      </c>
      <c r="B26" s="82">
        <v>-3.6812200000000104</v>
      </c>
      <c r="C26" s="82">
        <v>-3.6426790000000011</v>
      </c>
      <c r="D26" s="82">
        <v>-4.2806320000000113</v>
      </c>
      <c r="E26" s="82">
        <v>-4.2806320000000113</v>
      </c>
      <c r="F26" s="82">
        <v>-10.077033</v>
      </c>
      <c r="G26" s="82">
        <v>-8.9126770000000022</v>
      </c>
      <c r="H26" s="82">
        <v>-6.8785819999999944</v>
      </c>
      <c r="I26" s="82">
        <v>-6.0864059999999967</v>
      </c>
      <c r="J26" s="82">
        <v>-4.1161330000000049</v>
      </c>
      <c r="K26" s="82">
        <v>-3.4047759999999982</v>
      </c>
      <c r="L26" s="82">
        <v>-3.2066669999999959</v>
      </c>
      <c r="M26" s="82">
        <v>-2.8404230000000013</v>
      </c>
      <c r="N26" s="82">
        <v>-2.4342520000000007</v>
      </c>
      <c r="P26" s="82">
        <v>-11.323033000000009</v>
      </c>
      <c r="Q26" s="82">
        <v>-10.158677000000012</v>
      </c>
      <c r="R26" s="82">
        <v>-8.1245820000000037</v>
      </c>
      <c r="S26" s="82">
        <v>-7.332406000000006</v>
      </c>
      <c r="T26" s="82">
        <v>-5.3621330000000142</v>
      </c>
      <c r="U26" s="82">
        <v>-4.6507760000000076</v>
      </c>
      <c r="V26" s="82">
        <v>-4.4526670000000053</v>
      </c>
      <c r="W26" s="82">
        <v>-4.0864230000000106</v>
      </c>
      <c r="X26" s="82">
        <v>-3.6802520000000101</v>
      </c>
      <c r="Z26" s="82">
        <v>-6.0864059999999967</v>
      </c>
      <c r="AA26" s="82">
        <v>-4.1161330000000049</v>
      </c>
      <c r="AB26" s="82">
        <v>-3.4047759999999982</v>
      </c>
      <c r="AC26" s="82">
        <v>-3.2066669999999959</v>
      </c>
      <c r="AD26" s="82">
        <v>-2.8404230000000013</v>
      </c>
      <c r="AE26" s="82">
        <v>-2.4342520000000007</v>
      </c>
      <c r="AG26" s="82">
        <v>-3.4047759999999982</v>
      </c>
      <c r="AH26" s="82">
        <v>-3.2066669999999959</v>
      </c>
      <c r="AI26" s="82">
        <v>-2.8404230000000013</v>
      </c>
      <c r="AJ26" s="82">
        <v>-2.4342520000000007</v>
      </c>
    </row>
    <row r="27" spans="1:36" ht="14.4" x14ac:dyDescent="0.3">
      <c r="A27" s="67" t="s">
        <v>168</v>
      </c>
      <c r="B27" s="82">
        <v>-22.087266999999997</v>
      </c>
      <c r="C27" s="82">
        <v>-19.977298405582388</v>
      </c>
      <c r="D27" s="82">
        <v>-15.358526000000012</v>
      </c>
      <c r="E27" s="82">
        <v>4.273301353471453</v>
      </c>
      <c r="F27" s="82">
        <v>-0.67120100000002481</v>
      </c>
      <c r="G27" s="82">
        <v>-21.895531000000034</v>
      </c>
      <c r="H27" s="82">
        <v>-11.508067000000011</v>
      </c>
      <c r="I27" s="82">
        <v>-10.731499000000014</v>
      </c>
      <c r="J27" s="82">
        <v>-11.827691000000016</v>
      </c>
      <c r="K27" s="82">
        <v>-4.0432980000000214</v>
      </c>
      <c r="L27" s="82">
        <v>-4.3763309999999933</v>
      </c>
      <c r="M27" s="82">
        <v>-1.8725320000000352</v>
      </c>
      <c r="N27" s="82">
        <v>0.71308899999996811</v>
      </c>
      <c r="P27" s="82">
        <v>1.9437989999999843</v>
      </c>
      <c r="Q27" s="82">
        <v>-19.280531000000025</v>
      </c>
      <c r="R27" s="82">
        <v>-8.8930670000000021</v>
      </c>
      <c r="S27" s="82">
        <v>-8.1164990000000046</v>
      </c>
      <c r="T27" s="82">
        <v>-9.2126910000000066</v>
      </c>
      <c r="U27" s="82">
        <v>-1.4282980000000123</v>
      </c>
      <c r="V27" s="82">
        <v>-1.7613309999999842</v>
      </c>
      <c r="W27" s="82">
        <v>0.74246799999997393</v>
      </c>
      <c r="X27" s="82">
        <v>3.3280889999999772</v>
      </c>
      <c r="Z27" s="82">
        <v>-3.9174990000000207</v>
      </c>
      <c r="AA27" s="82">
        <v>-5.0136910000000228</v>
      </c>
      <c r="AB27" s="82">
        <v>2.7707019999999716</v>
      </c>
      <c r="AC27" s="82">
        <v>2.4376689999999996</v>
      </c>
      <c r="AD27" s="82">
        <v>4.9414679999999578</v>
      </c>
      <c r="AE27" s="82">
        <v>7.5270889999999611</v>
      </c>
      <c r="AG27" s="82">
        <v>2.7707019999999716</v>
      </c>
      <c r="AH27" s="82">
        <v>2.4376689999999996</v>
      </c>
      <c r="AI27" s="82">
        <v>4.9414679999999578</v>
      </c>
      <c r="AJ27" s="82">
        <v>7.5270889999999611</v>
      </c>
    </row>
    <row r="28" spans="1:36" ht="14.4" x14ac:dyDescent="0.3">
      <c r="A28" s="67" t="s">
        <v>169</v>
      </c>
      <c r="B28" s="82">
        <v>-37.56527100000001</v>
      </c>
      <c r="C28" s="82">
        <v>-39.561330590254201</v>
      </c>
      <c r="D28" s="82">
        <v>-39.477302999999999</v>
      </c>
      <c r="E28" s="82">
        <v>-16.143166881660392</v>
      </c>
      <c r="F28" s="82">
        <v>-29.43998400000001</v>
      </c>
      <c r="G28" s="82">
        <v>-55.047622000000004</v>
      </c>
      <c r="H28" s="82">
        <v>-35.944796999999994</v>
      </c>
      <c r="I28" s="82">
        <v>-38.181488000000002</v>
      </c>
      <c r="J28" s="82">
        <v>-39.835760000000001</v>
      </c>
      <c r="K28" s="82">
        <v>-39.189094000000004</v>
      </c>
      <c r="L28" s="82">
        <v>-38.857031000000006</v>
      </c>
      <c r="M28" s="82">
        <v>-39.526085000000002</v>
      </c>
      <c r="N28" s="82">
        <v>-41.171226000000004</v>
      </c>
      <c r="P28" s="82">
        <v>-20.587984000000006</v>
      </c>
      <c r="Q28" s="82">
        <v>-46.195622</v>
      </c>
      <c r="R28" s="82">
        <v>-27.09279699999999</v>
      </c>
      <c r="S28" s="82">
        <v>-29.329487999999998</v>
      </c>
      <c r="T28" s="82">
        <v>-30.983759999999997</v>
      </c>
      <c r="U28" s="82">
        <v>-30.337094</v>
      </c>
      <c r="V28" s="82">
        <v>-30.005031000000002</v>
      </c>
      <c r="W28" s="82">
        <v>-30.674084999999998</v>
      </c>
      <c r="X28" s="82">
        <v>-32.319226</v>
      </c>
      <c r="Z28" s="82">
        <v>10.342511999999999</v>
      </c>
      <c r="AA28" s="82">
        <v>8.6882400000000004</v>
      </c>
      <c r="AB28" s="82">
        <v>9.3349059999999966</v>
      </c>
      <c r="AC28" s="82">
        <v>9.6669689999999946</v>
      </c>
      <c r="AD28" s="82">
        <v>8.997914999999999</v>
      </c>
      <c r="AE28" s="82">
        <v>7.3527739999999966</v>
      </c>
      <c r="AG28" s="82">
        <v>9.3349059999999966</v>
      </c>
      <c r="AH28" s="82">
        <v>9.6669689999999946</v>
      </c>
      <c r="AI28" s="82">
        <v>8.997914999999999</v>
      </c>
      <c r="AJ28" s="82">
        <v>7.3527739999999966</v>
      </c>
    </row>
    <row r="29" spans="1:36" ht="14.4" x14ac:dyDescent="0.3">
      <c r="A29" s="67" t="s">
        <v>170</v>
      </c>
      <c r="B29" s="82">
        <v>-80.422470000000033</v>
      </c>
      <c r="C29" s="82">
        <v>-57.035595212076828</v>
      </c>
      <c r="D29" s="82">
        <v>-41.969556509101324</v>
      </c>
      <c r="E29" s="82">
        <v>-44.526619465823558</v>
      </c>
      <c r="F29" s="82">
        <v>-44.554054465823526</v>
      </c>
      <c r="G29" s="82">
        <v>-49.637</v>
      </c>
      <c r="H29" s="82">
        <v>-49.637</v>
      </c>
      <c r="I29" s="82">
        <v>-58.595907824285689</v>
      </c>
      <c r="J29" s="82">
        <v>-64.782151999999996</v>
      </c>
      <c r="K29" s="82">
        <v>-57.907999999999959</v>
      </c>
      <c r="L29" s="82">
        <v>-51.407999999999959</v>
      </c>
      <c r="M29" s="82">
        <v>-52.697999999999979</v>
      </c>
      <c r="N29" s="82">
        <v>-55.717999999999961</v>
      </c>
      <c r="P29" s="82">
        <v>-19.380054465823548</v>
      </c>
      <c r="Q29" s="82">
        <v>-24.463000000000022</v>
      </c>
      <c r="R29" s="82">
        <v>-24.463000000000022</v>
      </c>
      <c r="S29" s="82">
        <v>-33.421907824285711</v>
      </c>
      <c r="T29" s="82">
        <v>-39.608152000000018</v>
      </c>
      <c r="U29" s="82">
        <v>-32.73399999999998</v>
      </c>
      <c r="V29" s="82">
        <v>-26.23399999999998</v>
      </c>
      <c r="W29" s="82">
        <v>-27.524000000000001</v>
      </c>
      <c r="X29" s="82">
        <v>-30.543999999999983</v>
      </c>
      <c r="Z29" s="82">
        <v>2.1860921757142933</v>
      </c>
      <c r="AA29" s="82">
        <v>-4.0001520000000141</v>
      </c>
      <c r="AB29" s="82">
        <v>2.8740000000000236</v>
      </c>
      <c r="AC29" s="82">
        <v>9.3740000000000236</v>
      </c>
      <c r="AD29" s="82">
        <v>8.0840000000000032</v>
      </c>
      <c r="AE29" s="82">
        <v>5.0640000000000214</v>
      </c>
      <c r="AG29" s="82">
        <v>-12.858000000000004</v>
      </c>
      <c r="AH29" s="82">
        <v>-6.3580000000000041</v>
      </c>
      <c r="AI29" s="82">
        <v>-7.6480000000000246</v>
      </c>
      <c r="AJ29" s="82">
        <v>-10.668000000000006</v>
      </c>
    </row>
    <row r="30" spans="1:36" ht="14.4" x14ac:dyDescent="0.3">
      <c r="A30" s="60" t="s">
        <v>94</v>
      </c>
      <c r="B30" s="62">
        <v>88.142760657236067</v>
      </c>
      <c r="C30" s="62">
        <v>87.727530925538304</v>
      </c>
      <c r="D30" s="62">
        <v>16.979631657039135</v>
      </c>
      <c r="E30" s="62">
        <v>91.87975772019854</v>
      </c>
      <c r="F30" s="62">
        <v>100.69450872019843</v>
      </c>
      <c r="G30" s="62">
        <v>86.149782995345959</v>
      </c>
      <c r="H30" s="62">
        <v>12.71862127660097</v>
      </c>
      <c r="I30" s="62">
        <v>43.166390309708731</v>
      </c>
      <c r="J30" s="62">
        <v>70.331360896365368</v>
      </c>
      <c r="K30" s="62">
        <v>188.6158405944243</v>
      </c>
      <c r="L30" s="62">
        <v>204.46436123099193</v>
      </c>
      <c r="M30" s="62">
        <v>203.10132452710786</v>
      </c>
      <c r="N30" s="62">
        <v>223.95246409744686</v>
      </c>
      <c r="P30" s="62">
        <v>201.82199427906926</v>
      </c>
      <c r="Q30" s="62">
        <v>187.27726855421679</v>
      </c>
      <c r="R30" s="62">
        <v>113.8461068354718</v>
      </c>
      <c r="S30" s="62">
        <v>144.29387586857956</v>
      </c>
      <c r="T30" s="62">
        <v>171.4588464552362</v>
      </c>
      <c r="U30" s="62">
        <v>289.74332615329513</v>
      </c>
      <c r="V30" s="62">
        <v>305.59184678986276</v>
      </c>
      <c r="W30" s="62">
        <v>304.22881008597869</v>
      </c>
      <c r="X30" s="62">
        <v>325.07994965631769</v>
      </c>
      <c r="Z30" s="62">
        <v>-154.99660969028992</v>
      </c>
      <c r="AA30" s="62">
        <v>-127.83163910363328</v>
      </c>
      <c r="AB30" s="62">
        <v>-9.5471594055743481</v>
      </c>
      <c r="AC30" s="62">
        <v>6.3013612309932796</v>
      </c>
      <c r="AD30" s="62">
        <v>4.9383245271092164</v>
      </c>
      <c r="AE30" s="62">
        <v>25.789464097448217</v>
      </c>
      <c r="AG30" s="62">
        <v>-81.405159405574523</v>
      </c>
      <c r="AH30" s="62">
        <v>-65.556638769006895</v>
      </c>
      <c r="AI30" s="62">
        <v>-66.919675472890958</v>
      </c>
      <c r="AJ30" s="62">
        <v>-46.068535902551957</v>
      </c>
    </row>
    <row r="31" spans="1:36" ht="14.4" x14ac:dyDescent="0.3">
      <c r="A31" s="67" t="s">
        <v>95</v>
      </c>
      <c r="B31" s="82">
        <v>95.284214255494589</v>
      </c>
      <c r="C31" s="82">
        <v>95.190777255493231</v>
      </c>
      <c r="D31" s="82">
        <v>41.634711931779748</v>
      </c>
      <c r="E31" s="82">
        <v>85.466071072312843</v>
      </c>
      <c r="F31" s="82">
        <v>88.861168072313376</v>
      </c>
      <c r="G31" s="82">
        <v>56.087959733360549</v>
      </c>
      <c r="H31" s="82">
        <v>56.399856733360139</v>
      </c>
      <c r="I31" s="82">
        <v>108.09298914670217</v>
      </c>
      <c r="J31" s="82">
        <v>131.01731773335814</v>
      </c>
      <c r="K31" s="82">
        <v>199.11114949455077</v>
      </c>
      <c r="L31" s="82">
        <v>214.9743629329987</v>
      </c>
      <c r="M31" s="82">
        <v>215.27997093299928</v>
      </c>
      <c r="N31" s="82">
        <v>229.08666870096386</v>
      </c>
      <c r="P31" s="82">
        <v>151.27165363118365</v>
      </c>
      <c r="Q31" s="82">
        <v>118.49844529223083</v>
      </c>
      <c r="R31" s="82">
        <v>118.81034229223042</v>
      </c>
      <c r="S31" s="82">
        <v>170.50347470557244</v>
      </c>
      <c r="T31" s="82">
        <v>193.42780329222842</v>
      </c>
      <c r="U31" s="82">
        <v>261.52163505342105</v>
      </c>
      <c r="V31" s="82">
        <v>277.38484849186898</v>
      </c>
      <c r="W31" s="82">
        <v>277.69045649186955</v>
      </c>
      <c r="X31" s="82">
        <v>291.49715425983413</v>
      </c>
      <c r="Z31" s="82">
        <v>-113.11201085329776</v>
      </c>
      <c r="AA31" s="82">
        <v>-90.187682266641787</v>
      </c>
      <c r="AB31" s="82">
        <v>-22.093850505449154</v>
      </c>
      <c r="AC31" s="82">
        <v>-6.2306370670012257</v>
      </c>
      <c r="AD31" s="82">
        <v>-5.9250290670006507</v>
      </c>
      <c r="AE31" s="82">
        <v>7.8816687009639281</v>
      </c>
      <c r="AG31" s="82">
        <v>-85.736850505449183</v>
      </c>
      <c r="AH31" s="82">
        <v>-69.873637067001255</v>
      </c>
      <c r="AI31" s="82">
        <v>-69.56802906700068</v>
      </c>
      <c r="AJ31" s="82">
        <v>-55.761331299036101</v>
      </c>
    </row>
    <row r="32" spans="1:36" ht="14.4" x14ac:dyDescent="0.3">
      <c r="A32" s="67" t="s">
        <v>96</v>
      </c>
      <c r="B32" s="82">
        <v>-7.1414535982580674</v>
      </c>
      <c r="C32" s="82">
        <v>-7.4632463299549272</v>
      </c>
      <c r="D32" s="82">
        <v>-24.655080274740612</v>
      </c>
      <c r="E32" s="82">
        <v>6.4136866478866068</v>
      </c>
      <c r="F32" s="82">
        <v>11.833340647886416</v>
      </c>
      <c r="G32" s="82">
        <v>30.061823261986774</v>
      </c>
      <c r="H32" s="82">
        <v>-43.681235456757804</v>
      </c>
      <c r="I32" s="82">
        <v>-64.926598836992071</v>
      </c>
      <c r="J32" s="82">
        <v>-60.685956836991863</v>
      </c>
      <c r="K32" s="82">
        <v>-10.495308900126929</v>
      </c>
      <c r="L32" s="82">
        <v>-10.510001702006321</v>
      </c>
      <c r="M32" s="82">
        <v>-12.178646405890959</v>
      </c>
      <c r="N32" s="82">
        <v>-5.1342046035165367</v>
      </c>
      <c r="P32" s="82">
        <v>50.550340647886514</v>
      </c>
      <c r="Q32" s="82">
        <v>68.778823261986872</v>
      </c>
      <c r="R32" s="82">
        <v>-4.9642354567577058</v>
      </c>
      <c r="S32" s="82">
        <v>-26.209598836991972</v>
      </c>
      <c r="T32" s="82">
        <v>-21.968956836991765</v>
      </c>
      <c r="U32" s="82">
        <v>28.221691099873169</v>
      </c>
      <c r="V32" s="82">
        <v>28.206998297993778</v>
      </c>
      <c r="W32" s="82">
        <v>26.53835359410914</v>
      </c>
      <c r="X32" s="82">
        <v>33.582795396483561</v>
      </c>
      <c r="Z32" s="82">
        <v>-41.884598836991699</v>
      </c>
      <c r="AA32" s="82">
        <v>-37.643956836991492</v>
      </c>
      <c r="AB32" s="82">
        <v>12.546691099873442</v>
      </c>
      <c r="AC32" s="82">
        <v>12.531998297994051</v>
      </c>
      <c r="AD32" s="82">
        <v>10.863353594109412</v>
      </c>
      <c r="AE32" s="82">
        <v>17.907795396483834</v>
      </c>
      <c r="AG32" s="82">
        <v>4.3316910998732965</v>
      </c>
      <c r="AH32" s="82">
        <v>4.316998297993905</v>
      </c>
      <c r="AI32" s="82">
        <v>2.6483535941092669</v>
      </c>
      <c r="AJ32" s="82">
        <v>9.6927953964836888</v>
      </c>
    </row>
    <row r="33" spans="1:36" ht="14.4" x14ac:dyDescent="0.3">
      <c r="A33" s="60" t="s">
        <v>97</v>
      </c>
      <c r="B33" s="62">
        <v>311.18043909503876</v>
      </c>
      <c r="C33" s="62">
        <v>311.72138448673559</v>
      </c>
      <c r="D33" s="62">
        <v>310.00382848673598</v>
      </c>
      <c r="E33" s="62">
        <v>310.00382848673598</v>
      </c>
      <c r="F33" s="62">
        <v>260.23585948673599</v>
      </c>
      <c r="G33" s="62">
        <v>255.26132136844899</v>
      </c>
      <c r="H33" s="62">
        <v>215.97014036844871</v>
      </c>
      <c r="I33" s="62">
        <v>185.85211836844883</v>
      </c>
      <c r="J33" s="62">
        <v>255.89083534993733</v>
      </c>
      <c r="K33" s="62">
        <v>279.93740234993743</v>
      </c>
      <c r="L33" s="62">
        <v>408.6527672807681</v>
      </c>
      <c r="M33" s="62">
        <v>370.81282128076805</v>
      </c>
      <c r="N33" s="62">
        <v>363.09393535000004</v>
      </c>
      <c r="P33" s="62">
        <v>234.89902748673603</v>
      </c>
      <c r="Q33" s="62">
        <v>229.92448936844903</v>
      </c>
      <c r="R33" s="62">
        <v>190.63330836844875</v>
      </c>
      <c r="S33" s="62">
        <v>160.51528636844887</v>
      </c>
      <c r="T33" s="62">
        <v>230.55400334993737</v>
      </c>
      <c r="U33" s="62">
        <v>254.60057034993747</v>
      </c>
      <c r="V33" s="62">
        <v>383.31593528076814</v>
      </c>
      <c r="W33" s="62">
        <v>345.47598928076809</v>
      </c>
      <c r="X33" s="62">
        <v>337.75710335000008</v>
      </c>
      <c r="Z33" s="62">
        <v>73.271286368448955</v>
      </c>
      <c r="AA33" s="62">
        <v>143.31000334993746</v>
      </c>
      <c r="AB33" s="62">
        <v>167.35657034993756</v>
      </c>
      <c r="AC33" s="62">
        <v>296.07193528076823</v>
      </c>
      <c r="AD33" s="62">
        <v>258.23198928076818</v>
      </c>
      <c r="AE33" s="62">
        <v>250.51310335000016</v>
      </c>
      <c r="AG33" s="62">
        <v>56.511570349937529</v>
      </c>
      <c r="AH33" s="62">
        <v>185.2269352807682</v>
      </c>
      <c r="AI33" s="62">
        <v>147.38698928076815</v>
      </c>
      <c r="AJ33" s="62">
        <v>139.66810335000014</v>
      </c>
    </row>
    <row r="34" spans="1:36" ht="14.4" x14ac:dyDescent="0.3">
      <c r="A34" s="67" t="s">
        <v>98</v>
      </c>
      <c r="B34" s="82">
        <v>75.001081999999883</v>
      </c>
      <c r="C34" s="82">
        <v>75.001081999999883</v>
      </c>
      <c r="D34" s="82">
        <v>73.283525999999938</v>
      </c>
      <c r="E34" s="82">
        <v>73.283525999999938</v>
      </c>
      <c r="F34" s="82">
        <v>85.310130999999842</v>
      </c>
      <c r="G34" s="82">
        <v>85.310130999999842</v>
      </c>
      <c r="H34" s="82">
        <v>46.074312999999847</v>
      </c>
      <c r="I34" s="82">
        <v>46.074312999999847</v>
      </c>
      <c r="J34" s="82">
        <v>46.074312999999847</v>
      </c>
      <c r="K34" s="82">
        <v>65.009962999999857</v>
      </c>
      <c r="L34" s="82">
        <v>65.009962999999857</v>
      </c>
      <c r="M34" s="82">
        <v>65.009962999999743</v>
      </c>
      <c r="N34" s="82">
        <v>72.167121449999854</v>
      </c>
      <c r="P34" s="82">
        <v>105.31029899999987</v>
      </c>
      <c r="Q34" s="82">
        <v>105.31029899999987</v>
      </c>
      <c r="R34" s="82">
        <v>66.074480999999878</v>
      </c>
      <c r="S34" s="82">
        <v>66.074480999999878</v>
      </c>
      <c r="T34" s="82">
        <v>66.074480999999878</v>
      </c>
      <c r="U34" s="82">
        <v>85.010130999999888</v>
      </c>
      <c r="V34" s="82">
        <v>85.010130999999888</v>
      </c>
      <c r="W34" s="82">
        <v>85.010130999999774</v>
      </c>
      <c r="X34" s="82">
        <v>92.167289449999885</v>
      </c>
      <c r="Z34" s="82">
        <v>34.500481000000036</v>
      </c>
      <c r="AA34" s="82">
        <v>34.500481000000036</v>
      </c>
      <c r="AB34" s="82">
        <v>53.436131000000046</v>
      </c>
      <c r="AC34" s="82">
        <v>53.436131000000046</v>
      </c>
      <c r="AD34" s="82">
        <v>53.436130999999932</v>
      </c>
      <c r="AE34" s="82">
        <v>60.593289450000043</v>
      </c>
      <c r="AG34" s="82">
        <v>53.436131000000046</v>
      </c>
      <c r="AH34" s="82">
        <v>53.436131000000046</v>
      </c>
      <c r="AI34" s="82">
        <v>53.436130999999932</v>
      </c>
      <c r="AJ34" s="82">
        <v>60.593289450000043</v>
      </c>
    </row>
    <row r="35" spans="1:36" ht="14.4" x14ac:dyDescent="0.3">
      <c r="A35" s="67" t="s">
        <v>99</v>
      </c>
      <c r="B35" s="82">
        <v>130.17935709503877</v>
      </c>
      <c r="C35" s="82">
        <v>130.72030248673559</v>
      </c>
      <c r="D35" s="82">
        <v>130.72030248673605</v>
      </c>
      <c r="E35" s="82">
        <v>130.72030248673605</v>
      </c>
      <c r="F35" s="82">
        <v>130.72030248673616</v>
      </c>
      <c r="G35" s="82">
        <v>125.81308236844905</v>
      </c>
      <c r="H35" s="82">
        <v>125.81308236844905</v>
      </c>
      <c r="I35" s="82">
        <v>125.81308236844905</v>
      </c>
      <c r="J35" s="82">
        <v>195.82739834993754</v>
      </c>
      <c r="K35" s="82">
        <v>195.82739834993754</v>
      </c>
      <c r="L35" s="82">
        <v>328.60325228076829</v>
      </c>
      <c r="M35" s="82">
        <v>328.60325228076829</v>
      </c>
      <c r="N35" s="82">
        <v>324.89360521000009</v>
      </c>
      <c r="P35" s="82">
        <v>24.683302486736125</v>
      </c>
      <c r="Q35" s="82">
        <v>19.776082368449011</v>
      </c>
      <c r="R35" s="82">
        <v>19.776082368449011</v>
      </c>
      <c r="S35" s="82">
        <v>19.776082368449011</v>
      </c>
      <c r="T35" s="82">
        <v>89.790398349937504</v>
      </c>
      <c r="U35" s="82">
        <v>89.790398349937504</v>
      </c>
      <c r="V35" s="82">
        <v>222.56625228076825</v>
      </c>
      <c r="W35" s="82">
        <v>222.56625228076825</v>
      </c>
      <c r="X35" s="82">
        <v>218.85660521000005</v>
      </c>
      <c r="Z35" s="82">
        <v>-32.793917631550926</v>
      </c>
      <c r="AA35" s="82">
        <v>37.220398349937568</v>
      </c>
      <c r="AB35" s="82">
        <v>37.220398349937568</v>
      </c>
      <c r="AC35" s="82">
        <v>169.99625228076832</v>
      </c>
      <c r="AD35" s="82">
        <v>169.99625228076832</v>
      </c>
      <c r="AE35" s="82">
        <v>166.28660521000012</v>
      </c>
      <c r="AG35" s="82">
        <v>36.875398349937541</v>
      </c>
      <c r="AH35" s="82">
        <v>169.65125228076829</v>
      </c>
      <c r="AI35" s="82">
        <v>169.65125228076829</v>
      </c>
      <c r="AJ35" s="82">
        <v>165.94160521000009</v>
      </c>
    </row>
    <row r="36" spans="1:36" ht="14.4" x14ac:dyDescent="0.3">
      <c r="A36" s="67" t="s">
        <v>100</v>
      </c>
      <c r="B36" s="82">
        <v>106</v>
      </c>
      <c r="C36" s="82">
        <v>106</v>
      </c>
      <c r="D36" s="82">
        <v>106</v>
      </c>
      <c r="E36" s="82">
        <v>106</v>
      </c>
      <c r="F36" s="82">
        <v>106</v>
      </c>
      <c r="G36" s="82">
        <v>106</v>
      </c>
      <c r="H36" s="82">
        <v>106</v>
      </c>
      <c r="I36" s="82">
        <v>106</v>
      </c>
      <c r="J36" s="82">
        <v>106</v>
      </c>
      <c r="K36" s="82">
        <v>106</v>
      </c>
      <c r="L36" s="82">
        <v>106</v>
      </c>
      <c r="M36" s="82">
        <v>106</v>
      </c>
      <c r="N36" s="82">
        <v>106</v>
      </c>
      <c r="P36" s="82">
        <v>106</v>
      </c>
      <c r="Q36" s="82">
        <v>106</v>
      </c>
      <c r="R36" s="82">
        <v>106</v>
      </c>
      <c r="S36" s="82">
        <v>106</v>
      </c>
      <c r="T36" s="82">
        <v>106</v>
      </c>
      <c r="U36" s="82">
        <v>106</v>
      </c>
      <c r="V36" s="82">
        <v>106</v>
      </c>
      <c r="W36" s="82">
        <v>106</v>
      </c>
      <c r="X36" s="82">
        <v>106</v>
      </c>
      <c r="Z36" s="82">
        <v>106</v>
      </c>
      <c r="AA36" s="82">
        <v>106</v>
      </c>
      <c r="AB36" s="82">
        <v>106</v>
      </c>
      <c r="AC36" s="82">
        <v>106</v>
      </c>
      <c r="AD36" s="82">
        <v>106</v>
      </c>
      <c r="AE36" s="82">
        <v>106</v>
      </c>
      <c r="AG36" s="82">
        <v>1</v>
      </c>
      <c r="AH36" s="82">
        <v>1</v>
      </c>
      <c r="AI36" s="82">
        <v>1</v>
      </c>
      <c r="AJ36" s="82">
        <v>1</v>
      </c>
    </row>
    <row r="37" spans="1:36" ht="14.4" x14ac:dyDescent="0.3">
      <c r="A37" s="67" t="s">
        <v>101</v>
      </c>
      <c r="B37" s="82">
        <v>0</v>
      </c>
      <c r="C37" s="82">
        <v>0</v>
      </c>
      <c r="D37" s="82">
        <v>0</v>
      </c>
      <c r="E37" s="82">
        <v>0</v>
      </c>
      <c r="F37" s="82">
        <v>-61.794574000000004</v>
      </c>
      <c r="G37" s="82">
        <v>-61.861892000000005</v>
      </c>
      <c r="H37" s="82">
        <v>-61.917255000000004</v>
      </c>
      <c r="I37" s="82">
        <v>-92.035276999999994</v>
      </c>
      <c r="J37" s="82">
        <v>-92.010875999999996</v>
      </c>
      <c r="K37" s="82">
        <v>-86.89995900000001</v>
      </c>
      <c r="L37" s="82">
        <v>-90.960448000000014</v>
      </c>
      <c r="M37" s="82">
        <v>-128.80039400000001</v>
      </c>
      <c r="N37" s="82">
        <v>-139.96679131000002</v>
      </c>
      <c r="P37" s="82">
        <v>-1.0945740000000015</v>
      </c>
      <c r="Q37" s="82">
        <v>-1.1618920000000017</v>
      </c>
      <c r="R37" s="82">
        <v>-1.2172550000000015</v>
      </c>
      <c r="S37" s="82">
        <v>-31.335276999999991</v>
      </c>
      <c r="T37" s="82">
        <v>-31.310875999999993</v>
      </c>
      <c r="U37" s="82">
        <v>-26.199959000000007</v>
      </c>
      <c r="V37" s="82">
        <v>-30.260448000000011</v>
      </c>
      <c r="W37" s="82">
        <v>-68.100394000000009</v>
      </c>
      <c r="X37" s="82">
        <v>-79.266791310000016</v>
      </c>
      <c r="Z37" s="82">
        <v>-34.435276999999999</v>
      </c>
      <c r="AA37" s="82">
        <v>-34.410876000000002</v>
      </c>
      <c r="AB37" s="82">
        <v>-29.299959000000015</v>
      </c>
      <c r="AC37" s="82">
        <v>-33.360448000000019</v>
      </c>
      <c r="AD37" s="82">
        <v>-71.200394000000017</v>
      </c>
      <c r="AE37" s="82">
        <v>-82.366791310000025</v>
      </c>
      <c r="AG37" s="82">
        <v>-34.799959000000001</v>
      </c>
      <c r="AH37" s="82">
        <v>-38.860448000000005</v>
      </c>
      <c r="AI37" s="82">
        <v>-76.700394000000003</v>
      </c>
      <c r="AJ37" s="82">
        <v>-87.866791310000011</v>
      </c>
    </row>
    <row r="38" spans="1:36" ht="14.4" x14ac:dyDescent="0.3">
      <c r="A38" s="60" t="s">
        <v>102</v>
      </c>
      <c r="B38" s="62">
        <v>776.24441210609984</v>
      </c>
      <c r="C38" s="62">
        <v>819.73489986510867</v>
      </c>
      <c r="D38" s="62">
        <v>1016.671011659907</v>
      </c>
      <c r="E38" s="62">
        <v>1043.9503018089781</v>
      </c>
      <c r="F38" s="62">
        <v>1002.435804747045</v>
      </c>
      <c r="G38" s="62">
        <v>933.5790845699612</v>
      </c>
      <c r="H38" s="62">
        <v>1003.157274388378</v>
      </c>
      <c r="I38" s="62">
        <v>1058.7570633668438</v>
      </c>
      <c r="J38" s="62">
        <v>1027.8516765753384</v>
      </c>
      <c r="K38" s="62">
        <v>1155.5072931512823</v>
      </c>
      <c r="L38" s="62">
        <v>1041.1031597053861</v>
      </c>
      <c r="M38" s="62">
        <v>1036.8906408842149</v>
      </c>
      <c r="N38" s="62">
        <v>1251.3023055559479</v>
      </c>
      <c r="P38" s="62">
        <v>686.60915118817684</v>
      </c>
      <c r="Q38" s="62">
        <v>617.75243101109299</v>
      </c>
      <c r="R38" s="62">
        <v>687.33062082950983</v>
      </c>
      <c r="S38" s="62">
        <v>742.93040980797559</v>
      </c>
      <c r="T38" s="62">
        <v>712.02502301647019</v>
      </c>
      <c r="U38" s="62">
        <v>839.68063959241408</v>
      </c>
      <c r="V38" s="62">
        <v>725.27650614651793</v>
      </c>
      <c r="W38" s="62">
        <v>721.06398732534672</v>
      </c>
      <c r="X38" s="62">
        <v>935.47565199707969</v>
      </c>
      <c r="Z38" s="62">
        <v>853.00376436684382</v>
      </c>
      <c r="AA38" s="62">
        <v>822.09837757533842</v>
      </c>
      <c r="AB38" s="62">
        <v>949.75399415128231</v>
      </c>
      <c r="AC38" s="62">
        <v>835.34986070538616</v>
      </c>
      <c r="AD38" s="62">
        <v>831.13734188421495</v>
      </c>
      <c r="AE38" s="62">
        <v>1045.5490065559479</v>
      </c>
      <c r="AG38" s="62">
        <v>738.6412857912801</v>
      </c>
      <c r="AH38" s="62">
        <v>624.23715234538395</v>
      </c>
      <c r="AI38" s="62">
        <v>620.02463352421273</v>
      </c>
      <c r="AJ38" s="62">
        <v>834.43629819594571</v>
      </c>
    </row>
    <row r="39" spans="1:36" ht="14.4" x14ac:dyDescent="0.3">
      <c r="A39" s="67" t="s">
        <v>103</v>
      </c>
      <c r="B39" s="82">
        <v>140.713301</v>
      </c>
      <c r="C39" s="82">
        <v>140.713301</v>
      </c>
      <c r="D39" s="82">
        <v>140.713301</v>
      </c>
      <c r="E39" s="82">
        <v>140.713301</v>
      </c>
      <c r="F39" s="82">
        <v>140.713301</v>
      </c>
      <c r="G39" s="82">
        <v>140.713301</v>
      </c>
      <c r="H39" s="82">
        <v>140.713301</v>
      </c>
      <c r="I39" s="82">
        <v>140.713301</v>
      </c>
      <c r="J39" s="82">
        <v>140.713301</v>
      </c>
      <c r="K39" s="82">
        <v>140.713301</v>
      </c>
      <c r="L39" s="82">
        <v>140.713301</v>
      </c>
      <c r="M39" s="82">
        <v>140.713301</v>
      </c>
      <c r="N39" s="82">
        <v>140.713301</v>
      </c>
      <c r="P39" s="82">
        <v>67.598161000000118</v>
      </c>
      <c r="Q39" s="82">
        <v>67.598161000000118</v>
      </c>
      <c r="R39" s="82">
        <v>67.598161000000118</v>
      </c>
      <c r="S39" s="82">
        <v>67.598161000000118</v>
      </c>
      <c r="T39" s="82">
        <v>67.598161000000118</v>
      </c>
      <c r="U39" s="82">
        <v>67.598161000000118</v>
      </c>
      <c r="V39" s="82">
        <v>67.598161000000118</v>
      </c>
      <c r="W39" s="82">
        <v>67.598161000000118</v>
      </c>
      <c r="X39" s="82">
        <v>67.598161000000118</v>
      </c>
      <c r="Z39" s="82">
        <v>29.616334630000001</v>
      </c>
      <c r="AA39" s="82">
        <v>29.616334630000001</v>
      </c>
      <c r="AB39" s="82">
        <v>29.616334630000001</v>
      </c>
      <c r="AC39" s="82">
        <v>29.616334630000001</v>
      </c>
      <c r="AD39" s="82">
        <v>29.616334630000001</v>
      </c>
      <c r="AE39" s="82">
        <v>29.616334630000001</v>
      </c>
      <c r="AG39" s="82">
        <v>14.270036999999999</v>
      </c>
      <c r="AH39" s="82">
        <v>14.270036999999999</v>
      </c>
      <c r="AI39" s="82">
        <v>14.270036999999999</v>
      </c>
      <c r="AJ39" s="82">
        <v>14.270036999999999</v>
      </c>
    </row>
    <row r="40" spans="1:36" ht="14.4" x14ac:dyDescent="0.3">
      <c r="A40" s="67" t="s">
        <v>104</v>
      </c>
      <c r="B40" s="82">
        <v>-56.407866446436856</v>
      </c>
      <c r="C40" s="82">
        <v>-56.407866446437765</v>
      </c>
      <c r="D40" s="82">
        <v>-56.629497175269535</v>
      </c>
      <c r="E40" s="82">
        <v>-53.139608311289521</v>
      </c>
      <c r="F40" s="82">
        <v>23.708262278759321</v>
      </c>
      <c r="G40" s="82">
        <v>23.70826227876023</v>
      </c>
      <c r="H40" s="82">
        <v>28.762615572431059</v>
      </c>
      <c r="I40" s="82">
        <v>36.000774693165567</v>
      </c>
      <c r="J40" s="82">
        <v>31.436238239673003</v>
      </c>
      <c r="K40" s="82">
        <v>17.700499025486351</v>
      </c>
      <c r="L40" s="82">
        <v>18.841750398733893</v>
      </c>
      <c r="M40" s="82">
        <v>-56.642347144449104</v>
      </c>
      <c r="N40" s="82">
        <v>-12.235915565017422</v>
      </c>
      <c r="P40" s="82">
        <v>19.071377278759428</v>
      </c>
      <c r="Q40" s="82">
        <v>19.071377278760338</v>
      </c>
      <c r="R40" s="82">
        <v>24.125730572431166</v>
      </c>
      <c r="S40" s="82">
        <v>31.363889693165675</v>
      </c>
      <c r="T40" s="82">
        <v>26.79935323967311</v>
      </c>
      <c r="U40" s="82">
        <v>13.063614025486459</v>
      </c>
      <c r="V40" s="82">
        <v>14.204865398734</v>
      </c>
      <c r="W40" s="82">
        <v>-61.279232144448997</v>
      </c>
      <c r="X40" s="82">
        <v>-16.872800565017315</v>
      </c>
      <c r="Z40" s="82">
        <v>9.7053376931658022</v>
      </c>
      <c r="AA40" s="82">
        <v>5.1408012396732374</v>
      </c>
      <c r="AB40" s="82">
        <v>-8.5949379745134138</v>
      </c>
      <c r="AC40" s="82">
        <v>-7.453686601265872</v>
      </c>
      <c r="AD40" s="82">
        <v>-82.937784144448869</v>
      </c>
      <c r="AE40" s="82">
        <v>-38.531352565017187</v>
      </c>
      <c r="AG40" s="82">
        <v>7.9270620254865207</v>
      </c>
      <c r="AH40" s="82">
        <v>9.0683133987340625</v>
      </c>
      <c r="AI40" s="82">
        <v>-66.415784144448935</v>
      </c>
      <c r="AJ40" s="82">
        <v>-22.009352565017252</v>
      </c>
    </row>
    <row r="41" spans="1:36" ht="14.4" x14ac:dyDescent="0.3">
      <c r="A41" s="67" t="s">
        <v>105</v>
      </c>
      <c r="B41" s="82">
        <v>21.63774726307679</v>
      </c>
      <c r="C41" s="82">
        <v>20.798768384825053</v>
      </c>
      <c r="D41" s="82">
        <v>36.317560338680551</v>
      </c>
      <c r="E41" s="82">
        <v>14.162892339442124</v>
      </c>
      <c r="F41" s="82">
        <v>94.159896216678362</v>
      </c>
      <c r="G41" s="82">
        <v>34.767384216677328</v>
      </c>
      <c r="H41" s="82">
        <v>13.728096056677487</v>
      </c>
      <c r="I41" s="82">
        <v>41.650031408728637</v>
      </c>
      <c r="J41" s="82">
        <v>17.244457408710105</v>
      </c>
      <c r="K41" s="82">
        <v>23.49936313000012</v>
      </c>
      <c r="L41" s="82">
        <v>13.845613129999265</v>
      </c>
      <c r="M41" s="82">
        <v>80.467321139999285</v>
      </c>
      <c r="N41" s="82">
        <v>16.927281250000988</v>
      </c>
      <c r="P41" s="82">
        <v>24.23055865780816</v>
      </c>
      <c r="Q41" s="82">
        <v>-30.161953342192874</v>
      </c>
      <c r="R41" s="82">
        <v>-51.201241502192715</v>
      </c>
      <c r="S41" s="82">
        <v>-23.279306150141565</v>
      </c>
      <c r="T41" s="82">
        <v>-47.684880150160097</v>
      </c>
      <c r="U41" s="82">
        <v>-41.429974428870082</v>
      </c>
      <c r="V41" s="82">
        <v>-51.083724428870937</v>
      </c>
      <c r="W41" s="82">
        <v>15.537983581129083</v>
      </c>
      <c r="X41" s="82">
        <v>-48.002056308869214</v>
      </c>
      <c r="Z41" s="82">
        <v>272.41380540872888</v>
      </c>
      <c r="AA41" s="82">
        <v>248.00823140871034</v>
      </c>
      <c r="AB41" s="82">
        <v>254.26313713000036</v>
      </c>
      <c r="AC41" s="82">
        <v>244.6093871299995</v>
      </c>
      <c r="AD41" s="82">
        <v>311.23109513999952</v>
      </c>
      <c r="AE41" s="82">
        <v>247.69105525000123</v>
      </c>
      <c r="AG41" s="82">
        <v>26.14638290000039</v>
      </c>
      <c r="AH41" s="82">
        <v>16.492632899999535</v>
      </c>
      <c r="AI41" s="82">
        <v>83.114340909999555</v>
      </c>
      <c r="AJ41" s="82">
        <v>19.574301020001258</v>
      </c>
    </row>
    <row r="42" spans="1:36" ht="14.4" x14ac:dyDescent="0.3">
      <c r="A42" s="67" t="s">
        <v>106</v>
      </c>
      <c r="B42" s="82">
        <v>-14.171479821775847</v>
      </c>
      <c r="C42" s="82">
        <v>-8.5120426147328772</v>
      </c>
      <c r="D42" s="82">
        <v>37.033374756798935</v>
      </c>
      <c r="E42" s="82">
        <v>36.848480183279776</v>
      </c>
      <c r="F42" s="82">
        <v>5.5358996175813218</v>
      </c>
      <c r="G42" s="82">
        <v>5.2980944404993124</v>
      </c>
      <c r="H42" s="82">
        <v>1.0372199745210082</v>
      </c>
      <c r="I42" s="82">
        <v>-0.90427943044790027</v>
      </c>
      <c r="J42" s="82">
        <v>1.7580805684207235</v>
      </c>
      <c r="K42" s="82">
        <v>22.161904477648704</v>
      </c>
      <c r="L42" s="82">
        <v>20.915589426997599</v>
      </c>
      <c r="M42" s="82">
        <v>20.077870886280607</v>
      </c>
      <c r="N42" s="82">
        <v>15.73133399654921</v>
      </c>
      <c r="P42" s="82">
        <v>-7.3411003824187446</v>
      </c>
      <c r="Q42" s="82">
        <v>-7.578905559500754</v>
      </c>
      <c r="R42" s="82">
        <v>-11.839780025479058</v>
      </c>
      <c r="S42" s="82">
        <v>-13.781279430447967</v>
      </c>
      <c r="T42" s="82">
        <v>-11.118919431579343</v>
      </c>
      <c r="U42" s="82">
        <v>9.284904477648638</v>
      </c>
      <c r="V42" s="82">
        <v>8.0385894269975324</v>
      </c>
      <c r="W42" s="82">
        <v>7.2008708862805406</v>
      </c>
      <c r="X42" s="82">
        <v>2.8543339965491441</v>
      </c>
      <c r="Z42" s="82">
        <v>-19.892279430447957</v>
      </c>
      <c r="AA42" s="82">
        <v>-17.229919431579333</v>
      </c>
      <c r="AB42" s="82">
        <v>3.173904477648648</v>
      </c>
      <c r="AC42" s="82">
        <v>1.9275894269975424</v>
      </c>
      <c r="AD42" s="82">
        <v>1.0898708862805506</v>
      </c>
      <c r="AE42" s="82">
        <v>-3.2566660034508459</v>
      </c>
      <c r="AG42" s="82">
        <v>0.69590447764869623</v>
      </c>
      <c r="AH42" s="82">
        <v>-0.55041057300240936</v>
      </c>
      <c r="AI42" s="82">
        <v>-1.3881291137194012</v>
      </c>
      <c r="AJ42" s="82">
        <v>-5.7346660034507977</v>
      </c>
    </row>
    <row r="43" spans="1:36" ht="14.4" x14ac:dyDescent="0.3">
      <c r="A43" s="67" t="s">
        <v>107</v>
      </c>
      <c r="B43" s="82">
        <v>14.836110501291159</v>
      </c>
      <c r="C43" s="82">
        <v>20.951826906585893</v>
      </c>
      <c r="D43" s="82">
        <v>20.959729774158632</v>
      </c>
      <c r="E43" s="82">
        <v>20.959729774158632</v>
      </c>
      <c r="F43" s="82">
        <v>20.959729774158632</v>
      </c>
      <c r="G43" s="82">
        <v>20.959729774158632</v>
      </c>
      <c r="H43" s="82">
        <v>20.959729774158632</v>
      </c>
      <c r="I43" s="82">
        <v>20.959729774158632</v>
      </c>
      <c r="J43" s="82">
        <v>20.959729774158632</v>
      </c>
      <c r="K43" s="82">
        <v>22.015419185000383</v>
      </c>
      <c r="L43" s="82">
        <v>11.702796540000463</v>
      </c>
      <c r="M43" s="82">
        <v>9.402122360000476</v>
      </c>
      <c r="N43" s="82">
        <v>9.6347137345458123</v>
      </c>
      <c r="P43" s="82">
        <v>23.713598774158299</v>
      </c>
      <c r="Q43" s="82">
        <v>23.713598774158299</v>
      </c>
      <c r="R43" s="82">
        <v>23.713598774158299</v>
      </c>
      <c r="S43" s="82">
        <v>23.713598774158299</v>
      </c>
      <c r="T43" s="82">
        <v>23.713598774158299</v>
      </c>
      <c r="U43" s="82">
        <v>24.76928818500005</v>
      </c>
      <c r="V43" s="82">
        <v>14.456665540000131</v>
      </c>
      <c r="W43" s="82">
        <v>12.155991360000144</v>
      </c>
      <c r="X43" s="82">
        <v>12.38858273454548</v>
      </c>
      <c r="Z43" s="82">
        <v>23.713598774158072</v>
      </c>
      <c r="AA43" s="82">
        <v>23.713598774158072</v>
      </c>
      <c r="AB43" s="82">
        <v>24.769288184999823</v>
      </c>
      <c r="AC43" s="82">
        <v>14.456665539999904</v>
      </c>
      <c r="AD43" s="82">
        <v>12.155991359999916</v>
      </c>
      <c r="AE43" s="82">
        <v>12.388582734545253</v>
      </c>
      <c r="AG43" s="82">
        <v>-6.7205808149999484</v>
      </c>
      <c r="AH43" s="82">
        <v>-17.033203459999868</v>
      </c>
      <c r="AI43" s="82">
        <v>-19.333877639999855</v>
      </c>
      <c r="AJ43" s="82">
        <v>-19.101286265454519</v>
      </c>
    </row>
    <row r="44" spans="1:36" ht="14.4" x14ac:dyDescent="0.3">
      <c r="A44" s="67" t="s">
        <v>153</v>
      </c>
      <c r="B44" s="82">
        <v>0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0</v>
      </c>
      <c r="M44" s="82">
        <v>0</v>
      </c>
      <c r="N44" s="82">
        <v>0</v>
      </c>
      <c r="P44" s="82">
        <v>0</v>
      </c>
      <c r="Q44" s="82">
        <v>0</v>
      </c>
      <c r="R44" s="82">
        <v>0</v>
      </c>
      <c r="S44" s="82">
        <v>0</v>
      </c>
      <c r="T44" s="82">
        <v>0</v>
      </c>
      <c r="U44" s="82">
        <v>0</v>
      </c>
      <c r="V44" s="82">
        <v>0</v>
      </c>
      <c r="W44" s="82">
        <v>0</v>
      </c>
      <c r="X44" s="82">
        <v>0</v>
      </c>
      <c r="Z44" s="82">
        <v>0</v>
      </c>
      <c r="AA44" s="82">
        <v>0</v>
      </c>
      <c r="AB44" s="82">
        <v>0</v>
      </c>
      <c r="AC44" s="82">
        <v>0</v>
      </c>
      <c r="AD44" s="82">
        <v>0</v>
      </c>
      <c r="AE44" s="82">
        <v>0</v>
      </c>
      <c r="AG44" s="82">
        <v>0</v>
      </c>
      <c r="AH44" s="82">
        <v>0</v>
      </c>
      <c r="AI44" s="82">
        <v>0</v>
      </c>
      <c r="AJ44" s="82">
        <v>0</v>
      </c>
    </row>
    <row r="45" spans="1:36" ht="14.4" x14ac:dyDescent="0.3">
      <c r="A45" s="67" t="s">
        <v>157</v>
      </c>
      <c r="B45" s="82">
        <v>-2.6686677422451908</v>
      </c>
      <c r="C45" s="82">
        <v>-2.639910165361357</v>
      </c>
      <c r="D45" s="82">
        <v>-2.9120000000000346</v>
      </c>
      <c r="E45" s="82">
        <v>-2.9120000000000346</v>
      </c>
      <c r="F45" s="82">
        <v>-2.9120000000000346</v>
      </c>
      <c r="G45" s="82">
        <v>-2.9120000000000346</v>
      </c>
      <c r="H45" s="82">
        <v>-2.9120000000000346</v>
      </c>
      <c r="I45" s="82">
        <v>-2.9119999999999777</v>
      </c>
      <c r="J45" s="82">
        <v>-2.9120000000000346</v>
      </c>
      <c r="K45" s="82">
        <v>-0.27514957666596729</v>
      </c>
      <c r="L45" s="82">
        <v>-0.27514957666596729</v>
      </c>
      <c r="M45" s="82">
        <v>-0.27514957666596729</v>
      </c>
      <c r="N45" s="82">
        <v>-0.27514957666596729</v>
      </c>
      <c r="P45" s="82">
        <v>-6.8060000000000347</v>
      </c>
      <c r="Q45" s="82">
        <v>-6.8060000000000347</v>
      </c>
      <c r="R45" s="82">
        <v>-6.8060000000000347</v>
      </c>
      <c r="S45" s="82">
        <v>-6.8059999999999778</v>
      </c>
      <c r="T45" s="82">
        <v>-6.8060000000000347</v>
      </c>
      <c r="U45" s="82">
        <v>-4.1691495766659674</v>
      </c>
      <c r="V45" s="82">
        <v>-4.1691495766659674</v>
      </c>
      <c r="W45" s="82">
        <v>-4.1691495766659674</v>
      </c>
      <c r="X45" s="82">
        <v>-4.1691495766659674</v>
      </c>
      <c r="Z45" s="82">
        <v>-6.8059999999999832</v>
      </c>
      <c r="AA45" s="82">
        <v>-6.80600000000004</v>
      </c>
      <c r="AB45" s="82">
        <v>-4.1691495766659727</v>
      </c>
      <c r="AC45" s="82">
        <v>-4.1691495766659727</v>
      </c>
      <c r="AD45" s="82">
        <v>-4.1691495766659727</v>
      </c>
      <c r="AE45" s="82">
        <v>-4.1691495766659727</v>
      </c>
      <c r="AG45" s="82">
        <v>-1.495766659900255E-4</v>
      </c>
      <c r="AH45" s="82">
        <v>-1.495766659900255E-4</v>
      </c>
      <c r="AI45" s="82">
        <v>-1.495766659900255E-4</v>
      </c>
      <c r="AJ45" s="82">
        <v>-1.495766659900255E-4</v>
      </c>
    </row>
    <row r="46" spans="1:36" ht="14.4" x14ac:dyDescent="0.3">
      <c r="A46" s="67" t="s">
        <v>108</v>
      </c>
      <c r="B46" s="82">
        <v>29.236212777067067</v>
      </c>
      <c r="C46" s="82">
        <v>22.782710856023641</v>
      </c>
      <c r="D46" s="82">
        <v>107.91752195057893</v>
      </c>
      <c r="E46" s="82">
        <v>124.01525239831722</v>
      </c>
      <c r="F46" s="82">
        <v>32.099135981610743</v>
      </c>
      <c r="G46" s="82">
        <v>22.872732981608351</v>
      </c>
      <c r="H46" s="82">
        <v>7.2938699816093049</v>
      </c>
      <c r="I46" s="82">
        <v>17.846869981608052</v>
      </c>
      <c r="J46" s="82">
        <v>51.342271981608519</v>
      </c>
      <c r="K46" s="82">
        <v>130.29028408394925</v>
      </c>
      <c r="L46" s="82">
        <v>110.42946599999777</v>
      </c>
      <c r="M46" s="82">
        <v>146.19244482000408</v>
      </c>
      <c r="N46" s="82">
        <v>133.38828980999756</v>
      </c>
      <c r="P46" s="82">
        <v>92.285975981614456</v>
      </c>
      <c r="Q46" s="82">
        <v>78.059572981612064</v>
      </c>
      <c r="R46" s="82">
        <v>62.480709981613018</v>
      </c>
      <c r="S46" s="82">
        <v>73.033709981611764</v>
      </c>
      <c r="T46" s="82">
        <v>106.52911198161223</v>
      </c>
      <c r="U46" s="82">
        <v>185.47712408395296</v>
      </c>
      <c r="V46" s="82">
        <v>165.61630600000149</v>
      </c>
      <c r="W46" s="82">
        <v>201.3792848200078</v>
      </c>
      <c r="X46" s="82">
        <v>188.57512981000127</v>
      </c>
      <c r="Z46" s="82">
        <v>124.30533135160886</v>
      </c>
      <c r="AA46" s="82">
        <v>157.80073335160932</v>
      </c>
      <c r="AB46" s="82">
        <v>236.74874545395005</v>
      </c>
      <c r="AC46" s="82">
        <v>216.88792736999858</v>
      </c>
      <c r="AD46" s="82">
        <v>252.65090619000489</v>
      </c>
      <c r="AE46" s="82">
        <v>239.84675117999836</v>
      </c>
      <c r="AG46" s="82">
        <v>161.39648008394875</v>
      </c>
      <c r="AH46" s="82">
        <v>141.53566199999727</v>
      </c>
      <c r="AI46" s="82">
        <v>177.29864082000358</v>
      </c>
      <c r="AJ46" s="82">
        <v>164.49448580999706</v>
      </c>
    </row>
    <row r="47" spans="1:36" ht="14.4" x14ac:dyDescent="0.3">
      <c r="A47" s="67" t="s">
        <v>154</v>
      </c>
      <c r="B47" s="82">
        <v>663.50187809635986</v>
      </c>
      <c r="C47" s="82">
        <v>666.89673644761911</v>
      </c>
      <c r="D47" s="82">
        <v>718.03725299191706</v>
      </c>
      <c r="E47" s="82">
        <v>739.30541718152529</v>
      </c>
      <c r="F47" s="82">
        <v>705.85883492871505</v>
      </c>
      <c r="G47" s="82">
        <v>705.85883492871483</v>
      </c>
      <c r="H47" s="82">
        <v>767.30882733092483</v>
      </c>
      <c r="I47" s="82">
        <v>757.77538649850885</v>
      </c>
      <c r="J47" s="82">
        <v>712.04909612572828</v>
      </c>
      <c r="K47" s="82">
        <v>723.94737474727697</v>
      </c>
      <c r="L47" s="82">
        <v>646.3622041901541</v>
      </c>
      <c r="M47" s="82">
        <v>609.93210803610009</v>
      </c>
      <c r="N47" s="82">
        <v>831.82343762653625</v>
      </c>
      <c r="P47" s="82">
        <v>659.95883492871519</v>
      </c>
      <c r="Q47" s="82">
        <v>659.95883492871496</v>
      </c>
      <c r="R47" s="82">
        <v>721.40882733092496</v>
      </c>
      <c r="S47" s="82">
        <v>711.87538649850899</v>
      </c>
      <c r="T47" s="82">
        <v>666.14909612572842</v>
      </c>
      <c r="U47" s="82">
        <v>678.0473747472771</v>
      </c>
      <c r="V47" s="82">
        <v>600.46220419015424</v>
      </c>
      <c r="W47" s="82">
        <v>564.03210803610023</v>
      </c>
      <c r="X47" s="82">
        <v>785.92343762653638</v>
      </c>
      <c r="Z47" s="82">
        <v>482.07538649850903</v>
      </c>
      <c r="AA47" s="82">
        <v>436.34909612572847</v>
      </c>
      <c r="AB47" s="82">
        <v>448.24737474727715</v>
      </c>
      <c r="AC47" s="82">
        <v>370.66220419015428</v>
      </c>
      <c r="AD47" s="82">
        <v>334.23210803610027</v>
      </c>
      <c r="AE47" s="82">
        <v>556.12343762653643</v>
      </c>
      <c r="AG47" s="82">
        <v>550.33985261727696</v>
      </c>
      <c r="AH47" s="82">
        <v>472.7546820601541</v>
      </c>
      <c r="AI47" s="82">
        <v>436.32458590610008</v>
      </c>
      <c r="AJ47" s="82">
        <v>658.21591549653624</v>
      </c>
    </row>
    <row r="48" spans="1:36" ht="14.4" x14ac:dyDescent="0.3">
      <c r="A48" s="67" t="s">
        <v>155</v>
      </c>
      <c r="B48" s="82">
        <v>-8.3537824285144779E-2</v>
      </c>
      <c r="C48" s="82">
        <v>-6.7899730996600738E-2</v>
      </c>
      <c r="D48" s="82">
        <v>-6.7567581907951535E-2</v>
      </c>
      <c r="E48" s="82">
        <v>-3.2241010652228397E-2</v>
      </c>
      <c r="F48" s="82">
        <v>-7.9343105659631874E-2</v>
      </c>
      <c r="G48" s="82">
        <v>-7.9343105659745561E-2</v>
      </c>
      <c r="H48" s="82">
        <v>-6.7499999999881766E-2</v>
      </c>
      <c r="I48" s="82">
        <v>-6.7499999999881766E-2</v>
      </c>
      <c r="J48" s="82">
        <v>-9.0741999999863765E-2</v>
      </c>
      <c r="K48" s="82">
        <v>-9.0741999999863765E-2</v>
      </c>
      <c r="L48" s="82">
        <v>-9.0741999999977452E-2</v>
      </c>
      <c r="M48" s="82">
        <v>-9.9092637294688757E-2</v>
      </c>
      <c r="N48" s="82">
        <v>1.1368683772161603E-13</v>
      </c>
      <c r="P48" s="82">
        <v>-7.9343105659631874E-2</v>
      </c>
      <c r="Q48" s="82">
        <v>-7.9343105659745561E-2</v>
      </c>
      <c r="R48" s="82">
        <v>-6.7499999999881766E-2</v>
      </c>
      <c r="S48" s="82">
        <v>-6.7499999999881766E-2</v>
      </c>
      <c r="T48" s="82">
        <v>-9.0741999999863765E-2</v>
      </c>
      <c r="U48" s="82">
        <v>-9.0741999999863765E-2</v>
      </c>
      <c r="V48" s="82">
        <v>-9.0741999999977452E-2</v>
      </c>
      <c r="W48" s="82">
        <v>-9.9092637294688757E-2</v>
      </c>
      <c r="X48" s="82">
        <v>1.1368683772161603E-13</v>
      </c>
      <c r="Z48" s="82">
        <v>-6.7499999999881766E-2</v>
      </c>
      <c r="AA48" s="82">
        <v>-9.0741999999863765E-2</v>
      </c>
      <c r="AB48" s="82">
        <v>-9.0741999999863765E-2</v>
      </c>
      <c r="AC48" s="82">
        <v>-9.0741999999977452E-2</v>
      </c>
      <c r="AD48" s="82">
        <v>-9.9092637294688757E-2</v>
      </c>
      <c r="AE48" s="82">
        <v>1.1368683772161603E-13</v>
      </c>
      <c r="AG48" s="82">
        <v>-9.0741999999863765E-2</v>
      </c>
      <c r="AH48" s="82">
        <v>-9.0741999999977452E-2</v>
      </c>
      <c r="AI48" s="82">
        <v>-9.9092637294688757E-2</v>
      </c>
      <c r="AJ48" s="82">
        <v>1.1368683772161603E-13</v>
      </c>
    </row>
    <row r="49" spans="1:36" ht="14.4" x14ac:dyDescent="0.3">
      <c r="A49" s="67" t="s">
        <v>156</v>
      </c>
      <c r="B49" s="82">
        <v>-20.349285696952848</v>
      </c>
      <c r="C49" s="82">
        <v>15.219275227582443</v>
      </c>
      <c r="D49" s="82">
        <v>15.301335604949827</v>
      </c>
      <c r="E49" s="82">
        <v>24.029078254194133</v>
      </c>
      <c r="F49" s="82">
        <v>-17.607911944798275</v>
      </c>
      <c r="G49" s="82">
        <v>-17.607911944798161</v>
      </c>
      <c r="H49" s="82">
        <v>26.333114698055397</v>
      </c>
      <c r="I49" s="82">
        <v>47.694749441121644</v>
      </c>
      <c r="J49" s="82">
        <v>55.351243477037201</v>
      </c>
      <c r="K49" s="82">
        <v>75.545039078586228</v>
      </c>
      <c r="L49" s="82">
        <v>78.658330596167957</v>
      </c>
      <c r="M49" s="82">
        <v>87.122062000239907</v>
      </c>
      <c r="N49" s="82">
        <v>115.59501327999988</v>
      </c>
      <c r="P49" s="82">
        <v>-186.02291194479824</v>
      </c>
      <c r="Q49" s="82">
        <v>-186.02291194479812</v>
      </c>
      <c r="R49" s="82">
        <v>-142.08188530194457</v>
      </c>
      <c r="S49" s="82">
        <v>-120.72025055887833</v>
      </c>
      <c r="T49" s="82">
        <v>-113.06375652296278</v>
      </c>
      <c r="U49" s="82">
        <v>-92.86996092141375</v>
      </c>
      <c r="V49" s="82">
        <v>-89.756669403832021</v>
      </c>
      <c r="W49" s="82">
        <v>-81.292937999760071</v>
      </c>
      <c r="X49" s="82">
        <v>-52.819986720000102</v>
      </c>
      <c r="Z49" s="82">
        <v>-62.060250558878352</v>
      </c>
      <c r="AA49" s="82">
        <v>-54.403756522962794</v>
      </c>
      <c r="AB49" s="82">
        <v>-34.209960921413767</v>
      </c>
      <c r="AC49" s="82">
        <v>-31.096669403832038</v>
      </c>
      <c r="AD49" s="82">
        <v>-22.632937999760088</v>
      </c>
      <c r="AE49" s="82">
        <v>5.8400132799998801</v>
      </c>
      <c r="AG49" s="82">
        <v>-15.322960921413937</v>
      </c>
      <c r="AH49" s="82">
        <v>-12.209669403832208</v>
      </c>
      <c r="AI49" s="82">
        <v>-3.7459379997602582</v>
      </c>
      <c r="AJ49" s="82">
        <v>24.72701327999971</v>
      </c>
    </row>
    <row r="50" spans="1:36" ht="14.4" x14ac:dyDescent="0.3">
      <c r="A50" s="60" t="s">
        <v>109</v>
      </c>
      <c r="B50" s="62">
        <v>47.558648861534493</v>
      </c>
      <c r="C50" s="62">
        <v>46.096717191310745</v>
      </c>
      <c r="D50" s="62">
        <v>397.30191427629325</v>
      </c>
      <c r="E50" s="62">
        <v>463.38956874817086</v>
      </c>
      <c r="F50" s="62">
        <v>361.85260920995279</v>
      </c>
      <c r="G50" s="62">
        <v>383.45682090039099</v>
      </c>
      <c r="H50" s="62">
        <v>338.44534297039081</v>
      </c>
      <c r="I50" s="62">
        <v>368.44534297039081</v>
      </c>
      <c r="J50" s="62">
        <v>380.34141142040153</v>
      </c>
      <c r="K50" s="62">
        <v>365.47344601275472</v>
      </c>
      <c r="L50" s="62">
        <v>380.59677273275429</v>
      </c>
      <c r="M50" s="62">
        <v>331.52717883275454</v>
      </c>
      <c r="N50" s="62">
        <v>344.57233979275316</v>
      </c>
      <c r="P50" s="62">
        <v>292.81960920995243</v>
      </c>
      <c r="Q50" s="62">
        <v>314.42382090039064</v>
      </c>
      <c r="R50" s="62">
        <v>269.41234297039045</v>
      </c>
      <c r="S50" s="62">
        <v>299.41234297039045</v>
      </c>
      <c r="T50" s="62">
        <v>311.30841142040117</v>
      </c>
      <c r="U50" s="62">
        <v>296.44044601275436</v>
      </c>
      <c r="V50" s="62">
        <v>311.56377273275393</v>
      </c>
      <c r="W50" s="62">
        <v>262.49417883275419</v>
      </c>
      <c r="X50" s="62">
        <v>275.5393397927528</v>
      </c>
      <c r="Z50" s="62">
        <v>216.88234297039071</v>
      </c>
      <c r="AA50" s="62">
        <v>228.77841142040143</v>
      </c>
      <c r="AB50" s="62">
        <v>213.91044601275462</v>
      </c>
      <c r="AC50" s="62">
        <v>229.03377273275419</v>
      </c>
      <c r="AD50" s="62">
        <v>179.96417883275444</v>
      </c>
      <c r="AE50" s="62">
        <v>193.00933979275305</v>
      </c>
      <c r="AG50" s="62">
        <v>319.69528537275437</v>
      </c>
      <c r="AH50" s="62">
        <v>334.81861209275394</v>
      </c>
      <c r="AI50" s="62">
        <v>285.74901819275419</v>
      </c>
      <c r="AJ50" s="62">
        <v>298.7941791527528</v>
      </c>
    </row>
    <row r="51" spans="1:36" ht="14.4" x14ac:dyDescent="0.3">
      <c r="A51" s="67" t="s">
        <v>110</v>
      </c>
      <c r="B51" s="82">
        <v>56.561678366505475</v>
      </c>
      <c r="C51" s="82">
        <v>55.20548847779628</v>
      </c>
      <c r="D51" s="82">
        <v>376.7502385053649</v>
      </c>
      <c r="E51" s="82">
        <v>417.50049141597447</v>
      </c>
      <c r="F51" s="82">
        <v>366.47636429717249</v>
      </c>
      <c r="G51" s="82">
        <v>385.61316880307095</v>
      </c>
      <c r="H51" s="82">
        <v>365.60169087307077</v>
      </c>
      <c r="I51" s="82">
        <v>310.60169087307168</v>
      </c>
      <c r="J51" s="82">
        <v>332.21473964977395</v>
      </c>
      <c r="K51" s="82">
        <v>299.29641660348716</v>
      </c>
      <c r="L51" s="82">
        <v>237.91974332348718</v>
      </c>
      <c r="M51" s="82">
        <v>198.85014942348698</v>
      </c>
      <c r="N51" s="82">
        <v>186.034706563486</v>
      </c>
      <c r="P51" s="82">
        <v>367.82136429717275</v>
      </c>
      <c r="Q51" s="82">
        <v>386.9581688030712</v>
      </c>
      <c r="R51" s="82">
        <v>366.94669087307102</v>
      </c>
      <c r="S51" s="82">
        <v>311.94669087307193</v>
      </c>
      <c r="T51" s="82">
        <v>333.5597396497742</v>
      </c>
      <c r="U51" s="82">
        <v>300.64141660348741</v>
      </c>
      <c r="V51" s="82">
        <v>239.26474332348744</v>
      </c>
      <c r="W51" s="82">
        <v>200.19514942348724</v>
      </c>
      <c r="X51" s="82">
        <v>187.37970656348625</v>
      </c>
      <c r="Z51" s="82">
        <v>234.17269087307159</v>
      </c>
      <c r="AA51" s="82">
        <v>255.78573964977386</v>
      </c>
      <c r="AB51" s="82">
        <v>222.86741660348707</v>
      </c>
      <c r="AC51" s="82">
        <v>161.4907433234871</v>
      </c>
      <c r="AD51" s="82">
        <v>122.4211494234869</v>
      </c>
      <c r="AE51" s="82">
        <v>109.60570656348591</v>
      </c>
      <c r="AG51" s="82">
        <v>277.54325596348735</v>
      </c>
      <c r="AH51" s="82">
        <v>216.16658268348738</v>
      </c>
      <c r="AI51" s="82">
        <v>177.09698878348718</v>
      </c>
      <c r="AJ51" s="82">
        <v>164.28154592348619</v>
      </c>
    </row>
    <row r="52" spans="1:36" ht="14.4" x14ac:dyDescent="0.3">
      <c r="A52" s="67" t="s">
        <v>111</v>
      </c>
      <c r="B52" s="82">
        <v>-9.0030295049709821</v>
      </c>
      <c r="C52" s="82">
        <v>-9.1087712864853074</v>
      </c>
      <c r="D52" s="82">
        <v>20.551675770928114</v>
      </c>
      <c r="E52" s="82">
        <v>45.889077332196393</v>
      </c>
      <c r="F52" s="82">
        <v>-4.6237550872197062</v>
      </c>
      <c r="G52" s="82">
        <v>-2.1563479026804089</v>
      </c>
      <c r="H52" s="82">
        <v>-27.156347902680409</v>
      </c>
      <c r="I52" s="82">
        <v>57.843652097319591</v>
      </c>
      <c r="J52" s="82">
        <v>48.126671770627581</v>
      </c>
      <c r="K52" s="82">
        <v>66.177029409267561</v>
      </c>
      <c r="L52" s="82">
        <v>142.67702940926756</v>
      </c>
      <c r="M52" s="82">
        <v>132.67702940926756</v>
      </c>
      <c r="N52" s="82">
        <v>158.53763322926727</v>
      </c>
      <c r="P52" s="82">
        <v>-75.001755087219863</v>
      </c>
      <c r="Q52" s="82">
        <v>-72.534347902680565</v>
      </c>
      <c r="R52" s="82">
        <v>-97.534347902680565</v>
      </c>
      <c r="S52" s="82">
        <v>-12.534347902680565</v>
      </c>
      <c r="T52" s="82">
        <v>-22.251328229372575</v>
      </c>
      <c r="U52" s="82">
        <v>-4.2009705907325952</v>
      </c>
      <c r="V52" s="82">
        <v>72.299029409267405</v>
      </c>
      <c r="W52" s="82">
        <v>62.299029409267405</v>
      </c>
      <c r="X52" s="82">
        <v>88.159633229267115</v>
      </c>
      <c r="Z52" s="82">
        <v>-17.290347902680651</v>
      </c>
      <c r="AA52" s="82">
        <v>-27.007328229372661</v>
      </c>
      <c r="AB52" s="82">
        <v>-8.9569705907326806</v>
      </c>
      <c r="AC52" s="82">
        <v>67.543029409267319</v>
      </c>
      <c r="AD52" s="82">
        <v>57.543029409267319</v>
      </c>
      <c r="AE52" s="82">
        <v>83.403633229267029</v>
      </c>
      <c r="AG52" s="82">
        <v>42.152029409267243</v>
      </c>
      <c r="AH52" s="82">
        <v>118.65202940926724</v>
      </c>
      <c r="AI52" s="82">
        <v>108.65202940926724</v>
      </c>
      <c r="AJ52" s="82">
        <v>134.51263322926695</v>
      </c>
    </row>
    <row r="53" spans="1:36" ht="14.4" x14ac:dyDescent="0.3">
      <c r="A53" s="60" t="s">
        <v>112</v>
      </c>
      <c r="B53" s="62">
        <v>-82.582676946090032</v>
      </c>
      <c r="C53" s="62">
        <v>-144.18067063614399</v>
      </c>
      <c r="D53" s="62">
        <v>-65.938569544075108</v>
      </c>
      <c r="E53" s="62">
        <v>-264.01473594609161</v>
      </c>
      <c r="F53" s="62">
        <v>-308.81576049808245</v>
      </c>
      <c r="G53" s="62">
        <v>-305.07100039245324</v>
      </c>
      <c r="H53" s="62">
        <v>-269.36129717398398</v>
      </c>
      <c r="I53" s="62">
        <v>-239.41012841805059</v>
      </c>
      <c r="J53" s="62">
        <v>-262.02912566225223</v>
      </c>
      <c r="K53" s="62">
        <v>-116.83596578217748</v>
      </c>
      <c r="L53" s="62">
        <v>-50.572270069434126</v>
      </c>
      <c r="M53" s="62">
        <v>-137.34536480356201</v>
      </c>
      <c r="N53" s="62">
        <v>-131.05602732188345</v>
      </c>
      <c r="P53" s="62">
        <v>-430.44976049808247</v>
      </c>
      <c r="Q53" s="62">
        <v>-426.70500039245326</v>
      </c>
      <c r="R53" s="62">
        <v>-390.995297173984</v>
      </c>
      <c r="S53" s="62">
        <v>-361.0441284180506</v>
      </c>
      <c r="T53" s="62">
        <v>-383.66312566225224</v>
      </c>
      <c r="U53" s="62">
        <v>-238.4699657821775</v>
      </c>
      <c r="V53" s="62">
        <v>-172.20627006943414</v>
      </c>
      <c r="W53" s="62">
        <v>-258.97936480356202</v>
      </c>
      <c r="X53" s="62">
        <v>-252.69002732188346</v>
      </c>
      <c r="Z53" s="62">
        <v>-322.40212841805078</v>
      </c>
      <c r="AA53" s="62">
        <v>-345.02112566225242</v>
      </c>
      <c r="AB53" s="62">
        <v>-199.82796578217767</v>
      </c>
      <c r="AC53" s="62">
        <v>-133.56427006943431</v>
      </c>
      <c r="AD53" s="62">
        <v>-220.3373648035622</v>
      </c>
      <c r="AE53" s="62">
        <v>-214.04802732188364</v>
      </c>
      <c r="AG53" s="62">
        <v>-248.03996578217721</v>
      </c>
      <c r="AH53" s="62">
        <v>-181.77627006943385</v>
      </c>
      <c r="AI53" s="62">
        <v>-268.54936480356173</v>
      </c>
      <c r="AJ53" s="62">
        <v>-262.26002732188317</v>
      </c>
    </row>
    <row r="54" spans="1:36" ht="14.4" x14ac:dyDescent="0.3">
      <c r="A54" s="67" t="s">
        <v>113</v>
      </c>
      <c r="B54" s="82">
        <v>25.963155142500909</v>
      </c>
      <c r="C54" s="82">
        <v>-36.209148366599948</v>
      </c>
      <c r="D54" s="82">
        <v>32.989348885899744</v>
      </c>
      <c r="E54" s="82">
        <v>-178.82169429237729</v>
      </c>
      <c r="F54" s="82">
        <v>-178.82169429237729</v>
      </c>
      <c r="G54" s="82">
        <v>-141.89378382448012</v>
      </c>
      <c r="H54" s="82">
        <v>-140.13844308871921</v>
      </c>
      <c r="I54" s="82">
        <v>-100.72801970539967</v>
      </c>
      <c r="J54" s="82">
        <v>-84.242878173870849</v>
      </c>
      <c r="K54" s="82">
        <v>81.094673425799556</v>
      </c>
      <c r="L54" s="82">
        <v>93.734496492339531</v>
      </c>
      <c r="M54" s="82">
        <v>93.734496492339531</v>
      </c>
      <c r="N54" s="82">
        <v>69.997526611000467</v>
      </c>
      <c r="P54" s="82">
        <v>-178.82169429237729</v>
      </c>
      <c r="Q54" s="82">
        <v>-141.89378382448012</v>
      </c>
      <c r="R54" s="82">
        <v>-140.13844308871921</v>
      </c>
      <c r="S54" s="82">
        <v>-100.72801970539967</v>
      </c>
      <c r="T54" s="82">
        <v>-84.242878173870849</v>
      </c>
      <c r="U54" s="82">
        <v>81.094673425799556</v>
      </c>
      <c r="V54" s="82">
        <v>93.734496492339531</v>
      </c>
      <c r="W54" s="82">
        <v>93.734496492339531</v>
      </c>
      <c r="X54" s="82">
        <v>69.997526611000467</v>
      </c>
      <c r="Z54" s="82">
        <v>-76.845019705399864</v>
      </c>
      <c r="AA54" s="82">
        <v>-60.359878173871039</v>
      </c>
      <c r="AB54" s="82">
        <v>104.97767342579937</v>
      </c>
      <c r="AC54" s="82">
        <v>117.61749649233934</v>
      </c>
      <c r="AD54" s="82">
        <v>117.61749649233934</v>
      </c>
      <c r="AE54" s="82">
        <v>93.880526611000278</v>
      </c>
      <c r="AG54" s="82">
        <v>-51.01632657420032</v>
      </c>
      <c r="AH54" s="82">
        <v>-38.376503507660345</v>
      </c>
      <c r="AI54" s="82">
        <v>-38.376503507660345</v>
      </c>
      <c r="AJ54" s="82">
        <v>-62.11347338899941</v>
      </c>
    </row>
    <row r="55" spans="1:36" ht="14.4" x14ac:dyDescent="0.3">
      <c r="A55" s="67" t="s">
        <v>114</v>
      </c>
      <c r="B55" s="82">
        <v>-30</v>
      </c>
      <c r="C55" s="82">
        <v>-30</v>
      </c>
      <c r="D55" s="82">
        <v>-30</v>
      </c>
      <c r="E55" s="82">
        <v>-30</v>
      </c>
      <c r="F55" s="82">
        <v>-30</v>
      </c>
      <c r="G55" s="82">
        <v>-30</v>
      </c>
      <c r="H55" s="82">
        <v>-30</v>
      </c>
      <c r="I55" s="82">
        <v>-30</v>
      </c>
      <c r="J55" s="82">
        <v>-30</v>
      </c>
      <c r="K55" s="82">
        <v>-30</v>
      </c>
      <c r="L55" s="82">
        <v>-30</v>
      </c>
      <c r="M55" s="82">
        <v>-30</v>
      </c>
      <c r="N55" s="82">
        <v>-30</v>
      </c>
      <c r="P55" s="82">
        <v>-30</v>
      </c>
      <c r="Q55" s="82">
        <v>-30</v>
      </c>
      <c r="R55" s="82">
        <v>-30</v>
      </c>
      <c r="S55" s="82">
        <v>-30</v>
      </c>
      <c r="T55" s="82">
        <v>-30</v>
      </c>
      <c r="U55" s="82">
        <v>-30</v>
      </c>
      <c r="V55" s="82">
        <v>-30</v>
      </c>
      <c r="W55" s="82">
        <v>-30</v>
      </c>
      <c r="X55" s="82">
        <v>-30</v>
      </c>
      <c r="Z55" s="82">
        <v>-30</v>
      </c>
      <c r="AA55" s="82">
        <v>-30</v>
      </c>
      <c r="AB55" s="82">
        <v>-30</v>
      </c>
      <c r="AC55" s="82">
        <v>-30</v>
      </c>
      <c r="AD55" s="82">
        <v>-30</v>
      </c>
      <c r="AE55" s="82">
        <v>-30</v>
      </c>
      <c r="AG55" s="82">
        <v>-20.234999999999999</v>
      </c>
      <c r="AH55" s="82">
        <v>-20.234999999999999</v>
      </c>
      <c r="AI55" s="82">
        <v>-20.234999999999999</v>
      </c>
      <c r="AJ55" s="82">
        <v>-20.234999999999999</v>
      </c>
    </row>
    <row r="56" spans="1:36" ht="14.4" x14ac:dyDescent="0.3">
      <c r="A56" s="67" t="s">
        <v>115</v>
      </c>
      <c r="B56" s="82">
        <v>-162.01914289904153</v>
      </c>
      <c r="C56" s="82">
        <v>-165.30931108425358</v>
      </c>
      <c r="D56" s="82">
        <v>-169.36991144296297</v>
      </c>
      <c r="E56" s="82">
        <v>-155.66096366670331</v>
      </c>
      <c r="F56" s="82">
        <v>-187.36966921869214</v>
      </c>
      <c r="G56" s="82">
        <v>-213.40078113225093</v>
      </c>
      <c r="H56" s="82">
        <v>-183.69532298471484</v>
      </c>
      <c r="I56" s="82">
        <v>-208.47791712388073</v>
      </c>
      <c r="J56" s="82">
        <v>-237.52714546719244</v>
      </c>
      <c r="K56" s="82">
        <v>-240.27667441706149</v>
      </c>
      <c r="L56" s="82">
        <v>-196.25749397195909</v>
      </c>
      <c r="M56" s="82">
        <v>-279.15889770608419</v>
      </c>
      <c r="N56" s="82">
        <v>-246.65061239508634</v>
      </c>
      <c r="P56" s="82">
        <v>-310.48066921869213</v>
      </c>
      <c r="Q56" s="82">
        <v>-336.51178113225092</v>
      </c>
      <c r="R56" s="82">
        <v>-306.80632298471482</v>
      </c>
      <c r="S56" s="82">
        <v>-331.58891712388072</v>
      </c>
      <c r="T56" s="82">
        <v>-360.63814546719243</v>
      </c>
      <c r="U56" s="82">
        <v>-363.38767441706148</v>
      </c>
      <c r="V56" s="82">
        <v>-319.36849397195908</v>
      </c>
      <c r="W56" s="82">
        <v>-402.26989770608418</v>
      </c>
      <c r="X56" s="82">
        <v>-369.76161239508633</v>
      </c>
      <c r="Z56" s="82">
        <v>-312.49591712388076</v>
      </c>
      <c r="AA56" s="82">
        <v>-341.54514546719247</v>
      </c>
      <c r="AB56" s="82">
        <v>-344.29467441706151</v>
      </c>
      <c r="AC56" s="82">
        <v>-300.27549397195912</v>
      </c>
      <c r="AD56" s="82">
        <v>-383.17689770608422</v>
      </c>
      <c r="AE56" s="82">
        <v>-350.66861239508637</v>
      </c>
      <c r="AG56" s="82">
        <v>-236.51267441706145</v>
      </c>
      <c r="AH56" s="82">
        <v>-192.49349397195905</v>
      </c>
      <c r="AI56" s="82">
        <v>-275.39489770608418</v>
      </c>
      <c r="AJ56" s="82">
        <v>-242.8866123950863</v>
      </c>
    </row>
    <row r="57" spans="1:36" ht="14.4" x14ac:dyDescent="0.3">
      <c r="A57" s="67" t="s">
        <v>128</v>
      </c>
      <c r="B57" s="82">
        <v>101.24103278864662</v>
      </c>
      <c r="C57" s="82">
        <v>101.79243986543391</v>
      </c>
      <c r="D57" s="82">
        <v>114.46243986543401</v>
      </c>
      <c r="E57" s="82">
        <v>114.46243986543401</v>
      </c>
      <c r="F57" s="82">
        <v>114.46243986543401</v>
      </c>
      <c r="G57" s="82">
        <v>116.774439865434</v>
      </c>
      <c r="H57" s="82">
        <v>116.774439865434</v>
      </c>
      <c r="I57" s="82">
        <v>116.092439865434</v>
      </c>
      <c r="J57" s="82">
        <v>116.092439865434</v>
      </c>
      <c r="K57" s="82">
        <v>105.04123029599999</v>
      </c>
      <c r="L57" s="82">
        <v>105.04123029599999</v>
      </c>
      <c r="M57" s="82">
        <v>105.04123029599999</v>
      </c>
      <c r="N57" s="82">
        <v>105.04123029599999</v>
      </c>
      <c r="P57" s="82">
        <v>114.46243986543401</v>
      </c>
      <c r="Q57" s="82">
        <v>116.774439865434</v>
      </c>
      <c r="R57" s="82">
        <v>116.774439865434</v>
      </c>
      <c r="S57" s="82">
        <v>116.092439865434</v>
      </c>
      <c r="T57" s="82">
        <v>116.092439865434</v>
      </c>
      <c r="U57" s="82">
        <v>105.04123029599999</v>
      </c>
      <c r="V57" s="82">
        <v>105.04123029599999</v>
      </c>
      <c r="W57" s="82">
        <v>105.04123029599999</v>
      </c>
      <c r="X57" s="82">
        <v>105.04123029599999</v>
      </c>
      <c r="Z57" s="82">
        <v>116.092439865434</v>
      </c>
      <c r="AA57" s="82">
        <v>116.092439865434</v>
      </c>
      <c r="AB57" s="82">
        <v>105.04123029599999</v>
      </c>
      <c r="AC57" s="82">
        <v>105.04123029599999</v>
      </c>
      <c r="AD57" s="82">
        <v>105.04123029599999</v>
      </c>
      <c r="AE57" s="82">
        <v>105.04123029599999</v>
      </c>
      <c r="AG57" s="82">
        <v>105.04123029599999</v>
      </c>
      <c r="AH57" s="82">
        <v>105.04123029599999</v>
      </c>
      <c r="AI57" s="82">
        <v>105.04123029599999</v>
      </c>
      <c r="AJ57" s="82">
        <v>105.04123029599999</v>
      </c>
    </row>
    <row r="58" spans="1:36" ht="14.4" x14ac:dyDescent="0.3">
      <c r="A58" s="67" t="s">
        <v>125</v>
      </c>
      <c r="B58" s="82">
        <v>-17.767721978196278</v>
      </c>
      <c r="C58" s="82">
        <v>-14.454651050725261</v>
      </c>
      <c r="D58" s="82">
        <v>-14.020446852446184</v>
      </c>
      <c r="E58" s="82">
        <v>-13.994517852445824</v>
      </c>
      <c r="F58" s="82">
        <v>-27.08683685244705</v>
      </c>
      <c r="G58" s="82">
        <v>-36.550875301156339</v>
      </c>
      <c r="H58" s="82">
        <v>-32.301970965984765</v>
      </c>
      <c r="I58" s="82">
        <v>-16.296631454204544</v>
      </c>
      <c r="J58" s="82">
        <v>-26.351541886623636</v>
      </c>
      <c r="K58" s="82">
        <v>-32.695195086916101</v>
      </c>
      <c r="L58" s="82">
        <v>-23.090502885815113</v>
      </c>
      <c r="M58" s="82">
        <v>-26.962193885818124</v>
      </c>
      <c r="N58" s="82">
        <v>-29.444171833798464</v>
      </c>
      <c r="P58" s="82">
        <v>-25.609836852447188</v>
      </c>
      <c r="Q58" s="82">
        <v>-35.073875301156477</v>
      </c>
      <c r="R58" s="82">
        <v>-30.824970965984903</v>
      </c>
      <c r="S58" s="82">
        <v>-14.819631454204682</v>
      </c>
      <c r="T58" s="82">
        <v>-24.874541886623774</v>
      </c>
      <c r="U58" s="82">
        <v>-31.218195086916239</v>
      </c>
      <c r="V58" s="82">
        <v>-21.613502885815251</v>
      </c>
      <c r="W58" s="82">
        <v>-25.485193885818262</v>
      </c>
      <c r="X58" s="82">
        <v>-27.967171833798602</v>
      </c>
      <c r="Z58" s="82">
        <v>-19.153631454204515</v>
      </c>
      <c r="AA58" s="82">
        <v>-29.208541886623607</v>
      </c>
      <c r="AB58" s="82">
        <v>-35.552195086916072</v>
      </c>
      <c r="AC58" s="82">
        <v>-25.947502885815084</v>
      </c>
      <c r="AD58" s="82">
        <v>-29.819193885818095</v>
      </c>
      <c r="AE58" s="82">
        <v>-32.301171833798435</v>
      </c>
      <c r="AG58" s="82">
        <v>-45.317195086916058</v>
      </c>
      <c r="AH58" s="82">
        <v>-35.71250288581507</v>
      </c>
      <c r="AI58" s="82">
        <v>-39.584193885818081</v>
      </c>
      <c r="AJ58" s="82">
        <v>-42.066171833798421</v>
      </c>
    </row>
    <row r="59" spans="1:36" ht="14.4" x14ac:dyDescent="0.3">
      <c r="A59" s="60" t="s">
        <v>116</v>
      </c>
      <c r="B59" s="62">
        <v>-634.90097558051093</v>
      </c>
      <c r="C59" s="62">
        <v>-613.49730448539503</v>
      </c>
      <c r="D59" s="62">
        <v>-395.18242205163597</v>
      </c>
      <c r="E59" s="62">
        <v>-413.44228115720489</v>
      </c>
      <c r="F59" s="62">
        <v>-456.2301318604118</v>
      </c>
      <c r="G59" s="62">
        <v>-487.39483419325688</v>
      </c>
      <c r="H59" s="62">
        <v>-558.89334217847409</v>
      </c>
      <c r="I59" s="62">
        <v>-582.41397356990728</v>
      </c>
      <c r="J59" s="62">
        <v>-628.69252063335625</v>
      </c>
      <c r="K59" s="62">
        <v>-781.8325725164832</v>
      </c>
      <c r="L59" s="62">
        <v>-876.03806330756879</v>
      </c>
      <c r="M59" s="62">
        <v>-947.64516834941105</v>
      </c>
      <c r="N59" s="62">
        <v>-996.40896923940863</v>
      </c>
      <c r="P59" s="62">
        <v>-112.6411318604064</v>
      </c>
      <c r="Q59" s="62">
        <v>-143.80583419325148</v>
      </c>
      <c r="R59" s="62">
        <v>-215.30434217846869</v>
      </c>
      <c r="S59" s="62">
        <v>-238.82497356990189</v>
      </c>
      <c r="T59" s="62">
        <v>-285.10352063335085</v>
      </c>
      <c r="U59" s="62">
        <v>-438.2435725164778</v>
      </c>
      <c r="V59" s="62">
        <v>-532.44906330756339</v>
      </c>
      <c r="W59" s="62">
        <v>-604.05616834940565</v>
      </c>
      <c r="X59" s="62">
        <v>-652.81996923940324</v>
      </c>
      <c r="Z59" s="62">
        <v>304.94515743009424</v>
      </c>
      <c r="AA59" s="62">
        <v>258.66661036664527</v>
      </c>
      <c r="AB59" s="62">
        <v>105.52655848351833</v>
      </c>
      <c r="AC59" s="62">
        <v>11.321067692432734</v>
      </c>
      <c r="AD59" s="62">
        <v>-60.286037349409526</v>
      </c>
      <c r="AE59" s="62">
        <v>-109.04983823940711</v>
      </c>
      <c r="AG59" s="62">
        <v>197.69742748351791</v>
      </c>
      <c r="AH59" s="62">
        <v>103.49193669243232</v>
      </c>
      <c r="AI59" s="62">
        <v>31.884831650590058</v>
      </c>
      <c r="AJ59" s="62">
        <v>-16.878969239407525</v>
      </c>
    </row>
    <row r="60" spans="1:36" ht="14.4" x14ac:dyDescent="0.3">
      <c r="A60" s="67" t="s">
        <v>117</v>
      </c>
      <c r="B60" s="82">
        <v>1.7516529999957129</v>
      </c>
      <c r="C60" s="82">
        <v>1.38289800000166</v>
      </c>
      <c r="D60" s="82">
        <v>11.37064499999542</v>
      </c>
      <c r="E60" s="82">
        <v>6.6101309999958175</v>
      </c>
      <c r="F60" s="82">
        <v>10.474877999997261</v>
      </c>
      <c r="G60" s="82">
        <v>10.048224999996819</v>
      </c>
      <c r="H60" s="82">
        <v>9.1242949999959819</v>
      </c>
      <c r="I60" s="82">
        <v>10.003441999997449</v>
      </c>
      <c r="J60" s="82">
        <v>8.0324249999976018</v>
      </c>
      <c r="K60" s="82">
        <v>7.953812999996444</v>
      </c>
      <c r="L60" s="82">
        <v>8.4264849999963189</v>
      </c>
      <c r="M60" s="82">
        <v>7.2420389999988402</v>
      </c>
      <c r="N60" s="82">
        <v>5.1483150000003661</v>
      </c>
      <c r="P60" s="82">
        <v>9.074878000001263</v>
      </c>
      <c r="Q60" s="82">
        <v>8.6482250000008207</v>
      </c>
      <c r="R60" s="82">
        <v>7.7242949999999837</v>
      </c>
      <c r="S60" s="82">
        <v>8.6034420000014507</v>
      </c>
      <c r="T60" s="82">
        <v>6.6324250000016036</v>
      </c>
      <c r="U60" s="82">
        <v>6.5538130000004458</v>
      </c>
      <c r="V60" s="82">
        <v>7.0264850000003207</v>
      </c>
      <c r="W60" s="82">
        <v>5.8420390000028419</v>
      </c>
      <c r="X60" s="82">
        <v>3.7483150000043679</v>
      </c>
      <c r="Z60" s="82">
        <v>8.6034419999978127</v>
      </c>
      <c r="AA60" s="82">
        <v>6.6324249999979656</v>
      </c>
      <c r="AB60" s="82">
        <v>6.5538129999968078</v>
      </c>
      <c r="AC60" s="82">
        <v>7.0264849999966827</v>
      </c>
      <c r="AD60" s="82">
        <v>5.842038999999204</v>
      </c>
      <c r="AE60" s="82">
        <v>3.7483150000007299</v>
      </c>
      <c r="AG60" s="82">
        <v>6.5538129999968078</v>
      </c>
      <c r="AH60" s="82">
        <v>7.0264849999966827</v>
      </c>
      <c r="AI60" s="82">
        <v>5.842038999999204</v>
      </c>
      <c r="AJ60" s="82">
        <v>3.7483150000007299</v>
      </c>
    </row>
    <row r="61" spans="1:36" ht="14.4" x14ac:dyDescent="0.3">
      <c r="A61" s="67" t="s">
        <v>118</v>
      </c>
      <c r="B61" s="82">
        <v>-85.405837015988027</v>
      </c>
      <c r="C61" s="82">
        <v>-108.84662099170203</v>
      </c>
      <c r="D61" s="82">
        <v>-113.2794741877633</v>
      </c>
      <c r="E61" s="82">
        <v>-123.11547247217447</v>
      </c>
      <c r="F61" s="82">
        <v>-119.79181645350207</v>
      </c>
      <c r="G61" s="82">
        <v>-74.237209583217805</v>
      </c>
      <c r="H61" s="82">
        <v>-84.645587568440078</v>
      </c>
      <c r="I61" s="82">
        <v>-114.28531535032084</v>
      </c>
      <c r="J61" s="82">
        <v>-116.94651871045448</v>
      </c>
      <c r="K61" s="82">
        <v>-131.72413099999983</v>
      </c>
      <c r="L61" s="82">
        <v>-136.39706299999989</v>
      </c>
      <c r="M61" s="82">
        <v>-129.91758643185153</v>
      </c>
      <c r="N61" s="82">
        <v>-133.0900064418513</v>
      </c>
      <c r="P61" s="82">
        <v>-74.38381645350205</v>
      </c>
      <c r="Q61" s="82">
        <v>-28.829209583217789</v>
      </c>
      <c r="R61" s="82">
        <v>-39.237587568440063</v>
      </c>
      <c r="S61" s="82">
        <v>-68.877315350320828</v>
      </c>
      <c r="T61" s="82">
        <v>-71.538518710454468</v>
      </c>
      <c r="U61" s="82">
        <v>-86.316130999999814</v>
      </c>
      <c r="V61" s="82">
        <v>-90.989062999999874</v>
      </c>
      <c r="W61" s="82">
        <v>-84.509586431851517</v>
      </c>
      <c r="X61" s="82">
        <v>-87.682006441851286</v>
      </c>
      <c r="Z61" s="82">
        <v>100.61768464967918</v>
      </c>
      <c r="AA61" s="82">
        <v>97.956481289545536</v>
      </c>
      <c r="AB61" s="82">
        <v>83.178869000000191</v>
      </c>
      <c r="AC61" s="82">
        <v>78.505937000000131</v>
      </c>
      <c r="AD61" s="82">
        <v>84.985413568148488</v>
      </c>
      <c r="AE61" s="82">
        <v>81.812993558148719</v>
      </c>
      <c r="AG61" s="82">
        <v>102.35186900000019</v>
      </c>
      <c r="AH61" s="82">
        <v>97.678937000000133</v>
      </c>
      <c r="AI61" s="82">
        <v>104.15841356814849</v>
      </c>
      <c r="AJ61" s="82">
        <v>100.98599355814872</v>
      </c>
    </row>
    <row r="62" spans="1:36" ht="14.4" x14ac:dyDescent="0.3">
      <c r="A62" s="67" t="s">
        <v>119</v>
      </c>
      <c r="B62" s="82">
        <v>-141.73642840400601</v>
      </c>
      <c r="C62" s="82">
        <v>-132.07373617990828</v>
      </c>
      <c r="D62" s="82">
        <v>-141.9704755114131</v>
      </c>
      <c r="E62" s="82">
        <v>-170.27863597934186</v>
      </c>
      <c r="F62" s="82">
        <v>-163.06533465725681</v>
      </c>
      <c r="G62" s="82">
        <v>-192.3119526502461</v>
      </c>
      <c r="H62" s="82">
        <v>-219.58716765024604</v>
      </c>
      <c r="I62" s="82">
        <v>-195.58709825979884</v>
      </c>
      <c r="J62" s="82">
        <v>-196.44528525979888</v>
      </c>
      <c r="K62" s="82">
        <v>-216.99276325979861</v>
      </c>
      <c r="L62" s="82">
        <v>-220.74305425979884</v>
      </c>
      <c r="M62" s="82">
        <v>-211.49249625979877</v>
      </c>
      <c r="N62" s="82">
        <v>-213.88406925979882</v>
      </c>
      <c r="P62" s="82">
        <v>-32.179334657256845</v>
      </c>
      <c r="Q62" s="82">
        <v>-61.425952650246131</v>
      </c>
      <c r="R62" s="82">
        <v>-88.701167650246077</v>
      </c>
      <c r="S62" s="82">
        <v>-64.701098259798869</v>
      </c>
      <c r="T62" s="82">
        <v>-65.559285259798912</v>
      </c>
      <c r="U62" s="82">
        <v>-86.10676325979864</v>
      </c>
      <c r="V62" s="82">
        <v>-89.857054259798872</v>
      </c>
      <c r="W62" s="82">
        <v>-80.606496259798803</v>
      </c>
      <c r="X62" s="82">
        <v>-82.998069259798854</v>
      </c>
      <c r="Z62" s="82">
        <v>-12.404098259798786</v>
      </c>
      <c r="AA62" s="82">
        <v>-13.26228525979883</v>
      </c>
      <c r="AB62" s="82">
        <v>-33.809763259798558</v>
      </c>
      <c r="AC62" s="82">
        <v>-37.56005425979879</v>
      </c>
      <c r="AD62" s="82">
        <v>-28.309496259798721</v>
      </c>
      <c r="AE62" s="82">
        <v>-30.701069259798771</v>
      </c>
      <c r="AG62" s="82">
        <v>-33.381763259798561</v>
      </c>
      <c r="AH62" s="82">
        <v>-37.132054259798792</v>
      </c>
      <c r="AI62" s="82">
        <v>-27.881496259798723</v>
      </c>
      <c r="AJ62" s="82">
        <v>-30.273069259798774</v>
      </c>
    </row>
    <row r="63" spans="1:36" ht="14.4" x14ac:dyDescent="0.3">
      <c r="A63" s="67" t="s">
        <v>120</v>
      </c>
      <c r="B63" s="82">
        <v>-270.16944927321197</v>
      </c>
      <c r="C63" s="82">
        <v>-258.97802583916052</v>
      </c>
      <c r="D63" s="82">
        <v>-210.45130072342874</v>
      </c>
      <c r="E63" s="82">
        <v>-220.34094602156904</v>
      </c>
      <c r="F63" s="82">
        <v>-227.59555299999988</v>
      </c>
      <c r="G63" s="82">
        <v>-254.01621499999999</v>
      </c>
      <c r="H63" s="82">
        <v>-264.89405700000009</v>
      </c>
      <c r="I63" s="82">
        <v>-222.84786199999996</v>
      </c>
      <c r="J63" s="82">
        <v>-224.60286000000008</v>
      </c>
      <c r="K63" s="82">
        <v>-240.2132949999999</v>
      </c>
      <c r="L63" s="82">
        <v>-254.89198599999997</v>
      </c>
      <c r="M63" s="82">
        <v>-266.15901899999994</v>
      </c>
      <c r="N63" s="82">
        <v>-266.63123100000007</v>
      </c>
      <c r="P63" s="82">
        <v>-129.61255299999988</v>
      </c>
      <c r="Q63" s="82">
        <v>-156.03321499999998</v>
      </c>
      <c r="R63" s="82">
        <v>-166.91105700000008</v>
      </c>
      <c r="S63" s="82">
        <v>-124.86486199999996</v>
      </c>
      <c r="T63" s="82">
        <v>-126.61986000000007</v>
      </c>
      <c r="U63" s="82">
        <v>-142.2302949999999</v>
      </c>
      <c r="V63" s="82">
        <v>-156.90898599999997</v>
      </c>
      <c r="W63" s="82">
        <v>-168.17601899999994</v>
      </c>
      <c r="X63" s="82">
        <v>-168.64823100000007</v>
      </c>
      <c r="Z63" s="82">
        <v>79.098138000000063</v>
      </c>
      <c r="AA63" s="82">
        <v>77.343139999999948</v>
      </c>
      <c r="AB63" s="82">
        <v>61.732705000000124</v>
      </c>
      <c r="AC63" s="82">
        <v>47.054014000000052</v>
      </c>
      <c r="AD63" s="82">
        <v>35.786981000000083</v>
      </c>
      <c r="AE63" s="82">
        <v>35.314768999999956</v>
      </c>
      <c r="AG63" s="82">
        <v>57.807705000000169</v>
      </c>
      <c r="AH63" s="82">
        <v>43.129014000000097</v>
      </c>
      <c r="AI63" s="82">
        <v>31.861981000000128</v>
      </c>
      <c r="AJ63" s="82">
        <v>31.389769000000001</v>
      </c>
    </row>
    <row r="64" spans="1:36" ht="14.4" x14ac:dyDescent="0.3">
      <c r="A64" s="67" t="s">
        <v>158</v>
      </c>
      <c r="B64" s="82">
        <v>-29.568524289910016</v>
      </c>
      <c r="C64" s="82">
        <v>-29.727583495688634</v>
      </c>
      <c r="D64" s="82">
        <v>-17.501935522456506</v>
      </c>
      <c r="E64" s="82">
        <v>3.0284330245211777</v>
      </c>
      <c r="F64" s="82">
        <v>1.696177100217767</v>
      </c>
      <c r="G64" s="82">
        <v>-0.35183535248745557</v>
      </c>
      <c r="H64" s="82">
        <v>-0.35183535248745557</v>
      </c>
      <c r="I64" s="82">
        <v>19.648164647512544</v>
      </c>
      <c r="J64" s="82">
        <v>8.4221851291480334</v>
      </c>
      <c r="K64" s="82">
        <v>-26.945779000000044</v>
      </c>
      <c r="L64" s="82">
        <v>-31.56798500000005</v>
      </c>
      <c r="M64" s="82">
        <v>-31.567985000000022</v>
      </c>
      <c r="N64" s="82">
        <v>-31.567984999999965</v>
      </c>
      <c r="P64" s="82">
        <v>3.3461771002177443</v>
      </c>
      <c r="Q64" s="82">
        <v>1.2981646475125217</v>
      </c>
      <c r="R64" s="82">
        <v>1.2981646475125217</v>
      </c>
      <c r="S64" s="82">
        <v>21.298164647512522</v>
      </c>
      <c r="T64" s="82">
        <v>10.072185129148011</v>
      </c>
      <c r="U64" s="82">
        <v>-25.295779000000067</v>
      </c>
      <c r="V64" s="82">
        <v>-29.917985000000073</v>
      </c>
      <c r="W64" s="82">
        <v>-29.917985000000044</v>
      </c>
      <c r="X64" s="82">
        <v>-29.917984999999987</v>
      </c>
      <c r="Z64" s="82">
        <v>28.197164647512523</v>
      </c>
      <c r="AA64" s="82">
        <v>16.971185129148012</v>
      </c>
      <c r="AB64" s="82">
        <v>-18.396779000000066</v>
      </c>
      <c r="AC64" s="82">
        <v>-23.018985000000072</v>
      </c>
      <c r="AD64" s="82">
        <v>-23.018985000000043</v>
      </c>
      <c r="AE64" s="82">
        <v>-23.018984999999986</v>
      </c>
      <c r="AG64" s="82">
        <v>-18.396779000000066</v>
      </c>
      <c r="AH64" s="82">
        <v>-23.018985000000072</v>
      </c>
      <c r="AI64" s="82">
        <v>-23.018985000000043</v>
      </c>
      <c r="AJ64" s="82">
        <v>-23.018984999999986</v>
      </c>
    </row>
    <row r="65" spans="1:36" ht="14.4" x14ac:dyDescent="0.3">
      <c r="A65" s="67" t="s">
        <v>121</v>
      </c>
      <c r="B65" s="82">
        <v>-84.683150175435117</v>
      </c>
      <c r="C65" s="82">
        <v>-89.175852163849754</v>
      </c>
      <c r="D65" s="82">
        <v>-63.601983352135903</v>
      </c>
      <c r="E65" s="82">
        <v>-25.937811008336553</v>
      </c>
      <c r="F65" s="82">
        <v>-59.066868138044811</v>
      </c>
      <c r="G65" s="82">
        <v>-61.484488695248501</v>
      </c>
      <c r="H65" s="82">
        <v>-56.378813695248027</v>
      </c>
      <c r="I65" s="82">
        <v>-100.01045969524853</v>
      </c>
      <c r="J65" s="82">
        <v>-78.283086817588469</v>
      </c>
      <c r="K65" s="82">
        <v>-130.05497200000002</v>
      </c>
      <c r="L65" s="82">
        <v>-157.11919499999988</v>
      </c>
      <c r="M65" s="82">
        <v>-201.04988370999956</v>
      </c>
      <c r="N65" s="82">
        <v>-200.74942763000001</v>
      </c>
      <c r="P65" s="82">
        <v>-20.413868138044791</v>
      </c>
      <c r="Q65" s="82">
        <v>-22.831488695248481</v>
      </c>
      <c r="R65" s="82">
        <v>-17.725813695248007</v>
      </c>
      <c r="S65" s="82">
        <v>-61.357459695248508</v>
      </c>
      <c r="T65" s="82">
        <v>-39.630086817588449</v>
      </c>
      <c r="U65" s="82">
        <v>-91.401972000000001</v>
      </c>
      <c r="V65" s="82">
        <v>-118.46619499999986</v>
      </c>
      <c r="W65" s="82">
        <v>-162.39688370999954</v>
      </c>
      <c r="X65" s="82">
        <v>-162.09642762999999</v>
      </c>
      <c r="Z65" s="82">
        <v>-26.775459695248514</v>
      </c>
      <c r="AA65" s="82">
        <v>-5.0480868175884552</v>
      </c>
      <c r="AB65" s="82">
        <v>-56.819972000000007</v>
      </c>
      <c r="AC65" s="82">
        <v>-83.884194999999863</v>
      </c>
      <c r="AD65" s="82">
        <v>-127.81488370999955</v>
      </c>
      <c r="AE65" s="82">
        <v>-127.51442763</v>
      </c>
      <c r="AG65" s="82">
        <v>-35.538972000000058</v>
      </c>
      <c r="AH65" s="82">
        <v>-62.603194999999914</v>
      </c>
      <c r="AI65" s="82">
        <v>-106.5338837099996</v>
      </c>
      <c r="AJ65" s="82">
        <v>-106.23342763000005</v>
      </c>
    </row>
    <row r="66" spans="1:36" ht="14.4" x14ac:dyDescent="0.3">
      <c r="A66" s="67" t="s">
        <v>6</v>
      </c>
      <c r="B66" s="82">
        <v>-25.689820155429857</v>
      </c>
      <c r="C66" s="82">
        <v>-25.532048582429837</v>
      </c>
      <c r="D66" s="82">
        <v>-7.2917450000000485</v>
      </c>
      <c r="E66" s="82">
        <v>-3.2764180000000351</v>
      </c>
      <c r="F66" s="82">
        <v>-13.160117000000014</v>
      </c>
      <c r="G66" s="82">
        <v>-15.250373999999965</v>
      </c>
      <c r="H66" s="82">
        <v>-15.142207000000127</v>
      </c>
      <c r="I66" s="82">
        <v>-16.387265000000099</v>
      </c>
      <c r="J66" s="82">
        <v>-17.470361000000054</v>
      </c>
      <c r="K66" s="82">
        <v>-14.307919000000055</v>
      </c>
      <c r="L66" s="82">
        <v>-17.94510500000041</v>
      </c>
      <c r="M66" s="82">
        <v>-16.764686999999952</v>
      </c>
      <c r="N66" s="82">
        <v>-14.572999999999979</v>
      </c>
      <c r="P66" s="82">
        <v>-12.888117000000022</v>
      </c>
      <c r="Q66" s="82">
        <v>-14.978373999999974</v>
      </c>
      <c r="R66" s="82">
        <v>-14.870207000000136</v>
      </c>
      <c r="S66" s="82">
        <v>-16.115265000000107</v>
      </c>
      <c r="T66" s="82">
        <v>-17.198361000000062</v>
      </c>
      <c r="U66" s="82">
        <v>-14.035919000000064</v>
      </c>
      <c r="V66" s="82">
        <v>-17.673105000000419</v>
      </c>
      <c r="W66" s="82">
        <v>-16.492686999999961</v>
      </c>
      <c r="X66" s="82">
        <v>-14.300999999999988</v>
      </c>
      <c r="Z66" s="82">
        <v>-16.074265000000082</v>
      </c>
      <c r="AA66" s="82">
        <v>-17.157361000000037</v>
      </c>
      <c r="AB66" s="82">
        <v>-13.994919000000039</v>
      </c>
      <c r="AC66" s="82">
        <v>-17.632105000000394</v>
      </c>
      <c r="AD66" s="82">
        <v>-16.451686999999936</v>
      </c>
      <c r="AE66" s="82">
        <v>-14.259999999999962</v>
      </c>
      <c r="AG66" s="82">
        <v>-13.994919000000039</v>
      </c>
      <c r="AH66" s="82">
        <v>-17.632105000000394</v>
      </c>
      <c r="AI66" s="82">
        <v>-16.451686999999936</v>
      </c>
      <c r="AJ66" s="82">
        <v>-14.259999999999962</v>
      </c>
    </row>
    <row r="67" spans="1:36" ht="14.4" x14ac:dyDescent="0.3">
      <c r="A67" s="67" t="s">
        <v>129</v>
      </c>
      <c r="B67" s="82">
        <v>-44.281992000000287</v>
      </c>
      <c r="C67" s="82">
        <v>-6.7761985807021574</v>
      </c>
      <c r="D67" s="82">
        <v>25.598850809008809</v>
      </c>
      <c r="E67" s="82">
        <v>71.940346758233432</v>
      </c>
      <c r="F67" s="82">
        <v>14.525092144076211</v>
      </c>
      <c r="G67" s="82">
        <v>4.2053870330066729</v>
      </c>
      <c r="H67" s="82">
        <v>-4.0407279669931313</v>
      </c>
      <c r="I67" s="82">
        <v>-20.539998966993267</v>
      </c>
      <c r="J67" s="82">
        <v>-34.636431069329547</v>
      </c>
      <c r="K67" s="82">
        <v>-33.817959000000087</v>
      </c>
      <c r="L67" s="82">
        <v>-54.036895999999956</v>
      </c>
      <c r="M67" s="82">
        <v>-69.497776990000261</v>
      </c>
      <c r="N67" s="82">
        <v>-83.083817950000935</v>
      </c>
      <c r="P67" s="82">
        <v>22.023092144076145</v>
      </c>
      <c r="Q67" s="82">
        <v>11.703387033006607</v>
      </c>
      <c r="R67" s="82">
        <v>3.4572720330068023</v>
      </c>
      <c r="S67" s="82">
        <v>-13.041998966993333</v>
      </c>
      <c r="T67" s="82">
        <v>-27.138431069329613</v>
      </c>
      <c r="U67" s="82">
        <v>-26.319959000000154</v>
      </c>
      <c r="V67" s="82">
        <v>-46.538896000000022</v>
      </c>
      <c r="W67" s="82">
        <v>-61.999776990000328</v>
      </c>
      <c r="X67" s="82">
        <v>-75.585817950001001</v>
      </c>
      <c r="Z67" s="82">
        <v>59.257001033006645</v>
      </c>
      <c r="AA67" s="82">
        <v>45.160568930670365</v>
      </c>
      <c r="AB67" s="82">
        <v>45.979040999999825</v>
      </c>
      <c r="AC67" s="82">
        <v>25.760103999999956</v>
      </c>
      <c r="AD67" s="82">
        <v>10.29922300999965</v>
      </c>
      <c r="AE67" s="82">
        <v>-3.2868179500010228</v>
      </c>
      <c r="AG67" s="82">
        <v>72.980040999999915</v>
      </c>
      <c r="AH67" s="82">
        <v>52.761104000000046</v>
      </c>
      <c r="AI67" s="82">
        <v>37.30022300999974</v>
      </c>
      <c r="AJ67" s="82">
        <v>23.714182049999067</v>
      </c>
    </row>
    <row r="68" spans="1:36" ht="14.4" x14ac:dyDescent="0.3">
      <c r="A68" s="67" t="s">
        <v>130</v>
      </c>
      <c r="B68" s="82">
        <v>35.480541733472691</v>
      </c>
      <c r="C68" s="82">
        <v>27.006816348044609</v>
      </c>
      <c r="D68" s="82">
        <v>26.130836586392064</v>
      </c>
      <c r="E68" s="82">
        <v>26.236996586392067</v>
      </c>
      <c r="F68" s="82">
        <v>47.207990000000009</v>
      </c>
      <c r="G68" s="82">
        <v>51.101534999999998</v>
      </c>
      <c r="H68" s="82">
        <v>49.326107999999998</v>
      </c>
      <c r="I68" s="82">
        <v>47.465178000000009</v>
      </c>
      <c r="J68" s="82">
        <v>47.862260000000006</v>
      </c>
      <c r="K68" s="82">
        <v>44.382217000000011</v>
      </c>
      <c r="L68" s="82">
        <v>45.849716999999991</v>
      </c>
      <c r="M68" s="82">
        <v>44.44922201</v>
      </c>
      <c r="N68" s="82">
        <v>44.122803000000019</v>
      </c>
      <c r="P68" s="82">
        <v>48.161990000000003</v>
      </c>
      <c r="Q68" s="82">
        <v>52.055534999999992</v>
      </c>
      <c r="R68" s="82">
        <v>50.280107999999991</v>
      </c>
      <c r="S68" s="82">
        <v>48.419178000000002</v>
      </c>
      <c r="T68" s="82">
        <v>48.81626</v>
      </c>
      <c r="U68" s="82">
        <v>45.336217000000005</v>
      </c>
      <c r="V68" s="82">
        <v>46.803716999999985</v>
      </c>
      <c r="W68" s="82">
        <v>45.403222009999993</v>
      </c>
      <c r="X68" s="82">
        <v>45.076803000000012</v>
      </c>
      <c r="Z68" s="82">
        <v>42.333178000000004</v>
      </c>
      <c r="AA68" s="82">
        <v>42.730260000000001</v>
      </c>
      <c r="AB68" s="82">
        <v>39.250217000000006</v>
      </c>
      <c r="AC68" s="82">
        <v>40.717716999999986</v>
      </c>
      <c r="AD68" s="82">
        <v>39.317222009999995</v>
      </c>
      <c r="AE68" s="82">
        <v>38.990803000000014</v>
      </c>
      <c r="AG68" s="82">
        <v>39.250217000000006</v>
      </c>
      <c r="AH68" s="82">
        <v>40.717716999999986</v>
      </c>
      <c r="AI68" s="82">
        <v>39.317222009999995</v>
      </c>
      <c r="AJ68" s="82">
        <v>38.990803000000014</v>
      </c>
    </row>
    <row r="69" spans="1:36" ht="14.4" x14ac:dyDescent="0.3">
      <c r="A69" s="67" t="s">
        <v>131</v>
      </c>
      <c r="B69" s="82">
        <v>-27.442488000000026</v>
      </c>
      <c r="C69" s="82">
        <v>-27.476447000000036</v>
      </c>
      <c r="D69" s="82">
        <v>-18.269448999999952</v>
      </c>
      <c r="E69" s="82">
        <v>-18.23732221998344</v>
      </c>
      <c r="F69" s="82">
        <v>-22.924578349999962</v>
      </c>
      <c r="G69" s="82">
        <v>-23.775399350000015</v>
      </c>
      <c r="H69" s="82">
        <v>-21.686747350000019</v>
      </c>
      <c r="I69" s="82">
        <v>-22.941505350000028</v>
      </c>
      <c r="J69" s="82">
        <v>-24.710888350000033</v>
      </c>
      <c r="K69" s="82">
        <v>-26.202744999999993</v>
      </c>
      <c r="L69" s="82">
        <v>-25.518831000000006</v>
      </c>
      <c r="M69" s="82">
        <v>-24.35856499999997</v>
      </c>
      <c r="N69" s="82">
        <v>-22.969977999999998</v>
      </c>
      <c r="P69" s="82">
        <v>-9.8035783499999809</v>
      </c>
      <c r="Q69" s="82">
        <v>-10.654399350000034</v>
      </c>
      <c r="R69" s="82">
        <v>-8.5657473500000378</v>
      </c>
      <c r="S69" s="82">
        <v>-9.8205053500000474</v>
      </c>
      <c r="T69" s="82">
        <v>-11.589888350000052</v>
      </c>
      <c r="U69" s="82">
        <v>-13.081745000000012</v>
      </c>
      <c r="V69" s="82">
        <v>-12.397831000000025</v>
      </c>
      <c r="W69" s="82">
        <v>-11.237564999999989</v>
      </c>
      <c r="X69" s="82">
        <v>-9.8489780000000167</v>
      </c>
      <c r="Z69" s="82">
        <v>6.3494946499999685</v>
      </c>
      <c r="AA69" s="82">
        <v>4.5801116499999637</v>
      </c>
      <c r="AB69" s="82">
        <v>3.0882550000000037</v>
      </c>
      <c r="AC69" s="82">
        <v>3.772168999999991</v>
      </c>
      <c r="AD69" s="82">
        <v>4.9324350000000265</v>
      </c>
      <c r="AE69" s="82">
        <v>6.3210219999999993</v>
      </c>
      <c r="AG69" s="82">
        <v>8.4292549999999835</v>
      </c>
      <c r="AH69" s="82">
        <v>9.1131689999999708</v>
      </c>
      <c r="AI69" s="82">
        <v>10.273435000000006</v>
      </c>
      <c r="AJ69" s="82">
        <v>11.662021999999979</v>
      </c>
    </row>
    <row r="70" spans="1:36" ht="14.4" x14ac:dyDescent="0.3">
      <c r="A70" s="67" t="s">
        <v>132</v>
      </c>
      <c r="B70" s="82">
        <v>9.8912000000002109E-2</v>
      </c>
      <c r="C70" s="82">
        <v>9.5929999999949445E-2</v>
      </c>
      <c r="D70" s="82">
        <v>0.19314099999989409</v>
      </c>
      <c r="E70" s="82">
        <v>0.19317099999990361</v>
      </c>
      <c r="F70" s="82">
        <v>-7.2634999999923622E-2</v>
      </c>
      <c r="G70" s="82">
        <v>-6.1357999999930968E-2</v>
      </c>
      <c r="H70" s="82">
        <v>-6.5310000000028623E-2</v>
      </c>
      <c r="I70" s="82">
        <v>-9.0833999999933468E-2</v>
      </c>
      <c r="J70" s="82">
        <v>-4.5122079999931231E-2</v>
      </c>
      <c r="K70" s="82">
        <v>-4.689608000008505E-2</v>
      </c>
      <c r="L70" s="82">
        <v>-4.9464079999925303E-2</v>
      </c>
      <c r="M70" s="82">
        <v>-3.8603080000005008E-2</v>
      </c>
      <c r="N70" s="82">
        <v>-3.5950079999924611E-2</v>
      </c>
      <c r="P70" s="82">
        <v>0.22036500000007919</v>
      </c>
      <c r="Q70" s="82">
        <v>0.23164200000007185</v>
      </c>
      <c r="R70" s="82">
        <v>0.22768999999997419</v>
      </c>
      <c r="S70" s="82">
        <v>0.20216600000006935</v>
      </c>
      <c r="T70" s="82">
        <v>0.24787792000007158</v>
      </c>
      <c r="U70" s="82">
        <v>0.24610391999991776</v>
      </c>
      <c r="V70" s="82">
        <v>0.24353592000007751</v>
      </c>
      <c r="W70" s="82">
        <v>0.25439691999999781</v>
      </c>
      <c r="X70" s="82">
        <v>0.2570499200000782</v>
      </c>
      <c r="Z70" s="82">
        <v>-2.3548339999999328</v>
      </c>
      <c r="AA70" s="82">
        <v>-2.3091220799999306</v>
      </c>
      <c r="AB70" s="82">
        <v>-2.3108960800000844</v>
      </c>
      <c r="AC70" s="82">
        <v>-2.3134640799999246</v>
      </c>
      <c r="AD70" s="82">
        <v>-2.3026030800000044</v>
      </c>
      <c r="AE70" s="82">
        <v>-2.299950079999924</v>
      </c>
      <c r="AG70" s="82">
        <v>-2.3108960800000844</v>
      </c>
      <c r="AH70" s="82">
        <v>-2.3134640799999246</v>
      </c>
      <c r="AI70" s="82">
        <v>-2.3026030800000044</v>
      </c>
      <c r="AJ70" s="82">
        <v>-2.299950079999924</v>
      </c>
    </row>
    <row r="71" spans="1:36" ht="14.4" x14ac:dyDescent="0.3">
      <c r="A71" s="67" t="s">
        <v>133</v>
      </c>
      <c r="B71" s="82">
        <v>-0.46791100000000085</v>
      </c>
      <c r="C71" s="82">
        <v>-0.48838899999997665</v>
      </c>
      <c r="D71" s="82">
        <v>-8.9323329999999928</v>
      </c>
      <c r="E71" s="82">
        <v>-8.9323329999999928</v>
      </c>
      <c r="F71" s="82">
        <v>1.1810239999999723</v>
      </c>
      <c r="G71" s="82">
        <v>4.438695999999986</v>
      </c>
      <c r="H71" s="82">
        <v>0.94872599999998641</v>
      </c>
      <c r="I71" s="82">
        <v>0.9208049999999659</v>
      </c>
      <c r="J71" s="82">
        <v>0.92094499999996771</v>
      </c>
      <c r="K71" s="82">
        <v>0.96404499999997739</v>
      </c>
      <c r="L71" s="82">
        <v>0.91616099999996692</v>
      </c>
      <c r="M71" s="82">
        <v>0.91273499999999785</v>
      </c>
      <c r="N71" s="82">
        <v>0.89266299999999887</v>
      </c>
      <c r="P71" s="82">
        <v>0.81102399999998198</v>
      </c>
      <c r="Q71" s="82">
        <v>4.0686959999999956</v>
      </c>
      <c r="R71" s="82">
        <v>0.57872599999999608</v>
      </c>
      <c r="S71" s="82">
        <v>0.55080499999997556</v>
      </c>
      <c r="T71" s="82">
        <v>0.55094499999997737</v>
      </c>
      <c r="U71" s="82">
        <v>0.59404499999998706</v>
      </c>
      <c r="V71" s="82">
        <v>0.54616099999997658</v>
      </c>
      <c r="W71" s="82">
        <v>0.54273500000000752</v>
      </c>
      <c r="X71" s="82">
        <v>0.52266300000000854</v>
      </c>
      <c r="Z71" s="82">
        <v>0.55480499999996624</v>
      </c>
      <c r="AA71" s="82">
        <v>0.55494499999996805</v>
      </c>
      <c r="AB71" s="82">
        <v>0.59804499999997773</v>
      </c>
      <c r="AC71" s="82">
        <v>0.55016099999996726</v>
      </c>
      <c r="AD71" s="82">
        <v>0.54673499999999819</v>
      </c>
      <c r="AE71" s="82">
        <v>0.52666299999999922</v>
      </c>
      <c r="AG71" s="82">
        <v>0.59704499999998006</v>
      </c>
      <c r="AH71" s="82">
        <v>0.54916099999996959</v>
      </c>
      <c r="AI71" s="82">
        <v>0.54573500000000053</v>
      </c>
      <c r="AJ71" s="82">
        <v>0.52566300000000155</v>
      </c>
    </row>
    <row r="72" spans="1:36" ht="14.4" x14ac:dyDescent="0.3">
      <c r="A72" s="67" t="s">
        <v>134</v>
      </c>
      <c r="B72" s="82">
        <v>0.32383900000000132</v>
      </c>
      <c r="C72" s="82">
        <v>0.34533300000000011</v>
      </c>
      <c r="D72" s="82">
        <v>1.732092999999999</v>
      </c>
      <c r="E72" s="82">
        <v>-7.8033950000000001</v>
      </c>
      <c r="F72" s="82">
        <v>-8.5182149999999996</v>
      </c>
      <c r="G72" s="82">
        <v>-8.5182149999999996</v>
      </c>
      <c r="H72" s="82">
        <v>-8.5182149999999996</v>
      </c>
      <c r="I72" s="82">
        <v>-8.5182149999999996</v>
      </c>
      <c r="J72" s="82">
        <v>-8.5182149999999996</v>
      </c>
      <c r="K72" s="82">
        <v>-8.5182149999999996</v>
      </c>
      <c r="L72" s="82">
        <v>-8.5182149999999996</v>
      </c>
      <c r="M72" s="82">
        <v>-8.5182149999999996</v>
      </c>
      <c r="N72" s="82">
        <v>-8.5182149999999996</v>
      </c>
      <c r="P72" s="82">
        <v>-8.5182149999999996</v>
      </c>
      <c r="Q72" s="82">
        <v>-8.5182149999999996</v>
      </c>
      <c r="R72" s="82">
        <v>-8.5182149999999996</v>
      </c>
      <c r="S72" s="82">
        <v>-8.5182149999999996</v>
      </c>
      <c r="T72" s="82">
        <v>-8.5182149999999996</v>
      </c>
      <c r="U72" s="82">
        <v>-8.5182149999999996</v>
      </c>
      <c r="V72" s="82">
        <v>-8.5182149999999996</v>
      </c>
      <c r="W72" s="82">
        <v>-8.5182149999999996</v>
      </c>
      <c r="X72" s="82">
        <v>-8.5182149999999996</v>
      </c>
      <c r="Z72" s="82">
        <v>-8.5182149999999996</v>
      </c>
      <c r="AA72" s="82">
        <v>-8.5182149999999996</v>
      </c>
      <c r="AB72" s="82">
        <v>-8.5182149999999996</v>
      </c>
      <c r="AC72" s="82">
        <v>-8.5182149999999996</v>
      </c>
      <c r="AD72" s="82">
        <v>-8.5182149999999996</v>
      </c>
      <c r="AE72" s="82">
        <v>-8.5182149999999996</v>
      </c>
      <c r="AG72" s="82">
        <v>-8.5182149999999996</v>
      </c>
      <c r="AH72" s="82">
        <v>-8.5182149999999996</v>
      </c>
      <c r="AI72" s="82">
        <v>-8.5182149999999996</v>
      </c>
      <c r="AJ72" s="82">
        <v>-8.5182149999999996</v>
      </c>
    </row>
    <row r="73" spans="1:36" ht="14.4" x14ac:dyDescent="0.3">
      <c r="A73" s="67" t="s">
        <v>135</v>
      </c>
      <c r="B73" s="82">
        <v>11.562930000000001</v>
      </c>
      <c r="C73" s="82">
        <v>11.561187</v>
      </c>
      <c r="D73" s="82">
        <v>12.084769000000001</v>
      </c>
      <c r="E73" s="82">
        <v>12.085484000000001</v>
      </c>
      <c r="F73" s="82">
        <v>4.8753890000000002</v>
      </c>
      <c r="G73" s="82">
        <v>4.8286190000000015</v>
      </c>
      <c r="H73" s="82">
        <v>4.8189010000000003</v>
      </c>
      <c r="I73" s="82">
        <v>4.2817430000000005</v>
      </c>
      <c r="J73" s="82">
        <v>4.2943620000000013</v>
      </c>
      <c r="K73" s="82">
        <v>4.306140000000001</v>
      </c>
      <c r="L73" s="82">
        <v>4.3352400000000006</v>
      </c>
      <c r="M73" s="82">
        <v>4.595834</v>
      </c>
      <c r="N73" s="82">
        <v>4.6049349999999993</v>
      </c>
      <c r="P73" s="82">
        <v>-2.2876110000000001</v>
      </c>
      <c r="Q73" s="82">
        <v>-2.3343809999999987</v>
      </c>
      <c r="R73" s="82">
        <v>-2.3440989999999999</v>
      </c>
      <c r="S73" s="82">
        <v>-2.8812569999999997</v>
      </c>
      <c r="T73" s="82">
        <v>-2.8686379999999989</v>
      </c>
      <c r="U73" s="82">
        <v>-2.8568599999999993</v>
      </c>
      <c r="V73" s="82">
        <v>-2.8277599999999996</v>
      </c>
      <c r="W73" s="82">
        <v>-2.5671660000000003</v>
      </c>
      <c r="X73" s="82">
        <v>-2.5580650000000009</v>
      </c>
      <c r="Z73" s="82">
        <v>-2.1962570000000001</v>
      </c>
      <c r="AA73" s="82">
        <v>-2.1836379999999993</v>
      </c>
      <c r="AB73" s="82">
        <v>-2.1718599999999997</v>
      </c>
      <c r="AC73" s="82">
        <v>-2.14276</v>
      </c>
      <c r="AD73" s="82">
        <v>-1.8821660000000007</v>
      </c>
      <c r="AE73" s="82">
        <v>-1.8730650000000013</v>
      </c>
      <c r="AG73" s="82">
        <v>-2.8048599999999997</v>
      </c>
      <c r="AH73" s="82">
        <v>-2.77576</v>
      </c>
      <c r="AI73" s="82">
        <v>-2.5151660000000007</v>
      </c>
      <c r="AJ73" s="82">
        <v>-2.5060650000000013</v>
      </c>
    </row>
    <row r="74" spans="1:36" ht="14.4" x14ac:dyDescent="0.3">
      <c r="A74" s="67" t="s">
        <v>136</v>
      </c>
      <c r="B74" s="82">
        <v>0.73223799999999994</v>
      </c>
      <c r="C74" s="82">
        <v>0.73351600000000017</v>
      </c>
      <c r="D74" s="82">
        <v>1.2725790000000003</v>
      </c>
      <c r="E74" s="82">
        <v>1.2732240000000004</v>
      </c>
      <c r="F74" s="82">
        <v>0.97468300000000041</v>
      </c>
      <c r="G74" s="82">
        <v>0.35739299999999941</v>
      </c>
      <c r="H74" s="82">
        <v>0.52902499999999986</v>
      </c>
      <c r="I74" s="82">
        <v>0.40564100000000058</v>
      </c>
      <c r="J74" s="82">
        <v>0.55567000000000022</v>
      </c>
      <c r="K74" s="82">
        <v>0.59582899999999972</v>
      </c>
      <c r="L74" s="82">
        <v>2.8019719999999984</v>
      </c>
      <c r="M74" s="82">
        <v>2.7864230000000001</v>
      </c>
      <c r="N74" s="82">
        <v>2.653705</v>
      </c>
      <c r="P74" s="82">
        <v>0.7186830000000004</v>
      </c>
      <c r="Q74" s="82">
        <v>0.1013929999999994</v>
      </c>
      <c r="R74" s="82">
        <v>0.27302499999999985</v>
      </c>
      <c r="S74" s="82">
        <v>0.14964100000000058</v>
      </c>
      <c r="T74" s="82">
        <v>0.29967000000000021</v>
      </c>
      <c r="U74" s="82">
        <v>0.33982899999999971</v>
      </c>
      <c r="V74" s="82">
        <v>2.5459719999999981</v>
      </c>
      <c r="W74" s="82">
        <v>2.5304229999999999</v>
      </c>
      <c r="X74" s="82">
        <v>2.3977050000000002</v>
      </c>
      <c r="Z74" s="82">
        <v>0.14964100000000058</v>
      </c>
      <c r="AA74" s="82">
        <v>0.29967000000000021</v>
      </c>
      <c r="AB74" s="82">
        <v>0.33982899999999971</v>
      </c>
      <c r="AC74" s="82">
        <v>2.5459719999999981</v>
      </c>
      <c r="AD74" s="82">
        <v>2.5304229999999999</v>
      </c>
      <c r="AE74" s="82">
        <v>2.3977050000000002</v>
      </c>
      <c r="AG74" s="82">
        <v>0.33982899999999971</v>
      </c>
      <c r="AH74" s="82">
        <v>2.5459719999999981</v>
      </c>
      <c r="AI74" s="82">
        <v>2.5304229999999999</v>
      </c>
      <c r="AJ74" s="82">
        <v>2.3977050000000002</v>
      </c>
    </row>
    <row r="75" spans="1:36" ht="14.4" x14ac:dyDescent="0.3">
      <c r="A75" s="67" t="s">
        <v>5</v>
      </c>
      <c r="B75" s="82">
        <v>10</v>
      </c>
      <c r="C75" s="82">
        <v>10</v>
      </c>
      <c r="D75" s="82">
        <v>10.135999999999854</v>
      </c>
      <c r="E75" s="82">
        <v>10.13599999999991</v>
      </c>
      <c r="F75" s="82">
        <v>9.9989170000000058</v>
      </c>
      <c r="G75" s="82">
        <v>9.9989170000000058</v>
      </c>
      <c r="H75" s="82">
        <v>9.9989170000000058</v>
      </c>
      <c r="I75" s="82">
        <v>9.9989169999999916</v>
      </c>
      <c r="J75" s="82">
        <v>9.9989170000000058</v>
      </c>
      <c r="K75" s="82">
        <v>9.9989170000000058</v>
      </c>
      <c r="L75" s="82">
        <v>9.9989170000000058</v>
      </c>
      <c r="M75" s="82">
        <v>-13.790082999999981</v>
      </c>
      <c r="N75" s="82">
        <v>-13.790083000000024</v>
      </c>
      <c r="P75" s="82">
        <v>-18.161083000000005</v>
      </c>
      <c r="Q75" s="82">
        <v>-18.161083000000005</v>
      </c>
      <c r="R75" s="82">
        <v>-18.161083000000005</v>
      </c>
      <c r="S75" s="82">
        <v>-18.161083000000019</v>
      </c>
      <c r="T75" s="82">
        <v>-18.161083000000005</v>
      </c>
      <c r="U75" s="82">
        <v>-18.161083000000005</v>
      </c>
      <c r="V75" s="82">
        <v>-18.161083000000005</v>
      </c>
      <c r="W75" s="82">
        <v>-41.950082999999992</v>
      </c>
      <c r="X75" s="82">
        <v>-41.950083000000035</v>
      </c>
      <c r="Z75" s="82">
        <v>-24.308083000000011</v>
      </c>
      <c r="AA75" s="82">
        <v>-24.308082999999996</v>
      </c>
      <c r="AB75" s="82">
        <v>-24.308082999999996</v>
      </c>
      <c r="AC75" s="82">
        <v>-24.308082999999996</v>
      </c>
      <c r="AD75" s="82">
        <v>-48.097082999999984</v>
      </c>
      <c r="AE75" s="82">
        <v>-48.097083000000026</v>
      </c>
      <c r="AG75" s="82">
        <v>-15.668082999999996</v>
      </c>
      <c r="AH75" s="82">
        <v>-15.668082999999996</v>
      </c>
      <c r="AI75" s="82">
        <v>-39.457082999999983</v>
      </c>
      <c r="AJ75" s="82">
        <v>-39.457083000000026</v>
      </c>
    </row>
    <row r="76" spans="1:36" ht="14.4" x14ac:dyDescent="0.3">
      <c r="A76" s="67" t="s">
        <v>137</v>
      </c>
      <c r="B76" s="82">
        <v>3.2000000003407081E-4</v>
      </c>
      <c r="C76" s="82">
        <v>3.1999999997722739E-4</v>
      </c>
      <c r="D76" s="82">
        <v>52.197505850167587</v>
      </c>
      <c r="E76" s="82">
        <v>-15.978759901712703</v>
      </c>
      <c r="F76" s="82">
        <v>52.718379484100851</v>
      </c>
      <c r="G76" s="82">
        <v>30.88154439494399</v>
      </c>
      <c r="H76" s="82">
        <v>9.664100394943933</v>
      </c>
      <c r="I76" s="82">
        <v>-24.948183605055885</v>
      </c>
      <c r="J76" s="82">
        <v>-54.675535485328354</v>
      </c>
      <c r="K76" s="82">
        <v>-68.86803817667699</v>
      </c>
      <c r="L76" s="82">
        <v>-99.273523967760255</v>
      </c>
      <c r="M76" s="82">
        <v>-87.029683927759791</v>
      </c>
      <c r="N76" s="82">
        <v>-85.453251947759739</v>
      </c>
      <c r="P76" s="82">
        <v>53.184379484100852</v>
      </c>
      <c r="Q76" s="82">
        <v>31.347544394943988</v>
      </c>
      <c r="R76" s="82">
        <v>10.130100394943931</v>
      </c>
      <c r="S76" s="82">
        <v>-24.482183605055887</v>
      </c>
      <c r="T76" s="82">
        <v>-54.209535485328352</v>
      </c>
      <c r="U76" s="82">
        <v>-68.402038176676996</v>
      </c>
      <c r="V76" s="82">
        <v>-98.807523967760261</v>
      </c>
      <c r="W76" s="82">
        <v>-86.563683927759797</v>
      </c>
      <c r="X76" s="82">
        <v>-84.987251947759745</v>
      </c>
      <c r="Z76" s="82">
        <v>-21.822183605055891</v>
      </c>
      <c r="AA76" s="82">
        <v>-51.549535485328356</v>
      </c>
      <c r="AB76" s="82">
        <v>-65.742038176676999</v>
      </c>
      <c r="AC76" s="82">
        <v>-96.147523967760264</v>
      </c>
      <c r="AD76" s="82">
        <v>-83.903683927759801</v>
      </c>
      <c r="AE76" s="82">
        <v>-82.327251947759748</v>
      </c>
      <c r="AG76" s="82">
        <v>-65.742038176676999</v>
      </c>
      <c r="AH76" s="82">
        <v>-96.147523967760264</v>
      </c>
      <c r="AI76" s="82">
        <v>-83.903683927759801</v>
      </c>
      <c r="AJ76" s="82">
        <v>-82.327251947759748</v>
      </c>
    </row>
    <row r="77" spans="1:36" ht="14.4" x14ac:dyDescent="0.3">
      <c r="A77" s="67" t="s">
        <v>122</v>
      </c>
      <c r="B77" s="82">
        <v>14.594191000002279</v>
      </c>
      <c r="C77" s="82">
        <v>14.451597000000287</v>
      </c>
      <c r="D77" s="82">
        <v>45.399853999999038</v>
      </c>
      <c r="E77" s="82">
        <v>48.955026076771347</v>
      </c>
      <c r="F77" s="82">
        <v>14.312456009999856</v>
      </c>
      <c r="G77" s="82">
        <v>26.751897009996426</v>
      </c>
      <c r="H77" s="82">
        <v>32.007254010002086</v>
      </c>
      <c r="I77" s="82">
        <v>51.018873010001087</v>
      </c>
      <c r="J77" s="82">
        <v>47.555019009998333</v>
      </c>
      <c r="K77" s="82">
        <v>47.659178999996911</v>
      </c>
      <c r="L77" s="82">
        <v>57.694762999995234</v>
      </c>
      <c r="M77" s="82">
        <v>52.553163040000143</v>
      </c>
      <c r="N77" s="82">
        <v>20.515625070001562</v>
      </c>
      <c r="P77" s="82">
        <v>58.066456010000813</v>
      </c>
      <c r="Q77" s="82">
        <v>70.505897009997383</v>
      </c>
      <c r="R77" s="82">
        <v>75.761254010003043</v>
      </c>
      <c r="S77" s="82">
        <v>94.772873010002044</v>
      </c>
      <c r="T77" s="82">
        <v>91.30901900999929</v>
      </c>
      <c r="U77" s="82">
        <v>91.413178999997868</v>
      </c>
      <c r="V77" s="82">
        <v>101.44876299999619</v>
      </c>
      <c r="W77" s="82">
        <v>96.3071630400011</v>
      </c>
      <c r="X77" s="82">
        <v>64.269625070002519</v>
      </c>
      <c r="Z77" s="82">
        <v>94.238004010002541</v>
      </c>
      <c r="AA77" s="82">
        <v>90.774150009999786</v>
      </c>
      <c r="AB77" s="82">
        <v>90.878309999998365</v>
      </c>
      <c r="AC77" s="82">
        <v>100.91389399999669</v>
      </c>
      <c r="AD77" s="82">
        <v>95.772294040001597</v>
      </c>
      <c r="AE77" s="82">
        <v>63.734756070003016</v>
      </c>
      <c r="AG77" s="82">
        <v>105.74417899999787</v>
      </c>
      <c r="AH77" s="82">
        <v>115.77976299999619</v>
      </c>
      <c r="AI77" s="82">
        <v>110.6381630400011</v>
      </c>
      <c r="AJ77" s="82">
        <v>78.600625070002522</v>
      </c>
    </row>
    <row r="78" spans="1:36" ht="14.4" x14ac:dyDescent="0.3">
      <c r="A78" s="60" t="s">
        <v>123</v>
      </c>
      <c r="B78" s="62">
        <v>-10.133982510065081</v>
      </c>
      <c r="C78" s="62">
        <v>-11.44025360901361</v>
      </c>
      <c r="D78" s="62">
        <v>-16.655771024029562</v>
      </c>
      <c r="E78" s="62">
        <v>-2.7132883783491621</v>
      </c>
      <c r="F78" s="62">
        <v>2.7289629316502442</v>
      </c>
      <c r="G78" s="62">
        <v>12.386489255851245</v>
      </c>
      <c r="H78" s="62">
        <v>10.752151255858792</v>
      </c>
      <c r="I78" s="62">
        <v>9.4303732558559545</v>
      </c>
      <c r="J78" s="62">
        <v>1.9035174758504354</v>
      </c>
      <c r="K78" s="62">
        <v>4.6474834758497536</v>
      </c>
      <c r="L78" s="62">
        <v>6.9372324758518857</v>
      </c>
      <c r="M78" s="62">
        <v>12.255957475851687</v>
      </c>
      <c r="N78" s="62">
        <v>12.192503785851329</v>
      </c>
      <c r="P78" s="62">
        <v>3.4499629316487699</v>
      </c>
      <c r="Q78" s="62">
        <v>13.107489255849771</v>
      </c>
      <c r="R78" s="62">
        <v>11.473151255857317</v>
      </c>
      <c r="S78" s="62">
        <v>10.15137325585448</v>
      </c>
      <c r="T78" s="62">
        <v>2.6245174758489611</v>
      </c>
      <c r="U78" s="62">
        <v>5.3684834758482793</v>
      </c>
      <c r="V78" s="62">
        <v>7.6582324758504114</v>
      </c>
      <c r="W78" s="62">
        <v>12.976957475850213</v>
      </c>
      <c r="X78" s="62">
        <v>12.913503785849855</v>
      </c>
      <c r="Z78" s="62">
        <v>3.6323732558523147</v>
      </c>
      <c r="AA78" s="62">
        <v>-3.8944825241532044</v>
      </c>
      <c r="AB78" s="62">
        <v>-1.1505165241538862</v>
      </c>
      <c r="AC78" s="62">
        <v>1.1392324758482459</v>
      </c>
      <c r="AD78" s="62">
        <v>6.4579574758480476</v>
      </c>
      <c r="AE78" s="62">
        <v>6.3945037858476894</v>
      </c>
      <c r="AG78" s="62">
        <v>-2.3245165241515906</v>
      </c>
      <c r="AH78" s="62">
        <v>-3.4767524149458495E-2</v>
      </c>
      <c r="AI78" s="62">
        <v>5.2839574758503431</v>
      </c>
      <c r="AJ78" s="62">
        <v>5.220503785849985</v>
      </c>
    </row>
    <row r="79" spans="1:36" ht="14.4" x14ac:dyDescent="0.3">
      <c r="A79" s="73" t="s">
        <v>124</v>
      </c>
      <c r="B79" s="74">
        <v>601.87881793899851</v>
      </c>
      <c r="C79" s="74">
        <v>359.74200025473237</v>
      </c>
      <c r="D79" s="74">
        <v>511.74202484217949</v>
      </c>
      <c r="E79" s="74">
        <v>468.83135890918675</v>
      </c>
      <c r="F79" s="74">
        <v>-359.7683220283825</v>
      </c>
      <c r="G79" s="74">
        <v>107.03785216962206</v>
      </c>
      <c r="H79" s="74">
        <v>269.67451924703437</v>
      </c>
      <c r="I79" s="74">
        <v>179.58664083619988</v>
      </c>
      <c r="J79" s="74">
        <v>217.66602617390163</v>
      </c>
      <c r="K79" s="74">
        <v>520.48793882500468</v>
      </c>
      <c r="L79" s="74">
        <v>596.4517474046188</v>
      </c>
      <c r="M79" s="74">
        <v>315.26712229847271</v>
      </c>
      <c r="N79" s="74">
        <v>847.36100749143225</v>
      </c>
      <c r="P79" s="83">
        <v>2022.1776779716301</v>
      </c>
      <c r="Q79" s="83">
        <v>2488.9838521696347</v>
      </c>
      <c r="R79" s="83">
        <v>2651.620519247047</v>
      </c>
      <c r="S79" s="83">
        <v>2561.5326408362125</v>
      </c>
      <c r="T79" s="83">
        <v>2599.6120261739143</v>
      </c>
      <c r="U79" s="83">
        <v>2902.4339388250173</v>
      </c>
      <c r="V79" s="83">
        <v>2978.3977474046314</v>
      </c>
      <c r="W79" s="83">
        <v>2697.2131222984854</v>
      </c>
      <c r="X79" s="83">
        <v>3229.3070074914449</v>
      </c>
      <c r="Z79" s="83">
        <v>1598.4316408361992</v>
      </c>
      <c r="AA79" s="83">
        <v>1636.511026173901</v>
      </c>
      <c r="AB79" s="83">
        <v>1939.332938825004</v>
      </c>
      <c r="AC79" s="83">
        <v>2015.2967474046181</v>
      </c>
      <c r="AD79" s="83">
        <v>1734.1121222984721</v>
      </c>
      <c r="AE79" s="83">
        <v>2266.2060074914316</v>
      </c>
      <c r="AG79" s="74">
        <v>1148.0949388250083</v>
      </c>
      <c r="AH79" s="74">
        <v>1224.0587474046224</v>
      </c>
      <c r="AI79" s="74">
        <v>942.87412229847632</v>
      </c>
      <c r="AJ79" s="74">
        <v>1474.9680074914359</v>
      </c>
    </row>
    <row r="80" spans="1:36" s="42" customFormat="1" x14ac:dyDescent="0.3">
      <c r="A80" s="38" t="s">
        <v>196</v>
      </c>
      <c r="O80"/>
      <c r="Y80"/>
      <c r="AF80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119FC22A0543BBECA9CA435733F4" ma:contentTypeVersion="6" ma:contentTypeDescription="Umožňuje vytvoriť nový dokument." ma:contentTypeScope="" ma:versionID="964d3429a0c22070058f3c3892bc7279">
  <xsd:schema xmlns:xsd="http://www.w3.org/2001/XMLSchema" xmlns:xs="http://www.w3.org/2001/XMLSchema" xmlns:p="http://schemas.microsoft.com/office/2006/metadata/properties" xmlns:ns2="9d76330f-e8f1-434f-b6cd-d02727bbea50" targetNamespace="http://schemas.microsoft.com/office/2006/metadata/properties" ma:root="true" ma:fieldsID="ce02ffe733b61d1a3bd975d0f41f829e" ns2:_="">
    <xsd:import namespace="9d76330f-e8f1-434f-b6cd-d02727bbea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3F2DA6-DB56-4048-93C8-EA33641D4EA7}">
  <ds:schemaRefs>
    <ds:schemaRef ds:uri="http://purl.org/dc/dcmitype/"/>
    <ds:schemaRef ds:uri="9d76330f-e8f1-434f-b6cd-d02727bbea50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B78360B-1064-42BF-9DF4-318A81D813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330f-e8f1-434f-b6cd-d02727bbea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554A2A-31E1-43C5-B7AC-BB99850E2F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2022</vt:lpstr>
      <vt:lpstr>2022_vplyvy</vt:lpstr>
      <vt:lpstr>2022_vplyvy_konsolidovane</vt:lpstr>
      <vt:lpstr>2021</vt:lpstr>
      <vt:lpstr>2021_vplyvy</vt:lpstr>
      <vt:lpstr>2021_vplyvy_konsolidovane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Majher</dc:creator>
  <cp:lastModifiedBy>Pavol Majher</cp:lastModifiedBy>
  <dcterms:created xsi:type="dcterms:W3CDTF">2019-05-30T05:56:05Z</dcterms:created>
  <dcterms:modified xsi:type="dcterms:W3CDTF">2022-01-27T10:40:09Z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