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us.kubik\Desktop\"/>
    </mc:Choice>
  </mc:AlternateContent>
  <xr:revisionPtr revIDLastSave="0" documentId="13_ncr:1_{DBF93D70-E890-4C13-B62F-3598D2A02559}" xr6:coauthVersionLast="47" xr6:coauthVersionMax="47" xr10:uidLastSave="{00000000-0000-0000-0000-000000000000}"/>
  <bookViews>
    <workbookView xWindow="-108" yWindow="-108" windowWidth="30936" windowHeight="17040" xr2:uid="{C7D0E796-F4FB-4608-AEA8-08F05C179FEF}"/>
  </bookViews>
  <sheets>
    <sheet name="FEB_2022" sheetId="1" r:id="rId1"/>
    <sheet name="Rozdiel_v_prognózach" sheetId="4" r:id="rId2"/>
    <sheet name="DEC_2021" sheetId="2" r:id="rId3"/>
    <sheet name="RVS_2022_202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7" l="1"/>
  <c r="H46" i="7"/>
  <c r="I46" i="7"/>
  <c r="J46" i="7"/>
  <c r="G47" i="7"/>
  <c r="H47" i="7"/>
  <c r="I47" i="7"/>
  <c r="J47" i="7"/>
  <c r="G48" i="7"/>
  <c r="H48" i="7"/>
  <c r="I48" i="7"/>
  <c r="J48" i="7"/>
  <c r="G49" i="7"/>
  <c r="H49" i="7"/>
  <c r="I49" i="7"/>
  <c r="J49" i="7"/>
  <c r="G50" i="7"/>
  <c r="H50" i="7"/>
  <c r="I50" i="7"/>
  <c r="J50" i="7"/>
  <c r="G51" i="7"/>
  <c r="H51" i="7"/>
  <c r="I51" i="7"/>
  <c r="J51" i="7"/>
  <c r="G52" i="7"/>
  <c r="H52" i="7"/>
  <c r="I52" i="7"/>
  <c r="J52" i="7"/>
  <c r="G53" i="7"/>
  <c r="H53" i="7"/>
  <c r="I53" i="7"/>
  <c r="J53" i="7"/>
  <c r="G59" i="7"/>
  <c r="H59" i="7"/>
  <c r="I59" i="7"/>
  <c r="J59" i="7"/>
  <c r="G60" i="7"/>
  <c r="H60" i="7"/>
  <c r="I60" i="7"/>
  <c r="J60" i="7"/>
  <c r="G61" i="7"/>
  <c r="H61" i="7"/>
  <c r="I61" i="7"/>
  <c r="J61" i="7"/>
  <c r="G62" i="7"/>
  <c r="H62" i="7"/>
  <c r="I62" i="7"/>
  <c r="J62" i="7"/>
  <c r="G63" i="7"/>
  <c r="H63" i="7"/>
  <c r="I63" i="7"/>
  <c r="J63" i="7"/>
  <c r="G64" i="7"/>
  <c r="H64" i="7"/>
  <c r="I64" i="7"/>
  <c r="J64" i="7"/>
  <c r="G65" i="7"/>
  <c r="H65" i="7"/>
  <c r="I65" i="7"/>
  <c r="J65" i="7"/>
  <c r="G66" i="7"/>
  <c r="H66" i="7"/>
  <c r="I66" i="7"/>
  <c r="J66" i="7"/>
  <c r="G67" i="7"/>
  <c r="H67" i="7"/>
  <c r="I67" i="7"/>
  <c r="J67" i="7"/>
  <c r="G68" i="7"/>
  <c r="H68" i="7"/>
  <c r="I68" i="7"/>
  <c r="J68" i="7"/>
  <c r="G69" i="7"/>
  <c r="H69" i="7"/>
  <c r="I69" i="7"/>
  <c r="J69" i="7"/>
  <c r="G70" i="7"/>
  <c r="H70" i="7"/>
  <c r="I70" i="7"/>
  <c r="J70" i="7"/>
  <c r="G71" i="7"/>
  <c r="H71" i="7"/>
  <c r="I71" i="7"/>
  <c r="J71" i="7"/>
  <c r="G72" i="7"/>
  <c r="H72" i="7"/>
  <c r="I72" i="7"/>
  <c r="J72" i="7"/>
  <c r="G73" i="7"/>
  <c r="H73" i="7"/>
  <c r="I73" i="7"/>
  <c r="J73" i="7"/>
  <c r="G74" i="7"/>
  <c r="H74" i="7"/>
  <c r="I74" i="7"/>
  <c r="J74" i="7"/>
  <c r="G75" i="7"/>
  <c r="H75" i="7"/>
  <c r="I75" i="7"/>
  <c r="J75" i="7"/>
  <c r="G76" i="7"/>
  <c r="H76" i="7"/>
  <c r="I76" i="7"/>
  <c r="J76" i="7"/>
  <c r="G77" i="7"/>
  <c r="H77" i="7"/>
  <c r="I77" i="7"/>
  <c r="J77" i="7"/>
  <c r="G78" i="7"/>
  <c r="H78" i="7"/>
  <c r="I78" i="7"/>
  <c r="J78" i="7"/>
  <c r="G79" i="7"/>
  <c r="H79" i="7"/>
  <c r="I79" i="7"/>
  <c r="J79" i="7"/>
  <c r="G80" i="7"/>
  <c r="H80" i="7"/>
  <c r="I80" i="7"/>
  <c r="J80" i="7"/>
  <c r="G81" i="7"/>
  <c r="H81" i="7"/>
  <c r="I81" i="7"/>
  <c r="J81" i="7"/>
  <c r="G82" i="7"/>
  <c r="H82" i="7"/>
  <c r="I82" i="7"/>
  <c r="J82" i="7"/>
  <c r="G83" i="7"/>
  <c r="H83" i="7"/>
  <c r="I83" i="7"/>
  <c r="J83" i="7"/>
  <c r="G84" i="7"/>
  <c r="H84" i="7"/>
  <c r="I84" i="7"/>
  <c r="J84" i="7"/>
  <c r="G85" i="7"/>
  <c r="H85" i="7"/>
  <c r="I85" i="7"/>
  <c r="J85" i="7"/>
  <c r="G86" i="7"/>
  <c r="H86" i="7"/>
  <c r="I86" i="7"/>
  <c r="J86" i="7"/>
  <c r="G87" i="7"/>
  <c r="H87" i="7"/>
  <c r="I87" i="7"/>
  <c r="J87" i="7"/>
  <c r="G88" i="7"/>
  <c r="H88" i="7"/>
  <c r="I88" i="7"/>
  <c r="J88" i="7"/>
  <c r="J45" i="7"/>
  <c r="I45" i="7"/>
  <c r="H45" i="7"/>
  <c r="G45" i="7"/>
  <c r="J6" i="7"/>
  <c r="J7" i="7"/>
  <c r="J8" i="7"/>
  <c r="J9" i="7"/>
  <c r="J10" i="7"/>
  <c r="J11" i="7"/>
  <c r="J12" i="7"/>
  <c r="J13" i="7"/>
  <c r="J14" i="7"/>
  <c r="J15" i="7"/>
  <c r="J16" i="7"/>
  <c r="J17" i="7"/>
  <c r="J20" i="7"/>
  <c r="J21" i="7"/>
  <c r="J22" i="7"/>
  <c r="J23" i="7"/>
  <c r="J24" i="7"/>
  <c r="J25" i="7"/>
  <c r="J26" i="7"/>
  <c r="J27" i="7"/>
  <c r="J30" i="7"/>
  <c r="J31" i="7"/>
  <c r="J32" i="7"/>
  <c r="J33" i="7"/>
  <c r="J34" i="7"/>
  <c r="J35" i="7"/>
  <c r="J36" i="7"/>
  <c r="J37" i="7"/>
  <c r="J38" i="7"/>
  <c r="J39" i="7"/>
  <c r="J41" i="7"/>
  <c r="J42" i="7"/>
  <c r="G7" i="7"/>
  <c r="H7" i="7"/>
  <c r="I7" i="7"/>
  <c r="G8" i="7"/>
  <c r="H8" i="7"/>
  <c r="I8" i="7"/>
  <c r="G9" i="7"/>
  <c r="H9" i="7"/>
  <c r="I9" i="7"/>
  <c r="G10" i="7"/>
  <c r="H10" i="7"/>
  <c r="I10" i="7"/>
  <c r="G11" i="7"/>
  <c r="H11" i="7"/>
  <c r="I11" i="7"/>
  <c r="G12" i="7"/>
  <c r="H12" i="7"/>
  <c r="I12" i="7"/>
  <c r="G13" i="7"/>
  <c r="H13" i="7"/>
  <c r="I13" i="7"/>
  <c r="G14" i="7"/>
  <c r="H14" i="7"/>
  <c r="I14" i="7"/>
  <c r="G15" i="7"/>
  <c r="H15" i="7"/>
  <c r="I15" i="7"/>
  <c r="G16" i="7"/>
  <c r="H16" i="7"/>
  <c r="I16" i="7"/>
  <c r="G17" i="7"/>
  <c r="H17" i="7"/>
  <c r="I17" i="7"/>
  <c r="G20" i="7"/>
  <c r="H20" i="7"/>
  <c r="I20" i="7"/>
  <c r="G21" i="7"/>
  <c r="H21" i="7"/>
  <c r="I21" i="7"/>
  <c r="G22" i="7"/>
  <c r="H22" i="7"/>
  <c r="I22" i="7"/>
  <c r="G23" i="7"/>
  <c r="H23" i="7"/>
  <c r="I23" i="7"/>
  <c r="G24" i="7"/>
  <c r="H24" i="7"/>
  <c r="I24" i="7"/>
  <c r="G25" i="7"/>
  <c r="H25" i="7"/>
  <c r="I25" i="7"/>
  <c r="G26" i="7"/>
  <c r="H26" i="7"/>
  <c r="I26" i="7"/>
  <c r="G27" i="7"/>
  <c r="H27" i="7"/>
  <c r="I27" i="7"/>
  <c r="G30" i="7"/>
  <c r="H30" i="7"/>
  <c r="I30" i="7"/>
  <c r="G31" i="7"/>
  <c r="H31" i="7"/>
  <c r="I31" i="7"/>
  <c r="I4" i="7" s="1"/>
  <c r="I5" i="7" s="1"/>
  <c r="G32" i="7"/>
  <c r="H32" i="7"/>
  <c r="I32" i="7"/>
  <c r="G33" i="7"/>
  <c r="H33" i="7"/>
  <c r="I33" i="7"/>
  <c r="G34" i="7"/>
  <c r="H34" i="7"/>
  <c r="I34" i="7"/>
  <c r="G35" i="7"/>
  <c r="H35" i="7"/>
  <c r="I35" i="7"/>
  <c r="G36" i="7"/>
  <c r="H36" i="7"/>
  <c r="I36" i="7"/>
  <c r="G37" i="7"/>
  <c r="H37" i="7"/>
  <c r="I37" i="7"/>
  <c r="G38" i="7"/>
  <c r="H38" i="7"/>
  <c r="I38" i="7"/>
  <c r="G39" i="7"/>
  <c r="H39" i="7"/>
  <c r="I39" i="7"/>
  <c r="G41" i="7"/>
  <c r="H41" i="7"/>
  <c r="I41" i="7"/>
  <c r="G42" i="7"/>
  <c r="H42" i="7"/>
  <c r="I42" i="7"/>
  <c r="H6" i="7"/>
  <c r="I6" i="7"/>
  <c r="G6" i="7"/>
  <c r="J43" i="7"/>
  <c r="J44" i="7" s="1"/>
  <c r="G43" i="7"/>
  <c r="G44" i="7" s="1"/>
  <c r="H91" i="7"/>
  <c r="I91" i="7"/>
  <c r="J91" i="7"/>
  <c r="G91" i="7"/>
  <c r="E91" i="4"/>
  <c r="D91" i="4"/>
  <c r="C91" i="4"/>
  <c r="B91" i="4"/>
  <c r="E88" i="4"/>
  <c r="D88" i="4"/>
  <c r="C88" i="4"/>
  <c r="B88" i="4"/>
  <c r="E87" i="4"/>
  <c r="D87" i="4"/>
  <c r="C87" i="4"/>
  <c r="B87" i="4"/>
  <c r="E86" i="4"/>
  <c r="D86" i="4"/>
  <c r="C86" i="4"/>
  <c r="B86" i="4"/>
  <c r="E85" i="4"/>
  <c r="D85" i="4"/>
  <c r="C85" i="4"/>
  <c r="B85" i="4"/>
  <c r="E84" i="4"/>
  <c r="D84" i="4"/>
  <c r="C84" i="4"/>
  <c r="B84" i="4"/>
  <c r="E83" i="4"/>
  <c r="D83" i="4"/>
  <c r="C83" i="4"/>
  <c r="B83" i="4"/>
  <c r="E82" i="4"/>
  <c r="D82" i="4"/>
  <c r="C82" i="4"/>
  <c r="B82" i="4"/>
  <c r="E81" i="4"/>
  <c r="D81" i="4"/>
  <c r="C81" i="4"/>
  <c r="B81" i="4"/>
  <c r="E80" i="4"/>
  <c r="D80" i="4"/>
  <c r="C80" i="4"/>
  <c r="B80" i="4"/>
  <c r="E79" i="4"/>
  <c r="D79" i="4"/>
  <c r="C79" i="4"/>
  <c r="B79" i="4"/>
  <c r="E78" i="4"/>
  <c r="D78" i="4"/>
  <c r="C78" i="4"/>
  <c r="B78" i="4"/>
  <c r="E77" i="4"/>
  <c r="D77" i="4"/>
  <c r="C77" i="4"/>
  <c r="B77" i="4"/>
  <c r="E76" i="4"/>
  <c r="D76" i="4"/>
  <c r="C76" i="4"/>
  <c r="B76" i="4"/>
  <c r="E75" i="4"/>
  <c r="D75" i="4"/>
  <c r="C75" i="4"/>
  <c r="B75" i="4"/>
  <c r="E74" i="4"/>
  <c r="D74" i="4"/>
  <c r="C74" i="4"/>
  <c r="B74" i="4"/>
  <c r="E73" i="4"/>
  <c r="D73" i="4"/>
  <c r="C73" i="4"/>
  <c r="B73" i="4"/>
  <c r="E72" i="4"/>
  <c r="D72" i="4"/>
  <c r="C72" i="4"/>
  <c r="B72" i="4"/>
  <c r="E71" i="4"/>
  <c r="D71" i="4"/>
  <c r="C71" i="4"/>
  <c r="B71" i="4"/>
  <c r="E70" i="4"/>
  <c r="D70" i="4"/>
  <c r="C70" i="4"/>
  <c r="B70" i="4"/>
  <c r="E69" i="4"/>
  <c r="D69" i="4"/>
  <c r="C69" i="4"/>
  <c r="B69" i="4"/>
  <c r="E68" i="4"/>
  <c r="D68" i="4"/>
  <c r="C68" i="4"/>
  <c r="B68" i="4"/>
  <c r="E67" i="4"/>
  <c r="D67" i="4"/>
  <c r="C67" i="4"/>
  <c r="B67" i="4"/>
  <c r="E66" i="4"/>
  <c r="D66" i="4"/>
  <c r="C66" i="4"/>
  <c r="B66" i="4"/>
  <c r="E65" i="4"/>
  <c r="D65" i="4"/>
  <c r="C65" i="4"/>
  <c r="B65" i="4"/>
  <c r="E64" i="4"/>
  <c r="D64" i="4"/>
  <c r="C64" i="4"/>
  <c r="B64" i="4"/>
  <c r="E63" i="4"/>
  <c r="D63" i="4"/>
  <c r="C63" i="4"/>
  <c r="B63" i="4"/>
  <c r="E62" i="4"/>
  <c r="D62" i="4"/>
  <c r="C62" i="4"/>
  <c r="B62" i="4"/>
  <c r="E61" i="4"/>
  <c r="D61" i="4"/>
  <c r="C61" i="4"/>
  <c r="B61" i="4"/>
  <c r="E60" i="4"/>
  <c r="D60" i="4"/>
  <c r="C60" i="4"/>
  <c r="B60" i="4"/>
  <c r="E59" i="4"/>
  <c r="D59" i="4"/>
  <c r="C59" i="4"/>
  <c r="C43" i="4" s="1"/>
  <c r="B59" i="4"/>
  <c r="E53" i="4"/>
  <c r="D53" i="4"/>
  <c r="C53" i="4"/>
  <c r="B53" i="4"/>
  <c r="E52" i="4"/>
  <c r="D52" i="4"/>
  <c r="C52" i="4"/>
  <c r="B52" i="4"/>
  <c r="E51" i="4"/>
  <c r="D51" i="4"/>
  <c r="C51" i="4"/>
  <c r="B51" i="4"/>
  <c r="E50" i="4"/>
  <c r="D50" i="4"/>
  <c r="C50" i="4"/>
  <c r="B50" i="4"/>
  <c r="E49" i="4"/>
  <c r="D49" i="4"/>
  <c r="C49" i="4"/>
  <c r="B49" i="4"/>
  <c r="E48" i="4"/>
  <c r="D48" i="4"/>
  <c r="C48" i="4"/>
  <c r="B48" i="4"/>
  <c r="E47" i="4"/>
  <c r="D47" i="4"/>
  <c r="C47" i="4"/>
  <c r="B47" i="4"/>
  <c r="E46" i="4"/>
  <c r="D46" i="4"/>
  <c r="C46" i="4"/>
  <c r="B46" i="4"/>
  <c r="E45" i="4"/>
  <c r="D45" i="4"/>
  <c r="C45" i="4"/>
  <c r="B45" i="4"/>
  <c r="E43" i="4"/>
  <c r="D43" i="4"/>
  <c r="B43" i="4"/>
  <c r="E42" i="4"/>
  <c r="D42" i="4"/>
  <c r="C42" i="4"/>
  <c r="B42" i="4"/>
  <c r="E41" i="4"/>
  <c r="D41" i="4"/>
  <c r="C41" i="4"/>
  <c r="B41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E30" i="4"/>
  <c r="D30" i="4"/>
  <c r="C30" i="4"/>
  <c r="B30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/>
  <c r="D8" i="4"/>
  <c r="C8" i="4"/>
  <c r="B8" i="4"/>
  <c r="E7" i="4"/>
  <c r="D7" i="4"/>
  <c r="C7" i="4"/>
  <c r="B7" i="4"/>
  <c r="E6" i="4"/>
  <c r="D6" i="4"/>
  <c r="C6" i="4"/>
  <c r="B6" i="4"/>
  <c r="C43" i="7"/>
  <c r="C44" i="7" s="1"/>
  <c r="D43" i="7"/>
  <c r="D44" i="7" s="1"/>
  <c r="E43" i="7"/>
  <c r="E89" i="7" s="1"/>
  <c r="E90" i="7" s="1"/>
  <c r="B43" i="7"/>
  <c r="C4" i="7"/>
  <c r="C5" i="7" s="1"/>
  <c r="D4" i="7"/>
  <c r="D89" i="7" s="1"/>
  <c r="D90" i="7" s="1"/>
  <c r="E4" i="7"/>
  <c r="E5" i="7" s="1"/>
  <c r="B4" i="7"/>
  <c r="B5" i="7" s="1"/>
  <c r="C5" i="2"/>
  <c r="D5" i="2"/>
  <c r="E5" i="2"/>
  <c r="B5" i="2"/>
  <c r="H43" i="7" l="1"/>
  <c r="H44" i="7" s="1"/>
  <c r="G4" i="7"/>
  <c r="G5" i="7" s="1"/>
  <c r="J4" i="7"/>
  <c r="I43" i="7"/>
  <c r="I44" i="7" s="1"/>
  <c r="J5" i="7"/>
  <c r="J89" i="7"/>
  <c r="J90" i="7" s="1"/>
  <c r="H4" i="7"/>
  <c r="H89" i="7" s="1"/>
  <c r="H90" i="7" s="1"/>
  <c r="I89" i="7"/>
  <c r="I90" i="7" s="1"/>
  <c r="G89" i="7"/>
  <c r="G90" i="7" s="1"/>
  <c r="B89" i="7"/>
  <c r="B90" i="7" s="1"/>
  <c r="B44" i="7"/>
  <c r="E44" i="7"/>
  <c r="C89" i="7"/>
  <c r="C90" i="7" s="1"/>
  <c r="D5" i="7"/>
  <c r="E89" i="2"/>
  <c r="E90" i="2" s="1"/>
  <c r="E43" i="2"/>
  <c r="E44" i="2" s="1"/>
  <c r="D43" i="2"/>
  <c r="D89" i="2" s="1"/>
  <c r="D90" i="2" s="1"/>
  <c r="C43" i="2"/>
  <c r="C89" i="2" s="1"/>
  <c r="C90" i="2" s="1"/>
  <c r="B43" i="2"/>
  <c r="B89" i="2" s="1"/>
  <c r="B90" i="2" s="1"/>
  <c r="E4" i="2"/>
  <c r="D4" i="2"/>
  <c r="C4" i="2"/>
  <c r="B4" i="2"/>
  <c r="F43" i="1"/>
  <c r="E43" i="1"/>
  <c r="D43" i="1"/>
  <c r="C43" i="1"/>
  <c r="B43" i="1"/>
  <c r="F4" i="1"/>
  <c r="F5" i="1" s="1"/>
  <c r="E4" i="1"/>
  <c r="E4" i="4" s="1"/>
  <c r="E5" i="4" s="1"/>
  <c r="D4" i="1"/>
  <c r="D4" i="4" s="1"/>
  <c r="D5" i="4" s="1"/>
  <c r="C4" i="1"/>
  <c r="C4" i="4" s="1"/>
  <c r="C5" i="4" s="1"/>
  <c r="B4" i="1"/>
  <c r="B4" i="4" s="1"/>
  <c r="B5" i="4" s="1"/>
  <c r="H5" i="7" l="1"/>
  <c r="D89" i="1"/>
  <c r="D89" i="4" s="1"/>
  <c r="D5" i="1"/>
  <c r="E5" i="1"/>
  <c r="E44" i="1"/>
  <c r="E44" i="4" s="1"/>
  <c r="C5" i="1"/>
  <c r="C44" i="1"/>
  <c r="C44" i="4" s="1"/>
  <c r="B44" i="1"/>
  <c r="B44" i="4" s="1"/>
  <c r="D44" i="1"/>
  <c r="D44" i="4" s="1"/>
  <c r="B5" i="1"/>
  <c r="C89" i="1"/>
  <c r="C89" i="4" s="1"/>
  <c r="E89" i="1"/>
  <c r="E89" i="4" s="1"/>
  <c r="F89" i="1"/>
  <c r="B89" i="1"/>
  <c r="B89" i="4" s="1"/>
  <c r="D90" i="1"/>
  <c r="D90" i="4" s="1"/>
  <c r="B44" i="2"/>
  <c r="F44" i="1"/>
  <c r="C44" i="2"/>
  <c r="D44" i="2"/>
  <c r="C90" i="1" l="1"/>
  <c r="C90" i="4" s="1"/>
  <c r="E90" i="1"/>
  <c r="E90" i="4" s="1"/>
  <c r="B90" i="1"/>
  <c r="B90" i="4" s="1"/>
  <c r="F90" i="1"/>
</calcChain>
</file>

<file path=xl/sharedStrings.xml><?xml version="1.0" encoding="utf-8"?>
<sst xmlns="http://schemas.openxmlformats.org/spreadsheetml/2006/main" count="461" uniqueCount="92">
  <si>
    <t>STREDNODOBÝ SEMAFOR 2021-2025 (FEB 2022)</t>
  </si>
  <si>
    <t>KRRZ</t>
  </si>
  <si>
    <t>Bilancia hospodárenia VS (ESA 2010, v mil. eur)</t>
  </si>
  <si>
    <t>Príjmy VS spolu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</si>
  <si>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</si>
  <si>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</si>
  <si>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</si>
  <si>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</si>
  <si>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</si>
  <si>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</si>
  <si>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</si>
  <si>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</si>
  <si>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</si>
  <si>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</si>
  <si>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- Ostatné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</si>
  <si>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</si>
  <si>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</si>
  <si>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</si>
  <si>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</si>
  <si>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</si>
  <si>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         - Osobitný odvod z podnikania v regul. odvetiach</t>
  </si>
  <si>
    <t xml:space="preserve"> - Daň z príjmov vyberaná zrážkou - rozp. klasif.</t>
  </si>
  <si>
    <t xml:space="preserve"> - Dane z majetku a iné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</si>
  <si>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</si>
  <si>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</si>
  <si>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</si>
  <si>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</si>
  <si>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 xml:space="preserve"> - Príspevky domácností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</si>
  <si>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</si>
  <si>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</si>
  <si>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</si>
  <si>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</si>
  <si>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</si>
  <si>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</si>
  <si>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</si>
  <si>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</si>
  <si>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</si>
  <si>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z toho: z EÚ</t>
  </si>
  <si>
    <t>Ostatné subvencie ma produkciu</t>
  </si>
  <si>
    <t>Ostatné bežné transfery</t>
  </si>
  <si>
    <t>Kapitálové transfery</t>
  </si>
  <si>
    <t>Výdavky VS spolu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</si>
  <si>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</si>
  <si>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</si>
  <si>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</si>
  <si>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</si>
  <si>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</si>
  <si>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Dane</t>
  </si>
  <si>
    <t>Iné dane z produkcie</t>
  </si>
  <si>
    <t>Bežné dane z majetku, atď.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</si>
  <si>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</si>
  <si>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</si>
  <si>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</si>
  <si>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</si>
  <si>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</si>
  <si>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</si>
  <si>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</si>
  <si>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</si>
  <si>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</si>
  <si>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</si>
  <si>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</si>
  <si>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</si>
  <si>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</si>
  <si>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</si>
  <si>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</si>
  <si>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</si>
  <si>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</si>
  <si>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</si>
  <si>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</si>
  <si>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</si>
  <si>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</si>
  <si>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</si>
  <si>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</si>
  <si>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</si>
  <si>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</si>
  <si>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</si>
  <si>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Transfery NO, cirkvi, súkr. školám a pod.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</si>
  <si>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</si>
  <si>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</si>
  <si>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</si>
  <si>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</si>
  <si>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</si>
  <si>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</si>
  <si>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Saldo hospodárenia VS</t>
  </si>
  <si>
    <t>HDP</t>
  </si>
  <si>
    <t>-</t>
  </si>
  <si>
    <t>DBP</t>
  </si>
  <si>
    <t>rozdiel</t>
  </si>
  <si>
    <t>POROVNANIE FEBRUÁROVEJ A DECEMBROVEJ PROGNÓZY</t>
  </si>
  <si>
    <t>DODATOK K HODNOTENIU RVS 2022-2024 (DEC 2021)</t>
  </si>
  <si>
    <t>RVS 2022-2024 - fiškálny rámec</t>
  </si>
  <si>
    <t>POROVNANIE FEBRUÁROVEJ PROGNÓZY A RVS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</si>
</sst>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rgb="FF13B5E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11B5EA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11B5EA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0" applyFont="1" applyBorder="1" applyAlignment="1">
      <alignment vertical="center"/>
    </xf>
    <xf numFmtId="3" fontId="1" fillId="0" borderId="0" xfId="0" applyNumberFormat="1" applyFont="1"/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2" fillId="2" borderId="0" xfId="1" applyFont="1" applyFill="1" applyAlignment="1">
      <alignment horizontal="left" vertical="center"/>
    </xf>
    <xf numFmtId="0" fontId="2" fillId="3" borderId="0" xfId="0" applyFont="1" applyFill="1" applyAlignment="1">
      <alignment horizontal="right"/>
    </xf>
    <xf numFmtId="0" fontId="8" fillId="0" borderId="0" xfId="2" applyFont="1" applyAlignment="1">
      <alignment vertical="center"/>
    </xf>
    <xf numFmtId="3" fontId="8" fillId="0" borderId="0" xfId="0" applyNumberFormat="1" applyFont="1"/>
    <xf numFmtId="4" fontId="8" fillId="0" borderId="0" xfId="0" applyNumberFormat="1" applyFont="1"/>
    <xf numFmtId="0" fontId="9" fillId="0" borderId="0" xfId="2" applyFont="1" applyAlignment="1">
      <alignment vertical="center"/>
    </xf>
    <xf numFmtId="3" fontId="3" fillId="0" borderId="0" xfId="0" applyNumberFormat="1" applyFont="1"/>
    <xf numFmtId="0" fontId="10" fillId="0" borderId="0" xfId="2" applyFont="1" applyAlignment="1">
      <alignment horizontal="left" vertical="center" indent="1"/>
    </xf>
    <xf numFmtId="0" fontId="10" fillId="0" borderId="0" xfId="2" applyFont="1" applyAlignment="1">
      <alignment horizontal="left" vertical="center" indent="2"/>
    </xf>
    <xf numFmtId="0" fontId="10" fillId="0" borderId="0" xfId="2" applyFont="1" applyAlignment="1">
      <alignment horizontal="left" vertical="center" indent="3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 indent="4"/>
    </xf>
    <xf numFmtId="0" fontId="2" fillId="2" borderId="0" xfId="2" applyFont="1" applyFill="1" applyAlignment="1">
      <alignment horizontal="left" vertical="center"/>
    </xf>
    <xf numFmtId="3" fontId="2" fillId="3" borderId="0" xfId="0" applyNumberFormat="1" applyFont="1" applyFill="1"/>
    <xf numFmtId="4" fontId="2" fillId="3" borderId="0" xfId="0" applyNumberFormat="1" applyFont="1" applyFill="1"/>
    <xf numFmtId="0" fontId="11" fillId="0" borderId="0" xfId="0" applyFont="1"/>
    <xf numFmtId="10" fontId="8" fillId="0" borderId="0" xfId="3" applyNumberFormat="1" applyFont="1"/>
    <xf numFmtId="2" fontId="8" fillId="0" borderId="0" xfId="3" applyNumberFormat="1" applyFont="1"/>
    <xf numFmtId="164" fontId="0" fillId="0" borderId="0" xfId="0" applyNumberFormat="1"/>
    <xf numFmtId="3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right" vertical="center"/>
    </xf>
  </cellXfs>
  <cellStyles count="4">
    <cellStyle name="Normálna" xfId="0" builtinId="0"/>
    <cellStyle name="normálne_dane pre rozpocet 2006-2008_JUN2005_final" xfId="2" xr:uid="{680C4693-182E-4590-BC1D-8DEFCC4F8387}"/>
    <cellStyle name="normálne_IFP_DANE_20081103" xfId="1" xr:uid="{82725536-3530-4200-A8A1-5D60D77C80F2}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EBBC-3C0F-4ECE-9F97-6DD0CB685CA4}">
  <dimension ref="A1:G91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 x14ac:dyDescent="0.3"/>
  <cols>
    <col min="1" max="1" width="58.33203125" customWidth="1"/>
    <col min="2" max="6" width="15.109375" customWidth="1"/>
    <col min="7" max="7" width="17.33203125" bestFit="1" customWidth="1"/>
  </cols>
  <sheetData>
    <row r="1" spans="1:7" ht="41.4" thickBot="1" x14ac:dyDescent="0.35">
      <c r="A1" s="1" t="s">
        <v>0</v>
      </c>
      <c r="B1" s="2"/>
      <c r="C1" s="2"/>
      <c r="D1" s="2"/>
      <c r="E1" s="2"/>
      <c r="F1" s="2"/>
    </row>
    <row r="2" spans="1:7" x14ac:dyDescent="0.3">
      <c r="A2" s="3"/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</row>
    <row r="3" spans="1:7" x14ac:dyDescent="0.3">
      <c r="A3" s="5" t="s">
        <v>2</v>
      </c>
      <c r="B3" s="6">
        <v>2021</v>
      </c>
      <c r="C3" s="6">
        <v>2022</v>
      </c>
      <c r="D3" s="6">
        <v>2023</v>
      </c>
      <c r="E3" s="6">
        <v>2024</v>
      </c>
      <c r="F3" s="6">
        <v>2025</v>
      </c>
    </row>
    <row r="4" spans="1:7" x14ac:dyDescent="0.3">
      <c r="A4" s="7" t="s">
        <v>3</v>
      </c>
      <c r="B4" s="8">
        <f t="shared" ref="B4:F4" si="0">B6+B26+B31+B38</f>
        <v>39700.304692921833</v>
      </c>
      <c r="C4" s="8">
        <f t="shared" si="0"/>
        <v>44064.914376617897</v>
      </c>
      <c r="D4" s="8">
        <f t="shared" si="0"/>
        <v>48744.366990989547</v>
      </c>
      <c r="E4" s="8">
        <f t="shared" si="0"/>
        <v>48708.318722112213</v>
      </c>
      <c r="F4" s="8">
        <f t="shared" si="0"/>
        <v>50809.753847162472</v>
      </c>
    </row>
    <row r="5" spans="1:7" x14ac:dyDescent="0.3">
      <c r="A5" s="7" t="s">
        <v>4</v>
      </c>
      <c r="B5" s="22">
        <f>B4/B$91*100</f>
        <v>40.907405739444094</v>
      </c>
      <c r="C5" s="22">
        <f t="shared" ref="C5:F5" si="1">C4/C$91*100</f>
        <v>41.645933897639246</v>
      </c>
      <c r="D5" s="22">
        <f t="shared" si="1"/>
        <v>42.201170505655398</v>
      </c>
      <c r="E5" s="22">
        <f t="shared" si="1"/>
        <v>40.561625872393989</v>
      </c>
      <c r="F5" s="22">
        <f t="shared" si="1"/>
        <v>40.287848814030355</v>
      </c>
    </row>
    <row r="6" spans="1:7" x14ac:dyDescent="0.3">
      <c r="A6" s="10" t="s">
        <v>5</v>
      </c>
      <c r="B6" s="11">
        <v>19162.084857138223</v>
      </c>
      <c r="C6" s="11">
        <v>20749.627784833174</v>
      </c>
      <c r="D6" s="11">
        <v>22694.681908266095</v>
      </c>
      <c r="E6" s="11">
        <v>23443.635623798531</v>
      </c>
      <c r="F6" s="11">
        <v>24452.664628611907</v>
      </c>
    </row>
    <row r="7" spans="1:7" x14ac:dyDescent="0.3">
      <c r="A7" s="12" t="s">
        <v>6</v>
      </c>
      <c r="B7" s="2">
        <v>11950.000196237916</v>
      </c>
      <c r="C7" s="2">
        <v>12665.57987873928</v>
      </c>
      <c r="D7" s="2">
        <v>13677.760736731552</v>
      </c>
      <c r="E7" s="2">
        <v>14014.780446780696</v>
      </c>
      <c r="F7" s="2">
        <v>14442.373890938998</v>
      </c>
      <c r="G7" s="23"/>
    </row>
    <row r="8" spans="1:7" x14ac:dyDescent="0.3">
      <c r="A8" s="13" t="s">
        <v>7</v>
      </c>
      <c r="B8" s="2">
        <v>7540</v>
      </c>
      <c r="C8" s="2">
        <v>8157</v>
      </c>
      <c r="D8" s="2">
        <v>8867</v>
      </c>
      <c r="E8" s="2">
        <v>9133</v>
      </c>
      <c r="F8" s="2">
        <v>9476</v>
      </c>
    </row>
    <row r="9" spans="1:7" x14ac:dyDescent="0.3">
      <c r="A9" s="13" t="s">
        <v>8</v>
      </c>
      <c r="B9" s="2">
        <v>2399.5777714499995</v>
      </c>
      <c r="C9" s="2">
        <v>2502.009</v>
      </c>
      <c r="D9" s="2">
        <v>2618.9249999999997</v>
      </c>
      <c r="E9" s="2">
        <v>2647.9900000000002</v>
      </c>
      <c r="F9" s="2">
        <v>2686.1559999999995</v>
      </c>
    </row>
    <row r="10" spans="1:7" x14ac:dyDescent="0.3">
      <c r="A10" s="13" t="s">
        <v>9</v>
      </c>
      <c r="B10" s="2">
        <v>421.55339701327773</v>
      </c>
      <c r="C10" s="2">
        <v>444.18598957715909</v>
      </c>
      <c r="D10" s="2">
        <v>453.88496901176393</v>
      </c>
      <c r="E10" s="2">
        <v>462.77228526138072</v>
      </c>
      <c r="F10" s="2">
        <v>472.24720433680898</v>
      </c>
    </row>
    <row r="11" spans="1:7" x14ac:dyDescent="0.3">
      <c r="A11" s="13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</row>
    <row r="12" spans="1:7" x14ac:dyDescent="0.3">
      <c r="A12" s="13" t="s">
        <v>11</v>
      </c>
      <c r="B12" s="2">
        <v>232.15637136000001</v>
      </c>
      <c r="C12" s="2">
        <v>274.73564683222975</v>
      </c>
      <c r="D12" s="2">
        <v>317.03571288796854</v>
      </c>
      <c r="E12" s="2">
        <v>357.03307695226351</v>
      </c>
      <c r="F12" s="2">
        <v>376.79633448617199</v>
      </c>
    </row>
    <row r="13" spans="1:7" x14ac:dyDescent="0.3">
      <c r="A13" s="13" t="s">
        <v>12</v>
      </c>
      <c r="B13" s="2">
        <v>125</v>
      </c>
      <c r="C13" s="2">
        <v>129.358</v>
      </c>
      <c r="D13" s="2">
        <v>135.16399999999999</v>
      </c>
      <c r="E13" s="2">
        <v>137.114</v>
      </c>
      <c r="F13" s="2">
        <v>140.721</v>
      </c>
    </row>
    <row r="14" spans="1:7" x14ac:dyDescent="0.3">
      <c r="A14" s="13" t="s">
        <v>13</v>
      </c>
      <c r="B14" s="2">
        <v>165.40495455847903</v>
      </c>
      <c r="C14" s="2">
        <v>197.38921299512594</v>
      </c>
      <c r="D14" s="2">
        <v>279.94433245837405</v>
      </c>
      <c r="E14" s="2">
        <v>302.95265880276895</v>
      </c>
      <c r="F14" s="2">
        <v>310.01418288667833</v>
      </c>
    </row>
    <row r="15" spans="1:7" x14ac:dyDescent="0.3">
      <c r="A15" s="13" t="s">
        <v>14</v>
      </c>
      <c r="B15" s="2">
        <v>1066.307701856158</v>
      </c>
      <c r="C15" s="2">
        <v>960.90202933476394</v>
      </c>
      <c r="D15" s="2">
        <v>1005.806722373447</v>
      </c>
      <c r="E15" s="2">
        <v>973.9184257642828</v>
      </c>
      <c r="F15" s="2">
        <v>980.43916922933931</v>
      </c>
    </row>
    <row r="16" spans="1:7" x14ac:dyDescent="0.3">
      <c r="A16" s="12" t="s">
        <v>15</v>
      </c>
      <c r="B16" s="2">
        <v>7212.0846609003065</v>
      </c>
      <c r="C16" s="2">
        <v>8084.0479060938933</v>
      </c>
      <c r="D16" s="2">
        <v>9016.9211715345409</v>
      </c>
      <c r="E16" s="2">
        <v>9428.8551770178346</v>
      </c>
      <c r="F16" s="2">
        <v>10010.290737672909</v>
      </c>
    </row>
    <row r="17" spans="1:6" x14ac:dyDescent="0.3">
      <c r="A17" s="13" t="s">
        <v>16</v>
      </c>
      <c r="B17" s="2">
        <v>3806.2809999999995</v>
      </c>
      <c r="C17" s="2">
        <v>4302.7529999999997</v>
      </c>
      <c r="D17" s="2">
        <v>4684.0810000000001</v>
      </c>
      <c r="E17" s="2">
        <v>4985.9250000000002</v>
      </c>
      <c r="F17" s="2">
        <v>5420.7839999999997</v>
      </c>
    </row>
    <row r="18" spans="1:6" x14ac:dyDescent="0.3">
      <c r="A18" s="14" t="s">
        <v>17</v>
      </c>
      <c r="B18" s="2"/>
      <c r="C18" s="2"/>
      <c r="D18" s="2"/>
      <c r="E18" s="2"/>
      <c r="F18" s="2"/>
    </row>
    <row r="19" spans="1:6" x14ac:dyDescent="0.3">
      <c r="A19" s="14" t="s">
        <v>18</v>
      </c>
      <c r="B19" s="2"/>
      <c r="C19" s="2"/>
      <c r="D19" s="2"/>
      <c r="E19" s="2"/>
      <c r="F19" s="2"/>
    </row>
    <row r="20" spans="1:6" x14ac:dyDescent="0.3">
      <c r="A20" s="13" t="s">
        <v>19</v>
      </c>
      <c r="B20" s="2">
        <v>2931.569</v>
      </c>
      <c r="C20" s="2">
        <v>3213.7449999999999</v>
      </c>
      <c r="D20" s="2">
        <v>3458.9229999999998</v>
      </c>
      <c r="E20" s="2">
        <v>3527.6370000000002</v>
      </c>
      <c r="F20" s="2">
        <v>3681.3090000000002</v>
      </c>
    </row>
    <row r="21" spans="1:6" x14ac:dyDescent="0.3">
      <c r="A21" s="15" t="s">
        <v>20</v>
      </c>
      <c r="B21" s="2">
        <v>89.825000000000003</v>
      </c>
      <c r="C21" s="2">
        <v>98.364999999999995</v>
      </c>
      <c r="D21" s="2">
        <v>108.075</v>
      </c>
      <c r="E21" s="2">
        <v>110.655</v>
      </c>
      <c r="F21" s="2">
        <v>115.324</v>
      </c>
    </row>
    <row r="22" spans="1:6" x14ac:dyDescent="0.3">
      <c r="A22" s="13" t="s">
        <v>21</v>
      </c>
      <c r="B22" s="2">
        <v>289.84340777</v>
      </c>
      <c r="C22" s="2">
        <v>305.18400000000003</v>
      </c>
      <c r="D22" s="2">
        <v>330.87400000000002</v>
      </c>
      <c r="E22" s="2">
        <v>309.62200000000001</v>
      </c>
      <c r="F22" s="2">
        <v>301.44299999999998</v>
      </c>
    </row>
    <row r="23" spans="1:6" x14ac:dyDescent="0.3">
      <c r="A23" s="13" t="s">
        <v>22</v>
      </c>
      <c r="B23" s="2">
        <v>38.422785159000007</v>
      </c>
      <c r="C23" s="2">
        <v>37.379407575559931</v>
      </c>
      <c r="D23" s="2">
        <v>38.126995727071133</v>
      </c>
      <c r="E23" s="2">
        <v>38.88957561958857</v>
      </c>
      <c r="F23" s="2">
        <v>39.66739711546235</v>
      </c>
    </row>
    <row r="24" spans="1:6" x14ac:dyDescent="0.3">
      <c r="A24" s="13" t="s">
        <v>14</v>
      </c>
      <c r="B24" s="2">
        <v>145.96846797130638</v>
      </c>
      <c r="C24" s="2">
        <v>224.98649851833397</v>
      </c>
      <c r="D24" s="2">
        <v>504.9161758074697</v>
      </c>
      <c r="E24" s="2">
        <v>566.78160139824649</v>
      </c>
      <c r="F24" s="2">
        <v>567.08734055744571</v>
      </c>
    </row>
    <row r="25" spans="1:6" x14ac:dyDescent="0.3">
      <c r="A25" s="12" t="s">
        <v>23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</row>
    <row r="26" spans="1:6" x14ac:dyDescent="0.3">
      <c r="A26" s="10" t="s">
        <v>24</v>
      </c>
      <c r="B26" s="11">
        <v>15598.981872193724</v>
      </c>
      <c r="C26" s="11">
        <v>16711.899243570628</v>
      </c>
      <c r="D26" s="11">
        <v>17954.260849531383</v>
      </c>
      <c r="E26" s="11">
        <v>18892.277872918283</v>
      </c>
      <c r="F26" s="11">
        <v>19941.863578137803</v>
      </c>
    </row>
    <row r="27" spans="1:6" x14ac:dyDescent="0.3">
      <c r="A27" s="12" t="s">
        <v>25</v>
      </c>
      <c r="B27" s="2">
        <v>15258.735988200548</v>
      </c>
      <c r="C27" s="2">
        <v>16388.531697670616</v>
      </c>
      <c r="D27" s="2">
        <v>17607.878933687567</v>
      </c>
      <c r="E27" s="2">
        <v>18524.778446944732</v>
      </c>
      <c r="F27" s="2">
        <v>19555.095896536226</v>
      </c>
    </row>
    <row r="28" spans="1:6" x14ac:dyDescent="0.3">
      <c r="A28" s="13" t="s">
        <v>26</v>
      </c>
      <c r="B28" s="2"/>
      <c r="C28" s="2"/>
      <c r="D28" s="2"/>
      <c r="E28" s="2"/>
      <c r="F28" s="2"/>
    </row>
    <row r="29" spans="1:6" x14ac:dyDescent="0.3">
      <c r="A29" s="13" t="s">
        <v>27</v>
      </c>
      <c r="B29" s="2"/>
      <c r="C29" s="2"/>
      <c r="D29" s="2"/>
      <c r="E29" s="2"/>
      <c r="F29" s="2"/>
    </row>
    <row r="30" spans="1:6" x14ac:dyDescent="0.3">
      <c r="A30" s="12" t="s">
        <v>28</v>
      </c>
      <c r="B30" s="2">
        <v>340.24588399317707</v>
      </c>
      <c r="C30" s="2">
        <v>323.3675459000097</v>
      </c>
      <c r="D30" s="2">
        <v>346.38191584381605</v>
      </c>
      <c r="E30" s="2">
        <v>367.49942597354885</v>
      </c>
      <c r="F30" s="2">
        <v>386.76768160157769</v>
      </c>
    </row>
    <row r="31" spans="1:6" x14ac:dyDescent="0.3">
      <c r="A31" s="10" t="s">
        <v>29</v>
      </c>
      <c r="B31" s="11">
        <v>3273.1972325766847</v>
      </c>
      <c r="C31" s="11">
        <v>3496.1288157244894</v>
      </c>
      <c r="D31" s="11">
        <v>3697.874413557679</v>
      </c>
      <c r="E31" s="11">
        <v>3762.600271101649</v>
      </c>
      <c r="F31" s="11">
        <v>3820.0727121876744</v>
      </c>
    </row>
    <row r="32" spans="1:6" x14ac:dyDescent="0.3">
      <c r="A32" s="12" t="s">
        <v>30</v>
      </c>
      <c r="B32" s="2">
        <v>2544.8149437611896</v>
      </c>
      <c r="C32" s="2">
        <v>2807.9873521952245</v>
      </c>
      <c r="D32" s="2">
        <v>2982.8517539804648</v>
      </c>
      <c r="E32" s="2">
        <v>3065.5392360687042</v>
      </c>
      <c r="F32" s="2">
        <v>3157.149049127976</v>
      </c>
    </row>
    <row r="33" spans="1:6" x14ac:dyDescent="0.3">
      <c r="A33" s="13" t="s">
        <v>31</v>
      </c>
      <c r="B33" s="2">
        <v>2343.0537033773753</v>
      </c>
      <c r="C33" s="2">
        <v>2570.2149953512026</v>
      </c>
      <c r="D33" s="2">
        <v>2721.3515472634626</v>
      </c>
      <c r="E33" s="2">
        <v>2796.9739299223584</v>
      </c>
      <c r="F33" s="2">
        <v>2879.9292483459794</v>
      </c>
    </row>
    <row r="34" spans="1:6" x14ac:dyDescent="0.3">
      <c r="A34" s="13" t="s">
        <v>32</v>
      </c>
      <c r="B34" s="2">
        <v>201.76124038381431</v>
      </c>
      <c r="C34" s="2">
        <v>237.77235684402189</v>
      </c>
      <c r="D34" s="2">
        <v>261.50020671700213</v>
      </c>
      <c r="E34" s="2">
        <v>268.56530614634585</v>
      </c>
      <c r="F34" s="2">
        <v>277.21980078199653</v>
      </c>
    </row>
    <row r="35" spans="1:6" x14ac:dyDescent="0.3">
      <c r="A35" s="12" t="s">
        <v>33</v>
      </c>
      <c r="B35" s="2">
        <v>728.38228881549526</v>
      </c>
      <c r="C35" s="2">
        <v>688.1414635292648</v>
      </c>
      <c r="D35" s="2">
        <v>715.0226595772142</v>
      </c>
      <c r="E35" s="2">
        <v>697.06103503294503</v>
      </c>
      <c r="F35" s="2">
        <v>662.92366305969858</v>
      </c>
    </row>
    <row r="36" spans="1:6" x14ac:dyDescent="0.3">
      <c r="A36" s="13" t="s">
        <v>34</v>
      </c>
      <c r="B36" s="2">
        <v>417.21647907624117</v>
      </c>
      <c r="C36" s="2">
        <v>359.75092790948565</v>
      </c>
      <c r="D36" s="2">
        <v>375.25684181652366</v>
      </c>
      <c r="E36" s="2">
        <v>365.1303828896738</v>
      </c>
      <c r="F36" s="2">
        <v>363.83921978106611</v>
      </c>
    </row>
    <row r="37" spans="1:6" x14ac:dyDescent="0.3">
      <c r="A37" s="13" t="s">
        <v>35</v>
      </c>
      <c r="B37" s="2">
        <v>250.62690488925404</v>
      </c>
      <c r="C37" s="2">
        <v>269.24392376977914</v>
      </c>
      <c r="D37" s="2">
        <v>264.06420591069059</v>
      </c>
      <c r="E37" s="2">
        <v>256.29604029327129</v>
      </c>
      <c r="F37" s="2">
        <v>223.44983142863245</v>
      </c>
    </row>
    <row r="38" spans="1:6" x14ac:dyDescent="0.3">
      <c r="A38" s="10" t="s">
        <v>36</v>
      </c>
      <c r="B38" s="11">
        <v>1666.0407310131984</v>
      </c>
      <c r="C38" s="11">
        <v>3107.2585324896081</v>
      </c>
      <c r="D38" s="11">
        <v>4397.5498196343906</v>
      </c>
      <c r="E38" s="11">
        <v>2609.8049542937515</v>
      </c>
      <c r="F38" s="11">
        <v>2595.1529282250831</v>
      </c>
    </row>
    <row r="39" spans="1:6" x14ac:dyDescent="0.3">
      <c r="A39" s="13" t="s">
        <v>37</v>
      </c>
      <c r="B39" s="2">
        <v>1055.0795835088109</v>
      </c>
      <c r="C39" s="2">
        <v>2351.546503025932</v>
      </c>
      <c r="D39" s="2">
        <v>3726.366452297435</v>
      </c>
      <c r="E39" s="2">
        <v>1917.1798371352063</v>
      </c>
      <c r="F39" s="2">
        <v>1888.0542321570676</v>
      </c>
    </row>
    <row r="40" spans="1:6" x14ac:dyDescent="0.3">
      <c r="A40" s="12" t="s">
        <v>38</v>
      </c>
      <c r="B40" s="2"/>
      <c r="C40" s="2"/>
      <c r="D40" s="2"/>
      <c r="E40" s="2"/>
      <c r="F40" s="2"/>
    </row>
    <row r="41" spans="1:6" x14ac:dyDescent="0.3">
      <c r="A41" s="12" t="s">
        <v>39</v>
      </c>
      <c r="B41" s="2">
        <v>1057.0403838536836</v>
      </c>
      <c r="C41" s="2">
        <v>1136.9851841938112</v>
      </c>
      <c r="D41" s="2">
        <v>1244.0671783336848</v>
      </c>
      <c r="E41" s="2">
        <v>1105.3165870421285</v>
      </c>
      <c r="F41" s="2">
        <v>1042.9865611859354</v>
      </c>
    </row>
    <row r="42" spans="1:6" x14ac:dyDescent="0.3">
      <c r="A42" s="12" t="s">
        <v>40</v>
      </c>
      <c r="B42" s="2">
        <v>609.00034715951483</v>
      </c>
      <c r="C42" s="2">
        <v>1970.2733482957972</v>
      </c>
      <c r="D42" s="2">
        <v>3153.4826413007054</v>
      </c>
      <c r="E42" s="2">
        <v>1504.4883672516232</v>
      </c>
      <c r="F42" s="2">
        <v>1552.1663670391474</v>
      </c>
    </row>
    <row r="43" spans="1:6" x14ac:dyDescent="0.3">
      <c r="A43" s="7" t="s">
        <v>41</v>
      </c>
      <c r="B43" s="8">
        <f t="shared" ref="B43:F43" si="2">B46+B49+B50+B53+B59+B62+B79+B83</f>
        <v>46005.787837696866</v>
      </c>
      <c r="C43" s="8">
        <f t="shared" si="2"/>
        <v>48981.893852843874</v>
      </c>
      <c r="D43" s="8">
        <f t="shared" si="2"/>
        <v>53011.395522852268</v>
      </c>
      <c r="E43" s="8">
        <f t="shared" si="2"/>
        <v>52939.875170285843</v>
      </c>
      <c r="F43" s="8">
        <f t="shared" si="2"/>
        <v>54139.057552955608</v>
      </c>
    </row>
    <row r="44" spans="1:6" x14ac:dyDescent="0.3">
      <c r="A44" s="7" t="s">
        <v>4</v>
      </c>
      <c r="B44" s="9">
        <f t="shared" ref="B44:F44" si="3">B43/B$91*100</f>
        <v>47.404609208830223</v>
      </c>
      <c r="C44" s="9">
        <f t="shared" si="3"/>
        <v>46.292991656399209</v>
      </c>
      <c r="D44" s="9">
        <f t="shared" si="3"/>
        <v>45.895414779233143</v>
      </c>
      <c r="E44" s="9">
        <f t="shared" si="3"/>
        <v>44.085434823549924</v>
      </c>
      <c r="F44" s="9">
        <f t="shared" si="3"/>
        <v>42.927705813898022</v>
      </c>
    </row>
    <row r="45" spans="1:6" x14ac:dyDescent="0.3">
      <c r="A45" s="10" t="s">
        <v>42</v>
      </c>
      <c r="B45" s="11">
        <v>42234.333362135636</v>
      </c>
      <c r="C45" s="11">
        <v>42539.32345105979</v>
      </c>
      <c r="D45" s="11">
        <v>44508.093029548625</v>
      </c>
      <c r="E45" s="11">
        <v>46266.031212401569</v>
      </c>
      <c r="F45" s="11">
        <v>48031.56213795302</v>
      </c>
    </row>
    <row r="46" spans="1:6" x14ac:dyDescent="0.3">
      <c r="A46" s="12" t="s">
        <v>43</v>
      </c>
      <c r="B46" s="2">
        <v>11197.777788803114</v>
      </c>
      <c r="C46" s="2">
        <v>11956.089665958812</v>
      </c>
      <c r="D46" s="2">
        <v>12784.146304058515</v>
      </c>
      <c r="E46" s="2">
        <v>13331.722621238521</v>
      </c>
      <c r="F46" s="2">
        <v>14085.851866929166</v>
      </c>
    </row>
    <row r="47" spans="1:6" x14ac:dyDescent="0.3">
      <c r="A47" s="13" t="s">
        <v>44</v>
      </c>
      <c r="B47" s="2">
        <v>8073.5665705754063</v>
      </c>
      <c r="C47" s="2">
        <v>8636.3218168261155</v>
      </c>
      <c r="D47" s="2">
        <v>9231.5414730139037</v>
      </c>
      <c r="E47" s="2">
        <v>9618.5656723755692</v>
      </c>
      <c r="F47" s="2">
        <v>10161.773278239731</v>
      </c>
    </row>
    <row r="48" spans="1:6" x14ac:dyDescent="0.3">
      <c r="A48" s="13" t="s">
        <v>45</v>
      </c>
      <c r="B48" s="2">
        <v>3124.2112182277078</v>
      </c>
      <c r="C48" s="2">
        <v>3319.7678491326969</v>
      </c>
      <c r="D48" s="2">
        <v>3552.6048310446108</v>
      </c>
      <c r="E48" s="2">
        <v>3713.1569488629516</v>
      </c>
      <c r="F48" s="2">
        <v>3924.0785886894364</v>
      </c>
    </row>
    <row r="49" spans="1:6" x14ac:dyDescent="0.3">
      <c r="A49" s="12" t="s">
        <v>46</v>
      </c>
      <c r="B49" s="2">
        <v>6301.1922863091331</v>
      </c>
      <c r="C49" s="2">
        <v>6083.4283510212208</v>
      </c>
      <c r="D49" s="2">
        <v>6786.6942069754896</v>
      </c>
      <c r="E49" s="2">
        <v>6902.5662570175919</v>
      </c>
      <c r="F49" s="2">
        <v>6893.8047652769974</v>
      </c>
    </row>
    <row r="50" spans="1:6" x14ac:dyDescent="0.3">
      <c r="A50" s="12" t="s">
        <v>47</v>
      </c>
      <c r="B50" s="2">
        <v>144.84585984651801</v>
      </c>
      <c r="C50" s="2">
        <v>152.14113577768231</v>
      </c>
      <c r="D50" s="2">
        <v>159.17643938724248</v>
      </c>
      <c r="E50" s="2">
        <v>163.35009260034178</v>
      </c>
      <c r="F50" s="2">
        <v>167.51713774775521</v>
      </c>
    </row>
    <row r="51" spans="1:6" x14ac:dyDescent="0.3">
      <c r="A51" s="13" t="s">
        <v>48</v>
      </c>
      <c r="B51" s="2">
        <v>144.84585984651801</v>
      </c>
      <c r="C51" s="2">
        <v>152.14113577768231</v>
      </c>
      <c r="D51" s="2">
        <v>159.17643938724248</v>
      </c>
      <c r="E51" s="2">
        <v>163.35009260034178</v>
      </c>
      <c r="F51" s="2">
        <v>167.51713774775521</v>
      </c>
    </row>
    <row r="52" spans="1:6" x14ac:dyDescent="0.3">
      <c r="A52" s="13" t="s">
        <v>49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</row>
    <row r="53" spans="1:6" x14ac:dyDescent="0.3">
      <c r="A53" s="12" t="s">
        <v>50</v>
      </c>
      <c r="B53" s="2">
        <v>1462.6679650725405</v>
      </c>
      <c r="C53" s="2">
        <v>1127.6860468703553</v>
      </c>
      <c r="D53" s="2">
        <v>1218.5672578420013</v>
      </c>
      <c r="E53" s="2">
        <v>1052.2648917874376</v>
      </c>
      <c r="F53" s="2">
        <v>1079.9108235733547</v>
      </c>
    </row>
    <row r="54" spans="1:6" x14ac:dyDescent="0.3">
      <c r="A54" s="13" t="s">
        <v>51</v>
      </c>
      <c r="B54" s="2"/>
      <c r="C54" s="2"/>
      <c r="D54" s="2"/>
      <c r="E54" s="2"/>
      <c r="F54" s="2"/>
    </row>
    <row r="55" spans="1:6" x14ac:dyDescent="0.3">
      <c r="A55" s="13" t="s">
        <v>52</v>
      </c>
      <c r="B55" s="2"/>
      <c r="C55" s="2"/>
      <c r="D55" s="2"/>
      <c r="E55" s="2"/>
      <c r="F55" s="2"/>
    </row>
    <row r="56" spans="1:6" x14ac:dyDescent="0.3">
      <c r="A56" s="14" t="s">
        <v>53</v>
      </c>
      <c r="B56" s="2"/>
      <c r="C56" s="2"/>
      <c r="D56" s="2"/>
      <c r="E56" s="2"/>
      <c r="F56" s="2"/>
    </row>
    <row r="57" spans="1:6" x14ac:dyDescent="0.3">
      <c r="A57" s="14" t="s">
        <v>54</v>
      </c>
      <c r="B57" s="2"/>
      <c r="C57" s="2"/>
      <c r="D57" s="2"/>
      <c r="E57" s="2"/>
      <c r="F57" s="2"/>
    </row>
    <row r="58" spans="1:6" x14ac:dyDescent="0.3">
      <c r="A58" s="13" t="s">
        <v>14</v>
      </c>
      <c r="B58" s="2"/>
      <c r="C58" s="2"/>
      <c r="D58" s="2"/>
      <c r="E58" s="2"/>
      <c r="F58" s="2"/>
    </row>
    <row r="59" spans="1:6" x14ac:dyDescent="0.3">
      <c r="A59" s="12" t="s">
        <v>55</v>
      </c>
      <c r="B59" s="2">
        <v>1108.6311944906383</v>
      </c>
      <c r="C59" s="2">
        <v>1115.003014130571</v>
      </c>
      <c r="D59" s="2">
        <v>1070.7185323138119</v>
      </c>
      <c r="E59" s="2">
        <v>1165.1077448758779</v>
      </c>
      <c r="F59" s="2">
        <v>1200.6774124022654</v>
      </c>
    </row>
    <row r="60" spans="1:6" x14ac:dyDescent="0.3">
      <c r="A60" s="13" t="s">
        <v>56</v>
      </c>
      <c r="B60" s="2">
        <v>1108.6311944906383</v>
      </c>
      <c r="C60" s="2">
        <v>1115.003014130571</v>
      </c>
      <c r="D60" s="2">
        <v>1070.7185323138119</v>
      </c>
      <c r="E60" s="2">
        <v>1165.1077448758779</v>
      </c>
      <c r="F60" s="2">
        <v>1200.6774124022654</v>
      </c>
    </row>
    <row r="61" spans="1:6" x14ac:dyDescent="0.3">
      <c r="A61" s="13" t="s">
        <v>57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</row>
    <row r="62" spans="1:6" x14ac:dyDescent="0.3">
      <c r="A62" s="12" t="s">
        <v>58</v>
      </c>
      <c r="B62" s="2">
        <v>19919.076293599937</v>
      </c>
      <c r="C62" s="2">
        <v>19353.631179439737</v>
      </c>
      <c r="D62" s="2">
        <v>20155.473083932557</v>
      </c>
      <c r="E62" s="2">
        <v>21153.896118602399</v>
      </c>
      <c r="F62" s="2">
        <v>21993.44521139644</v>
      </c>
    </row>
    <row r="63" spans="1:6" x14ac:dyDescent="0.3">
      <c r="A63" s="13" t="s">
        <v>59</v>
      </c>
      <c r="B63" s="2">
        <v>16548.461511170939</v>
      </c>
      <c r="C63" s="2">
        <v>15737.72105084167</v>
      </c>
      <c r="D63" s="2">
        <v>16299.079175868092</v>
      </c>
      <c r="E63" s="2">
        <v>17118.291802852465</v>
      </c>
      <c r="F63" s="2">
        <v>17710.069090973091</v>
      </c>
    </row>
    <row r="64" spans="1:6" x14ac:dyDescent="0.3">
      <c r="A64" s="14" t="s">
        <v>60</v>
      </c>
      <c r="B64" s="2">
        <v>40.413438321424394</v>
      </c>
      <c r="C64" s="2">
        <v>60.379057039144271</v>
      </c>
      <c r="D64" s="2">
        <v>65.120967985153442</v>
      </c>
      <c r="E64" s="2">
        <v>51.88188706785769</v>
      </c>
      <c r="F64" s="2">
        <v>49.89434094833743</v>
      </c>
    </row>
    <row r="65" spans="1:6" x14ac:dyDescent="0.3">
      <c r="A65" s="14" t="s">
        <v>61</v>
      </c>
      <c r="B65" s="2">
        <v>1129.1115709000001</v>
      </c>
      <c r="C65" s="2">
        <v>1099.9571360342104</v>
      </c>
      <c r="D65" s="2">
        <v>1095.780168993499</v>
      </c>
      <c r="E65" s="2">
        <v>1170.877558376952</v>
      </c>
      <c r="F65" s="2">
        <v>1249.3457961639729</v>
      </c>
    </row>
    <row r="66" spans="1:6" x14ac:dyDescent="0.3">
      <c r="A66" s="14" t="s">
        <v>62</v>
      </c>
      <c r="B66" s="2">
        <v>8537.6034209094832</v>
      </c>
      <c r="C66" s="2">
        <v>8724.0467303768073</v>
      </c>
      <c r="D66" s="2">
        <v>9563.1833625431336</v>
      </c>
      <c r="E66" s="2">
        <v>10228.222859036701</v>
      </c>
      <c r="F66" s="2">
        <v>10662.659444282546</v>
      </c>
    </row>
    <row r="67" spans="1:6" x14ac:dyDescent="0.3">
      <c r="A67" s="14" t="s">
        <v>63</v>
      </c>
      <c r="B67" s="2">
        <v>290.20179819999998</v>
      </c>
      <c r="C67" s="2">
        <v>306.72036800000001</v>
      </c>
      <c r="D67" s="2">
        <v>290.57314400000001</v>
      </c>
      <c r="E67" s="2">
        <v>288.64322300000003</v>
      </c>
      <c r="F67" s="2">
        <v>284.55222300000003</v>
      </c>
    </row>
    <row r="68" spans="1:6" x14ac:dyDescent="0.3">
      <c r="A68" s="14" t="s">
        <v>64</v>
      </c>
      <c r="B68" s="2">
        <v>2220.50186463</v>
      </c>
      <c r="C68" s="2">
        <v>2323.8748270586452</v>
      </c>
      <c r="D68" s="2">
        <v>2376.3066348406901</v>
      </c>
      <c r="E68" s="2">
        <v>2407.8349155524566</v>
      </c>
      <c r="F68" s="2">
        <v>2437.5449903667532</v>
      </c>
    </row>
    <row r="69" spans="1:6" x14ac:dyDescent="0.3">
      <c r="A69" s="16" t="s">
        <v>65</v>
      </c>
      <c r="B69" s="2">
        <v>413.52219901000001</v>
      </c>
      <c r="C69" s="2">
        <v>473.67779100000001</v>
      </c>
      <c r="D69" s="2">
        <v>494.43818910925802</v>
      </c>
      <c r="E69" s="2">
        <v>504.60783303406328</v>
      </c>
      <c r="F69" s="2">
        <v>515.45089616174141</v>
      </c>
    </row>
    <row r="70" spans="1:6" x14ac:dyDescent="0.3">
      <c r="A70" s="16" t="s">
        <v>66</v>
      </c>
      <c r="B70" s="2">
        <v>42.548232800000001</v>
      </c>
      <c r="C70" s="2">
        <v>41.022101999999997</v>
      </c>
      <c r="D70" s="2">
        <v>44.278573999999999</v>
      </c>
      <c r="E70" s="2">
        <v>47.819203000000002</v>
      </c>
      <c r="F70" s="2">
        <v>48.912239</v>
      </c>
    </row>
    <row r="71" spans="1:6" x14ac:dyDescent="0.3">
      <c r="A71" s="16" t="s">
        <v>67</v>
      </c>
      <c r="B71" s="2">
        <v>649.85825985000008</v>
      </c>
      <c r="C71" s="2">
        <v>630.83852945557499</v>
      </c>
      <c r="D71" s="2">
        <v>636.63424576609953</v>
      </c>
      <c r="E71" s="2">
        <v>641.96304224014079</v>
      </c>
      <c r="F71" s="2">
        <v>647.92000215100586</v>
      </c>
    </row>
    <row r="72" spans="1:6" x14ac:dyDescent="0.3">
      <c r="A72" s="16" t="s">
        <v>68</v>
      </c>
      <c r="B72" s="2">
        <v>104.54932258000001</v>
      </c>
      <c r="C72" s="2">
        <v>105.61817222776463</v>
      </c>
      <c r="D72" s="2">
        <v>101.91708712037038</v>
      </c>
      <c r="E72" s="2">
        <v>97.276540418291461</v>
      </c>
      <c r="F72" s="2">
        <v>92.371620567496961</v>
      </c>
    </row>
    <row r="73" spans="1:6" x14ac:dyDescent="0.3">
      <c r="A73" s="16" t="s">
        <v>69</v>
      </c>
      <c r="B73" s="2">
        <v>492.91244948999997</v>
      </c>
      <c r="C73" s="2">
        <v>550.61747933609627</v>
      </c>
      <c r="D73" s="2">
        <v>575.81393380575287</v>
      </c>
      <c r="E73" s="2">
        <v>592.01243982075198</v>
      </c>
      <c r="F73" s="2">
        <v>607.74105444729935</v>
      </c>
    </row>
    <row r="74" spans="1:6" x14ac:dyDescent="0.3">
      <c r="A74" s="16" t="s">
        <v>70</v>
      </c>
      <c r="B74" s="2">
        <v>517.11140089999981</v>
      </c>
      <c r="C74" s="2">
        <v>522.10075303920917</v>
      </c>
      <c r="D74" s="2">
        <v>523.22460503920934</v>
      </c>
      <c r="E74" s="2">
        <v>524.1558570392092</v>
      </c>
      <c r="F74" s="2">
        <v>525.14917803920957</v>
      </c>
    </row>
    <row r="75" spans="1:6" x14ac:dyDescent="0.3">
      <c r="A75" s="14" t="s">
        <v>71</v>
      </c>
      <c r="B75" s="2">
        <v>1712.3625517051426</v>
      </c>
      <c r="C75" s="2">
        <v>1708.5525984933709</v>
      </c>
      <c r="D75" s="2">
        <v>1747.5633444412849</v>
      </c>
      <c r="E75" s="2">
        <v>1755.5126664706136</v>
      </c>
      <c r="F75" s="2">
        <v>1776.4154542220213</v>
      </c>
    </row>
    <row r="76" spans="1:6" x14ac:dyDescent="0.3">
      <c r="A76" s="16" t="s">
        <v>72</v>
      </c>
      <c r="B76" s="2">
        <v>416.28946100000002</v>
      </c>
      <c r="C76" s="2">
        <v>421.79924601750406</v>
      </c>
      <c r="D76" s="2">
        <v>450.47188333396457</v>
      </c>
      <c r="E76" s="2">
        <v>483.97047109255237</v>
      </c>
      <c r="F76" s="2">
        <v>517.93723639531834</v>
      </c>
    </row>
    <row r="77" spans="1:6" x14ac:dyDescent="0.3">
      <c r="A77" s="16" t="s">
        <v>73</v>
      </c>
      <c r="B77" s="2">
        <v>1292.1241195499999</v>
      </c>
      <c r="C77" s="2">
        <v>1282.8001920843071</v>
      </c>
      <c r="D77" s="2">
        <v>1293.1358840230587</v>
      </c>
      <c r="E77" s="2">
        <v>1267.5838737311469</v>
      </c>
      <c r="F77" s="2">
        <v>1254.5170078650508</v>
      </c>
    </row>
    <row r="78" spans="1:6" x14ac:dyDescent="0.3">
      <c r="A78" s="13" t="s">
        <v>74</v>
      </c>
      <c r="B78" s="2">
        <v>3370.6147824289992</v>
      </c>
      <c r="C78" s="2">
        <v>3615.9101285980669</v>
      </c>
      <c r="D78" s="2">
        <v>3856.3939080644664</v>
      </c>
      <c r="E78" s="2">
        <v>4035.6043157499348</v>
      </c>
      <c r="F78" s="2">
        <v>4283.3761204233488</v>
      </c>
    </row>
    <row r="79" spans="1:6" x14ac:dyDescent="0.3">
      <c r="A79" s="12" t="s">
        <v>39</v>
      </c>
      <c r="B79" s="2">
        <v>2100.1419740137571</v>
      </c>
      <c r="C79" s="2">
        <v>2751.3440578614072</v>
      </c>
      <c r="D79" s="2">
        <v>2333.3172050390076</v>
      </c>
      <c r="E79" s="2">
        <v>2497.1234862793999</v>
      </c>
      <c r="F79" s="2">
        <v>2610.3549206270386</v>
      </c>
    </row>
    <row r="80" spans="1:6" x14ac:dyDescent="0.3">
      <c r="A80" s="13" t="s">
        <v>75</v>
      </c>
      <c r="B80" s="2">
        <v>966.74971054999992</v>
      </c>
      <c r="C80" s="2">
        <v>1520.09311192</v>
      </c>
      <c r="D80" s="2">
        <v>1016.7311509533524</v>
      </c>
      <c r="E80" s="2">
        <v>1052.2696358184535</v>
      </c>
      <c r="F80" s="2">
        <v>1105.1271964249897</v>
      </c>
    </row>
    <row r="81" spans="1:6" x14ac:dyDescent="0.3">
      <c r="A81" s="13" t="s">
        <v>76</v>
      </c>
      <c r="B81" s="2">
        <v>604.30396854999992</v>
      </c>
      <c r="C81" s="2">
        <v>640.64509356440908</v>
      </c>
      <c r="D81" s="2">
        <v>684.23722825437449</v>
      </c>
      <c r="E81" s="2">
        <v>757.22223479595857</v>
      </c>
      <c r="F81" s="2">
        <v>792.55648996690707</v>
      </c>
    </row>
    <row r="82" spans="1:6" x14ac:dyDescent="0.3">
      <c r="A82" s="13" t="s">
        <v>77</v>
      </c>
      <c r="B82" s="2">
        <v>87.191999999999993</v>
      </c>
      <c r="C82" s="2">
        <v>79.403470070876637</v>
      </c>
      <c r="D82" s="2">
        <v>96.600917362991666</v>
      </c>
      <c r="E82" s="2">
        <v>104.90041581524258</v>
      </c>
      <c r="F82" s="2">
        <v>109.65845561760349</v>
      </c>
    </row>
    <row r="83" spans="1:6" x14ac:dyDescent="0.3">
      <c r="A83" s="10" t="s">
        <v>78</v>
      </c>
      <c r="B83" s="11">
        <v>3771.4544755612296</v>
      </c>
      <c r="C83" s="11">
        <v>6442.5704017840826</v>
      </c>
      <c r="D83" s="11">
        <v>8503.3024933036468</v>
      </c>
      <c r="E83" s="11">
        <v>6673.8439578842717</v>
      </c>
      <c r="F83" s="11">
        <v>6107.4954150025897</v>
      </c>
    </row>
    <row r="84" spans="1:6" x14ac:dyDescent="0.3">
      <c r="A84" s="12" t="s">
        <v>79</v>
      </c>
      <c r="B84" s="2">
        <v>3367.5702714411232</v>
      </c>
      <c r="C84" s="2">
        <v>5544.7413310619413</v>
      </c>
      <c r="D84" s="2">
        <v>7897.6152772359692</v>
      </c>
      <c r="E84" s="2">
        <v>6165.0348874623196</v>
      </c>
      <c r="F84" s="2">
        <v>5614.7150697385905</v>
      </c>
    </row>
    <row r="85" spans="1:6" x14ac:dyDescent="0.3">
      <c r="A85" s="13" t="s">
        <v>80</v>
      </c>
      <c r="B85" s="2">
        <v>3304.2040697102652</v>
      </c>
      <c r="C85" s="2">
        <v>5488.3858243782879</v>
      </c>
      <c r="D85" s="2">
        <v>7831.9632557893246</v>
      </c>
      <c r="E85" s="2">
        <v>6095.1281397269149</v>
      </c>
      <c r="F85" s="2">
        <v>5539.3336785930333</v>
      </c>
    </row>
    <row r="86" spans="1:6" x14ac:dyDescent="0.3">
      <c r="A86" s="13" t="s">
        <v>81</v>
      </c>
      <c r="B86" s="2">
        <v>54.144887709212611</v>
      </c>
      <c r="C86" s="2">
        <v>41.258802283571875</v>
      </c>
      <c r="D86" s="2">
        <v>44.946953413858616</v>
      </c>
      <c r="E86" s="2">
        <v>46.687052895058372</v>
      </c>
      <c r="F86" s="2">
        <v>48.977024107831404</v>
      </c>
    </row>
    <row r="87" spans="1:6" x14ac:dyDescent="0.3">
      <c r="A87" s="13" t="s">
        <v>82</v>
      </c>
      <c r="B87" s="2">
        <v>9.2213140216454779</v>
      </c>
      <c r="C87" s="2">
        <v>15.096704400081871</v>
      </c>
      <c r="D87" s="2">
        <v>20.705068032785814</v>
      </c>
      <c r="E87" s="2">
        <v>23.219694840346364</v>
      </c>
      <c r="F87" s="2">
        <v>26.4043670377255</v>
      </c>
    </row>
    <row r="88" spans="1:6" x14ac:dyDescent="0.3">
      <c r="A88" s="12" t="s">
        <v>40</v>
      </c>
      <c r="B88" s="2">
        <v>403.88420412010635</v>
      </c>
      <c r="C88" s="2">
        <v>897.82907072214164</v>
      </c>
      <c r="D88" s="2">
        <v>605.68721606767758</v>
      </c>
      <c r="E88" s="2">
        <v>508.80907042195167</v>
      </c>
      <c r="F88" s="2">
        <v>492.78034526399904</v>
      </c>
    </row>
    <row r="89" spans="1:6" x14ac:dyDescent="0.3">
      <c r="A89" s="17" t="s">
        <v>83</v>
      </c>
      <c r="B89" s="18">
        <f t="shared" ref="B89:F89" si="4">B4-B43</f>
        <v>-6305.483144775033</v>
      </c>
      <c r="C89" s="18">
        <f t="shared" si="4"/>
        <v>-4916.9794762259771</v>
      </c>
      <c r="D89" s="18">
        <f t="shared" si="4"/>
        <v>-4267.0285318627211</v>
      </c>
      <c r="E89" s="18">
        <f t="shared" si="4"/>
        <v>-4231.5564481736292</v>
      </c>
      <c r="F89" s="18">
        <f t="shared" si="4"/>
        <v>-3329.303705793136</v>
      </c>
    </row>
    <row r="90" spans="1:6" x14ac:dyDescent="0.3">
      <c r="A90" s="17" t="s">
        <v>4</v>
      </c>
      <c r="B90" s="19">
        <f t="shared" ref="B90:F90" si="5">B89/B$91*100</f>
        <v>-6.4972034693861298</v>
      </c>
      <c r="C90" s="19">
        <f t="shared" si="5"/>
        <v>-4.6470577587599688</v>
      </c>
      <c r="D90" s="19">
        <f t="shared" si="5"/>
        <v>-3.6942442735777439</v>
      </c>
      <c r="E90" s="19">
        <f t="shared" si="5"/>
        <v>-3.5238089511559325</v>
      </c>
      <c r="F90" s="19">
        <f t="shared" si="5"/>
        <v>-2.6398569998676646</v>
      </c>
    </row>
    <row r="91" spans="1:6" x14ac:dyDescent="0.3">
      <c r="A91" s="12" t="s">
        <v>84</v>
      </c>
      <c r="B91" s="2">
        <v>97049.187000000005</v>
      </c>
      <c r="C91" s="2">
        <v>105808.44335229513</v>
      </c>
      <c r="D91" s="2">
        <v>115504.77488404568</v>
      </c>
      <c r="E91" s="2">
        <v>120084.72953068386</v>
      </c>
      <c r="F91" s="2">
        <v>126116.82018988275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592E-418F-4E7E-98FD-6F463585FF71}">
  <dimension ref="A1:F91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 x14ac:dyDescent="0.3"/>
  <cols>
    <col min="1" max="1" width="58.33203125" customWidth="1"/>
    <col min="2" max="6" width="15.109375" customWidth="1"/>
  </cols>
  <sheetData>
    <row r="1" spans="1:6" ht="41.4" thickBot="1" x14ac:dyDescent="0.35">
      <c r="A1" s="1" t="s">
        <v>88</v>
      </c>
      <c r="B1" s="2"/>
      <c r="C1" s="2"/>
      <c r="D1" s="2"/>
      <c r="E1" s="2"/>
      <c r="F1" s="2"/>
    </row>
    <row r="2" spans="1:6" x14ac:dyDescent="0.3">
      <c r="A2" s="3"/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</row>
    <row r="3" spans="1:6" x14ac:dyDescent="0.3">
      <c r="A3" s="5" t="s">
        <v>2</v>
      </c>
      <c r="B3" s="6">
        <v>2021</v>
      </c>
      <c r="C3" s="6">
        <v>2022</v>
      </c>
      <c r="D3" s="6">
        <v>2023</v>
      </c>
      <c r="E3" s="6">
        <v>2024</v>
      </c>
      <c r="F3" s="6">
        <v>2025</v>
      </c>
    </row>
    <row r="4" spans="1:6" x14ac:dyDescent="0.3">
      <c r="A4" s="7" t="s">
        <v>3</v>
      </c>
      <c r="B4" s="8">
        <f>FEB_2022!B4-DEC_2021!B4</f>
        <v>-123.16528591579117</v>
      </c>
      <c r="C4" s="8">
        <f>FEB_2022!C4-DEC_2021!C4</f>
        <v>519.75463155667239</v>
      </c>
      <c r="D4" s="8">
        <f>FEB_2022!D4-DEC_2021!D4</f>
        <v>1375.8647535959026</v>
      </c>
      <c r="E4" s="8">
        <f>FEB_2022!E4-DEC_2021!E4</f>
        <v>1946.0321115510378</v>
      </c>
      <c r="F4" s="24" t="s">
        <v>85</v>
      </c>
    </row>
    <row r="5" spans="1:6" x14ac:dyDescent="0.3">
      <c r="A5" s="7" t="s">
        <v>4</v>
      </c>
      <c r="B5" s="22">
        <f>B4/B$91*100</f>
        <v>31.546257667236617</v>
      </c>
      <c r="C5" s="22">
        <f>C4/C$91*100</f>
        <v>190.39567561265144</v>
      </c>
      <c r="D5" s="22">
        <f>D4/D$91*100</f>
        <v>85.175865046113159</v>
      </c>
      <c r="E5" s="22">
        <f>E4/E$91*100</f>
        <v>67.246838468695103</v>
      </c>
      <c r="F5" s="25" t="s">
        <v>85</v>
      </c>
    </row>
    <row r="6" spans="1:6" x14ac:dyDescent="0.3">
      <c r="A6" s="10" t="s">
        <v>5</v>
      </c>
      <c r="B6" s="11">
        <f>FEB_2022!B6-DEC_2021!B6</f>
        <v>97.813010990001203</v>
      </c>
      <c r="C6" s="11">
        <f>FEB_2022!C6-DEC_2021!C6</f>
        <v>362.98738134091036</v>
      </c>
      <c r="D6" s="11">
        <f>FEB_2022!D6-DEC_2021!D6</f>
        <v>812.19359404354327</v>
      </c>
      <c r="E6" s="11">
        <f>FEB_2022!E6-DEC_2021!E6</f>
        <v>1009.394374468764</v>
      </c>
      <c r="F6" s="26" t="s">
        <v>85</v>
      </c>
    </row>
    <row r="7" spans="1:6" x14ac:dyDescent="0.3">
      <c r="A7" s="12" t="s">
        <v>6</v>
      </c>
      <c r="B7" s="2">
        <f>FEB_2022!B7-DEC_2021!B7</f>
        <v>81.74072470919964</v>
      </c>
      <c r="C7" s="2">
        <f>FEB_2022!C7-DEC_2021!C7</f>
        <v>165.3641385313349</v>
      </c>
      <c r="D7" s="2">
        <f>FEB_2022!D7-DEC_2021!D7</f>
        <v>286.86411821385809</v>
      </c>
      <c r="E7" s="2">
        <f>FEB_2022!E7-DEC_2021!E7</f>
        <v>380.26735506994009</v>
      </c>
      <c r="F7" s="27" t="s">
        <v>85</v>
      </c>
    </row>
    <row r="8" spans="1:6" x14ac:dyDescent="0.3">
      <c r="A8" s="13" t="s">
        <v>7</v>
      </c>
      <c r="B8" s="2">
        <f>FEB_2022!B8-DEC_2021!B8</f>
        <v>45</v>
      </c>
      <c r="C8" s="2">
        <f>FEB_2022!C8-DEC_2021!C8</f>
        <v>122.07999999999993</v>
      </c>
      <c r="D8" s="2">
        <f>FEB_2022!D8-DEC_2021!D8</f>
        <v>188.39999999999964</v>
      </c>
      <c r="E8" s="2">
        <f>FEB_2022!E8-DEC_2021!E8</f>
        <v>290.00400000000081</v>
      </c>
      <c r="F8" s="27" t="s">
        <v>85</v>
      </c>
    </row>
    <row r="9" spans="1:6" x14ac:dyDescent="0.3">
      <c r="A9" s="13" t="s">
        <v>8</v>
      </c>
      <c r="B9" s="2">
        <f>FEB_2022!B9-DEC_2021!B9</f>
        <v>5.5177714499991453</v>
      </c>
      <c r="C9" s="2">
        <f>FEB_2022!C9-DEC_2021!C9</f>
        <v>-3.7359999999994216</v>
      </c>
      <c r="D9" s="2">
        <f>FEB_2022!D9-DEC_2021!D9</f>
        <v>-11.137000000000626</v>
      </c>
      <c r="E9" s="2">
        <f>FEB_2022!E9-DEC_2021!E9</f>
        <v>5.4479999999998654</v>
      </c>
      <c r="F9" s="27" t="s">
        <v>85</v>
      </c>
    </row>
    <row r="10" spans="1:6" x14ac:dyDescent="0.3">
      <c r="A10" s="13" t="s">
        <v>9</v>
      </c>
      <c r="B10" s="2">
        <f>FEB_2022!B10-DEC_2021!B10</f>
        <v>0</v>
      </c>
      <c r="C10" s="2">
        <f>FEB_2022!C10-DEC_2021!C10</f>
        <v>2.5794979108073903</v>
      </c>
      <c r="D10" s="2">
        <f>FEB_2022!D10-DEC_2021!D10</f>
        <v>1.0233140562077665</v>
      </c>
      <c r="E10" s="2">
        <f>FEB_2022!E10-DEC_2021!E10</f>
        <v>-1.3619060159563219</v>
      </c>
      <c r="F10" s="27" t="s">
        <v>85</v>
      </c>
    </row>
    <row r="11" spans="1:6" x14ac:dyDescent="0.3">
      <c r="A11" s="13" t="s">
        <v>10</v>
      </c>
      <c r="B11" s="2">
        <f>FEB_2022!B11-DEC_2021!B11</f>
        <v>0</v>
      </c>
      <c r="C11" s="2">
        <f>FEB_2022!C11-DEC_2021!C11</f>
        <v>0</v>
      </c>
      <c r="D11" s="2">
        <f>FEB_2022!D11-DEC_2021!D11</f>
        <v>0</v>
      </c>
      <c r="E11" s="2">
        <f>FEB_2022!E11-DEC_2021!E11</f>
        <v>0</v>
      </c>
      <c r="F11" s="27" t="s">
        <v>85</v>
      </c>
    </row>
    <row r="12" spans="1:6" x14ac:dyDescent="0.3">
      <c r="A12" s="13" t="s">
        <v>11</v>
      </c>
      <c r="B12" s="2">
        <f>FEB_2022!B12-DEC_2021!B12</f>
        <v>14.53550242</v>
      </c>
      <c r="C12" s="2">
        <f>FEB_2022!C12-DEC_2021!C12</f>
        <v>18.682069778897983</v>
      </c>
      <c r="D12" s="2">
        <f>FEB_2022!D12-DEC_2021!D12</f>
        <v>18.469020156457304</v>
      </c>
      <c r="E12" s="2">
        <f>FEB_2022!E12-DEC_2021!E12</f>
        <v>15.303070625681244</v>
      </c>
      <c r="F12" s="27" t="s">
        <v>85</v>
      </c>
    </row>
    <row r="13" spans="1:6" x14ac:dyDescent="0.3">
      <c r="A13" s="13" t="s">
        <v>12</v>
      </c>
      <c r="B13" s="2">
        <f>FEB_2022!B13-DEC_2021!B13</f>
        <v>0</v>
      </c>
      <c r="C13" s="2">
        <f>FEB_2022!C13-DEC_2021!C13</f>
        <v>-0.89900000000000091</v>
      </c>
      <c r="D13" s="2">
        <f>FEB_2022!D13-DEC_2021!D13</f>
        <v>-1.6030000000000086</v>
      </c>
      <c r="E13" s="2">
        <f>FEB_2022!E13-DEC_2021!E13</f>
        <v>-0.62899999999999068</v>
      </c>
      <c r="F13" s="27" t="s">
        <v>85</v>
      </c>
    </row>
    <row r="14" spans="1:6" x14ac:dyDescent="0.3">
      <c r="A14" s="13" t="s">
        <v>13</v>
      </c>
      <c r="B14" s="2">
        <f>FEB_2022!B14-DEC_2021!B14</f>
        <v>0</v>
      </c>
      <c r="C14" s="2">
        <f>FEB_2022!C14-DEC_2021!C14</f>
        <v>-7.3488488334362501E-2</v>
      </c>
      <c r="D14" s="2">
        <f>FEB_2022!D14-DEC_2021!D14</f>
        <v>64.397622103171415</v>
      </c>
      <c r="E14" s="2">
        <f>FEB_2022!E14-DEC_2021!E14</f>
        <v>42.028082671664833</v>
      </c>
      <c r="F14" s="27" t="s">
        <v>85</v>
      </c>
    </row>
    <row r="15" spans="1:6" x14ac:dyDescent="0.3">
      <c r="A15" s="13" t="s">
        <v>14</v>
      </c>
      <c r="B15" s="2">
        <f>FEB_2022!B15-DEC_2021!B15</f>
        <v>16.6874508391993</v>
      </c>
      <c r="C15" s="2">
        <f>FEB_2022!C15-DEC_2021!C15</f>
        <v>26.731059329960772</v>
      </c>
      <c r="D15" s="2">
        <f>FEB_2022!D15-DEC_2021!D15</f>
        <v>27.314161898020757</v>
      </c>
      <c r="E15" s="2">
        <f>FEB_2022!E15-DEC_2021!E15</f>
        <v>29.475107788552123</v>
      </c>
      <c r="F15" s="27" t="s">
        <v>85</v>
      </c>
    </row>
    <row r="16" spans="1:6" x14ac:dyDescent="0.3">
      <c r="A16" s="12" t="s">
        <v>15</v>
      </c>
      <c r="B16" s="2">
        <f>FEB_2022!B16-DEC_2021!B16</f>
        <v>16.072286280801563</v>
      </c>
      <c r="C16" s="2">
        <f>FEB_2022!C16-DEC_2021!C16</f>
        <v>197.62324280957546</v>
      </c>
      <c r="D16" s="2">
        <f>FEB_2022!D16-DEC_2021!D16</f>
        <v>525.32947582968518</v>
      </c>
      <c r="E16" s="2">
        <f>FEB_2022!E16-DEC_2021!E16</f>
        <v>629.1270193988239</v>
      </c>
      <c r="F16" s="27" t="s">
        <v>85</v>
      </c>
    </row>
    <row r="17" spans="1:6" x14ac:dyDescent="0.3">
      <c r="A17" s="13" t="s">
        <v>16</v>
      </c>
      <c r="B17" s="2">
        <f>FEB_2022!B17-DEC_2021!B17</f>
        <v>14.648000000000138</v>
      </c>
      <c r="C17" s="2">
        <f>FEB_2022!C17-DEC_2021!C17</f>
        <v>144.83999999999924</v>
      </c>
      <c r="D17" s="2">
        <f>FEB_2022!D17-DEC_2021!D17</f>
        <v>242.72400000000016</v>
      </c>
      <c r="E17" s="2">
        <f>FEB_2022!E17-DEC_2021!E17</f>
        <v>255.8110000000006</v>
      </c>
      <c r="F17" s="27" t="s">
        <v>85</v>
      </c>
    </row>
    <row r="18" spans="1:6" x14ac:dyDescent="0.3">
      <c r="A18" s="14" t="s">
        <v>17</v>
      </c>
      <c r="B18" s="2"/>
      <c r="C18" s="2"/>
      <c r="D18" s="2"/>
      <c r="E18" s="2"/>
      <c r="F18" s="27"/>
    </row>
    <row r="19" spans="1:6" x14ac:dyDescent="0.3">
      <c r="A19" s="14" t="s">
        <v>18</v>
      </c>
      <c r="B19" s="2"/>
      <c r="C19" s="2"/>
      <c r="D19" s="2"/>
      <c r="E19" s="2"/>
      <c r="F19" s="27"/>
    </row>
    <row r="20" spans="1:6" x14ac:dyDescent="0.3">
      <c r="A20" s="13" t="s">
        <v>19</v>
      </c>
      <c r="B20" s="2">
        <f>FEB_2022!B20-DEC_2021!B20</f>
        <v>-11.665999999999713</v>
      </c>
      <c r="C20" s="2">
        <f>FEB_2022!C20-DEC_2021!C20</f>
        <v>-28.233999999999924</v>
      </c>
      <c r="D20" s="2">
        <f>FEB_2022!D20-DEC_2021!D20</f>
        <v>-74.717000000000553</v>
      </c>
      <c r="E20" s="2">
        <f>FEB_2022!E20-DEC_2021!E20</f>
        <v>-49.666999999999916</v>
      </c>
      <c r="F20" s="27" t="s">
        <v>85</v>
      </c>
    </row>
    <row r="21" spans="1:6" x14ac:dyDescent="0.3">
      <c r="A21" s="15" t="s">
        <v>20</v>
      </c>
      <c r="B21" s="2">
        <f>FEB_2022!B21-DEC_2021!B21</f>
        <v>-3.855000000000004</v>
      </c>
      <c r="C21" s="2">
        <f>FEB_2022!C21-DEC_2021!C21</f>
        <v>-4.737000000000009</v>
      </c>
      <c r="D21" s="2">
        <f>FEB_2022!D21-DEC_2021!D21</f>
        <v>-4.3789999999999907</v>
      </c>
      <c r="E21" s="2">
        <f>FEB_2022!E21-DEC_2021!E21</f>
        <v>-3.2069999999999936</v>
      </c>
      <c r="F21" s="27" t="s">
        <v>85</v>
      </c>
    </row>
    <row r="22" spans="1:6" x14ac:dyDescent="0.3">
      <c r="A22" s="13" t="s">
        <v>21</v>
      </c>
      <c r="B22" s="2">
        <f>FEB_2022!B22-DEC_2021!B22</f>
        <v>1.8434077699999989</v>
      </c>
      <c r="C22" s="2">
        <f>FEB_2022!C22-DEC_2021!C22</f>
        <v>1.9639999999999986</v>
      </c>
      <c r="D22" s="2">
        <f>FEB_2022!D22-DEC_2021!D22</f>
        <v>5.4370000000000118</v>
      </c>
      <c r="E22" s="2">
        <f>FEB_2022!E22-DEC_2021!E22</f>
        <v>8.3660000000000423</v>
      </c>
      <c r="F22" s="27" t="s">
        <v>85</v>
      </c>
    </row>
    <row r="23" spans="1:6" x14ac:dyDescent="0.3">
      <c r="A23" s="13" t="s">
        <v>22</v>
      </c>
      <c r="B23" s="2">
        <f>FEB_2022!B23-DEC_2021!B23</f>
        <v>7.8788490000007982E-3</v>
      </c>
      <c r="C23" s="2">
        <f>FEB_2022!C23-DEC_2021!C23</f>
        <v>0.3087465772785194</v>
      </c>
      <c r="D23" s="2">
        <f>FEB_2022!D23-DEC_2021!D23</f>
        <v>0.26668641501101575</v>
      </c>
      <c r="E23" s="2">
        <f>FEB_2022!E23-DEC_2021!E23</f>
        <v>6.8628858828574835E-2</v>
      </c>
      <c r="F23" s="27" t="s">
        <v>85</v>
      </c>
    </row>
    <row r="24" spans="1:6" x14ac:dyDescent="0.3">
      <c r="A24" s="13" t="s">
        <v>14</v>
      </c>
      <c r="B24" s="2">
        <f>FEB_2022!B24-DEC_2021!B24</f>
        <v>11.238999661800335</v>
      </c>
      <c r="C24" s="2">
        <f>FEB_2022!C24-DEC_2021!C24</f>
        <v>78.744496232297934</v>
      </c>
      <c r="D24" s="2">
        <f>FEB_2022!D24-DEC_2021!D24</f>
        <v>351.61878941467512</v>
      </c>
      <c r="E24" s="2">
        <f>FEB_2022!E24-DEC_2021!E24</f>
        <v>414.54839053999422</v>
      </c>
      <c r="F24" s="27" t="s">
        <v>85</v>
      </c>
    </row>
    <row r="25" spans="1:6" x14ac:dyDescent="0.3">
      <c r="A25" s="12" t="s">
        <v>23</v>
      </c>
      <c r="B25" s="2">
        <f>FEB_2022!B25-DEC_2021!B25</f>
        <v>0</v>
      </c>
      <c r="C25" s="2">
        <f>FEB_2022!C25-DEC_2021!C25</f>
        <v>0</v>
      </c>
      <c r="D25" s="2">
        <f>FEB_2022!D25-DEC_2021!D25</f>
        <v>0</v>
      </c>
      <c r="E25" s="2">
        <f>FEB_2022!E25-DEC_2021!E25</f>
        <v>0</v>
      </c>
      <c r="F25" s="27" t="s">
        <v>85</v>
      </c>
    </row>
    <row r="26" spans="1:6" x14ac:dyDescent="0.3">
      <c r="A26" s="10" t="s">
        <v>24</v>
      </c>
      <c r="B26" s="11">
        <f>FEB_2022!B26-DEC_2021!B26</f>
        <v>96.035173304546333</v>
      </c>
      <c r="C26" s="11">
        <f>FEB_2022!C26-DEC_2021!C26</f>
        <v>343.36286996714807</v>
      </c>
      <c r="D26" s="11">
        <f>FEB_2022!D26-DEC_2021!D26</f>
        <v>653.0851563122269</v>
      </c>
      <c r="E26" s="11">
        <f>FEB_2022!E26-DEC_2021!E26</f>
        <v>856.69526832619522</v>
      </c>
      <c r="F26" s="26" t="s">
        <v>85</v>
      </c>
    </row>
    <row r="27" spans="1:6" x14ac:dyDescent="0.3">
      <c r="A27" s="12" t="s">
        <v>25</v>
      </c>
      <c r="B27" s="2">
        <f>FEB_2022!B27-DEC_2021!B27</f>
        <v>89.64292221454707</v>
      </c>
      <c r="C27" s="2">
        <f>FEB_2022!C27-DEC_2021!C27</f>
        <v>329.70242402714575</v>
      </c>
      <c r="D27" s="2">
        <f>FEB_2022!D27-DEC_2021!D27</f>
        <v>633.08467352103253</v>
      </c>
      <c r="E27" s="2">
        <f>FEB_2022!E27-DEC_2021!E27</f>
        <v>833.15840162022141</v>
      </c>
      <c r="F27" s="27" t="s">
        <v>85</v>
      </c>
    </row>
    <row r="28" spans="1:6" x14ac:dyDescent="0.3">
      <c r="A28" s="13" t="s">
        <v>26</v>
      </c>
      <c r="B28" s="2"/>
      <c r="C28" s="2"/>
      <c r="D28" s="2"/>
      <c r="E28" s="2"/>
      <c r="F28" s="27"/>
    </row>
    <row r="29" spans="1:6" x14ac:dyDescent="0.3">
      <c r="A29" s="13" t="s">
        <v>27</v>
      </c>
      <c r="B29" s="2"/>
      <c r="C29" s="2"/>
      <c r="D29" s="2"/>
      <c r="E29" s="2"/>
      <c r="F29" s="27"/>
    </row>
    <row r="30" spans="1:6" x14ac:dyDescent="0.3">
      <c r="A30" s="12" t="s">
        <v>28</v>
      </c>
      <c r="B30" s="2">
        <f>FEB_2022!B30-DEC_2021!B30</f>
        <v>6.3922510899994904</v>
      </c>
      <c r="C30" s="2">
        <f>FEB_2022!C30-DEC_2021!C30</f>
        <v>13.660445939999875</v>
      </c>
      <c r="D30" s="2">
        <f>FEB_2022!D30-DEC_2021!D30</f>
        <v>20.000482791192667</v>
      </c>
      <c r="E30" s="2">
        <f>FEB_2022!E30-DEC_2021!E30</f>
        <v>23.536866705972727</v>
      </c>
      <c r="F30" s="27" t="s">
        <v>85</v>
      </c>
    </row>
    <row r="31" spans="1:6" x14ac:dyDescent="0.3">
      <c r="A31" s="10" t="s">
        <v>29</v>
      </c>
      <c r="B31" s="11">
        <f>FEB_2022!B31-DEC_2021!B31</f>
        <v>-54.400733942962233</v>
      </c>
      <c r="C31" s="11">
        <f>FEB_2022!C31-DEC_2021!C31</f>
        <v>-38.585457174929161</v>
      </c>
      <c r="D31" s="11">
        <f>FEB_2022!D31-DEC_2021!D31</f>
        <v>3.2557177281955774</v>
      </c>
      <c r="E31" s="11">
        <f>FEB_2022!E31-DEC_2021!E31</f>
        <v>30.263739587178407</v>
      </c>
      <c r="F31" s="26" t="s">
        <v>85</v>
      </c>
    </row>
    <row r="32" spans="1:6" x14ac:dyDescent="0.3">
      <c r="A32" s="12" t="s">
        <v>30</v>
      </c>
      <c r="B32" s="2">
        <f>FEB_2022!B32-DEC_2021!B32</f>
        <v>-29.144313440000133</v>
      </c>
      <c r="C32" s="2">
        <f>FEB_2022!C32-DEC_2021!C32</f>
        <v>-12.577040791808486</v>
      </c>
      <c r="D32" s="2">
        <f>FEB_2022!D32-DEC_2021!D32</f>
        <v>0.61257180348775364</v>
      </c>
      <c r="E32" s="2">
        <f>FEB_2022!E32-DEC_2021!E32</f>
        <v>28.347660591553904</v>
      </c>
      <c r="F32" s="27" t="s">
        <v>85</v>
      </c>
    </row>
    <row r="33" spans="1:6" x14ac:dyDescent="0.3">
      <c r="A33" s="13" t="s">
        <v>31</v>
      </c>
      <c r="B33" s="2">
        <f>FEB_2022!B33-DEC_2021!B33</f>
        <v>-28.768316460000278</v>
      </c>
      <c r="C33" s="2">
        <f>FEB_2022!C33-DEC_2021!C33</f>
        <v>-14.884276660066462</v>
      </c>
      <c r="D33" s="2">
        <f>FEB_2022!D33-DEC_2021!D33</f>
        <v>-4.1827977117286537</v>
      </c>
      <c r="E33" s="2">
        <f>FEB_2022!E33-DEC_2021!E33</f>
        <v>21.367601117025515</v>
      </c>
      <c r="F33" s="27" t="s">
        <v>85</v>
      </c>
    </row>
    <row r="34" spans="1:6" x14ac:dyDescent="0.3">
      <c r="A34" s="13" t="s">
        <v>32</v>
      </c>
      <c r="B34" s="2">
        <f>FEB_2022!B34-DEC_2021!B34</f>
        <v>-0.37599698000002491</v>
      </c>
      <c r="C34" s="2">
        <f>FEB_2022!C34-DEC_2021!C34</f>
        <v>2.3072358682578056</v>
      </c>
      <c r="D34" s="2">
        <f>FEB_2022!D34-DEC_2021!D34</f>
        <v>4.7953695152163505</v>
      </c>
      <c r="E34" s="2">
        <f>FEB_2022!E34-DEC_2021!E34</f>
        <v>6.9800594745285593</v>
      </c>
      <c r="F34" s="27" t="s">
        <v>85</v>
      </c>
    </row>
    <row r="35" spans="1:6" x14ac:dyDescent="0.3">
      <c r="A35" s="12" t="s">
        <v>33</v>
      </c>
      <c r="B35" s="2">
        <f>FEB_2022!B35-DEC_2021!B35</f>
        <v>-25.25642050296176</v>
      </c>
      <c r="C35" s="2">
        <f>FEB_2022!C35-DEC_2021!C35</f>
        <v>-26.008416383120903</v>
      </c>
      <c r="D35" s="2">
        <f>FEB_2022!D35-DEC_2021!D35</f>
        <v>2.6431459247079374</v>
      </c>
      <c r="E35" s="2">
        <f>FEB_2022!E35-DEC_2021!E35</f>
        <v>1.9160789956247299</v>
      </c>
      <c r="F35" s="27" t="s">
        <v>85</v>
      </c>
    </row>
    <row r="36" spans="1:6" x14ac:dyDescent="0.3">
      <c r="A36" s="13" t="s">
        <v>34</v>
      </c>
      <c r="B36" s="2">
        <f>FEB_2022!B36-DEC_2021!B36</f>
        <v>-27.528570329999752</v>
      </c>
      <c r="C36" s="2">
        <f>FEB_2022!C36-DEC_2021!C36</f>
        <v>-29.213223190000065</v>
      </c>
      <c r="D36" s="2">
        <f>FEB_2022!D36-DEC_2021!D36</f>
        <v>-1.6370099999999184</v>
      </c>
      <c r="E36" s="2">
        <f>FEB_2022!E36-DEC_2021!E36</f>
        <v>-2.4200560000000451</v>
      </c>
      <c r="F36" s="27" t="s">
        <v>85</v>
      </c>
    </row>
    <row r="37" spans="1:6" x14ac:dyDescent="0.3">
      <c r="A37" s="13" t="s">
        <v>35</v>
      </c>
      <c r="B37" s="2">
        <f>FEB_2022!B37-DEC_2021!B37</f>
        <v>0.56574782703791016</v>
      </c>
      <c r="C37" s="2">
        <f>FEB_2022!C37-DEC_2021!C37</f>
        <v>2.4624558068791771</v>
      </c>
      <c r="D37" s="2">
        <f>FEB_2022!D37-DEC_2021!D37</f>
        <v>2.9158049247079134</v>
      </c>
      <c r="E37" s="2">
        <f>FEB_2022!E37-DEC_2021!E37</f>
        <v>2.9717839956248611</v>
      </c>
      <c r="F37" s="27" t="s">
        <v>85</v>
      </c>
    </row>
    <row r="38" spans="1:6" x14ac:dyDescent="0.3">
      <c r="A38" s="10" t="s">
        <v>36</v>
      </c>
      <c r="B38" s="11">
        <f>FEB_2022!B38-DEC_2021!B38</f>
        <v>-262.61273626737693</v>
      </c>
      <c r="C38" s="11">
        <f>FEB_2022!C38-DEC_2021!C38</f>
        <v>-148.01016257645961</v>
      </c>
      <c r="D38" s="11">
        <f>FEB_2022!D38-DEC_2021!D38</f>
        <v>-92.6697144880618</v>
      </c>
      <c r="E38" s="11">
        <f>FEB_2022!E38-DEC_2021!E38</f>
        <v>49.678729168906102</v>
      </c>
      <c r="F38" s="26" t="s">
        <v>85</v>
      </c>
    </row>
    <row r="39" spans="1:6" x14ac:dyDescent="0.3">
      <c r="A39" s="13" t="s">
        <v>37</v>
      </c>
      <c r="B39" s="2">
        <f>FEB_2022!B39-DEC_2021!B39</f>
        <v>-279.58242776960356</v>
      </c>
      <c r="C39" s="2">
        <f>FEB_2022!C39-DEC_2021!C39</f>
        <v>-210.61267960821715</v>
      </c>
      <c r="D39" s="2">
        <f>FEB_2022!D39-DEC_2021!D39</f>
        <v>-166.29490233836032</v>
      </c>
      <c r="E39" s="2">
        <f>FEB_2022!E39-DEC_2021!E39</f>
        <v>-31.996761662778681</v>
      </c>
      <c r="F39" s="27" t="s">
        <v>85</v>
      </c>
    </row>
    <row r="40" spans="1:6" x14ac:dyDescent="0.3">
      <c r="A40" s="12" t="s">
        <v>38</v>
      </c>
      <c r="B40" s="2"/>
      <c r="C40" s="2"/>
      <c r="D40" s="2"/>
      <c r="E40" s="2"/>
      <c r="F40" s="27"/>
    </row>
    <row r="41" spans="1:6" x14ac:dyDescent="0.3">
      <c r="A41" s="12" t="s">
        <v>39</v>
      </c>
      <c r="B41" s="2">
        <f>FEB_2022!B41-DEC_2021!B41</f>
        <v>65.033470902230761</v>
      </c>
      <c r="C41" s="2">
        <f>FEB_2022!C41-DEC_2021!C41</f>
        <v>5.7557136371715387</v>
      </c>
      <c r="D41" s="2">
        <f>FEB_2022!D41-DEC_2021!D41</f>
        <v>43.175398530570874</v>
      </c>
      <c r="E41" s="2">
        <f>FEB_2022!E41-DEC_2021!E41</f>
        <v>69.97084681820229</v>
      </c>
      <c r="F41" s="27" t="s">
        <v>85</v>
      </c>
    </row>
    <row r="42" spans="1:6" x14ac:dyDescent="0.3">
      <c r="A42" s="12" t="s">
        <v>40</v>
      </c>
      <c r="B42" s="2">
        <f>FEB_2022!B42-DEC_2021!B42</f>
        <v>-327.64620716960769</v>
      </c>
      <c r="C42" s="2">
        <f>FEB_2022!C42-DEC_2021!C42</f>
        <v>-153.76587621363092</v>
      </c>
      <c r="D42" s="2">
        <f>FEB_2022!D42-DEC_2021!D42</f>
        <v>-135.84511301863267</v>
      </c>
      <c r="E42" s="2">
        <f>FEB_2022!E42-DEC_2021!E42</f>
        <v>-20.292117649295733</v>
      </c>
      <c r="F42" s="27" t="s">
        <v>85</v>
      </c>
    </row>
    <row r="43" spans="1:6" x14ac:dyDescent="0.3">
      <c r="A43" s="7" t="s">
        <v>41</v>
      </c>
      <c r="B43" s="8">
        <f>B46+B49+B50+B53+B59+B62+B79+B83</f>
        <v>-592.89701884226724</v>
      </c>
      <c r="C43" s="8">
        <f>C46+C49+C50+C53+C59+C62+C79+C83</f>
        <v>209.47482877590326</v>
      </c>
      <c r="D43" s="8">
        <f>D46+D49+D50+D53+D59+D62+D79+D83</f>
        <v>1189.4313808036468</v>
      </c>
      <c r="E43" s="8">
        <f>E46+E49+E50+E53+E59+E62+E79+E83</f>
        <v>1784.1445613186247</v>
      </c>
      <c r="F43" s="24" t="s">
        <v>85</v>
      </c>
    </row>
    <row r="44" spans="1:6" x14ac:dyDescent="0.3">
      <c r="A44" s="7" t="s">
        <v>4</v>
      </c>
      <c r="B44" s="9">
        <f>FEB_2022!B44-DEC_2021!B44</f>
        <v>-0.41853239962156863</v>
      </c>
      <c r="C44" s="9">
        <f>FEB_2022!C44-DEC_2021!C44</f>
        <v>7.874242408283294E-2</v>
      </c>
      <c r="D44" s="9">
        <f>FEB_2022!D44-DEC_2021!D44</f>
        <v>0.39342756945493562</v>
      </c>
      <c r="E44" s="9">
        <f>FEB_2022!E44-DEC_2021!E44</f>
        <v>0.43379830944142839</v>
      </c>
      <c r="F44" s="25" t="s">
        <v>85</v>
      </c>
    </row>
    <row r="45" spans="1:6" x14ac:dyDescent="0.3">
      <c r="A45" s="10" t="s">
        <v>42</v>
      </c>
      <c r="B45" s="11">
        <f>FEB_2022!B45-DEC_2021!B45</f>
        <v>378.10913199595234</v>
      </c>
      <c r="C45" s="11">
        <f>FEB_2022!C45-DEC_2021!C45</f>
        <v>54.15365140218637</v>
      </c>
      <c r="D45" s="11">
        <f>FEB_2022!D45-DEC_2021!D45</f>
        <v>1288.6461467551271</v>
      </c>
      <c r="E45" s="11">
        <f>FEB_2022!E45-DEC_2021!E45</f>
        <v>1682.8397399459791</v>
      </c>
      <c r="F45" s="26" t="s">
        <v>85</v>
      </c>
    </row>
    <row r="46" spans="1:6" x14ac:dyDescent="0.3">
      <c r="A46" s="12" t="s">
        <v>43</v>
      </c>
      <c r="B46" s="2">
        <f>FEB_2022!B46-DEC_2021!B46</f>
        <v>-8.6816137181322119</v>
      </c>
      <c r="C46" s="2">
        <f>FEB_2022!C46-DEC_2021!C46</f>
        <v>145.04413271805424</v>
      </c>
      <c r="D46" s="2">
        <f>FEB_2022!D46-DEC_2021!D46</f>
        <v>269.96751418393251</v>
      </c>
      <c r="E46" s="2">
        <f>FEB_2022!E46-DEC_2021!E46</f>
        <v>289.21059875171704</v>
      </c>
      <c r="F46" s="27" t="s">
        <v>85</v>
      </c>
    </row>
    <row r="47" spans="1:6" x14ac:dyDescent="0.3">
      <c r="A47" s="13" t="s">
        <v>44</v>
      </c>
      <c r="B47" s="2">
        <f>FEB_2022!B47-DEC_2021!B47</f>
        <v>6.423895017630457</v>
      </c>
      <c r="C47" s="2">
        <f>FEB_2022!C47-DEC_2021!C47</f>
        <v>102.9911480630617</v>
      </c>
      <c r="D47" s="2">
        <f>FEB_2022!D47-DEC_2021!D47</f>
        <v>190.94346277278964</v>
      </c>
      <c r="E47" s="2">
        <f>FEB_2022!E47-DEC_2021!E47</f>
        <v>202.42824805555938</v>
      </c>
      <c r="F47" s="27" t="s">
        <v>85</v>
      </c>
    </row>
    <row r="48" spans="1:6" x14ac:dyDescent="0.3">
      <c r="A48" s="13" t="s">
        <v>45</v>
      </c>
      <c r="B48" s="2">
        <f>FEB_2022!B48-DEC_2021!B48</f>
        <v>-15.105508735763578</v>
      </c>
      <c r="C48" s="2">
        <f>FEB_2022!C48-DEC_2021!C48</f>
        <v>42.052984654992997</v>
      </c>
      <c r="D48" s="2">
        <f>FEB_2022!D48-DEC_2021!D48</f>
        <v>79.024051411143319</v>
      </c>
      <c r="E48" s="2">
        <f>FEB_2022!E48-DEC_2021!E48</f>
        <v>86.782350696156755</v>
      </c>
      <c r="F48" s="27" t="s">
        <v>85</v>
      </c>
    </row>
    <row r="49" spans="1:6" x14ac:dyDescent="0.3">
      <c r="A49" s="12" t="s">
        <v>46</v>
      </c>
      <c r="B49" s="2">
        <f>FEB_2022!B49-DEC_2021!B49</f>
        <v>267.83306384886964</v>
      </c>
      <c r="C49" s="2">
        <f>FEB_2022!C49-DEC_2021!C49</f>
        <v>-134.94252789229449</v>
      </c>
      <c r="D49" s="2">
        <f>FEB_2022!D49-DEC_2021!D49</f>
        <v>421.06495724652723</v>
      </c>
      <c r="E49" s="2">
        <f>FEB_2022!E49-DEC_2021!E49</f>
        <v>473.65522239864276</v>
      </c>
      <c r="F49" s="27" t="s">
        <v>85</v>
      </c>
    </row>
    <row r="50" spans="1:6" x14ac:dyDescent="0.3">
      <c r="A50" s="12" t="s">
        <v>47</v>
      </c>
      <c r="B50" s="2">
        <f>FEB_2022!B50-DEC_2021!B50</f>
        <v>10.279011659999924</v>
      </c>
      <c r="C50" s="2">
        <f>FEB_2022!C50-DEC_2021!C50</f>
        <v>17.291617303167669</v>
      </c>
      <c r="D50" s="2">
        <f>FEB_2022!D50-DEC_2021!D50</f>
        <v>19.909291922829709</v>
      </c>
      <c r="E50" s="2">
        <f>FEB_2022!E50-DEC_2021!E50</f>
        <v>21.66608265057431</v>
      </c>
      <c r="F50" s="27" t="s">
        <v>85</v>
      </c>
    </row>
    <row r="51" spans="1:6" x14ac:dyDescent="0.3">
      <c r="A51" s="13" t="s">
        <v>48</v>
      </c>
      <c r="B51" s="2">
        <f>FEB_2022!B51-DEC_2021!B51</f>
        <v>10.279011659999924</v>
      </c>
      <c r="C51" s="2">
        <f>FEB_2022!C51-DEC_2021!C51</f>
        <v>17.291617303167669</v>
      </c>
      <c r="D51" s="2">
        <f>FEB_2022!D51-DEC_2021!D51</f>
        <v>19.909291922829709</v>
      </c>
      <c r="E51" s="2">
        <f>FEB_2022!E51-DEC_2021!E51</f>
        <v>21.66608265057431</v>
      </c>
      <c r="F51" s="27" t="s">
        <v>85</v>
      </c>
    </row>
    <row r="52" spans="1:6" x14ac:dyDescent="0.3">
      <c r="A52" s="13" t="s">
        <v>49</v>
      </c>
      <c r="B52" s="2">
        <f>FEB_2022!B52-DEC_2021!B52</f>
        <v>0</v>
      </c>
      <c r="C52" s="2">
        <f>FEB_2022!C52-DEC_2021!C52</f>
        <v>0</v>
      </c>
      <c r="D52" s="2">
        <f>FEB_2022!D52-DEC_2021!D52</f>
        <v>0</v>
      </c>
      <c r="E52" s="2">
        <f>FEB_2022!E52-DEC_2021!E52</f>
        <v>0</v>
      </c>
      <c r="F52" s="27" t="s">
        <v>85</v>
      </c>
    </row>
    <row r="53" spans="1:6" x14ac:dyDescent="0.3">
      <c r="A53" s="12" t="s">
        <v>50</v>
      </c>
      <c r="B53" s="2">
        <f>FEB_2022!B53-DEC_2021!B53</f>
        <v>35.673053609042199</v>
      </c>
      <c r="C53" s="2">
        <f>FEB_2022!C53-DEC_2021!C53</f>
        <v>31.153441842628808</v>
      </c>
      <c r="D53" s="2">
        <f>FEB_2022!D53-DEC_2021!D53</f>
        <v>81.070926330133261</v>
      </c>
      <c r="E53" s="2">
        <f>FEB_2022!E53-DEC_2021!E53</f>
        <v>88.974600824738104</v>
      </c>
      <c r="F53" s="27" t="s">
        <v>85</v>
      </c>
    </row>
    <row r="54" spans="1:6" x14ac:dyDescent="0.3">
      <c r="A54" s="13" t="s">
        <v>51</v>
      </c>
      <c r="B54" s="2"/>
      <c r="C54" s="2"/>
      <c r="D54" s="2"/>
      <c r="E54" s="2"/>
      <c r="F54" s="27"/>
    </row>
    <row r="55" spans="1:6" x14ac:dyDescent="0.3">
      <c r="A55" s="13" t="s">
        <v>52</v>
      </c>
      <c r="B55" s="2"/>
      <c r="C55" s="2"/>
      <c r="D55" s="2"/>
      <c r="E55" s="2"/>
      <c r="F55" s="27"/>
    </row>
    <row r="56" spans="1:6" x14ac:dyDescent="0.3">
      <c r="A56" s="14" t="s">
        <v>53</v>
      </c>
      <c r="B56" s="2"/>
      <c r="C56" s="2"/>
      <c r="D56" s="2"/>
      <c r="E56" s="2"/>
      <c r="F56" s="27"/>
    </row>
    <row r="57" spans="1:6" x14ac:dyDescent="0.3">
      <c r="A57" s="14" t="s">
        <v>54</v>
      </c>
      <c r="B57" s="2"/>
      <c r="C57" s="2"/>
      <c r="D57" s="2"/>
      <c r="E57" s="2"/>
      <c r="F57" s="27"/>
    </row>
    <row r="58" spans="1:6" x14ac:dyDescent="0.3">
      <c r="A58" s="13" t="s">
        <v>14</v>
      </c>
      <c r="B58" s="2"/>
      <c r="C58" s="2"/>
      <c r="D58" s="2"/>
      <c r="E58" s="2"/>
      <c r="F58" s="27"/>
    </row>
    <row r="59" spans="1:6" x14ac:dyDescent="0.3">
      <c r="A59" s="12" t="s">
        <v>55</v>
      </c>
      <c r="B59" s="2">
        <f>FEB_2022!B59-DEC_2021!B59</f>
        <v>0.69025394002301255</v>
      </c>
      <c r="C59" s="2">
        <f>FEB_2022!C59-DEC_2021!C59</f>
        <v>0.67908302204068605</v>
      </c>
      <c r="D59" s="2">
        <f>FEB_2022!D59-DEC_2021!D59</f>
        <v>-10.232804799785299</v>
      </c>
      <c r="E59" s="2">
        <f>FEB_2022!E59-DEC_2021!E59</f>
        <v>-23.382022862639587</v>
      </c>
      <c r="F59" s="27" t="s">
        <v>85</v>
      </c>
    </row>
    <row r="60" spans="1:6" x14ac:dyDescent="0.3">
      <c r="A60" s="13" t="s">
        <v>56</v>
      </c>
      <c r="B60" s="2">
        <f>FEB_2022!B60-DEC_2021!B60</f>
        <v>0.69025394002301255</v>
      </c>
      <c r="C60" s="2">
        <f>FEB_2022!C60-DEC_2021!C60</f>
        <v>0.67908302204068605</v>
      </c>
      <c r="D60" s="2">
        <f>FEB_2022!D60-DEC_2021!D60</f>
        <v>-10.232804799785299</v>
      </c>
      <c r="E60" s="2">
        <f>FEB_2022!E60-DEC_2021!E60</f>
        <v>-23.382022862639587</v>
      </c>
      <c r="F60" s="27" t="s">
        <v>85</v>
      </c>
    </row>
    <row r="61" spans="1:6" x14ac:dyDescent="0.3">
      <c r="A61" s="13" t="s">
        <v>57</v>
      </c>
      <c r="B61" s="2">
        <f>FEB_2022!B61-DEC_2021!B61</f>
        <v>0</v>
      </c>
      <c r="C61" s="2">
        <f>FEB_2022!C61-DEC_2021!C61</f>
        <v>0</v>
      </c>
      <c r="D61" s="2">
        <f>FEB_2022!D61-DEC_2021!D61</f>
        <v>0</v>
      </c>
      <c r="E61" s="2">
        <f>FEB_2022!E61-DEC_2021!E61</f>
        <v>0</v>
      </c>
      <c r="F61" s="27" t="s">
        <v>85</v>
      </c>
    </row>
    <row r="62" spans="1:6" x14ac:dyDescent="0.3">
      <c r="A62" s="12" t="s">
        <v>58</v>
      </c>
      <c r="B62" s="2">
        <f>FEB_2022!B62-DEC_2021!B62</f>
        <v>29.003758040267712</v>
      </c>
      <c r="C62" s="2">
        <f>FEB_2022!C62-DEC_2021!C62</f>
        <v>-52.195360885500122</v>
      </c>
      <c r="D62" s="2">
        <f>FEB_2022!D62-DEC_2021!D62</f>
        <v>438.42508607952914</v>
      </c>
      <c r="E62" s="2">
        <f>FEB_2022!E62-DEC_2021!E62</f>
        <v>758.12330062456749</v>
      </c>
      <c r="F62" s="27" t="s">
        <v>85</v>
      </c>
    </row>
    <row r="63" spans="1:6" x14ac:dyDescent="0.3">
      <c r="A63" s="13" t="s">
        <v>59</v>
      </c>
      <c r="B63" s="2">
        <f>FEB_2022!B63-DEC_2021!B63</f>
        <v>3.3293721189293137</v>
      </c>
      <c r="C63" s="2">
        <f>FEB_2022!C63-DEC_2021!C63</f>
        <v>-66.645440958443942</v>
      </c>
      <c r="D63" s="2">
        <f>FEB_2022!D63-DEC_2021!D63</f>
        <v>390.37886811004682</v>
      </c>
      <c r="E63" s="2">
        <f>FEB_2022!E63-DEC_2021!E63</f>
        <v>659.16777025658303</v>
      </c>
      <c r="F63" s="27" t="s">
        <v>85</v>
      </c>
    </row>
    <row r="64" spans="1:6" x14ac:dyDescent="0.3">
      <c r="A64" s="14" t="s">
        <v>60</v>
      </c>
      <c r="B64" s="2">
        <f>FEB_2022!B64-DEC_2021!B64</f>
        <v>-18.940394071689667</v>
      </c>
      <c r="C64" s="2">
        <f>FEB_2022!C64-DEC_2021!C64</f>
        <v>-5.439787217154219</v>
      </c>
      <c r="D64" s="2">
        <f>FEB_2022!D64-DEC_2021!D64</f>
        <v>-1.0078568810507704</v>
      </c>
      <c r="E64" s="2">
        <f>FEB_2022!E64-DEC_2021!E64</f>
        <v>4.3573090620810433</v>
      </c>
      <c r="F64" s="27" t="s">
        <v>85</v>
      </c>
    </row>
    <row r="65" spans="1:6" x14ac:dyDescent="0.3">
      <c r="A65" s="14" t="s">
        <v>61</v>
      </c>
      <c r="B65" s="2">
        <f>FEB_2022!B65-DEC_2021!B65</f>
        <v>8.2999879000001329</v>
      </c>
      <c r="C65" s="2">
        <f>FEB_2022!C65-DEC_2021!C65</f>
        <v>68.707634999999755</v>
      </c>
      <c r="D65" s="2">
        <f>FEB_2022!D65-DEC_2021!D65</f>
        <v>76.887681000000157</v>
      </c>
      <c r="E65" s="2">
        <f>FEB_2022!E65-DEC_2021!E65</f>
        <v>84.74101399999995</v>
      </c>
      <c r="F65" s="27" t="s">
        <v>85</v>
      </c>
    </row>
    <row r="66" spans="1:6" x14ac:dyDescent="0.3">
      <c r="A66" s="14" t="s">
        <v>62</v>
      </c>
      <c r="B66" s="2">
        <f>FEB_2022!B66-DEC_2021!B66</f>
        <v>-9.5274693270039279</v>
      </c>
      <c r="C66" s="2">
        <f>FEB_2022!C66-DEC_2021!C66</f>
        <v>-41.583939653841298</v>
      </c>
      <c r="D66" s="2">
        <f>FEB_2022!D66-DEC_2021!D66</f>
        <v>236.71473594200143</v>
      </c>
      <c r="E66" s="2">
        <f>FEB_2022!E66-DEC_2021!E66</f>
        <v>412.10634901654885</v>
      </c>
      <c r="F66" s="27" t="s">
        <v>85</v>
      </c>
    </row>
    <row r="67" spans="1:6" x14ac:dyDescent="0.3">
      <c r="A67" s="14" t="s">
        <v>63</v>
      </c>
      <c r="B67" s="2">
        <f>FEB_2022!B67-DEC_2021!B67</f>
        <v>-5.7982018000000153</v>
      </c>
      <c r="C67" s="2">
        <f>FEB_2022!C67-DEC_2021!C67</f>
        <v>5.9940000000000282</v>
      </c>
      <c r="D67" s="2">
        <f>FEB_2022!D67-DEC_2021!D67</f>
        <v>35.302000000000021</v>
      </c>
      <c r="E67" s="2">
        <f>FEB_2022!E67-DEC_2021!E67</f>
        <v>47.898000000000053</v>
      </c>
      <c r="F67" s="27" t="s">
        <v>85</v>
      </c>
    </row>
    <row r="68" spans="1:6" x14ac:dyDescent="0.3">
      <c r="A68" s="14" t="s">
        <v>64</v>
      </c>
      <c r="B68" s="2">
        <f>FEB_2022!B68-DEC_2021!B68</f>
        <v>-3.9544032123735633</v>
      </c>
      <c r="C68" s="2">
        <f>FEB_2022!C68-DEC_2021!C68</f>
        <v>56.763547579392707</v>
      </c>
      <c r="D68" s="2">
        <f>FEB_2022!D68-DEC_2021!D68</f>
        <v>93.347561264863543</v>
      </c>
      <c r="E68" s="2">
        <f>FEB_2022!E68-DEC_2021!E68</f>
        <v>110.79262886620609</v>
      </c>
      <c r="F68" s="27" t="s">
        <v>85</v>
      </c>
    </row>
    <row r="69" spans="1:6" x14ac:dyDescent="0.3">
      <c r="A69" s="16" t="s">
        <v>65</v>
      </c>
      <c r="B69" s="2">
        <f>FEB_2022!B69-DEC_2021!B69</f>
        <v>0.137736010000026</v>
      </c>
      <c r="C69" s="2">
        <f>FEB_2022!C69-DEC_2021!C69</f>
        <v>15.188307000000009</v>
      </c>
      <c r="D69" s="2">
        <f>FEB_2022!D69-DEC_2021!D69</f>
        <v>23.596546556565215</v>
      </c>
      <c r="E69" s="2">
        <f>FEB_2022!E69-DEC_2021!E69</f>
        <v>27.118451731364416</v>
      </c>
      <c r="F69" s="27" t="s">
        <v>85</v>
      </c>
    </row>
    <row r="70" spans="1:6" x14ac:dyDescent="0.3">
      <c r="A70" s="16" t="s">
        <v>66</v>
      </c>
      <c r="B70" s="2">
        <f>FEB_2022!B70-DEC_2021!B70</f>
        <v>-0.24121319999999713</v>
      </c>
      <c r="C70" s="2">
        <f>FEB_2022!C70-DEC_2021!C70</f>
        <v>1.4081940000000017</v>
      </c>
      <c r="D70" s="2">
        <f>FEB_2022!D70-DEC_2021!D70</f>
        <v>2.2117319999999978</v>
      </c>
      <c r="E70" s="2">
        <f>FEB_2022!E70-DEC_2021!E70</f>
        <v>2.6756749999999982</v>
      </c>
      <c r="F70" s="27" t="s">
        <v>85</v>
      </c>
    </row>
    <row r="71" spans="1:6" x14ac:dyDescent="0.3">
      <c r="A71" s="16" t="s">
        <v>67</v>
      </c>
      <c r="B71" s="2">
        <f>FEB_2022!B71-DEC_2021!B71</f>
        <v>-1.2122351499998558</v>
      </c>
      <c r="C71" s="2">
        <f>FEB_2022!C71-DEC_2021!C71</f>
        <v>23.662805820694416</v>
      </c>
      <c r="D71" s="2">
        <f>FEB_2022!D71-DEC_2021!D71</f>
        <v>33.9810762781118</v>
      </c>
      <c r="E71" s="2">
        <f>FEB_2022!E71-DEC_2021!E71</f>
        <v>38.105705972028659</v>
      </c>
      <c r="F71" s="27" t="s">
        <v>85</v>
      </c>
    </row>
    <row r="72" spans="1:6" x14ac:dyDescent="0.3">
      <c r="A72" s="16" t="s">
        <v>68</v>
      </c>
      <c r="B72" s="2">
        <f>FEB_2022!B72-DEC_2021!B72</f>
        <v>0.40999958000000447</v>
      </c>
      <c r="C72" s="2">
        <f>FEB_2022!C72-DEC_2021!C72</f>
        <v>4.5036633217687552</v>
      </c>
      <c r="D72" s="2">
        <f>FEB_2022!D72-DEC_2021!D72</f>
        <v>12.670457536756487</v>
      </c>
      <c r="E72" s="2">
        <f>FEB_2022!E72-DEC_2021!E72</f>
        <v>15.701074793808957</v>
      </c>
      <c r="F72" s="27" t="s">
        <v>85</v>
      </c>
    </row>
    <row r="73" spans="1:6" x14ac:dyDescent="0.3">
      <c r="A73" s="16" t="s">
        <v>69</v>
      </c>
      <c r="B73" s="2">
        <f>FEB_2022!B73-DEC_2021!B73</f>
        <v>-0.37798835237367712</v>
      </c>
      <c r="C73" s="2">
        <f>FEB_2022!C73-DEC_2021!C73</f>
        <v>16.249570727720311</v>
      </c>
      <c r="D73" s="2">
        <f>FEB_2022!D73-DEC_2021!D73</f>
        <v>24.287207184220506</v>
      </c>
      <c r="E73" s="2">
        <f>FEB_2022!E73-DEC_2021!E73</f>
        <v>30.21535965979524</v>
      </c>
      <c r="F73" s="27" t="s">
        <v>85</v>
      </c>
    </row>
    <row r="74" spans="1:6" x14ac:dyDescent="0.3">
      <c r="A74" s="16" t="s">
        <v>70</v>
      </c>
      <c r="B74" s="2">
        <f>FEB_2022!B74-DEC_2021!B74</f>
        <v>-2.6707020999999713</v>
      </c>
      <c r="C74" s="2">
        <f>FEB_2022!C74-DEC_2021!C74</f>
        <v>-4.248993290791077</v>
      </c>
      <c r="D74" s="2">
        <f>FEB_2022!D74-DEC_2021!D74</f>
        <v>-3.3994582907905624</v>
      </c>
      <c r="E74" s="2">
        <f>FEB_2022!E74-DEC_2021!E74</f>
        <v>-3.0236382907908137</v>
      </c>
      <c r="F74" s="27" t="s">
        <v>85</v>
      </c>
    </row>
    <row r="75" spans="1:6" x14ac:dyDescent="0.3">
      <c r="A75" s="14" t="s">
        <v>71</v>
      </c>
      <c r="B75" s="2">
        <f>FEB_2022!B75-DEC_2021!B75</f>
        <v>-21.018862890000037</v>
      </c>
      <c r="C75" s="2">
        <f>FEB_2022!C75-DEC_2021!C75</f>
        <v>-54.047039649061389</v>
      </c>
      <c r="D75" s="2">
        <f>FEB_2022!D75-DEC_2021!D75</f>
        <v>-83.189853558518962</v>
      </c>
      <c r="E75" s="2">
        <f>FEB_2022!E75-DEC_2021!E75</f>
        <v>-48.588204465709168</v>
      </c>
      <c r="F75" s="27" t="s">
        <v>85</v>
      </c>
    </row>
    <row r="76" spans="1:6" x14ac:dyDescent="0.3">
      <c r="A76" s="16" t="s">
        <v>72</v>
      </c>
      <c r="B76" s="2">
        <f>FEB_2022!B76-DEC_2021!B76</f>
        <v>-0.2032423200000153</v>
      </c>
      <c r="C76" s="2">
        <f>FEB_2022!C76-DEC_2021!C76</f>
        <v>-0.20593251424071468</v>
      </c>
      <c r="D76" s="2">
        <f>FEB_2022!D76-DEC_2021!D76</f>
        <v>8.4048242357357026</v>
      </c>
      <c r="E76" s="2">
        <f>FEB_2022!E76-DEC_2021!E76</f>
        <v>20.284151893096521</v>
      </c>
      <c r="F76" s="27" t="s">
        <v>85</v>
      </c>
    </row>
    <row r="77" spans="1:6" x14ac:dyDescent="0.3">
      <c r="A77" s="16" t="s">
        <v>73</v>
      </c>
      <c r="B77" s="2">
        <f>FEB_2022!B77-DEC_2021!B77</f>
        <v>-20.796733450000147</v>
      </c>
      <c r="C77" s="2">
        <f>FEB_2022!C77-DEC_2021!C77</f>
        <v>-53.822294814820452</v>
      </c>
      <c r="D77" s="2">
        <f>FEB_2022!D77-DEC_2021!D77</f>
        <v>-91.575979474254837</v>
      </c>
      <c r="E77" s="2">
        <f>FEB_2022!E77-DEC_2021!E77</f>
        <v>-68.85378803880576</v>
      </c>
      <c r="F77" s="27" t="s">
        <v>85</v>
      </c>
    </row>
    <row r="78" spans="1:6" x14ac:dyDescent="0.3">
      <c r="A78" s="13" t="s">
        <v>74</v>
      </c>
      <c r="B78" s="2">
        <f>FEB_2022!B78-DEC_2021!B78</f>
        <v>25.674385921338398</v>
      </c>
      <c r="C78" s="2">
        <f>FEB_2022!C78-DEC_2021!C78</f>
        <v>14.45008007294382</v>
      </c>
      <c r="D78" s="2">
        <f>FEB_2022!D78-DEC_2021!D78</f>
        <v>48.046217969484587</v>
      </c>
      <c r="E78" s="2">
        <f>FEB_2022!E78-DEC_2021!E78</f>
        <v>98.955530367986739</v>
      </c>
      <c r="F78" s="27" t="s">
        <v>85</v>
      </c>
    </row>
    <row r="79" spans="1:6" x14ac:dyDescent="0.3">
      <c r="A79" s="12" t="s">
        <v>39</v>
      </c>
      <c r="B79" s="2">
        <f>FEB_2022!B79-DEC_2021!B79</f>
        <v>43.311604615882061</v>
      </c>
      <c r="C79" s="2">
        <f>FEB_2022!C79-DEC_2021!C79</f>
        <v>47.123265294088014</v>
      </c>
      <c r="D79" s="2">
        <f>FEB_2022!D79-DEC_2021!D79</f>
        <v>68.441175791959722</v>
      </c>
      <c r="E79" s="2">
        <f>FEB_2022!E79-DEC_2021!E79</f>
        <v>74.591957558383001</v>
      </c>
      <c r="F79" s="27" t="s">
        <v>85</v>
      </c>
    </row>
    <row r="80" spans="1:6" x14ac:dyDescent="0.3">
      <c r="A80" s="13" t="s">
        <v>75</v>
      </c>
      <c r="B80" s="2">
        <f>FEB_2022!B80-DEC_2021!B80</f>
        <v>-7.1571584500001109</v>
      </c>
      <c r="C80" s="2">
        <f>FEB_2022!C80-DEC_2021!C80</f>
        <v>-8.0000063462648541E-8</v>
      </c>
      <c r="D80" s="2">
        <f>FEB_2022!D80-DEC_2021!D80</f>
        <v>0</v>
      </c>
      <c r="E80" s="2">
        <f>FEB_2022!E80-DEC_2021!E80</f>
        <v>0</v>
      </c>
      <c r="F80" s="27" t="s">
        <v>85</v>
      </c>
    </row>
    <row r="81" spans="1:6" x14ac:dyDescent="0.3">
      <c r="A81" s="13" t="s">
        <v>76</v>
      </c>
      <c r="B81" s="2">
        <f>FEB_2022!B81-DEC_2021!B81</f>
        <v>26.348879349999947</v>
      </c>
      <c r="C81" s="2">
        <f>FEB_2022!C81-DEC_2021!C81</f>
        <v>38.484071197605431</v>
      </c>
      <c r="D81" s="2">
        <f>FEB_2022!D81-DEC_2021!D81</f>
        <v>50.739060407050715</v>
      </c>
      <c r="E81" s="2">
        <f>FEB_2022!E81-DEC_2021!E81</f>
        <v>55.287658829994371</v>
      </c>
      <c r="F81" s="27" t="s">
        <v>85</v>
      </c>
    </row>
    <row r="82" spans="1:6" x14ac:dyDescent="0.3">
      <c r="A82" s="13" t="s">
        <v>77</v>
      </c>
      <c r="B82" s="2">
        <f>FEB_2022!B82-DEC_2021!B82</f>
        <v>2.7799999999999869</v>
      </c>
      <c r="C82" s="2">
        <f>FEB_2022!C82-DEC_2021!C82</f>
        <v>-4.0493445411422186</v>
      </c>
      <c r="D82" s="2">
        <f>FEB_2022!D82-DEC_2021!D82</f>
        <v>4.5134677046125233</v>
      </c>
      <c r="E82" s="2">
        <f>FEB_2022!E82-DEC_2021!E82</f>
        <v>5.7645452325623552</v>
      </c>
      <c r="F82" s="27" t="s">
        <v>85</v>
      </c>
    </row>
    <row r="83" spans="1:6" x14ac:dyDescent="0.3">
      <c r="A83" s="10" t="s">
        <v>78</v>
      </c>
      <c r="B83" s="11">
        <f>FEB_2022!B83-DEC_2021!B83</f>
        <v>-971.00615083821958</v>
      </c>
      <c r="C83" s="11">
        <f>FEB_2022!C83-DEC_2021!C83</f>
        <v>155.32117737371846</v>
      </c>
      <c r="D83" s="11">
        <f>FEB_2022!D83-DEC_2021!D83</f>
        <v>-99.214765951479421</v>
      </c>
      <c r="E83" s="11">
        <f>FEB_2022!E83-DEC_2021!E83</f>
        <v>101.30482137264153</v>
      </c>
      <c r="F83" s="26" t="s">
        <v>85</v>
      </c>
    </row>
    <row r="84" spans="1:6" x14ac:dyDescent="0.3">
      <c r="A84" s="12" t="s">
        <v>79</v>
      </c>
      <c r="B84" s="2">
        <f>FEB_2022!B84-DEC_2021!B84</f>
        <v>-628.02620322146777</v>
      </c>
      <c r="C84" s="2">
        <f>FEB_2022!C84-DEC_2021!C84</f>
        <v>-172.3809111251021</v>
      </c>
      <c r="D84" s="2">
        <f>FEB_2022!D84-DEC_2021!D84</f>
        <v>-128.24464909732251</v>
      </c>
      <c r="E84" s="2">
        <f>FEB_2022!E84-DEC_2021!E84</f>
        <v>59.539705582355055</v>
      </c>
      <c r="F84" s="27" t="s">
        <v>85</v>
      </c>
    </row>
    <row r="85" spans="1:6" x14ac:dyDescent="0.3">
      <c r="A85" s="13" t="s">
        <v>80</v>
      </c>
      <c r="B85" s="2">
        <f>FEB_2022!B85-DEC_2021!B85</f>
        <v>-609.05980906154537</v>
      </c>
      <c r="C85" s="2">
        <f>FEB_2022!C85-DEC_2021!C85</f>
        <v>-183.41405161579678</v>
      </c>
      <c r="D85" s="2">
        <f>FEB_2022!D85-DEC_2021!D85</f>
        <v>-141.41707034209503</v>
      </c>
      <c r="E85" s="2">
        <f>FEB_2022!E85-DEC_2021!E85</f>
        <v>44.924648579978566</v>
      </c>
      <c r="F85" s="27" t="s">
        <v>85</v>
      </c>
    </row>
    <row r="86" spans="1:6" x14ac:dyDescent="0.3">
      <c r="A86" s="13" t="s">
        <v>81</v>
      </c>
      <c r="B86" s="2">
        <f>FEB_2022!B86-DEC_2021!B86</f>
        <v>-21.285266483657963</v>
      </c>
      <c r="C86" s="2">
        <f>FEB_2022!C86-DEC_2021!C86</f>
        <v>7.3111919747972394</v>
      </c>
      <c r="D86" s="2">
        <f>FEB_2022!D86-DEC_2021!D86</f>
        <v>8.4882916546664902</v>
      </c>
      <c r="E86" s="2">
        <f>FEB_2022!E86-DEC_2021!E86</f>
        <v>9.2362841926717323</v>
      </c>
      <c r="F86" s="27" t="s">
        <v>85</v>
      </c>
    </row>
    <row r="87" spans="1:6" x14ac:dyDescent="0.3">
      <c r="A87" s="13" t="s">
        <v>82</v>
      </c>
      <c r="B87" s="2">
        <f>FEB_2022!B87-DEC_2021!B87</f>
        <v>2.3188723237357891</v>
      </c>
      <c r="C87" s="2">
        <f>FEB_2022!C87-DEC_2021!C87</f>
        <v>3.7219485158977204</v>
      </c>
      <c r="D87" s="2">
        <f>FEB_2022!D87-DEC_2021!D87</f>
        <v>4.6841295901064264</v>
      </c>
      <c r="E87" s="2">
        <f>FEB_2022!E87-DEC_2021!E87</f>
        <v>5.3787728097047349</v>
      </c>
      <c r="F87" s="27" t="s">
        <v>85</v>
      </c>
    </row>
    <row r="88" spans="1:6" x14ac:dyDescent="0.3">
      <c r="A88" s="12" t="s">
        <v>40</v>
      </c>
      <c r="B88" s="2">
        <f>FEB_2022!B88-DEC_2021!B88</f>
        <v>-342.97994761675216</v>
      </c>
      <c r="C88" s="2">
        <f>FEB_2022!C88-DEC_2021!C88</f>
        <v>327.70208849882056</v>
      </c>
      <c r="D88" s="2">
        <f>FEB_2022!D88-DEC_2021!D88</f>
        <v>29.029883145843087</v>
      </c>
      <c r="E88" s="2">
        <f>FEB_2022!E88-DEC_2021!E88</f>
        <v>41.765115790286472</v>
      </c>
      <c r="F88" s="27" t="s">
        <v>85</v>
      </c>
    </row>
    <row r="89" spans="1:6" x14ac:dyDescent="0.3">
      <c r="A89" s="17" t="s">
        <v>83</v>
      </c>
      <c r="B89" s="18">
        <f>FEB_2022!B89-DEC_2021!B89</f>
        <v>469.73173292647698</v>
      </c>
      <c r="C89" s="18">
        <f>FEB_2022!C89-DEC_2021!C89</f>
        <v>310.27980278076575</v>
      </c>
      <c r="D89" s="18">
        <f>FEB_2022!D89-DEC_2021!D89</f>
        <v>186.4333727922567</v>
      </c>
      <c r="E89" s="18">
        <f>FEB_2022!E89-DEC_2021!E89</f>
        <v>161.88755023241538</v>
      </c>
      <c r="F89" s="28" t="s">
        <v>85</v>
      </c>
    </row>
    <row r="90" spans="1:6" x14ac:dyDescent="0.3">
      <c r="A90" s="17" t="s">
        <v>4</v>
      </c>
      <c r="B90" s="19">
        <f>FEB_2022!B90-DEC_2021!B90</f>
        <v>0.45604127392641658</v>
      </c>
      <c r="C90" s="19">
        <f>FEB_2022!C90-DEC_2021!C90</f>
        <v>0.30602572481187096</v>
      </c>
      <c r="D90" s="19">
        <f>FEB_2022!D90-DEC_2021!D90</f>
        <v>0.21609316692117719</v>
      </c>
      <c r="E90" s="19">
        <f>FEB_2022!E90-DEC_2021!E90</f>
        <v>0.22515559652065464</v>
      </c>
      <c r="F90" s="29" t="s">
        <v>85</v>
      </c>
    </row>
    <row r="91" spans="1:6" x14ac:dyDescent="0.3">
      <c r="A91" s="12" t="s">
        <v>84</v>
      </c>
      <c r="B91" s="2">
        <f>FEB_2022!B91-DEC_2021!B91</f>
        <v>-390.42756581459253</v>
      </c>
      <c r="C91" s="2">
        <f>FEB_2022!C91-DEC_2021!C91</f>
        <v>272.98657382013334</v>
      </c>
      <c r="D91" s="2">
        <f>FEB_2022!D91-DEC_2021!D91</f>
        <v>1615.3223132527346</v>
      </c>
      <c r="E91" s="2">
        <f>FEB_2022!E91-DEC_2021!E91</f>
        <v>2893.8640921490442</v>
      </c>
      <c r="F91" s="27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1764-B820-45E4-9432-8B895937952E}">
  <dimension ref="A1:J120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 x14ac:dyDescent="0.3"/>
  <cols>
    <col min="1" max="1" width="58.33203125" customWidth="1"/>
    <col min="2" max="5" width="15.33203125" customWidth="1"/>
  </cols>
  <sheetData>
    <row r="1" spans="1:10" ht="41.4" thickBot="1" x14ac:dyDescent="0.35">
      <c r="A1" s="1" t="s">
        <v>89</v>
      </c>
      <c r="B1" s="1"/>
    </row>
    <row r="2" spans="1:10" x14ac:dyDescent="0.3">
      <c r="A2" s="3"/>
      <c r="B2" s="4" t="s">
        <v>1</v>
      </c>
      <c r="C2" s="4" t="s">
        <v>1</v>
      </c>
      <c r="D2" s="4" t="s">
        <v>1</v>
      </c>
      <c r="E2" s="4" t="s">
        <v>1</v>
      </c>
    </row>
    <row r="3" spans="1:10" x14ac:dyDescent="0.3">
      <c r="A3" s="5" t="s">
        <v>2</v>
      </c>
      <c r="B3" s="6">
        <v>2021</v>
      </c>
      <c r="C3" s="6">
        <v>2022</v>
      </c>
      <c r="D3" s="6">
        <v>2023</v>
      </c>
      <c r="E3" s="6">
        <v>2024</v>
      </c>
    </row>
    <row r="4" spans="1:10" x14ac:dyDescent="0.3">
      <c r="A4" s="7" t="s">
        <v>3</v>
      </c>
      <c r="B4" s="8">
        <f t="shared" ref="B4:E4" si="0">B6+B26+B31+B38</f>
        <v>39823.469978837624</v>
      </c>
      <c r="C4" s="8">
        <f t="shared" si="0"/>
        <v>43545.159745061224</v>
      </c>
      <c r="D4" s="8">
        <f t="shared" si="0"/>
        <v>47368.502237393644</v>
      </c>
      <c r="E4" s="8">
        <f t="shared" si="0"/>
        <v>46762.286610561176</v>
      </c>
    </row>
    <row r="5" spans="1:10" x14ac:dyDescent="0.3">
      <c r="A5" s="7" t="s">
        <v>4</v>
      </c>
      <c r="B5" s="22">
        <f>B4/B$91*100</f>
        <v>40.869896865139246</v>
      </c>
      <c r="C5" s="22">
        <f t="shared" ref="C5:E5" si="1">C4/C$91*100</f>
        <v>41.261165748744546</v>
      </c>
      <c r="D5" s="22">
        <f t="shared" si="1"/>
        <v>41.591649769279286</v>
      </c>
      <c r="E5" s="22">
        <f t="shared" si="1"/>
        <v>39.90267196643191</v>
      </c>
      <c r="G5" s="21"/>
      <c r="H5" s="21"/>
      <c r="I5" s="21"/>
      <c r="J5" s="21"/>
    </row>
    <row r="6" spans="1:10" x14ac:dyDescent="0.3">
      <c r="A6" s="10" t="s">
        <v>5</v>
      </c>
      <c r="B6" s="11">
        <v>19064.271846148222</v>
      </c>
      <c r="C6" s="11">
        <v>20386.640403492263</v>
      </c>
      <c r="D6" s="11">
        <v>21882.488314222552</v>
      </c>
      <c r="E6" s="11">
        <v>22434.241249329767</v>
      </c>
    </row>
    <row r="7" spans="1:10" x14ac:dyDescent="0.3">
      <c r="A7" s="12" t="s">
        <v>6</v>
      </c>
      <c r="B7" s="2">
        <v>11868.259471528716</v>
      </c>
      <c r="C7" s="2">
        <v>12500.215740207945</v>
      </c>
      <c r="D7" s="2">
        <v>13390.896618517694</v>
      </c>
      <c r="E7" s="2">
        <v>13634.513091710756</v>
      </c>
    </row>
    <row r="8" spans="1:10" x14ac:dyDescent="0.3">
      <c r="A8" s="13" t="s">
        <v>7</v>
      </c>
      <c r="B8" s="2">
        <v>7495</v>
      </c>
      <c r="C8" s="2">
        <v>8034.92</v>
      </c>
      <c r="D8" s="2">
        <v>8678.6</v>
      </c>
      <c r="E8" s="2">
        <v>8842.9959999999992</v>
      </c>
    </row>
    <row r="9" spans="1:10" x14ac:dyDescent="0.3">
      <c r="A9" s="13" t="s">
        <v>8</v>
      </c>
      <c r="B9" s="2">
        <v>2394.0600000000004</v>
      </c>
      <c r="C9" s="2">
        <v>2505.7449999999994</v>
      </c>
      <c r="D9" s="2">
        <v>2630.0620000000004</v>
      </c>
      <c r="E9" s="2">
        <v>2642.5420000000004</v>
      </c>
    </row>
    <row r="10" spans="1:10" x14ac:dyDescent="0.3">
      <c r="A10" s="13" t="s">
        <v>9</v>
      </c>
      <c r="B10" s="2">
        <v>421.55339701327773</v>
      </c>
      <c r="C10" s="2">
        <v>441.6064916663517</v>
      </c>
      <c r="D10" s="2">
        <v>452.86165495555616</v>
      </c>
      <c r="E10" s="2">
        <v>464.13419127733704</v>
      </c>
    </row>
    <row r="11" spans="1:10" x14ac:dyDescent="0.3">
      <c r="A11" s="13" t="s">
        <v>10</v>
      </c>
      <c r="B11" s="2">
        <v>0</v>
      </c>
      <c r="C11" s="2">
        <v>0</v>
      </c>
      <c r="D11" s="2">
        <v>0</v>
      </c>
      <c r="E11" s="2">
        <v>0</v>
      </c>
    </row>
    <row r="12" spans="1:10" x14ac:dyDescent="0.3">
      <c r="A12" s="13" t="s">
        <v>11</v>
      </c>
      <c r="B12" s="2">
        <v>217.62086894000001</v>
      </c>
      <c r="C12" s="2">
        <v>256.05357705333176</v>
      </c>
      <c r="D12" s="2">
        <v>298.56669273151124</v>
      </c>
      <c r="E12" s="2">
        <v>341.73000632658227</v>
      </c>
    </row>
    <row r="13" spans="1:10" x14ac:dyDescent="0.3">
      <c r="A13" s="13" t="s">
        <v>12</v>
      </c>
      <c r="B13" s="2">
        <v>125</v>
      </c>
      <c r="C13" s="2">
        <v>130.25700000000001</v>
      </c>
      <c r="D13" s="2">
        <v>136.767</v>
      </c>
      <c r="E13" s="2">
        <v>137.74299999999999</v>
      </c>
    </row>
    <row r="14" spans="1:10" x14ac:dyDescent="0.3">
      <c r="A14" s="13" t="s">
        <v>13</v>
      </c>
      <c r="B14" s="2">
        <v>165.40495455847909</v>
      </c>
      <c r="C14" s="2">
        <v>197.46270148346031</v>
      </c>
      <c r="D14" s="2">
        <v>215.54671035520263</v>
      </c>
      <c r="E14" s="2">
        <v>260.92457613110412</v>
      </c>
    </row>
    <row r="15" spans="1:10" x14ac:dyDescent="0.3">
      <c r="A15" s="13" t="s">
        <v>14</v>
      </c>
      <c r="B15" s="2">
        <v>1049.6202510169587</v>
      </c>
      <c r="C15" s="2">
        <v>934.17097000480317</v>
      </c>
      <c r="D15" s="2">
        <v>978.49256047542622</v>
      </c>
      <c r="E15" s="2">
        <v>944.44331797573068</v>
      </c>
    </row>
    <row r="16" spans="1:10" x14ac:dyDescent="0.3">
      <c r="A16" s="12" t="s">
        <v>15</v>
      </c>
      <c r="B16" s="2">
        <v>7196.012374619505</v>
      </c>
      <c r="C16" s="2">
        <v>7886.4246632843178</v>
      </c>
      <c r="D16" s="2">
        <v>8491.5916957048557</v>
      </c>
      <c r="E16" s="2">
        <v>8799.7281576190107</v>
      </c>
    </row>
    <row r="17" spans="1:5" x14ac:dyDescent="0.3">
      <c r="A17" s="13" t="s">
        <v>16</v>
      </c>
      <c r="B17" s="2">
        <v>3791.6329999999994</v>
      </c>
      <c r="C17" s="2">
        <v>4157.9130000000005</v>
      </c>
      <c r="D17" s="2">
        <v>4441.357</v>
      </c>
      <c r="E17" s="2">
        <v>4730.1139999999996</v>
      </c>
    </row>
    <row r="18" spans="1:5" x14ac:dyDescent="0.3">
      <c r="A18" s="14" t="s">
        <v>17</v>
      </c>
      <c r="B18" s="2"/>
      <c r="C18" s="2"/>
      <c r="D18" s="2"/>
      <c r="E18" s="2"/>
    </row>
    <row r="19" spans="1:5" x14ac:dyDescent="0.3">
      <c r="A19" s="14" t="s">
        <v>18</v>
      </c>
      <c r="B19" s="2"/>
      <c r="C19" s="2"/>
      <c r="D19" s="2"/>
      <c r="E19" s="2"/>
    </row>
    <row r="20" spans="1:5" x14ac:dyDescent="0.3">
      <c r="A20" s="13" t="s">
        <v>19</v>
      </c>
      <c r="B20" s="2">
        <v>2943.2349999999997</v>
      </c>
      <c r="C20" s="2">
        <v>3241.9789999999998</v>
      </c>
      <c r="D20" s="2">
        <v>3533.6400000000003</v>
      </c>
      <c r="E20" s="2">
        <v>3577.3040000000001</v>
      </c>
    </row>
    <row r="21" spans="1:5" x14ac:dyDescent="0.3">
      <c r="A21" s="15" t="s">
        <v>20</v>
      </c>
      <c r="B21" s="2">
        <v>93.68</v>
      </c>
      <c r="C21" s="2">
        <v>103.102</v>
      </c>
      <c r="D21" s="2">
        <v>112.45399999999999</v>
      </c>
      <c r="E21" s="2">
        <v>113.86199999999999</v>
      </c>
    </row>
    <row r="22" spans="1:5" x14ac:dyDescent="0.3">
      <c r="A22" s="13" t="s">
        <v>21</v>
      </c>
      <c r="B22" s="2">
        <v>288</v>
      </c>
      <c r="C22" s="2">
        <v>303.22000000000003</v>
      </c>
      <c r="D22" s="2">
        <v>325.43700000000001</v>
      </c>
      <c r="E22" s="2">
        <v>301.25599999999997</v>
      </c>
    </row>
    <row r="23" spans="1:5" x14ac:dyDescent="0.3">
      <c r="A23" s="13" t="s">
        <v>22</v>
      </c>
      <c r="B23" s="2">
        <v>38.414906310000006</v>
      </c>
      <c r="C23" s="2">
        <v>37.070660998281411</v>
      </c>
      <c r="D23" s="2">
        <v>37.860309312060117</v>
      </c>
      <c r="E23" s="2">
        <v>38.820946760759995</v>
      </c>
    </row>
    <row r="24" spans="1:5" x14ac:dyDescent="0.3">
      <c r="A24" s="13" t="s">
        <v>14</v>
      </c>
      <c r="B24" s="2">
        <v>134.72946830950605</v>
      </c>
      <c r="C24" s="2">
        <v>146.24200228603604</v>
      </c>
      <c r="D24" s="2">
        <v>153.29738639279458</v>
      </c>
      <c r="E24" s="2">
        <v>152.23321085825228</v>
      </c>
    </row>
    <row r="25" spans="1:5" x14ac:dyDescent="0.3">
      <c r="A25" s="12" t="s">
        <v>23</v>
      </c>
      <c r="B25" s="2">
        <v>0</v>
      </c>
      <c r="C25" s="2">
        <v>0</v>
      </c>
      <c r="D25" s="2">
        <v>0</v>
      </c>
      <c r="E25" s="2">
        <v>0</v>
      </c>
    </row>
    <row r="26" spans="1:5" x14ac:dyDescent="0.3">
      <c r="A26" s="10" t="s">
        <v>24</v>
      </c>
      <c r="B26" s="11">
        <v>15502.946698889178</v>
      </c>
      <c r="C26" s="11">
        <v>16368.53637360348</v>
      </c>
      <c r="D26" s="11">
        <v>17301.175693219157</v>
      </c>
      <c r="E26" s="11">
        <v>18035.582604592088</v>
      </c>
    </row>
    <row r="27" spans="1:5" x14ac:dyDescent="0.3">
      <c r="A27" s="12" t="s">
        <v>25</v>
      </c>
      <c r="B27" s="2">
        <v>15169.093065986001</v>
      </c>
      <c r="C27" s="2">
        <v>16058.829273643471</v>
      </c>
      <c r="D27" s="2">
        <v>16974.794260166535</v>
      </c>
      <c r="E27" s="2">
        <v>17691.620045324511</v>
      </c>
    </row>
    <row r="28" spans="1:5" x14ac:dyDescent="0.3">
      <c r="A28" s="13" t="s">
        <v>26</v>
      </c>
      <c r="B28" s="2"/>
      <c r="C28" s="2"/>
      <c r="D28" s="2"/>
      <c r="E28" s="2"/>
    </row>
    <row r="29" spans="1:5" x14ac:dyDescent="0.3">
      <c r="A29" s="13" t="s">
        <v>27</v>
      </c>
      <c r="B29" s="2"/>
      <c r="C29" s="2"/>
      <c r="D29" s="2"/>
      <c r="E29" s="2"/>
    </row>
    <row r="30" spans="1:5" x14ac:dyDescent="0.3">
      <c r="A30" s="12" t="s">
        <v>28</v>
      </c>
      <c r="B30" s="2">
        <v>333.85363290317758</v>
      </c>
      <c r="C30" s="2">
        <v>309.70709996000983</v>
      </c>
      <c r="D30" s="2">
        <v>326.38143305262338</v>
      </c>
      <c r="E30" s="2">
        <v>343.96255926757613</v>
      </c>
    </row>
    <row r="31" spans="1:5" x14ac:dyDescent="0.3">
      <c r="A31" s="10" t="s">
        <v>29</v>
      </c>
      <c r="B31" s="11">
        <v>3327.5979665196469</v>
      </c>
      <c r="C31" s="11">
        <v>3534.7142728994186</v>
      </c>
      <c r="D31" s="11">
        <v>3694.6186958294834</v>
      </c>
      <c r="E31" s="11">
        <v>3732.3365315144706</v>
      </c>
    </row>
    <row r="32" spans="1:5" x14ac:dyDescent="0.3">
      <c r="A32" s="12" t="s">
        <v>30</v>
      </c>
      <c r="B32" s="2">
        <v>2573.9592572011898</v>
      </c>
      <c r="C32" s="2">
        <v>2820.564392987033</v>
      </c>
      <c r="D32" s="2">
        <v>2982.239182176977</v>
      </c>
      <c r="E32" s="2">
        <v>3037.1915754771503</v>
      </c>
    </row>
    <row r="33" spans="1:5" x14ac:dyDescent="0.3">
      <c r="A33" s="13" t="s">
        <v>31</v>
      </c>
      <c r="B33" s="2">
        <v>2371.8220198373756</v>
      </c>
      <c r="C33" s="2">
        <v>2585.099272011269</v>
      </c>
      <c r="D33" s="2">
        <v>2725.5343449751913</v>
      </c>
      <c r="E33" s="2">
        <v>2775.6063288053329</v>
      </c>
    </row>
    <row r="34" spans="1:5" x14ac:dyDescent="0.3">
      <c r="A34" s="13" t="s">
        <v>32</v>
      </c>
      <c r="B34" s="2">
        <v>202.13723736381434</v>
      </c>
      <c r="C34" s="2">
        <v>235.46512097576408</v>
      </c>
      <c r="D34" s="2">
        <v>256.70483720178578</v>
      </c>
      <c r="E34" s="2">
        <v>261.58524667181729</v>
      </c>
    </row>
    <row r="35" spans="1:5" x14ac:dyDescent="0.3">
      <c r="A35" s="12" t="s">
        <v>33</v>
      </c>
      <c r="B35" s="2">
        <v>753.63870931845702</v>
      </c>
      <c r="C35" s="2">
        <v>714.1498799123857</v>
      </c>
      <c r="D35" s="2">
        <v>712.37951365250626</v>
      </c>
      <c r="E35" s="2">
        <v>695.1449560373203</v>
      </c>
    </row>
    <row r="36" spans="1:5" x14ac:dyDescent="0.3">
      <c r="A36" s="13" t="s">
        <v>34</v>
      </c>
      <c r="B36" s="2">
        <v>444.74504940624092</v>
      </c>
      <c r="C36" s="2">
        <v>388.96415109948572</v>
      </c>
      <c r="D36" s="2">
        <v>376.89385181652358</v>
      </c>
      <c r="E36" s="2">
        <v>367.55043888967384</v>
      </c>
    </row>
    <row r="37" spans="1:5" x14ac:dyDescent="0.3">
      <c r="A37" s="13" t="s">
        <v>35</v>
      </c>
      <c r="B37" s="2">
        <v>250.06115706221613</v>
      </c>
      <c r="C37" s="2">
        <v>266.78146796289997</v>
      </c>
      <c r="D37" s="2">
        <v>261.14840098598268</v>
      </c>
      <c r="E37" s="2">
        <v>253.32425629764643</v>
      </c>
    </row>
    <row r="38" spans="1:5" x14ac:dyDescent="0.3">
      <c r="A38" s="10" t="s">
        <v>36</v>
      </c>
      <c r="B38" s="11">
        <v>1928.6534672805753</v>
      </c>
      <c r="C38" s="11">
        <v>3255.2686950660677</v>
      </c>
      <c r="D38" s="11">
        <v>4490.2195341224524</v>
      </c>
      <c r="E38" s="11">
        <v>2560.1262251248454</v>
      </c>
    </row>
    <row r="39" spans="1:5" x14ac:dyDescent="0.3">
      <c r="A39" s="13" t="s">
        <v>37</v>
      </c>
      <c r="B39" s="2">
        <v>1334.6620112784144</v>
      </c>
      <c r="C39" s="2">
        <v>2562.1591826341491</v>
      </c>
      <c r="D39" s="2">
        <v>3892.6613546357953</v>
      </c>
      <c r="E39" s="2">
        <v>1949.176598797985</v>
      </c>
    </row>
    <row r="40" spans="1:5" x14ac:dyDescent="0.3">
      <c r="A40" s="12" t="s">
        <v>38</v>
      </c>
      <c r="B40" s="2"/>
      <c r="C40" s="2"/>
      <c r="D40" s="2"/>
      <c r="E40" s="2"/>
    </row>
    <row r="41" spans="1:5" x14ac:dyDescent="0.3">
      <c r="A41" s="12" t="s">
        <v>39</v>
      </c>
      <c r="B41" s="2">
        <v>992.00691295145282</v>
      </c>
      <c r="C41" s="2">
        <v>1131.2294705566396</v>
      </c>
      <c r="D41" s="2">
        <v>1200.8917798031139</v>
      </c>
      <c r="E41" s="2">
        <v>1035.3457402239262</v>
      </c>
    </row>
    <row r="42" spans="1:5" x14ac:dyDescent="0.3">
      <c r="A42" s="12" t="s">
        <v>40</v>
      </c>
      <c r="B42" s="2">
        <v>936.64655432912252</v>
      </c>
      <c r="C42" s="2">
        <v>2124.0392245094281</v>
      </c>
      <c r="D42" s="2">
        <v>3289.3277543193381</v>
      </c>
      <c r="E42" s="2">
        <v>1524.780484900919</v>
      </c>
    </row>
    <row r="43" spans="1:5" x14ac:dyDescent="0.3">
      <c r="A43" s="7" t="s">
        <v>41</v>
      </c>
      <c r="B43" s="8">
        <f t="shared" ref="B43:E43" si="2">B46+B49+B50+B53+B59+B62+B79+B83</f>
        <v>46598.684856539134</v>
      </c>
      <c r="C43" s="8">
        <f t="shared" si="2"/>
        <v>48772.419024067967</v>
      </c>
      <c r="D43" s="8">
        <f t="shared" si="2"/>
        <v>51821.964142048622</v>
      </c>
      <c r="E43" s="8">
        <f t="shared" si="2"/>
        <v>51155.73060896722</v>
      </c>
    </row>
    <row r="44" spans="1:5" x14ac:dyDescent="0.3">
      <c r="A44" s="7" t="s">
        <v>4</v>
      </c>
      <c r="B44" s="9">
        <f t="shared" ref="B44:E44" si="3">B43/B$91*100</f>
        <v>47.823141608451792</v>
      </c>
      <c r="C44" s="9">
        <f t="shared" si="3"/>
        <v>46.214249232316376</v>
      </c>
      <c r="D44" s="9">
        <f t="shared" si="3"/>
        <v>45.501987209778207</v>
      </c>
      <c r="E44" s="9">
        <f t="shared" si="3"/>
        <v>43.651636514108496</v>
      </c>
    </row>
    <row r="45" spans="1:5" x14ac:dyDescent="0.3">
      <c r="A45" s="10" t="s">
        <v>42</v>
      </c>
      <c r="B45" s="11">
        <v>41856.224230139684</v>
      </c>
      <c r="C45" s="11">
        <v>42485.169799657604</v>
      </c>
      <c r="D45" s="11">
        <v>43219.446882793498</v>
      </c>
      <c r="E45" s="11">
        <v>44583.19147245559</v>
      </c>
    </row>
    <row r="46" spans="1:5" x14ac:dyDescent="0.3">
      <c r="A46" s="12" t="s">
        <v>43</v>
      </c>
      <c r="B46" s="2">
        <v>11206.459402521246</v>
      </c>
      <c r="C46" s="2">
        <v>11811.045533240758</v>
      </c>
      <c r="D46" s="2">
        <v>12514.178789874582</v>
      </c>
      <c r="E46" s="2">
        <v>13042.512022486804</v>
      </c>
    </row>
    <row r="47" spans="1:5" x14ac:dyDescent="0.3">
      <c r="A47" s="13" t="s">
        <v>44</v>
      </c>
      <c r="B47" s="2">
        <v>8067.1426755577759</v>
      </c>
      <c r="C47" s="2">
        <v>8533.3306687630538</v>
      </c>
      <c r="D47" s="2">
        <v>9040.598010241114</v>
      </c>
      <c r="E47" s="2">
        <v>9416.1374243200098</v>
      </c>
    </row>
    <row r="48" spans="1:5" x14ac:dyDescent="0.3">
      <c r="A48" s="13" t="s">
        <v>45</v>
      </c>
      <c r="B48" s="2">
        <v>3139.3167269634714</v>
      </c>
      <c r="C48" s="2">
        <v>3277.7148644777039</v>
      </c>
      <c r="D48" s="2">
        <v>3473.5807796334675</v>
      </c>
      <c r="E48" s="2">
        <v>3626.3745981667948</v>
      </c>
    </row>
    <row r="49" spans="1:5" x14ac:dyDescent="0.3">
      <c r="A49" s="12" t="s">
        <v>46</v>
      </c>
      <c r="B49" s="2">
        <v>6033.3592224602635</v>
      </c>
      <c r="C49" s="2">
        <v>6218.3708789135153</v>
      </c>
      <c r="D49" s="2">
        <v>6365.6292497289623</v>
      </c>
      <c r="E49" s="2">
        <v>6428.9110346189491</v>
      </c>
    </row>
    <row r="50" spans="1:5" x14ac:dyDescent="0.3">
      <c r="A50" s="12" t="s">
        <v>47</v>
      </c>
      <c r="B50" s="2">
        <v>134.56684818651809</v>
      </c>
      <c r="C50" s="2">
        <v>134.84951847451464</v>
      </c>
      <c r="D50" s="2">
        <v>139.26714746441277</v>
      </c>
      <c r="E50" s="2">
        <v>141.68400994976747</v>
      </c>
    </row>
    <row r="51" spans="1:5" x14ac:dyDescent="0.3">
      <c r="A51" s="13" t="s">
        <v>48</v>
      </c>
      <c r="B51" s="2">
        <v>134.56684818651809</v>
      </c>
      <c r="C51" s="2">
        <v>134.84951847451464</v>
      </c>
      <c r="D51" s="2">
        <v>139.26714746441277</v>
      </c>
      <c r="E51" s="2">
        <v>141.68400994976747</v>
      </c>
    </row>
    <row r="52" spans="1:5" x14ac:dyDescent="0.3">
      <c r="A52" s="13" t="s">
        <v>49</v>
      </c>
      <c r="B52" s="2">
        <v>0</v>
      </c>
      <c r="C52" s="2">
        <v>0</v>
      </c>
      <c r="D52" s="2">
        <v>0</v>
      </c>
      <c r="E52" s="2">
        <v>0</v>
      </c>
    </row>
    <row r="53" spans="1:5" x14ac:dyDescent="0.3">
      <c r="A53" s="12" t="s">
        <v>50</v>
      </c>
      <c r="B53" s="2">
        <v>1426.9949114634983</v>
      </c>
      <c r="C53" s="2">
        <v>1096.5326050277265</v>
      </c>
      <c r="D53" s="2">
        <v>1137.496331511868</v>
      </c>
      <c r="E53" s="2">
        <v>963.29029096269949</v>
      </c>
    </row>
    <row r="54" spans="1:5" x14ac:dyDescent="0.3">
      <c r="A54" s="13" t="s">
        <v>51</v>
      </c>
      <c r="B54" s="2"/>
      <c r="C54" s="2"/>
      <c r="D54" s="2"/>
      <c r="E54" s="2"/>
    </row>
    <row r="55" spans="1:5" x14ac:dyDescent="0.3">
      <c r="A55" s="13" t="s">
        <v>52</v>
      </c>
      <c r="B55" s="2"/>
      <c r="C55" s="2"/>
      <c r="D55" s="2"/>
      <c r="E55" s="2"/>
    </row>
    <row r="56" spans="1:5" x14ac:dyDescent="0.3">
      <c r="A56" s="14" t="s">
        <v>53</v>
      </c>
      <c r="B56" s="2"/>
      <c r="C56" s="2"/>
      <c r="D56" s="2"/>
      <c r="E56" s="2"/>
    </row>
    <row r="57" spans="1:5" x14ac:dyDescent="0.3">
      <c r="A57" s="14" t="s">
        <v>54</v>
      </c>
      <c r="B57" s="2"/>
      <c r="C57" s="2"/>
      <c r="D57" s="2"/>
      <c r="E57" s="2"/>
    </row>
    <row r="58" spans="1:5" x14ac:dyDescent="0.3">
      <c r="A58" s="13" t="s">
        <v>14</v>
      </c>
      <c r="B58" s="2"/>
      <c r="C58" s="2"/>
      <c r="D58" s="2"/>
      <c r="E58" s="2"/>
    </row>
    <row r="59" spans="1:5" x14ac:dyDescent="0.3">
      <c r="A59" s="12" t="s">
        <v>55</v>
      </c>
      <c r="B59" s="2">
        <v>1107.9409405506153</v>
      </c>
      <c r="C59" s="2">
        <v>1114.3239311085304</v>
      </c>
      <c r="D59" s="2">
        <v>1080.9513371135972</v>
      </c>
      <c r="E59" s="2">
        <v>1188.4897677385175</v>
      </c>
    </row>
    <row r="60" spans="1:5" x14ac:dyDescent="0.3">
      <c r="A60" s="13" t="s">
        <v>56</v>
      </c>
      <c r="B60" s="2">
        <v>1107.9409405506153</v>
      </c>
      <c r="C60" s="2">
        <v>1114.3239311085304</v>
      </c>
      <c r="D60" s="2">
        <v>1080.9513371135972</v>
      </c>
      <c r="E60" s="2">
        <v>1188.4897677385175</v>
      </c>
    </row>
    <row r="61" spans="1:5" x14ac:dyDescent="0.3">
      <c r="A61" s="13" t="s">
        <v>57</v>
      </c>
      <c r="B61" s="2">
        <v>0</v>
      </c>
      <c r="C61" s="2">
        <v>0</v>
      </c>
      <c r="D61" s="2">
        <v>0</v>
      </c>
      <c r="E61" s="2">
        <v>0</v>
      </c>
    </row>
    <row r="62" spans="1:5" x14ac:dyDescent="0.3">
      <c r="A62" s="12" t="s">
        <v>58</v>
      </c>
      <c r="B62" s="2">
        <v>19890.07253555967</v>
      </c>
      <c r="C62" s="2">
        <v>19405.826540325237</v>
      </c>
      <c r="D62" s="2">
        <v>19717.047997853027</v>
      </c>
      <c r="E62" s="2">
        <v>20395.772817977831</v>
      </c>
    </row>
    <row r="63" spans="1:5" x14ac:dyDescent="0.3">
      <c r="A63" s="13" t="s">
        <v>59</v>
      </c>
      <c r="B63" s="2">
        <v>16545.13213905201</v>
      </c>
      <c r="C63" s="2">
        <v>15804.366491800114</v>
      </c>
      <c r="D63" s="2">
        <v>15908.700307758045</v>
      </c>
      <c r="E63" s="2">
        <v>16459.124032595882</v>
      </c>
    </row>
    <row r="64" spans="1:5" x14ac:dyDescent="0.3">
      <c r="A64" s="14" t="s">
        <v>60</v>
      </c>
      <c r="B64" s="2">
        <v>59.353832393114061</v>
      </c>
      <c r="C64" s="2">
        <v>65.81884425629849</v>
      </c>
      <c r="D64" s="2">
        <v>66.128824866204212</v>
      </c>
      <c r="E64" s="2">
        <v>47.524578005776647</v>
      </c>
    </row>
    <row r="65" spans="1:5" x14ac:dyDescent="0.3">
      <c r="A65" s="14" t="s">
        <v>61</v>
      </c>
      <c r="B65" s="2">
        <v>1120.8115829999999</v>
      </c>
      <c r="C65" s="2">
        <v>1031.2495010342107</v>
      </c>
      <c r="D65" s="2">
        <v>1018.8924879934989</v>
      </c>
      <c r="E65" s="2">
        <v>1086.1365443769521</v>
      </c>
    </row>
    <row r="66" spans="1:5" x14ac:dyDescent="0.3">
      <c r="A66" s="14" t="s">
        <v>62</v>
      </c>
      <c r="B66" s="2">
        <v>8547.1308902364872</v>
      </c>
      <c r="C66" s="2">
        <v>8765.6306700306486</v>
      </c>
      <c r="D66" s="2">
        <v>9326.4686266011322</v>
      </c>
      <c r="E66" s="2">
        <v>9816.1165100201524</v>
      </c>
    </row>
    <row r="67" spans="1:5" x14ac:dyDescent="0.3">
      <c r="A67" s="14" t="s">
        <v>63</v>
      </c>
      <c r="B67" s="2">
        <v>296</v>
      </c>
      <c r="C67" s="2">
        <v>300.72636799999998</v>
      </c>
      <c r="D67" s="2">
        <v>255.27114399999999</v>
      </c>
      <c r="E67" s="2">
        <v>240.74522299999998</v>
      </c>
    </row>
    <row r="68" spans="1:5" x14ac:dyDescent="0.3">
      <c r="A68" s="14" t="s">
        <v>64</v>
      </c>
      <c r="B68" s="2">
        <v>2224.4562678423736</v>
      </c>
      <c r="C68" s="2">
        <v>2267.1112794792525</v>
      </c>
      <c r="D68" s="2">
        <v>2282.9590735758266</v>
      </c>
      <c r="E68" s="2">
        <v>2297.0422866862505</v>
      </c>
    </row>
    <row r="69" spans="1:5" x14ac:dyDescent="0.3">
      <c r="A69" s="16" t="s">
        <v>65</v>
      </c>
      <c r="B69" s="2">
        <v>413.38446299999998</v>
      </c>
      <c r="C69" s="2">
        <v>458.489484</v>
      </c>
      <c r="D69" s="2">
        <v>470.8416425526928</v>
      </c>
      <c r="E69" s="2">
        <v>477.48938130269886</v>
      </c>
    </row>
    <row r="70" spans="1:5" x14ac:dyDescent="0.3">
      <c r="A70" s="16" t="s">
        <v>66</v>
      </c>
      <c r="B70" s="2">
        <v>42.789445999999998</v>
      </c>
      <c r="C70" s="2">
        <v>39.613907999999995</v>
      </c>
      <c r="D70" s="2">
        <v>42.066842000000001</v>
      </c>
      <c r="E70" s="2">
        <v>45.143528000000003</v>
      </c>
    </row>
    <row r="71" spans="1:5" x14ac:dyDescent="0.3">
      <c r="A71" s="16" t="s">
        <v>67</v>
      </c>
      <c r="B71" s="2">
        <v>651.07049499999994</v>
      </c>
      <c r="C71" s="2">
        <v>607.17572363488057</v>
      </c>
      <c r="D71" s="2">
        <v>602.65316948798773</v>
      </c>
      <c r="E71" s="2">
        <v>603.85733626811214</v>
      </c>
    </row>
    <row r="72" spans="1:5" x14ac:dyDescent="0.3">
      <c r="A72" s="16" t="s">
        <v>68</v>
      </c>
      <c r="B72" s="2">
        <v>104.139323</v>
      </c>
      <c r="C72" s="2">
        <v>101.11450890599588</v>
      </c>
      <c r="D72" s="2">
        <v>89.246629583613895</v>
      </c>
      <c r="E72" s="2">
        <v>81.575465624482504</v>
      </c>
    </row>
    <row r="73" spans="1:5" x14ac:dyDescent="0.3">
      <c r="A73" s="16" t="s">
        <v>69</v>
      </c>
      <c r="B73" s="2">
        <v>493.29043784237365</v>
      </c>
      <c r="C73" s="2">
        <v>534.36790860837596</v>
      </c>
      <c r="D73" s="2">
        <v>551.52672662153236</v>
      </c>
      <c r="E73" s="2">
        <v>561.79708016095674</v>
      </c>
    </row>
    <row r="74" spans="1:5" x14ac:dyDescent="0.3">
      <c r="A74" s="16" t="s">
        <v>70</v>
      </c>
      <c r="B74" s="2">
        <v>519.78210299999978</v>
      </c>
      <c r="C74" s="2">
        <v>526.34974633000024</v>
      </c>
      <c r="D74" s="2">
        <v>526.6240633299999</v>
      </c>
      <c r="E74" s="2">
        <v>527.17949533000001</v>
      </c>
    </row>
    <row r="75" spans="1:5" x14ac:dyDescent="0.3">
      <c r="A75" s="14" t="s">
        <v>71</v>
      </c>
      <c r="B75" s="2">
        <v>1733.3814145951426</v>
      </c>
      <c r="C75" s="2">
        <v>1762.5996381424322</v>
      </c>
      <c r="D75" s="2">
        <v>1830.7531979998039</v>
      </c>
      <c r="E75" s="2">
        <v>1804.1008709363227</v>
      </c>
    </row>
    <row r="76" spans="1:5" x14ac:dyDescent="0.3">
      <c r="A76" s="16" t="s">
        <v>72</v>
      </c>
      <c r="B76" s="2">
        <v>416.49270332000003</v>
      </c>
      <c r="C76" s="2">
        <v>422.00517853174478</v>
      </c>
      <c r="D76" s="2">
        <v>442.06705909822887</v>
      </c>
      <c r="E76" s="2">
        <v>463.68631919945585</v>
      </c>
    </row>
    <row r="77" spans="1:5" x14ac:dyDescent="0.3">
      <c r="A77" s="16" t="s">
        <v>73</v>
      </c>
      <c r="B77" s="2">
        <v>1312.9208530000001</v>
      </c>
      <c r="C77" s="2">
        <v>1336.6224868991276</v>
      </c>
      <c r="D77" s="2">
        <v>1384.7118634973135</v>
      </c>
      <c r="E77" s="2">
        <v>1336.4376617699527</v>
      </c>
    </row>
    <row r="78" spans="1:5" x14ac:dyDescent="0.3">
      <c r="A78" s="13" t="s">
        <v>74</v>
      </c>
      <c r="B78" s="2">
        <v>3344.9403965076608</v>
      </c>
      <c r="C78" s="2">
        <v>3601.4600485251231</v>
      </c>
      <c r="D78" s="2">
        <v>3808.3476900949818</v>
      </c>
      <c r="E78" s="2">
        <v>3936.6487853819481</v>
      </c>
    </row>
    <row r="79" spans="1:5" x14ac:dyDescent="0.3">
      <c r="A79" s="12" t="s">
        <v>39</v>
      </c>
      <c r="B79" s="2">
        <v>2056.8303693978751</v>
      </c>
      <c r="C79" s="2">
        <v>2704.2207925673192</v>
      </c>
      <c r="D79" s="2">
        <v>2264.8760292470479</v>
      </c>
      <c r="E79" s="2">
        <v>2422.5315287210169</v>
      </c>
    </row>
    <row r="80" spans="1:5" x14ac:dyDescent="0.3">
      <c r="A80" s="13" t="s">
        <v>75</v>
      </c>
      <c r="B80" s="2">
        <v>973.90686900000003</v>
      </c>
      <c r="C80" s="2">
        <v>1520.093112</v>
      </c>
      <c r="D80" s="2">
        <v>1016.7311509533524</v>
      </c>
      <c r="E80" s="2">
        <v>1052.2696358184535</v>
      </c>
    </row>
    <row r="81" spans="1:5" x14ac:dyDescent="0.3">
      <c r="A81" s="13" t="s">
        <v>76</v>
      </c>
      <c r="B81" s="2">
        <v>577.95508919999997</v>
      </c>
      <c r="C81" s="2">
        <v>602.16102236680365</v>
      </c>
      <c r="D81" s="2">
        <v>633.49816784732377</v>
      </c>
      <c r="E81" s="2">
        <v>701.9345759659642</v>
      </c>
    </row>
    <row r="82" spans="1:5" x14ac:dyDescent="0.3">
      <c r="A82" s="13" t="s">
        <v>77</v>
      </c>
      <c r="B82" s="2">
        <v>84.412000000000006</v>
      </c>
      <c r="C82" s="2">
        <v>83.452814612018855</v>
      </c>
      <c r="D82" s="2">
        <v>92.087449658379143</v>
      </c>
      <c r="E82" s="2">
        <v>99.135870582680226</v>
      </c>
    </row>
    <row r="83" spans="1:5" x14ac:dyDescent="0.3">
      <c r="A83" s="10" t="s">
        <v>78</v>
      </c>
      <c r="B83" s="11">
        <v>4742.4606263994492</v>
      </c>
      <c r="C83" s="11">
        <v>6287.2492244103641</v>
      </c>
      <c r="D83" s="11">
        <v>8602.5172592551262</v>
      </c>
      <c r="E83" s="11">
        <v>6572.5391365116302</v>
      </c>
    </row>
    <row r="84" spans="1:5" x14ac:dyDescent="0.3">
      <c r="A84" s="12" t="s">
        <v>79</v>
      </c>
      <c r="B84" s="2">
        <v>3995.5964746625909</v>
      </c>
      <c r="C84" s="2">
        <v>5717.1222421870434</v>
      </c>
      <c r="D84" s="2">
        <v>8025.8599263332917</v>
      </c>
      <c r="E84" s="2">
        <v>6105.4951818799645</v>
      </c>
    </row>
    <row r="85" spans="1:5" x14ac:dyDescent="0.3">
      <c r="A85" s="13" t="s">
        <v>80</v>
      </c>
      <c r="B85" s="2">
        <v>3913.2638787718106</v>
      </c>
      <c r="C85" s="2">
        <v>5671.7998759940847</v>
      </c>
      <c r="D85" s="2">
        <v>7973.3803261314197</v>
      </c>
      <c r="E85" s="2">
        <v>6050.2034911469364</v>
      </c>
    </row>
    <row r="86" spans="1:5" x14ac:dyDescent="0.3">
      <c r="A86" s="13" t="s">
        <v>81</v>
      </c>
      <c r="B86" s="2">
        <v>75.430154192870575</v>
      </c>
      <c r="C86" s="2">
        <v>33.947610308774635</v>
      </c>
      <c r="D86" s="2">
        <v>36.458661759192125</v>
      </c>
      <c r="E86" s="2">
        <v>37.45076870238664</v>
      </c>
    </row>
    <row r="87" spans="1:5" x14ac:dyDescent="0.3">
      <c r="A87" s="13" t="s">
        <v>82</v>
      </c>
      <c r="B87" s="2">
        <v>6.9024416979096888</v>
      </c>
      <c r="C87" s="2">
        <v>11.37475588418415</v>
      </c>
      <c r="D87" s="2">
        <v>16.020938442679387</v>
      </c>
      <c r="E87" s="2">
        <v>17.840922030641629</v>
      </c>
    </row>
    <row r="88" spans="1:5" x14ac:dyDescent="0.3">
      <c r="A88" s="12" t="s">
        <v>40</v>
      </c>
      <c r="B88" s="2">
        <v>746.8641517368585</v>
      </c>
      <c r="C88" s="2">
        <v>570.12698222332108</v>
      </c>
      <c r="D88" s="2">
        <v>576.6573329218345</v>
      </c>
      <c r="E88" s="2">
        <v>467.0439546316652</v>
      </c>
    </row>
    <row r="89" spans="1:5" x14ac:dyDescent="0.3">
      <c r="A89" s="17" t="s">
        <v>83</v>
      </c>
      <c r="B89" s="18">
        <f t="shared" ref="B89:E89" si="4">B4-B43</f>
        <v>-6775.21487770151</v>
      </c>
      <c r="C89" s="18">
        <f t="shared" si="4"/>
        <v>-5227.2592790067429</v>
      </c>
      <c r="D89" s="18">
        <f t="shared" si="4"/>
        <v>-4453.4619046549778</v>
      </c>
      <c r="E89" s="18">
        <f t="shared" si="4"/>
        <v>-4393.4439984060446</v>
      </c>
    </row>
    <row r="90" spans="1:5" x14ac:dyDescent="0.3">
      <c r="A90" s="17" t="s">
        <v>4</v>
      </c>
      <c r="B90" s="19">
        <f t="shared" ref="B90:E90" si="5">B89/B$91*100</f>
        <v>-6.9532447433125464</v>
      </c>
      <c r="C90" s="19">
        <f t="shared" si="5"/>
        <v>-4.9530834835718398</v>
      </c>
      <c r="D90" s="19">
        <f t="shared" si="5"/>
        <v>-3.9103374404989211</v>
      </c>
      <c r="E90" s="19">
        <f t="shared" si="5"/>
        <v>-3.7489645476765872</v>
      </c>
    </row>
    <row r="91" spans="1:5" x14ac:dyDescent="0.3">
      <c r="A91" s="12" t="s">
        <v>84</v>
      </c>
      <c r="B91" s="2">
        <v>97439.614565814598</v>
      </c>
      <c r="C91" s="2">
        <v>105535.456778475</v>
      </c>
      <c r="D91" s="2">
        <v>113889.45257079294</v>
      </c>
      <c r="E91" s="2">
        <v>117190.86543853482</v>
      </c>
    </row>
    <row r="118" spans="2:5" x14ac:dyDescent="0.3">
      <c r="B118" s="20"/>
      <c r="C118" s="20"/>
      <c r="D118" s="20"/>
      <c r="E118" s="20"/>
    </row>
    <row r="119" spans="2:5" x14ac:dyDescent="0.3">
      <c r="B119" s="20"/>
      <c r="C119" s="20"/>
      <c r="D119" s="20"/>
      <c r="E119" s="20"/>
    </row>
    <row r="120" spans="2:5" x14ac:dyDescent="0.3">
      <c r="B120" s="20"/>
      <c r="C120" s="20"/>
      <c r="D120" s="20"/>
      <c r="E120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7064F-D783-4C18-AA28-5C8DD6809A2D}">
  <dimension ref="A1:J120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 x14ac:dyDescent="0.3"/>
  <cols>
    <col min="1" max="1" width="58.33203125" customWidth="1"/>
    <col min="2" max="5" width="15.33203125" customWidth="1"/>
    <col min="7" max="10" width="15.33203125" customWidth="1"/>
  </cols>
  <sheetData>
    <row r="1" spans="1:10" ht="41.4" thickBot="1" x14ac:dyDescent="0.35">
      <c r="A1" s="1" t="s">
        <v>90</v>
      </c>
      <c r="B1" s="1"/>
      <c r="G1" s="1" t="s">
        <v>91</v>
      </c>
    </row>
    <row r="2" spans="1:10" x14ac:dyDescent="0.3">
      <c r="A2" s="3"/>
      <c r="B2" s="4" t="s">
        <v>86</v>
      </c>
      <c r="C2" s="4" t="s">
        <v>86</v>
      </c>
      <c r="D2" s="4" t="s">
        <v>86</v>
      </c>
      <c r="E2" s="4" t="s">
        <v>86</v>
      </c>
      <c r="G2" s="4" t="s">
        <v>87</v>
      </c>
      <c r="H2" s="4" t="s">
        <v>87</v>
      </c>
      <c r="I2" s="4" t="s">
        <v>87</v>
      </c>
      <c r="J2" s="4" t="s">
        <v>87</v>
      </c>
    </row>
    <row r="3" spans="1:10" x14ac:dyDescent="0.3">
      <c r="A3" s="5" t="s">
        <v>2</v>
      </c>
      <c r="B3" s="6">
        <v>2021</v>
      </c>
      <c r="C3" s="6">
        <v>2022</v>
      </c>
      <c r="D3" s="6">
        <v>2023</v>
      </c>
      <c r="E3" s="6">
        <v>2024</v>
      </c>
      <c r="G3" s="6">
        <v>2021</v>
      </c>
      <c r="H3" s="6">
        <v>2022</v>
      </c>
      <c r="I3" s="6">
        <v>2023</v>
      </c>
      <c r="J3" s="6">
        <v>2024</v>
      </c>
    </row>
    <row r="4" spans="1:10" x14ac:dyDescent="0.3">
      <c r="A4" s="7" t="s">
        <v>3</v>
      </c>
      <c r="B4" s="8">
        <f t="shared" ref="B4:E4" si="0">B6+B26+B31+B38</f>
        <v>40812.699999999997</v>
      </c>
      <c r="C4" s="8">
        <f t="shared" si="0"/>
        <v>44174</v>
      </c>
      <c r="D4" s="8">
        <f t="shared" si="0"/>
        <v>47690.5</v>
      </c>
      <c r="E4" s="8">
        <f t="shared" si="0"/>
        <v>47675.500000000007</v>
      </c>
      <c r="G4" s="8">
        <f t="shared" ref="G4:J4" si="1">G6+G26+G31+G38</f>
        <v>-1112.3953070781713</v>
      </c>
      <c r="H4" s="8">
        <f t="shared" si="1"/>
        <v>-109.08562338209913</v>
      </c>
      <c r="I4" s="8">
        <f t="shared" si="1"/>
        <v>1053.866990989548</v>
      </c>
      <c r="J4" s="8">
        <f t="shared" si="1"/>
        <v>1032.8187221122121</v>
      </c>
    </row>
    <row r="5" spans="1:10" x14ac:dyDescent="0.3">
      <c r="A5" s="7" t="s">
        <v>4</v>
      </c>
      <c r="B5" s="22">
        <f>B4/B$91*100</f>
        <v>41.885120525013441</v>
      </c>
      <c r="C5" s="22">
        <f t="shared" ref="C5:E5" si="2">C4/C$91*100</f>
        <v>41.857022604946671</v>
      </c>
      <c r="D5" s="22">
        <f t="shared" si="2"/>
        <v>41.874378112719349</v>
      </c>
      <c r="E5" s="22">
        <f t="shared" si="2"/>
        <v>40.681925013178798</v>
      </c>
      <c r="G5" s="22">
        <f>G4/G$91*100</f>
        <v>-1.146218058558462</v>
      </c>
      <c r="H5" s="22">
        <f t="shared" ref="H5:J5" si="3">H4/H$91*100</f>
        <v>-0.10309727647999929</v>
      </c>
      <c r="I5" s="22">
        <f t="shared" si="3"/>
        <v>0.91240123366979131</v>
      </c>
      <c r="J5" s="22">
        <f t="shared" si="3"/>
        <v>0.86007498717670661</v>
      </c>
    </row>
    <row r="6" spans="1:10" x14ac:dyDescent="0.3">
      <c r="A6" s="10" t="s">
        <v>5</v>
      </c>
      <c r="B6" s="11">
        <v>18906.2</v>
      </c>
      <c r="C6" s="11">
        <v>20289.3</v>
      </c>
      <c r="D6" s="11">
        <v>21854.2</v>
      </c>
      <c r="E6" s="11">
        <v>22340.9</v>
      </c>
      <c r="G6" s="11">
        <f>FEB_2022!B6-B6</f>
        <v>255.88485713822229</v>
      </c>
      <c r="H6" s="11">
        <f>FEB_2022!C6-C6</f>
        <v>460.32778483317452</v>
      </c>
      <c r="I6" s="11">
        <f>FEB_2022!D6-D6</f>
        <v>840.48190826609425</v>
      </c>
      <c r="J6" s="11">
        <f>FEB_2022!E6-E6</f>
        <v>1102.7356237985296</v>
      </c>
    </row>
    <row r="7" spans="1:10" x14ac:dyDescent="0.3">
      <c r="A7" s="12" t="s">
        <v>6</v>
      </c>
      <c r="B7" s="2">
        <v>11740</v>
      </c>
      <c r="C7" s="2">
        <v>12474.2</v>
      </c>
      <c r="D7" s="2">
        <v>13371.2</v>
      </c>
      <c r="E7" s="2">
        <v>13587.7</v>
      </c>
      <c r="G7" s="2">
        <f>FEB_2022!B7-B7</f>
        <v>210.00019623791559</v>
      </c>
      <c r="H7" s="2">
        <f>FEB_2022!C7-C7</f>
        <v>191.37987873927887</v>
      </c>
      <c r="I7" s="2">
        <f>FEB_2022!D7-D7</f>
        <v>306.56073673155151</v>
      </c>
      <c r="J7" s="2">
        <f>FEB_2022!E7-E7</f>
        <v>427.08044678069564</v>
      </c>
    </row>
    <row r="8" spans="1:10" x14ac:dyDescent="0.3">
      <c r="A8" s="13" t="s">
        <v>7</v>
      </c>
      <c r="B8" s="2">
        <v>7311.4</v>
      </c>
      <c r="C8" s="2">
        <v>7988.8</v>
      </c>
      <c r="D8" s="2">
        <v>8615.5</v>
      </c>
      <c r="E8" s="2">
        <v>8773.7999999999993</v>
      </c>
      <c r="G8" s="2">
        <f>FEB_2022!B8-B8</f>
        <v>228.60000000000036</v>
      </c>
      <c r="H8" s="2">
        <f>FEB_2022!C8-C8</f>
        <v>168.19999999999982</v>
      </c>
      <c r="I8" s="2">
        <f>FEB_2022!D8-D8</f>
        <v>251.5</v>
      </c>
      <c r="J8" s="2">
        <f>FEB_2022!E8-E8</f>
        <v>359.20000000000073</v>
      </c>
    </row>
    <row r="9" spans="1:10" x14ac:dyDescent="0.3">
      <c r="A9" s="13" t="s">
        <v>8</v>
      </c>
      <c r="B9" s="2">
        <v>2891.6</v>
      </c>
      <c r="C9" s="2">
        <v>2885.9</v>
      </c>
      <c r="D9" s="2">
        <v>3043.4</v>
      </c>
      <c r="E9" s="2">
        <v>3037.5</v>
      </c>
      <c r="G9" s="2">
        <f>FEB_2022!B9-B9</f>
        <v>-492.02222855000036</v>
      </c>
      <c r="H9" s="2">
        <f>FEB_2022!C9-C9</f>
        <v>-383.89100000000008</v>
      </c>
      <c r="I9" s="2">
        <f>FEB_2022!D9-D9</f>
        <v>-424.47500000000036</v>
      </c>
      <c r="J9" s="2">
        <f>FEB_2022!E9-E9</f>
        <v>-389.50999999999976</v>
      </c>
    </row>
    <row r="10" spans="1:10" x14ac:dyDescent="0.3">
      <c r="A10" s="13" t="s">
        <v>9</v>
      </c>
      <c r="B10" s="2">
        <v>422.8</v>
      </c>
      <c r="C10" s="2">
        <v>429</v>
      </c>
      <c r="D10" s="2">
        <v>438.2</v>
      </c>
      <c r="E10" s="2">
        <v>449.3</v>
      </c>
      <c r="G10" s="2">
        <f>FEB_2022!B10-B10</f>
        <v>-1.2466029867222801</v>
      </c>
      <c r="H10" s="2">
        <f>FEB_2022!C10-C10</f>
        <v>15.185989577159091</v>
      </c>
      <c r="I10" s="2">
        <f>FEB_2022!D10-D10</f>
        <v>15.68496901176394</v>
      </c>
      <c r="J10" s="2">
        <f>FEB_2022!E10-E10</f>
        <v>13.472285261380705</v>
      </c>
    </row>
    <row r="11" spans="1:10" x14ac:dyDescent="0.3">
      <c r="A11" s="13" t="s">
        <v>10</v>
      </c>
      <c r="B11" s="2"/>
      <c r="C11" s="2"/>
      <c r="D11" s="2"/>
      <c r="E11" s="2"/>
      <c r="G11" s="2">
        <f>FEB_2022!B11-B11</f>
        <v>0</v>
      </c>
      <c r="H11" s="2">
        <f>FEB_2022!C11-C11</f>
        <v>0</v>
      </c>
      <c r="I11" s="2">
        <f>FEB_2022!D11-D11</f>
        <v>0</v>
      </c>
      <c r="J11" s="2">
        <f>FEB_2022!E11-E11</f>
        <v>0</v>
      </c>
    </row>
    <row r="12" spans="1:10" x14ac:dyDescent="0.3">
      <c r="A12" s="13" t="s">
        <v>11</v>
      </c>
      <c r="B12" s="2">
        <v>229.1</v>
      </c>
      <c r="C12" s="2">
        <v>252.7</v>
      </c>
      <c r="D12" s="2">
        <v>308.2</v>
      </c>
      <c r="E12" s="2">
        <v>353</v>
      </c>
      <c r="G12" s="2">
        <f>FEB_2022!B12-B12</f>
        <v>3.0563713600000142</v>
      </c>
      <c r="H12" s="2">
        <f>FEB_2022!C12-C12</f>
        <v>22.035646832229759</v>
      </c>
      <c r="I12" s="2">
        <f>FEB_2022!D12-D12</f>
        <v>8.8357128879685547</v>
      </c>
      <c r="J12" s="2">
        <f>FEB_2022!E12-E12</f>
        <v>4.0330769522635137</v>
      </c>
    </row>
    <row r="13" spans="1:10" x14ac:dyDescent="0.3">
      <c r="A13" s="13" t="s">
        <v>12</v>
      </c>
      <c r="B13" s="2">
        <v>129.6</v>
      </c>
      <c r="C13" s="2">
        <v>132.19999999999999</v>
      </c>
      <c r="D13" s="2">
        <v>138.69999999999999</v>
      </c>
      <c r="E13" s="2">
        <v>138</v>
      </c>
      <c r="G13" s="2">
        <f>FEB_2022!B13-B13</f>
        <v>-4.5999999999999943</v>
      </c>
      <c r="H13" s="2">
        <f>FEB_2022!C13-C13</f>
        <v>-2.8419999999999845</v>
      </c>
      <c r="I13" s="2">
        <f>FEB_2022!D13-D13</f>
        <v>-3.5360000000000014</v>
      </c>
      <c r="J13" s="2">
        <f>FEB_2022!E13-E13</f>
        <v>-0.88599999999999568</v>
      </c>
    </row>
    <row r="14" spans="1:10" x14ac:dyDescent="0.3">
      <c r="A14" s="13" t="s">
        <v>13</v>
      </c>
      <c r="B14" s="2">
        <v>167.2</v>
      </c>
      <c r="C14" s="2">
        <v>212.3</v>
      </c>
      <c r="D14" s="2">
        <v>226</v>
      </c>
      <c r="E14" s="2">
        <v>232</v>
      </c>
      <c r="G14" s="2">
        <f>FEB_2022!B14-B14</f>
        <v>-1.7950454415209549</v>
      </c>
      <c r="H14" s="2">
        <f>FEB_2022!C14-C14</f>
        <v>-14.910787004874066</v>
      </c>
      <c r="I14" s="2">
        <f>FEB_2022!D14-D14</f>
        <v>53.944332458374049</v>
      </c>
      <c r="J14" s="2">
        <f>FEB_2022!E14-E14</f>
        <v>70.952658802768951</v>
      </c>
    </row>
    <row r="15" spans="1:10" x14ac:dyDescent="0.3">
      <c r="A15" s="13" t="s">
        <v>14</v>
      </c>
      <c r="B15" s="2">
        <v>588.20000000000005</v>
      </c>
      <c r="C15" s="2">
        <v>573.29999999999995</v>
      </c>
      <c r="D15" s="2">
        <v>601.1</v>
      </c>
      <c r="E15" s="2">
        <v>604.1</v>
      </c>
      <c r="G15" s="2">
        <f>FEB_2022!B15-B15</f>
        <v>478.10770185615797</v>
      </c>
      <c r="H15" s="2">
        <f>FEB_2022!C15-C15</f>
        <v>387.60202933476398</v>
      </c>
      <c r="I15" s="2">
        <f>FEB_2022!D15-D15</f>
        <v>404.70672237344695</v>
      </c>
      <c r="J15" s="2">
        <f>FEB_2022!E15-E15</f>
        <v>369.81842576428278</v>
      </c>
    </row>
    <row r="16" spans="1:10" x14ac:dyDescent="0.3">
      <c r="A16" s="12" t="s">
        <v>15</v>
      </c>
      <c r="B16" s="2">
        <v>7166.2</v>
      </c>
      <c r="C16" s="2">
        <v>7815.1</v>
      </c>
      <c r="D16" s="2">
        <v>8483.1</v>
      </c>
      <c r="E16" s="2">
        <v>8753.2000000000007</v>
      </c>
      <c r="G16" s="2">
        <f>FEB_2022!B16-B16</f>
        <v>45.884660900306699</v>
      </c>
      <c r="H16" s="2">
        <f>FEB_2022!C16-C16</f>
        <v>268.94790609389293</v>
      </c>
      <c r="I16" s="2">
        <f>FEB_2022!D16-D16</f>
        <v>533.82117153454055</v>
      </c>
      <c r="J16" s="2">
        <f>FEB_2022!E16-E16</f>
        <v>675.65517701783392</v>
      </c>
    </row>
    <row r="17" spans="1:10" x14ac:dyDescent="0.3">
      <c r="A17" s="13" t="s">
        <v>16</v>
      </c>
      <c r="B17" s="2">
        <v>3707.6</v>
      </c>
      <c r="C17" s="2">
        <v>4012.4</v>
      </c>
      <c r="D17" s="2">
        <v>4283.2</v>
      </c>
      <c r="E17" s="2">
        <v>4541.2</v>
      </c>
      <c r="G17" s="2">
        <f>FEB_2022!B17-B17</f>
        <v>98.680999999999585</v>
      </c>
      <c r="H17" s="2">
        <f>FEB_2022!C17-C17</f>
        <v>290.35299999999961</v>
      </c>
      <c r="I17" s="2">
        <f>FEB_2022!D17-D17</f>
        <v>400.88100000000031</v>
      </c>
      <c r="J17" s="2">
        <f>FEB_2022!E17-E17</f>
        <v>444.72500000000036</v>
      </c>
    </row>
    <row r="18" spans="1:10" x14ac:dyDescent="0.3">
      <c r="A18" s="14" t="s">
        <v>17</v>
      </c>
      <c r="B18" s="2">
        <v>3616.9</v>
      </c>
      <c r="C18" s="2">
        <v>3906.9</v>
      </c>
      <c r="D18" s="2">
        <v>4167.3999999999996</v>
      </c>
      <c r="E18" s="2">
        <v>4425</v>
      </c>
      <c r="G18" s="2"/>
      <c r="H18" s="2"/>
      <c r="I18" s="2"/>
      <c r="J18" s="2"/>
    </row>
    <row r="19" spans="1:10" x14ac:dyDescent="0.3">
      <c r="A19" s="14" t="s">
        <v>18</v>
      </c>
      <c r="B19" s="2">
        <v>90.8</v>
      </c>
      <c r="C19" s="2">
        <v>105.5</v>
      </c>
      <c r="D19" s="2">
        <v>115.8</v>
      </c>
      <c r="E19" s="2">
        <v>116.2</v>
      </c>
      <c r="G19" s="2"/>
      <c r="H19" s="2"/>
      <c r="I19" s="2"/>
      <c r="J19" s="2"/>
    </row>
    <row r="20" spans="1:10" x14ac:dyDescent="0.3">
      <c r="A20" s="13" t="s">
        <v>19</v>
      </c>
      <c r="B20" s="2">
        <v>2973.5</v>
      </c>
      <c r="C20" s="2">
        <v>3309.4</v>
      </c>
      <c r="D20" s="2">
        <v>3673.3</v>
      </c>
      <c r="E20" s="2">
        <v>3700.8</v>
      </c>
      <c r="G20" s="2">
        <f>FEB_2022!B20-B20</f>
        <v>-41.93100000000004</v>
      </c>
      <c r="H20" s="2">
        <f>FEB_2022!C20-C20</f>
        <v>-95.6550000000002</v>
      </c>
      <c r="I20" s="2">
        <f>FEB_2022!D20-D20</f>
        <v>-214.37700000000041</v>
      </c>
      <c r="J20" s="2">
        <f>FEB_2022!E20-E20</f>
        <v>-173.16300000000001</v>
      </c>
    </row>
    <row r="21" spans="1:10" x14ac:dyDescent="0.3">
      <c r="A21" s="15" t="s">
        <v>20</v>
      </c>
      <c r="B21" s="2">
        <v>93.6</v>
      </c>
      <c r="C21" s="2">
        <v>98.3</v>
      </c>
      <c r="D21" s="2">
        <v>102.8</v>
      </c>
      <c r="E21" s="2">
        <v>103.4</v>
      </c>
      <c r="G21" s="2">
        <f>FEB_2022!B21-B21</f>
        <v>-3.7749999999999915</v>
      </c>
      <c r="H21" s="2">
        <f>FEB_2022!C21-C21</f>
        <v>6.4999999999997726E-2</v>
      </c>
      <c r="I21" s="2">
        <f>FEB_2022!D21-D21</f>
        <v>5.2750000000000057</v>
      </c>
      <c r="J21" s="2">
        <f>FEB_2022!E21-E21</f>
        <v>7.2549999999999955</v>
      </c>
    </row>
    <row r="22" spans="1:10" x14ac:dyDescent="0.3">
      <c r="A22" s="13" t="s">
        <v>21</v>
      </c>
      <c r="B22" s="2">
        <v>270.39999999999998</v>
      </c>
      <c r="C22" s="2">
        <v>290.5</v>
      </c>
      <c r="D22" s="2">
        <v>313.7</v>
      </c>
      <c r="E22" s="2">
        <v>296.3</v>
      </c>
      <c r="G22" s="2">
        <f>FEB_2022!B22-B22</f>
        <v>19.443407770000022</v>
      </c>
      <c r="H22" s="2">
        <f>FEB_2022!C22-C22</f>
        <v>14.684000000000026</v>
      </c>
      <c r="I22" s="2">
        <f>FEB_2022!D22-D22</f>
        <v>17.174000000000035</v>
      </c>
      <c r="J22" s="2">
        <f>FEB_2022!E22-E22</f>
        <v>13.322000000000003</v>
      </c>
    </row>
    <row r="23" spans="1:10" x14ac:dyDescent="0.3">
      <c r="A23" s="13" t="s">
        <v>22</v>
      </c>
      <c r="B23" s="2">
        <v>45.2</v>
      </c>
      <c r="C23" s="2">
        <v>45.5</v>
      </c>
      <c r="D23" s="2">
        <v>47</v>
      </c>
      <c r="E23" s="2">
        <v>48.2</v>
      </c>
      <c r="G23" s="2">
        <f>FEB_2022!B23-B23</f>
        <v>-6.7772148409999957</v>
      </c>
      <c r="H23" s="2">
        <f>FEB_2022!C23-C23</f>
        <v>-8.1205924244400691</v>
      </c>
      <c r="I23" s="2">
        <f>FEB_2022!D23-D23</f>
        <v>-8.873004272928867</v>
      </c>
      <c r="J23" s="2">
        <f>FEB_2022!E23-E23</f>
        <v>-9.3104243804114333</v>
      </c>
    </row>
    <row r="24" spans="1:10" x14ac:dyDescent="0.3">
      <c r="A24" s="13" t="s">
        <v>14</v>
      </c>
      <c r="B24" s="2">
        <v>169.5</v>
      </c>
      <c r="C24" s="2">
        <v>157.4</v>
      </c>
      <c r="D24" s="2">
        <v>165.9</v>
      </c>
      <c r="E24" s="2">
        <v>166.7</v>
      </c>
      <c r="G24" s="2">
        <f>FEB_2022!B24-B24</f>
        <v>-23.531532028693618</v>
      </c>
      <c r="H24" s="2">
        <f>FEB_2022!C24-C24</f>
        <v>67.586498518333968</v>
      </c>
      <c r="I24" s="2">
        <f>FEB_2022!D24-D24</f>
        <v>339.01617580746972</v>
      </c>
      <c r="J24" s="2">
        <f>FEB_2022!E24-E24</f>
        <v>400.08160139824651</v>
      </c>
    </row>
    <row r="25" spans="1:10" x14ac:dyDescent="0.3">
      <c r="A25" s="12" t="s">
        <v>23</v>
      </c>
      <c r="B25" s="2"/>
      <c r="C25" s="2"/>
      <c r="D25" s="2"/>
      <c r="E25" s="2"/>
      <c r="G25" s="2">
        <f>FEB_2022!B25-B25</f>
        <v>0</v>
      </c>
      <c r="H25" s="2">
        <f>FEB_2022!C25-C25</f>
        <v>0</v>
      </c>
      <c r="I25" s="2">
        <f>FEB_2022!D25-D25</f>
        <v>0</v>
      </c>
      <c r="J25" s="2">
        <f>FEB_2022!E25-E25</f>
        <v>0</v>
      </c>
    </row>
    <row r="26" spans="1:10" x14ac:dyDescent="0.3">
      <c r="A26" s="10" t="s">
        <v>24</v>
      </c>
      <c r="B26" s="11">
        <v>15275.7</v>
      </c>
      <c r="C26" s="11">
        <v>15845.8</v>
      </c>
      <c r="D26" s="11">
        <v>16705.8</v>
      </c>
      <c r="E26" s="11">
        <v>17405.7</v>
      </c>
      <c r="G26" s="11">
        <f>FEB_2022!B26-B26</f>
        <v>323.28187219372376</v>
      </c>
      <c r="H26" s="11">
        <f>FEB_2022!C26-C26</f>
        <v>866.09924357062846</v>
      </c>
      <c r="I26" s="11">
        <f>FEB_2022!D26-D26</f>
        <v>1248.4608495313842</v>
      </c>
      <c r="J26" s="11">
        <f>FEB_2022!E26-E26</f>
        <v>1486.5778729182821</v>
      </c>
    </row>
    <row r="27" spans="1:10" x14ac:dyDescent="0.3">
      <c r="A27" s="12" t="s">
        <v>25</v>
      </c>
      <c r="B27" s="2">
        <v>15019</v>
      </c>
      <c r="C27" s="2">
        <v>15594.6</v>
      </c>
      <c r="D27" s="2">
        <v>16443.7</v>
      </c>
      <c r="E27" s="2">
        <v>17134.599999999999</v>
      </c>
      <c r="G27" s="2">
        <f>FEB_2022!B27-B27</f>
        <v>239.73598820054758</v>
      </c>
      <c r="H27" s="2">
        <f>FEB_2022!C27-C27</f>
        <v>793.9316976706159</v>
      </c>
      <c r="I27" s="2">
        <f>FEB_2022!D27-D27</f>
        <v>1164.1789336875663</v>
      </c>
      <c r="J27" s="2">
        <f>FEB_2022!E27-E27</f>
        <v>1390.1784469447339</v>
      </c>
    </row>
    <row r="28" spans="1:10" x14ac:dyDescent="0.3">
      <c r="A28" s="13" t="s">
        <v>26</v>
      </c>
      <c r="B28" s="2">
        <v>8488.2000000000007</v>
      </c>
      <c r="C28" s="2">
        <v>9044.5</v>
      </c>
      <c r="D28" s="2">
        <v>9574.2000000000007</v>
      </c>
      <c r="E28" s="2">
        <v>9980.5</v>
      </c>
      <c r="G28" s="2"/>
      <c r="H28" s="2"/>
      <c r="I28" s="2"/>
      <c r="J28" s="2"/>
    </row>
    <row r="29" spans="1:10" x14ac:dyDescent="0.3">
      <c r="A29" s="13" t="s">
        <v>27</v>
      </c>
      <c r="B29" s="2">
        <v>6530.8</v>
      </c>
      <c r="C29" s="2">
        <v>6550.1</v>
      </c>
      <c r="D29" s="2">
        <v>6869.4</v>
      </c>
      <c r="E29" s="2">
        <v>7154.1</v>
      </c>
      <c r="G29" s="2"/>
      <c r="H29" s="2"/>
      <c r="I29" s="2"/>
      <c r="J29" s="2"/>
    </row>
    <row r="30" spans="1:10" x14ac:dyDescent="0.3">
      <c r="A30" s="12" t="s">
        <v>28</v>
      </c>
      <c r="B30" s="2">
        <v>256.7</v>
      </c>
      <c r="C30" s="2">
        <v>251.2</v>
      </c>
      <c r="D30" s="2">
        <v>262.10000000000002</v>
      </c>
      <c r="E30" s="2">
        <v>271.10000000000002</v>
      </c>
      <c r="G30" s="2">
        <f>FEB_2022!B30-B30</f>
        <v>83.545883993177085</v>
      </c>
      <c r="H30" s="2">
        <f>FEB_2022!C30-C30</f>
        <v>72.167545900009713</v>
      </c>
      <c r="I30" s="2">
        <f>FEB_2022!D30-D30</f>
        <v>84.281915843816023</v>
      </c>
      <c r="J30" s="2">
        <f>FEB_2022!E30-E30</f>
        <v>96.39942597354883</v>
      </c>
    </row>
    <row r="31" spans="1:10" x14ac:dyDescent="0.3">
      <c r="A31" s="10" t="s">
        <v>29</v>
      </c>
      <c r="B31" s="11">
        <v>4865.6000000000004</v>
      </c>
      <c r="C31" s="11">
        <v>5059.8999999999996</v>
      </c>
      <c r="D31" s="11">
        <v>5271.2</v>
      </c>
      <c r="E31" s="11">
        <v>5358.3</v>
      </c>
      <c r="G31" s="11">
        <f>FEB_2022!B31-B31</f>
        <v>-1592.4027674233157</v>
      </c>
      <c r="H31" s="11">
        <f>FEB_2022!C31-C31</f>
        <v>-1563.7711842755102</v>
      </c>
      <c r="I31" s="11">
        <f>FEB_2022!D31-D31</f>
        <v>-1573.3255864423209</v>
      </c>
      <c r="J31" s="11">
        <f>FEB_2022!E31-E31</f>
        <v>-1595.6997288983512</v>
      </c>
    </row>
    <row r="32" spans="1:10" x14ac:dyDescent="0.3">
      <c r="A32" s="12" t="s">
        <v>30</v>
      </c>
      <c r="B32" s="2">
        <v>4251.2</v>
      </c>
      <c r="C32" s="2">
        <v>4569.8</v>
      </c>
      <c r="D32" s="2">
        <v>4728.8</v>
      </c>
      <c r="E32" s="2">
        <v>4822.1000000000004</v>
      </c>
      <c r="G32" s="2">
        <f>FEB_2022!B32-B32</f>
        <v>-1706.3850562388102</v>
      </c>
      <c r="H32" s="2">
        <f>FEB_2022!C32-C32</f>
        <v>-1761.8126478047757</v>
      </c>
      <c r="I32" s="2">
        <f>FEB_2022!D32-D32</f>
        <v>-1745.9482460195354</v>
      </c>
      <c r="J32" s="2">
        <f>FEB_2022!E32-E32</f>
        <v>-1756.5607639312962</v>
      </c>
    </row>
    <row r="33" spans="1:10" x14ac:dyDescent="0.3">
      <c r="A33" s="13" t="s">
        <v>31</v>
      </c>
      <c r="B33" s="2">
        <v>4050.4</v>
      </c>
      <c r="C33" s="2">
        <v>4323.7</v>
      </c>
      <c r="D33" s="2">
        <v>4478.3</v>
      </c>
      <c r="E33" s="2">
        <v>4565.3999999999996</v>
      </c>
      <c r="G33" s="2">
        <f>FEB_2022!B33-B33</f>
        <v>-1707.3462966226248</v>
      </c>
      <c r="H33" s="2">
        <f>FEB_2022!C33-C33</f>
        <v>-1753.4850046487973</v>
      </c>
      <c r="I33" s="2">
        <f>FEB_2022!D33-D33</f>
        <v>-1756.9484527365375</v>
      </c>
      <c r="J33" s="2">
        <f>FEB_2022!E33-E33</f>
        <v>-1768.4260700776413</v>
      </c>
    </row>
    <row r="34" spans="1:10" x14ac:dyDescent="0.3">
      <c r="A34" s="13" t="s">
        <v>32</v>
      </c>
      <c r="B34" s="2">
        <v>200.8</v>
      </c>
      <c r="C34" s="2">
        <v>246</v>
      </c>
      <c r="D34" s="2">
        <v>250.5</v>
      </c>
      <c r="E34" s="2">
        <v>256.7</v>
      </c>
      <c r="G34" s="2">
        <f>FEB_2022!B34-B34</f>
        <v>0.96124038381429955</v>
      </c>
      <c r="H34" s="2">
        <f>FEB_2022!C34-C34</f>
        <v>-8.2276431559781145</v>
      </c>
      <c r="I34" s="2">
        <f>FEB_2022!D34-D34</f>
        <v>11.000206717002129</v>
      </c>
      <c r="J34" s="2">
        <f>FEB_2022!E34-E34</f>
        <v>11.865306146345858</v>
      </c>
    </row>
    <row r="35" spans="1:10" x14ac:dyDescent="0.3">
      <c r="A35" s="12" t="s">
        <v>33</v>
      </c>
      <c r="B35" s="2">
        <v>614.29999999999995</v>
      </c>
      <c r="C35" s="2">
        <v>490.1</v>
      </c>
      <c r="D35" s="2">
        <v>542.29999999999995</v>
      </c>
      <c r="E35" s="2">
        <v>536.20000000000005</v>
      </c>
      <c r="G35" s="2">
        <f>FEB_2022!B35-B35</f>
        <v>114.0822888154953</v>
      </c>
      <c r="H35" s="2">
        <f>FEB_2022!C35-C35</f>
        <v>198.04146352926477</v>
      </c>
      <c r="I35" s="2">
        <f>FEB_2022!D35-D35</f>
        <v>172.72265957721424</v>
      </c>
      <c r="J35" s="2">
        <f>FEB_2022!E35-E35</f>
        <v>160.86103503294498</v>
      </c>
    </row>
    <row r="36" spans="1:10" x14ac:dyDescent="0.3">
      <c r="A36" s="13" t="s">
        <v>34</v>
      </c>
      <c r="B36" s="2">
        <v>467.8</v>
      </c>
      <c r="C36" s="2">
        <v>352.1</v>
      </c>
      <c r="D36" s="2">
        <v>410.6</v>
      </c>
      <c r="E36" s="2">
        <v>405.9</v>
      </c>
      <c r="G36" s="2">
        <f>FEB_2022!B36-B36</f>
        <v>-50.58352092375884</v>
      </c>
      <c r="H36" s="2">
        <f>FEB_2022!C36-C36</f>
        <v>7.6509279094856311</v>
      </c>
      <c r="I36" s="2">
        <f>FEB_2022!D36-D36</f>
        <v>-35.343158183476362</v>
      </c>
      <c r="J36" s="2">
        <f>FEB_2022!E36-E36</f>
        <v>-40.76961711032618</v>
      </c>
    </row>
    <row r="37" spans="1:10" x14ac:dyDescent="0.3">
      <c r="A37" s="13" t="s">
        <v>35</v>
      </c>
      <c r="B37" s="2">
        <v>70.2</v>
      </c>
      <c r="C37" s="2">
        <v>63.1</v>
      </c>
      <c r="D37" s="2">
        <v>61.7</v>
      </c>
      <c r="E37" s="2">
        <v>60.3</v>
      </c>
      <c r="G37" s="2">
        <f>FEB_2022!B37-B37</f>
        <v>180.42690488925405</v>
      </c>
      <c r="H37" s="2">
        <f>FEB_2022!C37-C37</f>
        <v>206.14392376977915</v>
      </c>
      <c r="I37" s="2">
        <f>FEB_2022!D37-D37</f>
        <v>202.3642059106906</v>
      </c>
      <c r="J37" s="2">
        <f>FEB_2022!E37-E37</f>
        <v>195.99604029327128</v>
      </c>
    </row>
    <row r="38" spans="1:10" x14ac:dyDescent="0.3">
      <c r="A38" s="10" t="s">
        <v>36</v>
      </c>
      <c r="B38" s="11">
        <v>1765.2</v>
      </c>
      <c r="C38" s="11">
        <v>2979</v>
      </c>
      <c r="D38" s="11">
        <v>3859.3</v>
      </c>
      <c r="E38" s="11">
        <v>2570.6</v>
      </c>
      <c r="G38" s="11">
        <f>FEB_2022!B38-B38</f>
        <v>-99.159268986801635</v>
      </c>
      <c r="H38" s="11">
        <f>FEB_2022!C38-C38</f>
        <v>128.25853248960811</v>
      </c>
      <c r="I38" s="11">
        <f>FEB_2022!D38-D38</f>
        <v>538.24981963439041</v>
      </c>
      <c r="J38" s="11">
        <f>FEB_2022!E38-E38</f>
        <v>39.204954293751598</v>
      </c>
    </row>
    <row r="39" spans="1:10" x14ac:dyDescent="0.3">
      <c r="A39" s="13" t="s">
        <v>37</v>
      </c>
      <c r="B39" s="2">
        <v>1204.5</v>
      </c>
      <c r="C39" s="2">
        <v>2336.8000000000002</v>
      </c>
      <c r="D39" s="2">
        <v>3394.7</v>
      </c>
      <c r="E39" s="2">
        <v>2089.6</v>
      </c>
      <c r="G39" s="2">
        <f>FEB_2022!B39-B39</f>
        <v>-149.42041649118914</v>
      </c>
      <c r="H39" s="2">
        <f>FEB_2022!C39-C39</f>
        <v>14.746503025931816</v>
      </c>
      <c r="I39" s="2">
        <f>FEB_2022!D39-D39</f>
        <v>331.66645229743517</v>
      </c>
      <c r="J39" s="2">
        <f>FEB_2022!E39-E39</f>
        <v>-172.42016286479361</v>
      </c>
    </row>
    <row r="40" spans="1:10" x14ac:dyDescent="0.3">
      <c r="A40" s="12" t="s">
        <v>38</v>
      </c>
      <c r="B40" s="2"/>
      <c r="C40" s="2"/>
      <c r="D40" s="2"/>
      <c r="E40" s="2"/>
      <c r="G40" s="2"/>
      <c r="H40" s="2"/>
      <c r="I40" s="2"/>
      <c r="J40" s="2"/>
    </row>
    <row r="41" spans="1:10" x14ac:dyDescent="0.3">
      <c r="A41" s="12" t="s">
        <v>39</v>
      </c>
      <c r="B41" s="2">
        <v>1690.9</v>
      </c>
      <c r="C41" s="2">
        <v>2771.3</v>
      </c>
      <c r="D41" s="2">
        <v>3813.1</v>
      </c>
      <c r="E41" s="2">
        <v>2516.1999999999998</v>
      </c>
      <c r="G41" s="2">
        <f>FEB_2022!B41-B41</f>
        <v>-633.85961614631651</v>
      </c>
      <c r="H41" s="2">
        <f>FEB_2022!C41-C41</f>
        <v>-1634.314815806189</v>
      </c>
      <c r="I41" s="2">
        <f>FEB_2022!D41-D41</f>
        <v>-2569.0328216663152</v>
      </c>
      <c r="J41" s="2">
        <f>FEB_2022!E41-E41</f>
        <v>-1410.8834129578713</v>
      </c>
    </row>
    <row r="42" spans="1:10" x14ac:dyDescent="0.3">
      <c r="A42" s="12" t="s">
        <v>40</v>
      </c>
      <c r="B42" s="2">
        <v>74.3</v>
      </c>
      <c r="C42" s="2">
        <v>207.6</v>
      </c>
      <c r="D42" s="2">
        <v>46.2</v>
      </c>
      <c r="E42" s="2">
        <v>54.4</v>
      </c>
      <c r="G42" s="2">
        <f>FEB_2022!B42-B42</f>
        <v>534.70034715951488</v>
      </c>
      <c r="H42" s="2">
        <f>FEB_2022!C42-C42</f>
        <v>1762.6733482957973</v>
      </c>
      <c r="I42" s="2">
        <f>FEB_2022!D42-D42</f>
        <v>3107.2826413007056</v>
      </c>
      <c r="J42" s="2">
        <f>FEB_2022!E42-E42</f>
        <v>1450.0883672516231</v>
      </c>
    </row>
    <row r="43" spans="1:10" x14ac:dyDescent="0.3">
      <c r="A43" s="7" t="s">
        <v>41</v>
      </c>
      <c r="B43" s="8">
        <f t="shared" ref="B43:E43" si="4">B46+B49+B50+B53+B59+B62+B79+B83</f>
        <v>48530.799999999996</v>
      </c>
      <c r="C43" s="8">
        <f t="shared" si="4"/>
        <v>49387.499999999993</v>
      </c>
      <c r="D43" s="8">
        <f t="shared" si="4"/>
        <v>51554.9</v>
      </c>
      <c r="E43" s="8">
        <f t="shared" si="4"/>
        <v>51490.7</v>
      </c>
      <c r="G43" s="8">
        <f t="shared" ref="G43:J43" si="5">G46+G49+G50+G53+G59+G62+G79+G83</f>
        <v>-2525.0121623031318</v>
      </c>
      <c r="H43" s="8">
        <f t="shared" si="5"/>
        <v>-405.60614715612951</v>
      </c>
      <c r="I43" s="8">
        <f t="shared" si="5"/>
        <v>1456.4955228522736</v>
      </c>
      <c r="J43" s="8">
        <f t="shared" si="5"/>
        <v>1449.1751702858396</v>
      </c>
    </row>
    <row r="44" spans="1:10" x14ac:dyDescent="0.3">
      <c r="A44" s="7" t="s">
        <v>4</v>
      </c>
      <c r="B44" s="9">
        <f t="shared" ref="B44:E44" si="6">B43/B$91*100</f>
        <v>49.806026241226931</v>
      </c>
      <c r="C44" s="9">
        <f t="shared" si="6"/>
        <v>46.797068499610702</v>
      </c>
      <c r="D44" s="9">
        <f t="shared" si="6"/>
        <v>45.267493026146397</v>
      </c>
      <c r="E44" s="9">
        <f t="shared" si="6"/>
        <v>43.937468852473181</v>
      </c>
      <c r="G44" s="9">
        <f t="shared" ref="G44:J44" si="7">G43/G$91*100</f>
        <v>-2.6017860018787498</v>
      </c>
      <c r="H44" s="9">
        <f t="shared" si="7"/>
        <v>-0.38334005709321434</v>
      </c>
      <c r="I44" s="9">
        <f t="shared" si="7"/>
        <v>1.2609829544401414</v>
      </c>
      <c r="J44" s="9">
        <f t="shared" si="7"/>
        <v>1.2067938829104401</v>
      </c>
    </row>
    <row r="45" spans="1:10" x14ac:dyDescent="0.3">
      <c r="A45" s="10" t="s">
        <v>42</v>
      </c>
      <c r="B45" s="11">
        <v>43935.8</v>
      </c>
      <c r="C45" s="11">
        <v>44215.199999999997</v>
      </c>
      <c r="D45" s="11">
        <v>46038.9</v>
      </c>
      <c r="E45" s="11">
        <v>46389.8</v>
      </c>
      <c r="G45" s="11">
        <f>FEB_2022!B45-B45</f>
        <v>-1701.4666378643669</v>
      </c>
      <c r="H45" s="11">
        <f>FEB_2022!C45-C45</f>
        <v>-1675.8765489402067</v>
      </c>
      <c r="I45" s="11">
        <f>FEB_2022!D45-D45</f>
        <v>-1530.8069704513764</v>
      </c>
      <c r="J45" s="11">
        <f>FEB_2022!E45-E45</f>
        <v>-123.76878759843385</v>
      </c>
    </row>
    <row r="46" spans="1:10" x14ac:dyDescent="0.3">
      <c r="A46" s="12" t="s">
        <v>43</v>
      </c>
      <c r="B46" s="2">
        <v>10634.4</v>
      </c>
      <c r="C46" s="2">
        <v>10597.1</v>
      </c>
      <c r="D46" s="2">
        <v>10832.9</v>
      </c>
      <c r="E46" s="2">
        <v>11126.4</v>
      </c>
      <c r="G46" s="2">
        <f>FEB_2022!B46-B46</f>
        <v>563.37778880311453</v>
      </c>
      <c r="H46" s="2">
        <f>FEB_2022!C46-C46</f>
        <v>1358.9896659588121</v>
      </c>
      <c r="I46" s="2">
        <f>FEB_2022!D46-D46</f>
        <v>1951.2463040585153</v>
      </c>
      <c r="J46" s="2">
        <f>FEB_2022!E46-E46</f>
        <v>2205.3226212385216</v>
      </c>
    </row>
    <row r="47" spans="1:10" x14ac:dyDescent="0.3">
      <c r="A47" s="13" t="s">
        <v>44</v>
      </c>
      <c r="B47" s="2">
        <v>7805.1</v>
      </c>
      <c r="C47" s="2">
        <v>7740.6</v>
      </c>
      <c r="D47" s="2">
        <v>7903.6</v>
      </c>
      <c r="E47" s="2">
        <v>8112.7</v>
      </c>
      <c r="G47" s="2">
        <f>FEB_2022!B47-B47</f>
        <v>268.46657057540597</v>
      </c>
      <c r="H47" s="2">
        <f>FEB_2022!C47-C47</f>
        <v>895.72181682611517</v>
      </c>
      <c r="I47" s="2">
        <f>FEB_2022!D47-D47</f>
        <v>1327.9414730139033</v>
      </c>
      <c r="J47" s="2">
        <f>FEB_2022!E47-E47</f>
        <v>1505.8656723755694</v>
      </c>
    </row>
    <row r="48" spans="1:10" x14ac:dyDescent="0.3">
      <c r="A48" s="13" t="s">
        <v>45</v>
      </c>
      <c r="B48" s="2">
        <v>2829.2</v>
      </c>
      <c r="C48" s="2">
        <v>2856.5</v>
      </c>
      <c r="D48" s="2">
        <v>2929.3</v>
      </c>
      <c r="E48" s="2">
        <v>3013.7</v>
      </c>
      <c r="G48" s="2">
        <f>FEB_2022!B48-B48</f>
        <v>295.01121822770801</v>
      </c>
      <c r="H48" s="2">
        <f>FEB_2022!C48-C48</f>
        <v>463.26784913269694</v>
      </c>
      <c r="I48" s="2">
        <f>FEB_2022!D48-D48</f>
        <v>623.30483104461064</v>
      </c>
      <c r="J48" s="2">
        <f>FEB_2022!E48-E48</f>
        <v>699.45694886295178</v>
      </c>
    </row>
    <row r="49" spans="1:10" x14ac:dyDescent="0.3">
      <c r="A49" s="12" t="s">
        <v>46</v>
      </c>
      <c r="B49" s="2">
        <v>6807.5</v>
      </c>
      <c r="C49" s="2">
        <v>7828.9</v>
      </c>
      <c r="D49" s="2">
        <v>8564.9</v>
      </c>
      <c r="E49" s="2">
        <v>8216.1</v>
      </c>
      <c r="G49" s="2">
        <f>FEB_2022!B49-B49</f>
        <v>-506.30771369086688</v>
      </c>
      <c r="H49" s="2">
        <f>FEB_2022!C49-C49</f>
        <v>-1745.4716489787788</v>
      </c>
      <c r="I49" s="2">
        <f>FEB_2022!D49-D49</f>
        <v>-1778.2057930245101</v>
      </c>
      <c r="J49" s="2">
        <f>FEB_2022!E49-E49</f>
        <v>-1313.5337429824085</v>
      </c>
    </row>
    <row r="50" spans="1:10" x14ac:dyDescent="0.3">
      <c r="A50" s="12" t="s">
        <v>47</v>
      </c>
      <c r="B50" s="2">
        <v>118.1</v>
      </c>
      <c r="C50" s="2">
        <v>112.9</v>
      </c>
      <c r="D50" s="2">
        <v>118.5</v>
      </c>
      <c r="E50" s="2">
        <v>126.1</v>
      </c>
      <c r="G50" s="2">
        <f>FEB_2022!B50-B50</f>
        <v>26.745859846518016</v>
      </c>
      <c r="H50" s="2">
        <f>FEB_2022!C50-C50</f>
        <v>39.241135777682302</v>
      </c>
      <c r="I50" s="2">
        <f>FEB_2022!D50-D50</f>
        <v>40.676439387242482</v>
      </c>
      <c r="J50" s="2">
        <f>FEB_2022!E50-E50</f>
        <v>37.250092600341787</v>
      </c>
    </row>
    <row r="51" spans="1:10" x14ac:dyDescent="0.3">
      <c r="A51" s="13" t="s">
        <v>48</v>
      </c>
      <c r="B51" s="2">
        <v>118.1</v>
      </c>
      <c r="C51" s="2">
        <v>112.9</v>
      </c>
      <c r="D51" s="2">
        <v>118.5</v>
      </c>
      <c r="E51" s="2">
        <v>126.1</v>
      </c>
      <c r="G51" s="2">
        <f>FEB_2022!B51-B51</f>
        <v>26.745859846518016</v>
      </c>
      <c r="H51" s="2">
        <f>FEB_2022!C51-C51</f>
        <v>39.241135777682302</v>
      </c>
      <c r="I51" s="2">
        <f>FEB_2022!D51-D51</f>
        <v>40.676439387242482</v>
      </c>
      <c r="J51" s="2">
        <f>FEB_2022!E51-E51</f>
        <v>37.250092600341787</v>
      </c>
    </row>
    <row r="52" spans="1:10" x14ac:dyDescent="0.3">
      <c r="A52" s="13" t="s">
        <v>49</v>
      </c>
      <c r="B52" s="2"/>
      <c r="C52" s="2"/>
      <c r="D52" s="2"/>
      <c r="E52" s="2"/>
      <c r="G52" s="2">
        <f>FEB_2022!B52-B52</f>
        <v>0</v>
      </c>
      <c r="H52" s="2">
        <f>FEB_2022!C52-C52</f>
        <v>0</v>
      </c>
      <c r="I52" s="2">
        <f>FEB_2022!D52-D52</f>
        <v>0</v>
      </c>
      <c r="J52" s="2">
        <f>FEB_2022!E52-E52</f>
        <v>0</v>
      </c>
    </row>
    <row r="53" spans="1:10" x14ac:dyDescent="0.3">
      <c r="A53" s="12" t="s">
        <v>50</v>
      </c>
      <c r="B53" s="2">
        <v>1688.7</v>
      </c>
      <c r="C53" s="2">
        <v>1118.0999999999999</v>
      </c>
      <c r="D53" s="2">
        <v>1248.5999999999999</v>
      </c>
      <c r="E53" s="2">
        <v>1071.5999999999999</v>
      </c>
      <c r="G53" s="2">
        <f>FEB_2022!B53-B53</f>
        <v>-226.03203492745956</v>
      </c>
      <c r="H53" s="2">
        <f>FEB_2022!C53-C53</f>
        <v>9.5860468703554034</v>
      </c>
      <c r="I53" s="2">
        <f>FEB_2022!D53-D53</f>
        <v>-30.032742157998655</v>
      </c>
      <c r="J53" s="2">
        <f>FEB_2022!E53-E53</f>
        <v>-19.335108212562318</v>
      </c>
    </row>
    <row r="54" spans="1:10" x14ac:dyDescent="0.3">
      <c r="A54" s="13" t="s">
        <v>51</v>
      </c>
      <c r="B54" s="2">
        <v>194.5</v>
      </c>
      <c r="C54" s="2">
        <v>245.8</v>
      </c>
      <c r="D54" s="2">
        <v>357.4</v>
      </c>
      <c r="E54" s="2">
        <v>265.7</v>
      </c>
      <c r="G54" s="2"/>
      <c r="H54" s="2"/>
      <c r="I54" s="2"/>
      <c r="J54" s="2"/>
    </row>
    <row r="55" spans="1:10" x14ac:dyDescent="0.3">
      <c r="A55" s="13" t="s">
        <v>52</v>
      </c>
      <c r="B55" s="2">
        <v>308.60000000000002</v>
      </c>
      <c r="C55" s="2">
        <v>261.39999999999998</v>
      </c>
      <c r="D55" s="2">
        <v>268.39999999999998</v>
      </c>
      <c r="E55" s="2">
        <v>275.39999999999998</v>
      </c>
      <c r="G55" s="2"/>
      <c r="H55" s="2"/>
      <c r="I55" s="2"/>
      <c r="J55" s="2"/>
    </row>
    <row r="56" spans="1:10" x14ac:dyDescent="0.3">
      <c r="A56" s="14" t="s">
        <v>53</v>
      </c>
      <c r="B56" s="2"/>
      <c r="C56" s="2">
        <v>0.4</v>
      </c>
      <c r="D56" s="2">
        <v>0.4</v>
      </c>
      <c r="E56" s="2">
        <v>0.4</v>
      </c>
      <c r="G56" s="2"/>
      <c r="H56" s="2"/>
      <c r="I56" s="2"/>
      <c r="J56" s="2"/>
    </row>
    <row r="57" spans="1:10" x14ac:dyDescent="0.3">
      <c r="A57" s="14" t="s">
        <v>54</v>
      </c>
      <c r="B57" s="2">
        <v>255.2</v>
      </c>
      <c r="C57" s="2">
        <v>255</v>
      </c>
      <c r="D57" s="2">
        <v>262</v>
      </c>
      <c r="E57" s="2">
        <v>269</v>
      </c>
      <c r="G57" s="2"/>
      <c r="H57" s="2"/>
      <c r="I57" s="2"/>
      <c r="J57" s="2"/>
    </row>
    <row r="58" spans="1:10" x14ac:dyDescent="0.3">
      <c r="A58" s="13" t="s">
        <v>14</v>
      </c>
      <c r="B58" s="2">
        <v>1185.5</v>
      </c>
      <c r="C58" s="2">
        <v>610.9</v>
      </c>
      <c r="D58" s="2">
        <v>622.9</v>
      </c>
      <c r="E58" s="2">
        <v>530.5</v>
      </c>
      <c r="G58" s="2"/>
      <c r="H58" s="2"/>
      <c r="I58" s="2"/>
      <c r="J58" s="2"/>
    </row>
    <row r="59" spans="1:10" x14ac:dyDescent="0.3">
      <c r="A59" s="12" t="s">
        <v>55</v>
      </c>
      <c r="B59" s="2">
        <v>924.8</v>
      </c>
      <c r="C59" s="2">
        <v>918.3</v>
      </c>
      <c r="D59" s="2">
        <v>893.7</v>
      </c>
      <c r="E59" s="2">
        <v>994.5</v>
      </c>
      <c r="G59" s="2">
        <f>FEB_2022!B59-B59</f>
        <v>183.83119449063838</v>
      </c>
      <c r="H59" s="2">
        <f>FEB_2022!C59-C59</f>
        <v>196.70301413057109</v>
      </c>
      <c r="I59" s="2">
        <f>FEB_2022!D59-D59</f>
        <v>177.01853231381187</v>
      </c>
      <c r="J59" s="2">
        <f>FEB_2022!E59-E59</f>
        <v>170.60774487587787</v>
      </c>
    </row>
    <row r="60" spans="1:10" x14ac:dyDescent="0.3">
      <c r="A60" s="13" t="s">
        <v>56</v>
      </c>
      <c r="B60" s="2">
        <v>924.8</v>
      </c>
      <c r="C60" s="2">
        <v>918.3</v>
      </c>
      <c r="D60" s="2">
        <v>893.7</v>
      </c>
      <c r="E60" s="2">
        <v>994.5</v>
      </c>
      <c r="G60" s="2">
        <f>FEB_2022!B60-B60</f>
        <v>183.83119449063838</v>
      </c>
      <c r="H60" s="2">
        <f>FEB_2022!C60-C60</f>
        <v>196.70301413057109</v>
      </c>
      <c r="I60" s="2">
        <f>FEB_2022!D60-D60</f>
        <v>177.01853231381187</v>
      </c>
      <c r="J60" s="2">
        <f>FEB_2022!E60-E60</f>
        <v>170.60774487587787</v>
      </c>
    </row>
    <row r="61" spans="1:10" x14ac:dyDescent="0.3">
      <c r="A61" s="13" t="s">
        <v>57</v>
      </c>
      <c r="B61" s="2"/>
      <c r="C61" s="2"/>
      <c r="D61" s="2"/>
      <c r="E61" s="2"/>
      <c r="G61" s="2">
        <f>FEB_2022!B61-B61</f>
        <v>0</v>
      </c>
      <c r="H61" s="2">
        <f>FEB_2022!C61-C61</f>
        <v>0</v>
      </c>
      <c r="I61" s="2">
        <f>FEB_2022!D61-D61</f>
        <v>0</v>
      </c>
      <c r="J61" s="2">
        <f>FEB_2022!E61-E61</f>
        <v>0</v>
      </c>
    </row>
    <row r="62" spans="1:10" x14ac:dyDescent="0.3">
      <c r="A62" s="12" t="s">
        <v>58</v>
      </c>
      <c r="B62" s="2">
        <v>21538.7</v>
      </c>
      <c r="C62" s="2">
        <v>20305.599999999999</v>
      </c>
      <c r="D62" s="2">
        <v>21230.6</v>
      </c>
      <c r="E62" s="2">
        <v>22145.4</v>
      </c>
      <c r="G62" s="2">
        <f>FEB_2022!B62-B62</f>
        <v>-1619.6237064000634</v>
      </c>
      <c r="H62" s="2">
        <f>FEB_2022!C62-C62</f>
        <v>-951.96882056026152</v>
      </c>
      <c r="I62" s="2">
        <f>FEB_2022!D62-D62</f>
        <v>-1075.1269160674419</v>
      </c>
      <c r="J62" s="2">
        <f>FEB_2022!E62-E62</f>
        <v>-991.50388139760253</v>
      </c>
    </row>
    <row r="63" spans="1:10" x14ac:dyDescent="0.3">
      <c r="A63" s="13" t="s">
        <v>59</v>
      </c>
      <c r="B63" s="2">
        <v>16242.5</v>
      </c>
      <c r="C63" s="2">
        <v>14883.4</v>
      </c>
      <c r="D63" s="2">
        <v>15544.5</v>
      </c>
      <c r="E63" s="2">
        <v>16216</v>
      </c>
      <c r="G63" s="2">
        <f>FEB_2022!B63-B63</f>
        <v>305.96151117093905</v>
      </c>
      <c r="H63" s="2">
        <f>FEB_2022!C63-C63</f>
        <v>854.32105084167051</v>
      </c>
      <c r="I63" s="2">
        <f>FEB_2022!D63-D63</f>
        <v>754.57917586809162</v>
      </c>
      <c r="J63" s="2">
        <f>FEB_2022!E63-E63</f>
        <v>902.29180285246548</v>
      </c>
    </row>
    <row r="64" spans="1:10" x14ac:dyDescent="0.3">
      <c r="A64" s="14" t="s">
        <v>60</v>
      </c>
      <c r="B64" s="2">
        <v>1381.4</v>
      </c>
      <c r="C64" s="2">
        <v>53.9</v>
      </c>
      <c r="D64" s="2">
        <v>54.1</v>
      </c>
      <c r="E64" s="2">
        <v>37.9</v>
      </c>
      <c r="G64" s="2">
        <f>FEB_2022!B64-B64</f>
        <v>-1340.9865616785758</v>
      </c>
      <c r="H64" s="2">
        <f>FEB_2022!C64-C64</f>
        <v>6.4790570391442728</v>
      </c>
      <c r="I64" s="2">
        <f>FEB_2022!D64-D64</f>
        <v>11.02096798515344</v>
      </c>
      <c r="J64" s="2">
        <f>FEB_2022!E64-E64</f>
        <v>13.981887067857691</v>
      </c>
    </row>
    <row r="65" spans="1:10" x14ac:dyDescent="0.3">
      <c r="A65" s="14" t="s">
        <v>61</v>
      </c>
      <c r="B65" s="2">
        <v>1139</v>
      </c>
      <c r="C65" s="2">
        <v>1069.9000000000001</v>
      </c>
      <c r="D65" s="2">
        <v>1100.5</v>
      </c>
      <c r="E65" s="2">
        <v>1200.3</v>
      </c>
      <c r="G65" s="2">
        <f>FEB_2022!B65-B65</f>
        <v>-9.8884290999999394</v>
      </c>
      <c r="H65" s="2">
        <f>FEB_2022!C65-C65</f>
        <v>30.057136034210316</v>
      </c>
      <c r="I65" s="2">
        <f>FEB_2022!D65-D65</f>
        <v>-4.7198310065009537</v>
      </c>
      <c r="J65" s="2">
        <f>FEB_2022!E65-E65</f>
        <v>-29.422441623047916</v>
      </c>
    </row>
    <row r="66" spans="1:10" x14ac:dyDescent="0.3">
      <c r="A66" s="14" t="s">
        <v>62</v>
      </c>
      <c r="B66" s="2">
        <v>8418</v>
      </c>
      <c r="C66" s="2">
        <v>8727.7000000000007</v>
      </c>
      <c r="D66" s="2">
        <v>9259.5</v>
      </c>
      <c r="E66" s="2">
        <v>9703.2000000000007</v>
      </c>
      <c r="G66" s="2">
        <f>FEB_2022!B66-B66</f>
        <v>119.60342090948325</v>
      </c>
      <c r="H66" s="2">
        <f>FEB_2022!C66-C66</f>
        <v>-3.6532696231934096</v>
      </c>
      <c r="I66" s="2">
        <f>FEB_2022!D66-D66</f>
        <v>303.68336254313363</v>
      </c>
      <c r="J66" s="2">
        <f>FEB_2022!E66-E66</f>
        <v>525.02285903670054</v>
      </c>
    </row>
    <row r="67" spans="1:10" x14ac:dyDescent="0.3">
      <c r="A67" s="14" t="s">
        <v>63</v>
      </c>
      <c r="B67" s="2">
        <v>310</v>
      </c>
      <c r="C67" s="2">
        <v>287.7</v>
      </c>
      <c r="D67" s="2">
        <v>264.5</v>
      </c>
      <c r="E67" s="2">
        <v>263</v>
      </c>
      <c r="G67" s="2">
        <f>FEB_2022!B67-B67</f>
        <v>-19.798201800000015</v>
      </c>
      <c r="H67" s="2">
        <f>FEB_2022!C67-C67</f>
        <v>19.020368000000019</v>
      </c>
      <c r="I67" s="2">
        <f>FEB_2022!D67-D67</f>
        <v>26.073144000000013</v>
      </c>
      <c r="J67" s="2">
        <f>FEB_2022!E67-E67</f>
        <v>25.643223000000035</v>
      </c>
    </row>
    <row r="68" spans="1:10" x14ac:dyDescent="0.3">
      <c r="A68" s="14" t="s">
        <v>64</v>
      </c>
      <c r="B68" s="2">
        <v>2226</v>
      </c>
      <c r="C68" s="2">
        <v>2207</v>
      </c>
      <c r="D68" s="2">
        <v>2263.6</v>
      </c>
      <c r="E68" s="2">
        <v>2335.6</v>
      </c>
      <c r="G68" s="2">
        <f>FEB_2022!B68-B68</f>
        <v>-5.49813537</v>
      </c>
      <c r="H68" s="2">
        <f>FEB_2022!C68-C68</f>
        <v>116.87482705864522</v>
      </c>
      <c r="I68" s="2">
        <f>FEB_2022!D68-D68</f>
        <v>112.70663484069019</v>
      </c>
      <c r="J68" s="2">
        <f>FEB_2022!E68-E68</f>
        <v>72.234915552456641</v>
      </c>
    </row>
    <row r="69" spans="1:10" x14ac:dyDescent="0.3">
      <c r="A69" s="16" t="s">
        <v>65</v>
      </c>
      <c r="B69" s="2">
        <v>419.8</v>
      </c>
      <c r="C69" s="2">
        <v>349.1</v>
      </c>
      <c r="D69" s="2">
        <v>356.5</v>
      </c>
      <c r="E69" s="2">
        <v>368.1</v>
      </c>
      <c r="G69" s="2">
        <f>FEB_2022!B69-B69</f>
        <v>-6.2778009900000029</v>
      </c>
      <c r="H69" s="2">
        <f>FEB_2022!C69-C69</f>
        <v>124.57779099999999</v>
      </c>
      <c r="I69" s="2">
        <f>FEB_2022!D69-D69</f>
        <v>137.93818910925802</v>
      </c>
      <c r="J69" s="2">
        <f>FEB_2022!E69-E69</f>
        <v>136.50783303406325</v>
      </c>
    </row>
    <row r="70" spans="1:10" x14ac:dyDescent="0.3">
      <c r="A70" s="16" t="s">
        <v>66</v>
      </c>
      <c r="B70" s="2">
        <v>44.2</v>
      </c>
      <c r="C70" s="2">
        <v>44</v>
      </c>
      <c r="D70" s="2">
        <v>44</v>
      </c>
      <c r="E70" s="2">
        <v>44.9</v>
      </c>
      <c r="G70" s="2">
        <f>FEB_2022!B70-B70</f>
        <v>-1.6517672000000019</v>
      </c>
      <c r="H70" s="2">
        <f>FEB_2022!C70-C70</f>
        <v>-2.9778980000000033</v>
      </c>
      <c r="I70" s="2">
        <f>FEB_2022!D70-D70</f>
        <v>0.27857399999999899</v>
      </c>
      <c r="J70" s="2">
        <f>FEB_2022!E70-E70</f>
        <v>2.9192030000000031</v>
      </c>
    </row>
    <row r="71" spans="1:10" x14ac:dyDescent="0.3">
      <c r="A71" s="16" t="s">
        <v>67</v>
      </c>
      <c r="B71" s="2">
        <v>652.79999999999995</v>
      </c>
      <c r="C71" s="2">
        <v>617.9</v>
      </c>
      <c r="D71" s="2">
        <v>629.70000000000005</v>
      </c>
      <c r="E71" s="2">
        <v>653.4</v>
      </c>
      <c r="G71" s="2">
        <f>FEB_2022!B71-B71</f>
        <v>-2.9417401499998732</v>
      </c>
      <c r="H71" s="2">
        <f>FEB_2022!C71-C71</f>
        <v>12.938529455575008</v>
      </c>
      <c r="I71" s="2">
        <f>FEB_2022!D71-D71</f>
        <v>6.9342457660994796</v>
      </c>
      <c r="J71" s="2">
        <f>FEB_2022!E71-E71</f>
        <v>-11.436957759859183</v>
      </c>
    </row>
    <row r="72" spans="1:10" x14ac:dyDescent="0.3">
      <c r="A72" s="16" t="s">
        <v>68</v>
      </c>
      <c r="B72" s="2">
        <v>107.3</v>
      </c>
      <c r="C72" s="2">
        <v>114.5</v>
      </c>
      <c r="D72" s="2">
        <v>120.3</v>
      </c>
      <c r="E72" s="2">
        <v>120.3</v>
      </c>
      <c r="G72" s="2">
        <f>FEB_2022!B72-B72</f>
        <v>-2.7506774199999882</v>
      </c>
      <c r="H72" s="2">
        <f>FEB_2022!C72-C72</f>
        <v>-8.8818277722353685</v>
      </c>
      <c r="I72" s="2">
        <f>FEB_2022!D72-D72</f>
        <v>-18.382912879629615</v>
      </c>
      <c r="J72" s="2">
        <f>FEB_2022!E72-E72</f>
        <v>-23.023459581708536</v>
      </c>
    </row>
    <row r="73" spans="1:10" x14ac:dyDescent="0.3">
      <c r="A73" s="16" t="s">
        <v>69</v>
      </c>
      <c r="B73" s="2">
        <v>481.5</v>
      </c>
      <c r="C73" s="2">
        <v>529.6</v>
      </c>
      <c r="D73" s="2">
        <v>549</v>
      </c>
      <c r="E73" s="2">
        <v>571</v>
      </c>
      <c r="G73" s="2">
        <f>FEB_2022!B73-B73</f>
        <v>11.412449489999972</v>
      </c>
      <c r="H73" s="2">
        <f>FEB_2022!C73-C73</f>
        <v>21.017479336096244</v>
      </c>
      <c r="I73" s="2">
        <f>FEB_2022!D73-D73</f>
        <v>26.813933805752868</v>
      </c>
      <c r="J73" s="2">
        <f>FEB_2022!E73-E73</f>
        <v>21.012439820751979</v>
      </c>
    </row>
    <row r="74" spans="1:10" x14ac:dyDescent="0.3">
      <c r="A74" s="16" t="s">
        <v>70</v>
      </c>
      <c r="B74" s="2">
        <v>520.4</v>
      </c>
      <c r="C74" s="2">
        <v>552</v>
      </c>
      <c r="D74" s="2">
        <v>564.20000000000005</v>
      </c>
      <c r="E74" s="2">
        <v>577.9</v>
      </c>
      <c r="G74" s="2">
        <f>FEB_2022!B74-B74</f>
        <v>-3.2885991000001695</v>
      </c>
      <c r="H74" s="2">
        <f>FEB_2022!C74-C74</f>
        <v>-29.899246960790833</v>
      </c>
      <c r="I74" s="2">
        <f>FEB_2022!D74-D74</f>
        <v>-40.975394960790709</v>
      </c>
      <c r="J74" s="2">
        <f>FEB_2022!E74-E74</f>
        <v>-53.744142960790782</v>
      </c>
    </row>
    <row r="75" spans="1:10" x14ac:dyDescent="0.3">
      <c r="A75" s="14" t="s">
        <v>71</v>
      </c>
      <c r="B75" s="2">
        <v>1724.3</v>
      </c>
      <c r="C75" s="2">
        <v>1545.4</v>
      </c>
      <c r="D75" s="2">
        <v>1575.9</v>
      </c>
      <c r="E75" s="2">
        <v>1608.5</v>
      </c>
      <c r="G75" s="2">
        <f>FEB_2022!B75-B75</f>
        <v>-11.937448294857404</v>
      </c>
      <c r="H75" s="2">
        <f>FEB_2022!C75-C75</f>
        <v>163.15259849337076</v>
      </c>
      <c r="I75" s="2">
        <f>FEB_2022!D75-D75</f>
        <v>171.66334444128483</v>
      </c>
      <c r="J75" s="2">
        <f>FEB_2022!E75-E75</f>
        <v>147.01266647061357</v>
      </c>
    </row>
    <row r="76" spans="1:10" x14ac:dyDescent="0.3">
      <c r="A76" s="16" t="s">
        <v>72</v>
      </c>
      <c r="B76" s="2">
        <v>434.8</v>
      </c>
      <c r="C76" s="2">
        <v>381.3</v>
      </c>
      <c r="D76" s="2">
        <v>402</v>
      </c>
      <c r="E76" s="2">
        <v>424.3</v>
      </c>
      <c r="G76" s="2">
        <f>FEB_2022!B76-B76</f>
        <v>-18.510538999999994</v>
      </c>
      <c r="H76" s="2">
        <f>FEB_2022!C76-C76</f>
        <v>40.499246017504049</v>
      </c>
      <c r="I76" s="2">
        <f>FEB_2022!D76-D76</f>
        <v>48.47188333396457</v>
      </c>
      <c r="J76" s="2">
        <f>FEB_2022!E76-E76</f>
        <v>59.670471092552361</v>
      </c>
    </row>
    <row r="77" spans="1:10" x14ac:dyDescent="0.3">
      <c r="A77" s="16" t="s">
        <v>73</v>
      </c>
      <c r="B77" s="2">
        <v>1207.3</v>
      </c>
      <c r="C77" s="2">
        <v>1103</v>
      </c>
      <c r="D77" s="2">
        <v>1099.5</v>
      </c>
      <c r="E77" s="2">
        <v>1099.0999999999999</v>
      </c>
      <c r="G77" s="2">
        <f>FEB_2022!B77-B77</f>
        <v>84.824119549999978</v>
      </c>
      <c r="H77" s="2">
        <f>FEB_2022!C77-C77</f>
        <v>179.80019208430713</v>
      </c>
      <c r="I77" s="2">
        <f>FEB_2022!D77-D77</f>
        <v>193.63588402305868</v>
      </c>
      <c r="J77" s="2">
        <f>FEB_2022!E77-E77</f>
        <v>168.48387373114701</v>
      </c>
    </row>
    <row r="78" spans="1:10" x14ac:dyDescent="0.3">
      <c r="A78" s="13" t="s">
        <v>74</v>
      </c>
      <c r="B78" s="2">
        <v>5296.2</v>
      </c>
      <c r="C78" s="2">
        <v>5422.2</v>
      </c>
      <c r="D78" s="2">
        <v>5686.1</v>
      </c>
      <c r="E78" s="2">
        <v>5929.4</v>
      </c>
      <c r="G78" s="2">
        <f>FEB_2022!B78-B78</f>
        <v>-1925.5852175710006</v>
      </c>
      <c r="H78" s="2">
        <f>FEB_2022!C78-C78</f>
        <v>-1806.2898714019329</v>
      </c>
      <c r="I78" s="2">
        <f>FEB_2022!D78-D78</f>
        <v>-1829.706091935534</v>
      </c>
      <c r="J78" s="2">
        <f>FEB_2022!E78-E78</f>
        <v>-1893.7956842500648</v>
      </c>
    </row>
    <row r="79" spans="1:10" x14ac:dyDescent="0.3">
      <c r="A79" s="12" t="s">
        <v>39</v>
      </c>
      <c r="B79" s="2">
        <v>2223.6999999999998</v>
      </c>
      <c r="C79" s="2">
        <v>3334.4</v>
      </c>
      <c r="D79" s="2">
        <v>3149.8</v>
      </c>
      <c r="E79" s="2">
        <v>2709.6</v>
      </c>
      <c r="G79" s="2">
        <f>FEB_2022!B79-B79</f>
        <v>-123.55802598624268</v>
      </c>
      <c r="H79" s="2">
        <f>FEB_2022!C79-C79</f>
        <v>-583.05594213859285</v>
      </c>
      <c r="I79" s="2">
        <f>FEB_2022!D79-D79</f>
        <v>-816.48279496099258</v>
      </c>
      <c r="J79" s="2">
        <f>FEB_2022!E79-E79</f>
        <v>-212.4765137206</v>
      </c>
    </row>
    <row r="80" spans="1:10" x14ac:dyDescent="0.3">
      <c r="A80" s="13" t="s">
        <v>75</v>
      </c>
      <c r="B80" s="2">
        <v>1027.3</v>
      </c>
      <c r="C80" s="2">
        <v>1026.5999999999999</v>
      </c>
      <c r="D80" s="2">
        <v>1023</v>
      </c>
      <c r="E80" s="2">
        <v>1042.5999999999999</v>
      </c>
      <c r="G80" s="2">
        <f>FEB_2022!B80-B80</f>
        <v>-60.550289450000037</v>
      </c>
      <c r="H80" s="2">
        <f>FEB_2022!C80-C80</f>
        <v>493.49311192000005</v>
      </c>
      <c r="I80" s="2">
        <f>FEB_2022!D80-D80</f>
        <v>-6.2688490466475741</v>
      </c>
      <c r="J80" s="2">
        <f>FEB_2022!E80-E80</f>
        <v>9.6696358184535711</v>
      </c>
    </row>
    <row r="81" spans="1:10" x14ac:dyDescent="0.3">
      <c r="A81" s="13" t="s">
        <v>76</v>
      </c>
      <c r="B81" s="2">
        <v>526.1</v>
      </c>
      <c r="C81" s="2">
        <v>577.20000000000005</v>
      </c>
      <c r="D81" s="2">
        <v>578</v>
      </c>
      <c r="E81" s="2">
        <v>616.6</v>
      </c>
      <c r="G81" s="2">
        <f>FEB_2022!B81-B81</f>
        <v>78.2039685499999</v>
      </c>
      <c r="H81" s="2">
        <f>FEB_2022!C81-C81</f>
        <v>63.445093564409035</v>
      </c>
      <c r="I81" s="2">
        <f>FEB_2022!D81-D81</f>
        <v>106.23722825437449</v>
      </c>
      <c r="J81" s="2">
        <f>FEB_2022!E81-E81</f>
        <v>140.62223479595855</v>
      </c>
    </row>
    <row r="82" spans="1:10" x14ac:dyDescent="0.3">
      <c r="A82" s="13" t="s">
        <v>77</v>
      </c>
      <c r="B82" s="2">
        <v>86.3</v>
      </c>
      <c r="C82" s="2">
        <v>77.7</v>
      </c>
      <c r="D82" s="2">
        <v>85.5</v>
      </c>
      <c r="E82" s="2">
        <v>95.4</v>
      </c>
      <c r="G82" s="2">
        <f>FEB_2022!B82-B82</f>
        <v>0.89199999999999591</v>
      </c>
      <c r="H82" s="2">
        <f>FEB_2022!C82-C82</f>
        <v>1.7034700708766337</v>
      </c>
      <c r="I82" s="2">
        <f>FEB_2022!D82-D82</f>
        <v>11.100917362991666</v>
      </c>
      <c r="J82" s="2">
        <f>FEB_2022!E82-E82</f>
        <v>9.5004158152425759</v>
      </c>
    </row>
    <row r="83" spans="1:10" x14ac:dyDescent="0.3">
      <c r="A83" s="10" t="s">
        <v>78</v>
      </c>
      <c r="B83" s="11">
        <v>4594.8999999999996</v>
      </c>
      <c r="C83" s="11">
        <v>5172.2</v>
      </c>
      <c r="D83" s="11">
        <v>5515.9</v>
      </c>
      <c r="E83" s="11">
        <v>5101</v>
      </c>
      <c r="G83" s="11">
        <f>FEB_2022!B83-B83</f>
        <v>-823.44552443877001</v>
      </c>
      <c r="H83" s="11">
        <f>FEB_2022!C83-C83</f>
        <v>1270.3704017840828</v>
      </c>
      <c r="I83" s="11">
        <f>FEB_2022!D83-D83</f>
        <v>2987.4024933036471</v>
      </c>
      <c r="J83" s="11">
        <f>FEB_2022!E83-E83</f>
        <v>1572.8439578842717</v>
      </c>
    </row>
    <row r="84" spans="1:10" x14ac:dyDescent="0.3">
      <c r="A84" s="12" t="s">
        <v>79</v>
      </c>
      <c r="B84" s="2">
        <v>4133.2</v>
      </c>
      <c r="C84" s="2">
        <v>4828.8999999999996</v>
      </c>
      <c r="D84" s="2">
        <v>5227.2</v>
      </c>
      <c r="E84" s="2">
        <v>4874.5</v>
      </c>
      <c r="G84" s="2">
        <f>FEB_2022!B84-B84</f>
        <v>-765.62972855887665</v>
      </c>
      <c r="H84" s="2">
        <f>FEB_2022!C84-C84</f>
        <v>715.84133106194167</v>
      </c>
      <c r="I84" s="2">
        <f>FEB_2022!D84-D84</f>
        <v>2670.4152772359694</v>
      </c>
      <c r="J84" s="2">
        <f>FEB_2022!E84-E84</f>
        <v>1290.5348874623196</v>
      </c>
    </row>
    <row r="85" spans="1:10" x14ac:dyDescent="0.3">
      <c r="A85" s="13" t="s">
        <v>80</v>
      </c>
      <c r="B85" s="2">
        <v>4069.3</v>
      </c>
      <c r="C85" s="2">
        <v>4788.6000000000004</v>
      </c>
      <c r="D85" s="2">
        <v>5147.8</v>
      </c>
      <c r="E85" s="2">
        <v>4665.6000000000004</v>
      </c>
      <c r="G85" s="2">
        <f>FEB_2022!B85-B85</f>
        <v>-765.09593028973495</v>
      </c>
      <c r="H85" s="2">
        <f>FEB_2022!C85-C85</f>
        <v>699.78582437828754</v>
      </c>
      <c r="I85" s="2">
        <f>FEB_2022!D85-D85</f>
        <v>2684.1632557893245</v>
      </c>
      <c r="J85" s="2">
        <f>FEB_2022!E85-E85</f>
        <v>1429.5281397269146</v>
      </c>
    </row>
    <row r="86" spans="1:10" x14ac:dyDescent="0.3">
      <c r="A86" s="13" t="s">
        <v>81</v>
      </c>
      <c r="B86" s="2">
        <v>88.7</v>
      </c>
      <c r="C86" s="2">
        <v>64.599999999999994</v>
      </c>
      <c r="D86" s="2">
        <v>150.5</v>
      </c>
      <c r="E86" s="2">
        <v>231.8</v>
      </c>
      <c r="G86" s="2">
        <f>FEB_2022!B86-B86</f>
        <v>-34.555112290787392</v>
      </c>
      <c r="H86" s="2">
        <f>FEB_2022!C86-C86</f>
        <v>-23.34119771642812</v>
      </c>
      <c r="I86" s="2">
        <f>FEB_2022!D86-D86</f>
        <v>-105.55304658614139</v>
      </c>
      <c r="J86" s="2">
        <f>FEB_2022!E86-E86</f>
        <v>-185.11294710494164</v>
      </c>
    </row>
    <row r="87" spans="1:10" x14ac:dyDescent="0.3">
      <c r="A87" s="13" t="s">
        <v>82</v>
      </c>
      <c r="B87" s="2">
        <v>-24.7</v>
      </c>
      <c r="C87" s="2">
        <v>-24.3</v>
      </c>
      <c r="D87" s="2">
        <v>-71.099999999999994</v>
      </c>
      <c r="E87" s="2">
        <v>-22.9</v>
      </c>
      <c r="G87" s="2">
        <f>FEB_2022!B87-B87</f>
        <v>33.921314021645479</v>
      </c>
      <c r="H87" s="2">
        <f>FEB_2022!C87-C87</f>
        <v>39.396704400081873</v>
      </c>
      <c r="I87" s="2">
        <f>FEB_2022!D87-D87</f>
        <v>91.805068032785812</v>
      </c>
      <c r="J87" s="2">
        <f>FEB_2022!E87-E87</f>
        <v>46.119694840346362</v>
      </c>
    </row>
    <row r="88" spans="1:10" x14ac:dyDescent="0.3">
      <c r="A88" s="12" t="s">
        <v>40</v>
      </c>
      <c r="B88" s="2">
        <v>461.6</v>
      </c>
      <c r="C88" s="2">
        <v>343.3</v>
      </c>
      <c r="D88" s="2">
        <v>288.7</v>
      </c>
      <c r="E88" s="2">
        <v>226.5</v>
      </c>
      <c r="G88" s="2">
        <f>FEB_2022!B88-B88</f>
        <v>-57.715795879893676</v>
      </c>
      <c r="H88" s="2">
        <f>FEB_2022!C88-C88</f>
        <v>554.52907072214157</v>
      </c>
      <c r="I88" s="2">
        <f>FEB_2022!D88-D88</f>
        <v>316.98721606767759</v>
      </c>
      <c r="J88" s="2">
        <f>FEB_2022!E88-E88</f>
        <v>282.30907042195167</v>
      </c>
    </row>
    <row r="89" spans="1:10" x14ac:dyDescent="0.3">
      <c r="A89" s="17" t="s">
        <v>83</v>
      </c>
      <c r="B89" s="18">
        <f t="shared" ref="B89:E89" si="8">B4-B43</f>
        <v>-7718.0999999999985</v>
      </c>
      <c r="C89" s="18">
        <f t="shared" si="8"/>
        <v>-5213.4999999999927</v>
      </c>
      <c r="D89" s="18">
        <f t="shared" si="8"/>
        <v>-3864.4000000000015</v>
      </c>
      <c r="E89" s="18">
        <f t="shared" si="8"/>
        <v>-3815.1999999999898</v>
      </c>
      <c r="G89" s="18">
        <f t="shared" ref="G89:J89" si="9">G4-G43</f>
        <v>1412.6168552249605</v>
      </c>
      <c r="H89" s="18">
        <f t="shared" si="9"/>
        <v>296.52052377403038</v>
      </c>
      <c r="I89" s="18">
        <f t="shared" si="9"/>
        <v>-402.62853186272559</v>
      </c>
      <c r="J89" s="18">
        <f t="shared" si="9"/>
        <v>-416.35644817362754</v>
      </c>
    </row>
    <row r="90" spans="1:10" x14ac:dyDescent="0.3">
      <c r="A90" s="17" t="s">
        <v>4</v>
      </c>
      <c r="B90" s="19">
        <f t="shared" ref="B90:E90" si="10">B89/B$91*100</f>
        <v>-7.920905716213487</v>
      </c>
      <c r="C90" s="19">
        <f t="shared" si="10"/>
        <v>-4.9400458946640367</v>
      </c>
      <c r="D90" s="19">
        <f t="shared" si="10"/>
        <v>-3.3931149134270493</v>
      </c>
      <c r="E90" s="19">
        <f t="shared" si="10"/>
        <v>-3.2555438392943823</v>
      </c>
      <c r="G90" s="19">
        <f t="shared" ref="G90:J90" si="11">G89/G$91*100</f>
        <v>1.4555679433202882</v>
      </c>
      <c r="H90" s="19">
        <f t="shared" si="11"/>
        <v>0.28024278061321506</v>
      </c>
      <c r="I90" s="19">
        <f t="shared" si="11"/>
        <v>-0.3485817207703501</v>
      </c>
      <c r="J90" s="19">
        <f t="shared" si="11"/>
        <v>-0.34671889573373338</v>
      </c>
    </row>
    <row r="91" spans="1:10" x14ac:dyDescent="0.3">
      <c r="A91" s="12" t="s">
        <v>84</v>
      </c>
      <c r="B91" s="2">
        <v>97439.614565814598</v>
      </c>
      <c r="C91" s="2">
        <v>105535.456778475</v>
      </c>
      <c r="D91" s="2">
        <v>113889.45257079294</v>
      </c>
      <c r="E91" s="2">
        <v>117190.86543853482</v>
      </c>
      <c r="G91" s="2">
        <f>FEB_2022!B91</f>
        <v>97049.187000000005</v>
      </c>
      <c r="H91" s="2">
        <f>FEB_2022!C91</f>
        <v>105808.44335229513</v>
      </c>
      <c r="I91" s="2">
        <f>FEB_2022!D91</f>
        <v>115504.77488404568</v>
      </c>
      <c r="J91" s="2">
        <f>FEB_2022!E91</f>
        <v>120084.72953068386</v>
      </c>
    </row>
    <row r="118" spans="2:10" x14ac:dyDescent="0.3">
      <c r="B118" s="20"/>
      <c r="C118" s="20"/>
      <c r="D118" s="20"/>
      <c r="E118" s="20"/>
      <c r="G118" s="20"/>
      <c r="H118" s="20"/>
      <c r="I118" s="20"/>
      <c r="J118" s="20"/>
    </row>
    <row r="119" spans="2:10" x14ac:dyDescent="0.3">
      <c r="B119" s="20"/>
      <c r="C119" s="20"/>
      <c r="D119" s="20"/>
      <c r="E119" s="20"/>
      <c r="G119" s="20"/>
      <c r="H119" s="20"/>
      <c r="I119" s="20"/>
      <c r="J119" s="20"/>
    </row>
    <row r="120" spans="2:10" x14ac:dyDescent="0.3">
      <c r="B120" s="20"/>
      <c r="C120" s="20"/>
      <c r="D120" s="20"/>
      <c r="E120" s="20"/>
      <c r="G120" s="20"/>
      <c r="H120" s="20"/>
      <c r="I120" s="20"/>
      <c r="J120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8" ma:contentTypeDescription="Umožňuje vytvoriť nový dokument." ma:contentTypeScope="" ma:versionID="b65b16e74ed3c1c16f249c9c1fe3663f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5a73af116c45df24153a6714ada099fc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D5C5E3-3811-42C7-8050-E1195CBC087B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d76330f-e8f1-434f-b6cd-d02727bbea5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1F18FF-BA2F-4EED-90D6-ACF8C7925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E8C0FE-4E6B-41B1-A23D-8E15C780EE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FEB_2022</vt:lpstr>
      <vt:lpstr>Rozdiel_v_prognózach</vt:lpstr>
      <vt:lpstr>DEC_2021</vt:lpstr>
      <vt:lpstr>RVS_2022_2024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Medveď</dc:creator>
  <cp:lastModifiedBy>Matus Kubik</cp:lastModifiedBy>
  <dcterms:created xsi:type="dcterms:W3CDTF">2022-02-16T12:56:12Z</dcterms:created>
  <dcterms:modified xsi:type="dcterms:W3CDTF">2022-02-21T12:15:24Z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