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2_04\"/>
    </mc:Choice>
  </mc:AlternateContent>
  <xr:revisionPtr revIDLastSave="0" documentId="8_{3C51A3D9-96CC-4216-83FB-95DAECBE1422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7" r:id="rId1"/>
    <sheet name="2022_vplyvy" sheetId="8" r:id="rId2"/>
    <sheet name="2022_vplyvy_konsolidovan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7" l="1"/>
  <c r="L10" i="7" s="1"/>
  <c r="L48" i="7"/>
  <c r="L49" i="7" s="1"/>
  <c r="L94" i="7" l="1"/>
  <c r="K48" i="7"/>
  <c r="K49" i="7" s="1"/>
  <c r="K9" i="7"/>
  <c r="K10" i="7" s="1"/>
  <c r="L95" i="7" l="1"/>
  <c r="L1" i="7"/>
  <c r="K94" i="7"/>
  <c r="L2" i="7" l="1"/>
  <c r="L3" i="7"/>
  <c r="K1" i="7"/>
  <c r="K95" i="7"/>
  <c r="J2" i="7"/>
  <c r="J3" i="7"/>
  <c r="J1" i="7"/>
  <c r="K3" i="7" l="1"/>
  <c r="K2" i="7"/>
  <c r="J48" i="7"/>
  <c r="J49" i="7" s="1"/>
  <c r="J9" i="7"/>
  <c r="J94" i="7" l="1"/>
  <c r="J95" i="7" s="1"/>
  <c r="J10" i="7"/>
  <c r="I9" i="7" l="1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G95" i="7"/>
  <c r="G1" i="7"/>
  <c r="D1" i="7"/>
  <c r="D2" i="7" s="1"/>
  <c r="D95" i="7"/>
  <c r="G4" i="7" l="1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<sst xmlns="http://schemas.openxmlformats.org/spreadsheetml/2006/main" count="274" uniqueCount="176">
  <si>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</si>
  <si>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</si>
  <si>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</si>
  <si>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</si>
  <si>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</si>
  <si>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</si>
  <si>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</si>
  <si>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</si>
  <si>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</si>
  <si>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</si>
  <si>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</si>
  <si>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</si>
  <si>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</si>
  <si>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</si>
  <si>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</si>
  <si>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</si>
  <si>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</si>
  <si>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</si>
  <si>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</si>
  <si>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</si>
  <si>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</si>
  <si>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</si>
  <si>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</si>
  <si>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</si>
  <si>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</si>
  <si>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</si>
  <si>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</si>
  <si>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</si>
  <si>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</si>
  <si>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</si>
  <si>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</si>
  <si>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</si>
  <si>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</si>
  <si>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</si>
  <si>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</si>
  <si>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</si>
  <si>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</si>
  <si>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</si>
  <si>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</si>
  <si>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</si>
  <si>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</si>
  <si>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</si>
  <si>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</si>
  <si>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</si>
  <si>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</si>
  <si>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</si>
  <si>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</si>
  <si>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</si>
  <si>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</si>
  <si>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</si>
  <si>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</si>
  <si>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</si>
  <si>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</si>
  <si>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</si>
  <si>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</si>
  <si>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</si>
  <si>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</si>
  <si>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</si>
  <si>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</si>
  <si>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</si>
  <si>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</si>
  <si>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</si>
  <si>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</si>
  <si>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</si>
  <si>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</si>
  <si>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</si>
  <si>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</si>
  <si>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</si>
  <si>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</si>
  <si>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</si>
  <si>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</si>
  <si>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</si>
  <si>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</si>
  <si>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</si>
  <si>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</si>
  <si>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</si>
  <si>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</si>
  <si>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</si>
  <si>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</si>
  <si>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</si>
  <si>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</si>
  <si>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</si>
  <si>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</si>
  <si>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</si>
  <si>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</si>
  <si>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</si>
  <si>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</si>
  <si>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</si>
  <si>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</si>
  <si>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</si>
  <si>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</si>
  <si>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</si>
  <si>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</si>
  <si>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</si>
  <si>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</si>
  <si>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</si>
  <si>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</si>
  <si>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</si>
  <si>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</si>
  <si>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</si>
  <si>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</si>
  <si>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</si>
  <si>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</si>
  <si>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</si>
  <si>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</si>
  <si>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</si>
  <si>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</si>
  <si>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</si>
  <si>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</si>
  <si>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</si>
  <si>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</si>
  <si>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</si>
  <si>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</si>
  <si>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</si>
  <si>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</si>
  <si>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</si>
  <si>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</si>
  <si>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</si>
  <si>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</si>
  <si>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</si>
  <si>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</si>
  <si>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</si>
  <si>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</si>
  <si>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</si>
  <si>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</si>
  <si>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</si>
  <si>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</si>
  <si>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</si>
  <si>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</si>
  <si>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</si>
  <si>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</si>
  <si>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</si>
  <si>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</si>
  <si>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</si>
  <si>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</si>
  <si>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</si>
  <si>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</si>
  <si>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</si>
  <si>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</si>
  <si>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</si>
  <si>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</si>
  <si>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</si>
  <si>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</si>
  <si>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</si>
  <si>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</si>
  <si>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</si>
  <si>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</si>
  <si>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</si>
  <si>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</si>
  <si>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Opatrenia financované z EÚ fondov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</si>
  <si>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</si>
  <si>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</si>
  <si>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</si>
  <si>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</si>
  <si>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</si>
  <si>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</si>
  <si>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</si>
  <si>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</si>
  <si>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</si>
  <si>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</si>
  <si>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PS 2021-2024</t>
  </si>
  <si>
    <t>NRVS 2022-2024</t>
  </si>
  <si>
    <t>ROK 2022</t>
  </si>
  <si>
    <t>Porovnanie voči schválenému RVS 2022</t>
  </si>
  <si>
    <t>Odhad hospodárenia verejnej správy (ESA 2010, odchýlky od RVS 2022-2024, v mil. eur)</t>
  </si>
  <si>
    <t>Odhad hospodárenia verejnej správy (ESA 2010, odchýlky od RVS 2022-2024, NA KONSOLIDOVANEJ* BÁZE, v mil. eur)</t>
  </si>
  <si>
    <t>Tržby ŽSR</t>
  </si>
  <si>
    <t>Tržby ZSSK</t>
  </si>
  <si>
    <t>Tržby NDS</t>
  </si>
  <si>
    <t>2022/01</t>
  </si>
  <si>
    <t>Rozpočet VS 2022</t>
  </si>
  <si>
    <t>Čerpanie prostriedkov z ekonomickej rezervy</t>
  </si>
  <si>
    <t>2022/02</t>
  </si>
  <si>
    <t>2022/03</t>
  </si>
  <si>
    <t>Opatrenia vlády v súvislosti s vojnou na Ukrajine</t>
  </si>
  <si>
    <t>2022/04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</si>
</sst>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8"/>
      <name val="Calibri"/>
      <family val="2"/>
      <scheme val="minor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0" fontId="19" fillId="0" borderId="0" xfId="0" applyFont="1"/>
    <xf numFmtId="3" fontId="4" fillId="0" borderId="1" xfId="0" applyNumberFormat="1" applyFont="1" applyBorder="1" applyAlignment="1">
      <alignment horizontal="left"/>
    </xf>
    <xf numFmtId="0" fontId="15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0" fontId="22" fillId="0" borderId="0" xfId="0" applyFont="1"/>
    <xf numFmtId="0" fontId="23" fillId="0" borderId="0" xfId="6" applyFont="1" applyFill="1" applyBorder="1" applyAlignment="1">
      <alignment vertical="top"/>
    </xf>
    <xf numFmtId="3" fontId="2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L96"/>
  <sheetViews>
    <sheetView showGridLines="0" tabSelected="1" zoomScaleNormal="100" workbookViewId="0">
      <pane xSplit="3" ySplit="8" topLeftCell="D84" activePane="bottomRight" state="frozen"/>
      <selection pane="topRight" activeCell="D1" sqref="D1"/>
      <selection pane="bottomLeft" activeCell="A7" sqref="A7"/>
      <selection pane="bottomRight" activeCell="B94" sqref="B94:L95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7" width="14.77734375" style="2" hidden="1" customWidth="1"/>
    <col min="8" max="8" width="0.77734375" style="2" customWidth="1"/>
    <col min="9" max="9" width="14.77734375" style="2" customWidth="1"/>
    <col min="10" max="10" width="12.21875" style="2" bestFit="1" customWidth="1"/>
    <col min="11" max="12" width="12.5546875" style="2" bestFit="1" customWidth="1"/>
    <col min="13" max="16384" width="9.21875" style="2"/>
  </cols>
  <sheetData>
    <row r="1" spans="1:12" ht="15" customHeight="1" thickBot="1" x14ac:dyDescent="0.35">
      <c r="A1" s="1"/>
      <c r="B1" s="1"/>
      <c r="D1" s="3">
        <f>D94</f>
        <v>-5213.4520000000048</v>
      </c>
      <c r="E1" s="4"/>
      <c r="F1" s="3">
        <f>F94</f>
        <v>0</v>
      </c>
      <c r="G1" s="3">
        <f>G94</f>
        <v>0</v>
      </c>
      <c r="H1" s="4"/>
      <c r="I1" s="3">
        <f t="shared" ref="I1:L1" si="0">I94</f>
        <v>-5032.8867809978547</v>
      </c>
      <c r="J1" s="3">
        <f t="shared" si="0"/>
        <v>-4920.3404762259743</v>
      </c>
      <c r="K1" s="3">
        <f t="shared" si="0"/>
        <v>-4627.3068769539168</v>
      </c>
      <c r="L1" s="3">
        <f t="shared" si="0"/>
        <v>-4700.0056861925623</v>
      </c>
    </row>
    <row r="2" spans="1:12" ht="15" customHeight="1" x14ac:dyDescent="0.3">
      <c r="A2" s="1"/>
      <c r="B2" s="39" t="s">
        <v>126</v>
      </c>
      <c r="C2" s="5"/>
      <c r="D2" s="6" t="str">
        <f>TEXT(ROUND(D1,0),"# ###")&amp;" mil.eur"</f>
        <v>-5 213 mil.eur</v>
      </c>
      <c r="E2" s="5"/>
      <c r="F2" s="6" t="str">
        <f>TEXT(ROUND(F1,0),"# ###")&amp;" mil.eur"</f>
        <v xml:space="preserve"> mil.eur</v>
      </c>
      <c r="G2" s="6" t="str">
        <f>TEXT(ROUND(G1,0),"# ###")&amp;" mil.eur"</f>
        <v xml:space="preserve"> mil.eur</v>
      </c>
      <c r="H2" s="5"/>
      <c r="I2" s="6" t="str">
        <f t="shared" ref="I2:K2" si="1">TEXT(ROUND(I1,0),"# ###")&amp;" mil.eur"</f>
        <v>-5 033 mil.eur</v>
      </c>
      <c r="J2" s="6" t="str">
        <f t="shared" si="1"/>
        <v>-4 920 mil.eur</v>
      </c>
      <c r="K2" s="6" t="str">
        <f t="shared" si="1"/>
        <v>-4 627 mil.eur</v>
      </c>
      <c r="L2" s="6" t="str">
        <f t="shared" ref="L2" si="2">TEXT(ROUND(L1,0),"# ###")&amp;" mil.eur"</f>
        <v>-4 700 mil.eur</v>
      </c>
    </row>
    <row r="3" spans="1:12" ht="15" customHeight="1" x14ac:dyDescent="0.3">
      <c r="A3" s="1"/>
      <c r="B3" s="44" t="s">
        <v>163</v>
      </c>
      <c r="C3" s="7"/>
      <c r="D3" s="8"/>
      <c r="E3" s="7"/>
      <c r="F3" s="8" t="str">
        <f>IF(F1-$D$1&gt;0,"+","")&amp;TEXT(ROUND((F1-$D$1),0),"# ###")&amp;" mil.eur"</f>
        <v>+5 213 mil.eur</v>
      </c>
      <c r="G3" s="8" t="str">
        <f>IF(G1-$D$1&gt;0,"+","")&amp;TEXT(ROUND((G1-$D$1),0),"# ###")&amp;" mil.eur"</f>
        <v>+5 213 mil.eur</v>
      </c>
      <c r="H3" s="7"/>
      <c r="I3" s="8" t="str">
        <f t="shared" ref="I3:K3" si="3">IF(I1-$D$1&gt;0,"+","")&amp;TEXT(ROUND((I1-$D$1),0),"# ###")&amp;" mil.eur"</f>
        <v>+ 181 mil.eur</v>
      </c>
      <c r="J3" s="8" t="str">
        <f t="shared" si="3"/>
        <v>+ 293 mil.eur</v>
      </c>
      <c r="K3" s="8" t="str">
        <f t="shared" si="3"/>
        <v>+586 mil.eur</v>
      </c>
      <c r="L3" s="8" t="str">
        <f t="shared" ref="L3" si="4">IF(L1-$D$1&gt;0,"+","")&amp;TEXT(ROUND((L1-$D$1),0),"# ###")&amp;" mil.eur"</f>
        <v>+513 mil.eur</v>
      </c>
    </row>
    <row r="4" spans="1:12" ht="15" customHeight="1" thickBot="1" x14ac:dyDescent="0.35">
      <c r="A4" s="1"/>
      <c r="B4" s="9" t="s">
        <v>0</v>
      </c>
      <c r="C4" s="10"/>
      <c r="D4" s="11"/>
      <c r="E4" s="10"/>
      <c r="F4" s="12"/>
      <c r="G4" s="12" t="e">
        <f>IF(G1-#REF!&gt;0,"+","")&amp;TEXT(ROUND((G1-#REF!),0),"# ###")&amp;" mil.eur"</f>
        <v>#REF!</v>
      </c>
      <c r="H4" s="10"/>
      <c r="I4" s="11"/>
      <c r="J4" s="11"/>
      <c r="K4" s="11"/>
      <c r="L4" s="11"/>
    </row>
    <row r="5" spans="1:12" ht="15" customHeight="1" x14ac:dyDescent="0.3">
      <c r="A5" s="1"/>
      <c r="B5" s="45" t="s">
        <v>162</v>
      </c>
      <c r="C5" s="1"/>
      <c r="D5" s="1"/>
      <c r="E5" s="1"/>
      <c r="F5" s="13"/>
      <c r="G5" s="13"/>
      <c r="H5" s="1"/>
      <c r="I5" s="13"/>
    </row>
    <row r="6" spans="1:12" ht="15" customHeight="1" thickBot="1" x14ac:dyDescent="0.35">
      <c r="A6" s="1"/>
      <c r="B6" s="46"/>
      <c r="C6" s="1"/>
      <c r="D6" s="1"/>
      <c r="E6" s="1"/>
      <c r="F6" s="13"/>
      <c r="G6" s="13"/>
      <c r="H6" s="1"/>
      <c r="I6" s="13"/>
    </row>
    <row r="7" spans="1:12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6"/>
      <c r="I7" s="17" t="s">
        <v>3</v>
      </c>
      <c r="J7" s="17" t="s">
        <v>3</v>
      </c>
      <c r="K7" s="17" t="s">
        <v>3</v>
      </c>
      <c r="L7" s="17" t="s">
        <v>3</v>
      </c>
    </row>
    <row r="8" spans="1:12" ht="15" customHeight="1" x14ac:dyDescent="0.3">
      <c r="A8" s="1"/>
      <c r="B8" s="18" t="s">
        <v>77</v>
      </c>
      <c r="C8" s="19"/>
      <c r="D8" s="19" t="s">
        <v>170</v>
      </c>
      <c r="E8" s="19"/>
      <c r="F8" s="19" t="s">
        <v>160</v>
      </c>
      <c r="G8" s="19" t="s">
        <v>161</v>
      </c>
      <c r="H8" s="19"/>
      <c r="I8" s="19" t="s">
        <v>169</v>
      </c>
      <c r="J8" s="19" t="s">
        <v>172</v>
      </c>
      <c r="K8" s="19" t="s">
        <v>173</v>
      </c>
      <c r="L8" s="19" t="s">
        <v>175</v>
      </c>
    </row>
    <row r="9" spans="1:12" s="31" customFormat="1" ht="15" customHeight="1" x14ac:dyDescent="0.3">
      <c r="B9" s="32" t="s">
        <v>79</v>
      </c>
      <c r="C9" s="33"/>
      <c r="D9" s="34">
        <f>D11+D31+D36+D43</f>
        <v>44173.905999999995</v>
      </c>
      <c r="E9" s="33"/>
      <c r="F9" s="34">
        <f>F11+F31+F36+F43</f>
        <v>0</v>
      </c>
      <c r="G9" s="34">
        <f>G11+G31+G36+G43</f>
        <v>0</v>
      </c>
      <c r="H9" s="33"/>
      <c r="I9" s="34">
        <f>I11+I31+I36+I43</f>
        <v>43541.976109670621</v>
      </c>
      <c r="J9" s="34">
        <f>J11+J31+J36+J43</f>
        <v>44011.5533766179</v>
      </c>
      <c r="K9" s="34">
        <f>K11+K31+K36+K43</f>
        <v>43556.925408215837</v>
      </c>
      <c r="L9" s="34">
        <f>L11+L31+L36+L43</f>
        <v>43413.679636824214</v>
      </c>
    </row>
    <row r="10" spans="1:12" s="31" customFormat="1" ht="15" customHeight="1" x14ac:dyDescent="0.3">
      <c r="B10" s="32" t="s">
        <v>7</v>
      </c>
      <c r="C10" s="33"/>
      <c r="D10" s="35">
        <f>D9/D$96*100</f>
        <v>41.85693344749528</v>
      </c>
      <c r="E10" s="33"/>
      <c r="F10" s="35">
        <f>F9/F$96*100</f>
        <v>0</v>
      </c>
      <c r="G10" s="35">
        <f>G9/G$96*100</f>
        <v>0</v>
      </c>
      <c r="H10" s="33"/>
      <c r="I10" s="35">
        <f t="shared" ref="I10:K10" si="5">I9/I$96*100</f>
        <v>41.258149098712614</v>
      </c>
      <c r="J10" s="35">
        <f t="shared" si="5"/>
        <v>41.561236691307208</v>
      </c>
      <c r="K10" s="35">
        <f t="shared" si="5"/>
        <v>41.421193717886112</v>
      </c>
      <c r="L10" s="35">
        <f t="shared" ref="L10" si="6">L9/L$96*100</f>
        <v>41.284971732737425</v>
      </c>
    </row>
    <row r="11" spans="1:12" ht="15" customHeight="1" x14ac:dyDescent="0.3">
      <c r="A11" s="1"/>
      <c r="B11" s="20" t="s">
        <v>8</v>
      </c>
      <c r="C11" s="21"/>
      <c r="D11" s="22">
        <v>20289.313999999998</v>
      </c>
      <c r="E11" s="21"/>
      <c r="F11" s="22"/>
      <c r="G11" s="22"/>
      <c r="H11" s="21"/>
      <c r="I11" s="23">
        <v>20487.534065041018</v>
      </c>
      <c r="J11" s="23">
        <v>20696.266784833173</v>
      </c>
      <c r="K11" s="23">
        <v>20445.866500322747</v>
      </c>
      <c r="L11" s="23">
        <v>20453.504881735898</v>
      </c>
    </row>
    <row r="12" spans="1:12" ht="15" customHeight="1" x14ac:dyDescent="0.3">
      <c r="A12" s="1"/>
      <c r="B12" s="24" t="s">
        <v>9</v>
      </c>
      <c r="C12" s="25"/>
      <c r="D12" s="26">
        <v>12474.246999999999</v>
      </c>
      <c r="E12" s="25"/>
      <c r="F12" s="26"/>
      <c r="G12" s="26"/>
      <c r="H12" s="25"/>
      <c r="I12" s="13">
        <v>12565.4201351967</v>
      </c>
      <c r="J12" s="13">
        <v>12665.57987873928</v>
      </c>
      <c r="K12" s="13">
        <v>12476.661198996862</v>
      </c>
      <c r="L12" s="13">
        <v>12493.252580410013</v>
      </c>
    </row>
    <row r="13" spans="1:12" ht="15" customHeight="1" x14ac:dyDescent="0.3">
      <c r="A13" s="1"/>
      <c r="B13" s="27" t="s">
        <v>10</v>
      </c>
      <c r="C13" s="25"/>
      <c r="D13" s="26">
        <v>7988.8149999999996</v>
      </c>
      <c r="E13" s="25"/>
      <c r="F13" s="26"/>
      <c r="G13" s="26"/>
      <c r="H13" s="25"/>
      <c r="I13" s="13">
        <v>8086</v>
      </c>
      <c r="J13" s="13">
        <v>8157</v>
      </c>
      <c r="K13" s="13">
        <v>8128</v>
      </c>
      <c r="L13" s="13">
        <v>8152</v>
      </c>
    </row>
    <row r="14" spans="1:12" ht="15" customHeight="1" x14ac:dyDescent="0.3">
      <c r="A14" s="1"/>
      <c r="B14" s="27" t="s">
        <v>11</v>
      </c>
      <c r="C14" s="25"/>
      <c r="D14" s="26">
        <v>2885.9270000000001</v>
      </c>
      <c r="E14" s="25"/>
      <c r="F14" s="26"/>
      <c r="G14" s="26"/>
      <c r="H14" s="25"/>
      <c r="I14" s="13">
        <v>2507.0729999999999</v>
      </c>
      <c r="J14" s="13">
        <v>2502.009</v>
      </c>
      <c r="K14" s="13">
        <v>2498.1499999999996</v>
      </c>
      <c r="L14" s="13">
        <v>2498.1499999999996</v>
      </c>
    </row>
    <row r="15" spans="1:12" ht="15" customHeight="1" x14ac:dyDescent="0.3">
      <c r="A15" s="1"/>
      <c r="B15" s="27" t="s">
        <v>142</v>
      </c>
      <c r="C15" s="25"/>
      <c r="D15" s="26">
        <v>429.041</v>
      </c>
      <c r="E15" s="25"/>
      <c r="F15" s="26"/>
      <c r="G15" s="26"/>
      <c r="H15" s="25"/>
      <c r="I15" s="13">
        <v>441.6064916663517</v>
      </c>
      <c r="J15" s="13">
        <v>444.18598957715909</v>
      </c>
      <c r="K15" s="13">
        <v>470.50561528373441</v>
      </c>
      <c r="L15" s="13">
        <v>470.50561528373441</v>
      </c>
    </row>
    <row r="16" spans="1:12" ht="15" customHeight="1" x14ac:dyDescent="0.3">
      <c r="A16" s="1"/>
      <c r="B16" s="27" t="s">
        <v>143</v>
      </c>
      <c r="C16" s="25"/>
      <c r="D16" s="26">
        <v>0</v>
      </c>
      <c r="E16" s="25"/>
      <c r="F16" s="26"/>
      <c r="G16" s="26"/>
      <c r="H16" s="25"/>
      <c r="I16" s="13">
        <v>0</v>
      </c>
      <c r="J16" s="13">
        <v>0</v>
      </c>
      <c r="K16" s="13">
        <v>0</v>
      </c>
      <c r="L16" s="13">
        <v>0</v>
      </c>
    </row>
    <row r="17" spans="1:12" ht="15" customHeight="1" x14ac:dyDescent="0.3">
      <c r="A17" s="1"/>
      <c r="B17" s="27" t="s">
        <v>144</v>
      </c>
      <c r="C17" s="25"/>
      <c r="D17" s="26">
        <v>252.69</v>
      </c>
      <c r="E17" s="25"/>
      <c r="F17" s="26"/>
      <c r="G17" s="26"/>
      <c r="H17" s="25"/>
      <c r="I17" s="13">
        <v>266.41201509042207</v>
      </c>
      <c r="J17" s="13">
        <v>274.73564683222975</v>
      </c>
      <c r="K17" s="13">
        <v>264.94453222619848</v>
      </c>
      <c r="L17" s="13">
        <v>259.46991363934774</v>
      </c>
    </row>
    <row r="18" spans="1:12" ht="15" customHeight="1" x14ac:dyDescent="0.3">
      <c r="A18" s="1"/>
      <c r="B18" s="27" t="s">
        <v>145</v>
      </c>
      <c r="C18" s="25"/>
      <c r="D18" s="26">
        <v>132.239</v>
      </c>
      <c r="E18" s="25"/>
      <c r="F18" s="26"/>
      <c r="G18" s="26"/>
      <c r="H18" s="25"/>
      <c r="I18" s="13">
        <v>130.25700000000001</v>
      </c>
      <c r="J18" s="13">
        <v>129.358</v>
      </c>
      <c r="K18" s="13">
        <v>130.69999999999999</v>
      </c>
      <c r="L18" s="13">
        <v>130.69999999999999</v>
      </c>
    </row>
    <row r="19" spans="1:12" ht="15" customHeight="1" x14ac:dyDescent="0.3">
      <c r="A19" s="1"/>
      <c r="B19" s="27" t="s">
        <v>146</v>
      </c>
      <c r="C19" s="25"/>
      <c r="D19" s="26">
        <v>212.25299999999999</v>
      </c>
      <c r="E19" s="25"/>
      <c r="F19" s="26"/>
      <c r="G19" s="26"/>
      <c r="H19" s="25"/>
      <c r="I19" s="13">
        <v>197.38921299512594</v>
      </c>
      <c r="J19" s="13">
        <v>197.38921299512594</v>
      </c>
      <c r="K19" s="13">
        <v>168.77469383071099</v>
      </c>
      <c r="L19" s="13">
        <v>168.77469383071099</v>
      </c>
    </row>
    <row r="20" spans="1:12" ht="15" customHeight="1" x14ac:dyDescent="0.3">
      <c r="A20" s="1"/>
      <c r="B20" s="27" t="s">
        <v>46</v>
      </c>
      <c r="C20" s="25"/>
      <c r="D20" s="26">
        <v>573.2819999999997</v>
      </c>
      <c r="E20" s="25"/>
      <c r="F20" s="26"/>
      <c r="G20" s="26"/>
      <c r="H20" s="25"/>
      <c r="I20" s="13">
        <v>936.68241544480225</v>
      </c>
      <c r="J20" s="13">
        <v>960.90202933476394</v>
      </c>
      <c r="K20" s="13">
        <v>815.58635765621693</v>
      </c>
      <c r="L20" s="13">
        <v>813.65235765621765</v>
      </c>
    </row>
    <row r="21" spans="1:12" ht="15" customHeight="1" x14ac:dyDescent="0.3">
      <c r="A21" s="1"/>
      <c r="B21" s="24" t="s">
        <v>13</v>
      </c>
      <c r="C21" s="25"/>
      <c r="D21" s="26">
        <v>7815.067</v>
      </c>
      <c r="E21" s="25"/>
      <c r="F21" s="26"/>
      <c r="G21" s="26"/>
      <c r="H21" s="25"/>
      <c r="I21" s="26">
        <v>7922.1139298443177</v>
      </c>
      <c r="J21" s="26">
        <v>8030.6869060938925</v>
      </c>
      <c r="K21" s="26">
        <v>7969.2053013258856</v>
      </c>
      <c r="L21" s="26">
        <v>7960.252301325886</v>
      </c>
    </row>
    <row r="22" spans="1:12" ht="15" customHeight="1" x14ac:dyDescent="0.3">
      <c r="A22" s="1"/>
      <c r="B22" s="27" t="s">
        <v>14</v>
      </c>
      <c r="C22" s="25"/>
      <c r="D22" s="26">
        <v>4012.38</v>
      </c>
      <c r="E22" s="25"/>
      <c r="F22" s="26"/>
      <c r="G22" s="26"/>
      <c r="H22" s="25"/>
      <c r="I22" s="26">
        <v>4147.4399999999996</v>
      </c>
      <c r="J22" s="26">
        <v>4302.7529999999997</v>
      </c>
      <c r="K22" s="26">
        <v>4270.7800000000007</v>
      </c>
      <c r="L22" s="26">
        <v>4261.8270000000002</v>
      </c>
    </row>
    <row r="23" spans="1:12" s="1" customFormat="1" ht="15" customHeight="1" x14ac:dyDescent="0.3">
      <c r="B23" s="28" t="s">
        <v>15</v>
      </c>
      <c r="C23" s="25"/>
      <c r="D23" s="26">
        <v>3906.8589999999999</v>
      </c>
      <c r="E23" s="25"/>
      <c r="F23" s="26"/>
      <c r="G23" s="26"/>
      <c r="H23" s="25"/>
      <c r="I23" s="26"/>
      <c r="J23" s="26"/>
      <c r="K23" s="26"/>
    </row>
    <row r="24" spans="1:12" s="1" customFormat="1" ht="15" customHeight="1" x14ac:dyDescent="0.3">
      <c r="B24" s="28" t="s">
        <v>16</v>
      </c>
      <c r="C24" s="25"/>
      <c r="D24" s="26">
        <v>105.521</v>
      </c>
      <c r="E24" s="25"/>
      <c r="F24" s="26"/>
      <c r="G24" s="26"/>
      <c r="H24" s="25"/>
      <c r="I24" s="26"/>
      <c r="J24" s="26"/>
      <c r="K24" s="26"/>
    </row>
    <row r="25" spans="1:12" ht="15" customHeight="1" x14ac:dyDescent="0.3">
      <c r="A25" s="1"/>
      <c r="B25" s="27" t="s">
        <v>17</v>
      </c>
      <c r="C25" s="25"/>
      <c r="D25" s="26">
        <v>3309.3919999999998</v>
      </c>
      <c r="E25" s="25"/>
      <c r="F25" s="26"/>
      <c r="G25" s="26"/>
      <c r="H25" s="25"/>
      <c r="I25" s="26">
        <v>3285.1770000000001</v>
      </c>
      <c r="J25" s="26">
        <v>3227.93</v>
      </c>
      <c r="K25" s="26">
        <v>3204.3989999999999</v>
      </c>
      <c r="L25" s="26">
        <v>3204.3989999999999</v>
      </c>
    </row>
    <row r="26" spans="1:12" ht="15" customHeight="1" x14ac:dyDescent="0.3">
      <c r="A26" s="1"/>
      <c r="B26" s="40" t="s">
        <v>147</v>
      </c>
      <c r="C26" s="25"/>
      <c r="D26" s="26">
        <v>98.293999999999997</v>
      </c>
      <c r="E26" s="25"/>
      <c r="F26" s="26"/>
      <c r="G26" s="26"/>
      <c r="H26" s="25"/>
      <c r="I26" s="26">
        <v>100.568</v>
      </c>
      <c r="J26" s="26">
        <v>98.364999999999995</v>
      </c>
      <c r="K26" s="26">
        <v>97.647000000000006</v>
      </c>
      <c r="L26" s="26">
        <v>97.647000000000006</v>
      </c>
    </row>
    <row r="27" spans="1:12" ht="15" customHeight="1" x14ac:dyDescent="0.3">
      <c r="A27" s="1"/>
      <c r="B27" s="27" t="s">
        <v>18</v>
      </c>
      <c r="C27" s="25"/>
      <c r="D27" s="26">
        <v>290.45</v>
      </c>
      <c r="E27" s="25"/>
      <c r="F27" s="26"/>
      <c r="G27" s="26"/>
      <c r="H27" s="25"/>
      <c r="I27" s="26">
        <v>305.45400000000001</v>
      </c>
      <c r="J27" s="26">
        <v>305.18400000000003</v>
      </c>
      <c r="K27" s="26">
        <v>306.56400000000002</v>
      </c>
      <c r="L27" s="26">
        <v>306.56400000000002</v>
      </c>
    </row>
    <row r="28" spans="1:12" ht="15" customHeight="1" x14ac:dyDescent="0.3">
      <c r="A28" s="1"/>
      <c r="B28" s="27" t="s">
        <v>12</v>
      </c>
      <c r="C28" s="25"/>
      <c r="D28" s="26">
        <v>45.463999999999999</v>
      </c>
      <c r="E28" s="25"/>
      <c r="F28" s="26"/>
      <c r="G28" s="26"/>
      <c r="H28" s="25"/>
      <c r="I28" s="26">
        <v>37.070660998281411</v>
      </c>
      <c r="J28" s="26">
        <v>37.379407575559931</v>
      </c>
      <c r="K28" s="26">
        <v>38.415385810659167</v>
      </c>
      <c r="L28" s="26">
        <v>38.415385810659167</v>
      </c>
    </row>
    <row r="29" spans="1:12" ht="15" customHeight="1" x14ac:dyDescent="0.3">
      <c r="A29" s="1"/>
      <c r="B29" s="27" t="s">
        <v>46</v>
      </c>
      <c r="C29" s="25"/>
      <c r="D29" s="26">
        <v>157.38100000000009</v>
      </c>
      <c r="E29" s="25"/>
      <c r="F29" s="26"/>
      <c r="G29" s="26"/>
      <c r="H29" s="25"/>
      <c r="I29" s="26">
        <v>146.97226884603606</v>
      </c>
      <c r="J29" s="26">
        <v>157.4404985183337</v>
      </c>
      <c r="K29" s="26">
        <v>149.04691551522592</v>
      </c>
      <c r="L29" s="26">
        <v>149.04691551522592</v>
      </c>
    </row>
    <row r="30" spans="1:12" ht="15" customHeight="1" x14ac:dyDescent="0.3">
      <c r="A30" s="1"/>
      <c r="B30" s="24" t="s">
        <v>19</v>
      </c>
      <c r="C30" s="25"/>
      <c r="D30" s="26">
        <v>0</v>
      </c>
      <c r="E30" s="25"/>
      <c r="F30" s="26"/>
      <c r="G30" s="26"/>
      <c r="H30" s="25"/>
      <c r="I30" s="26">
        <v>0</v>
      </c>
      <c r="J30" s="26">
        <v>0</v>
      </c>
      <c r="K30" s="26">
        <v>0</v>
      </c>
      <c r="L30" s="26">
        <v>0</v>
      </c>
    </row>
    <row r="31" spans="1:12" ht="15" customHeight="1" x14ac:dyDescent="0.3">
      <c r="A31" s="1"/>
      <c r="B31" s="20" t="s">
        <v>20</v>
      </c>
      <c r="C31" s="21"/>
      <c r="D31" s="22">
        <v>15845.755999999999</v>
      </c>
      <c r="E31" s="21"/>
      <c r="F31" s="22"/>
      <c r="G31" s="22"/>
      <c r="H31" s="21"/>
      <c r="I31" s="22">
        <v>16425.042787198126</v>
      </c>
      <c r="J31" s="22">
        <v>16711.899243570628</v>
      </c>
      <c r="K31" s="22">
        <v>16729.774856471369</v>
      </c>
      <c r="L31" s="22">
        <v>16704.989515550449</v>
      </c>
    </row>
    <row r="32" spans="1:12" ht="15" customHeight="1" x14ac:dyDescent="0.3">
      <c r="A32" s="1"/>
      <c r="B32" s="24" t="s">
        <v>21</v>
      </c>
      <c r="C32" s="25"/>
      <c r="D32" s="26">
        <v>15594.571</v>
      </c>
      <c r="E32" s="25"/>
      <c r="F32" s="26"/>
      <c r="G32" s="26"/>
      <c r="H32" s="25"/>
      <c r="I32" s="13">
        <v>16110.593996258118</v>
      </c>
      <c r="J32" s="13">
        <v>16388.531697670616</v>
      </c>
      <c r="K32" s="13">
        <v>16392.043978975558</v>
      </c>
      <c r="L32" s="13">
        <v>16384.860809916638</v>
      </c>
    </row>
    <row r="33" spans="1:12" s="1" customFormat="1" ht="15" customHeight="1" x14ac:dyDescent="0.3">
      <c r="B33" s="27" t="s">
        <v>22</v>
      </c>
      <c r="C33" s="25"/>
      <c r="D33" s="26">
        <v>9044.518</v>
      </c>
      <c r="E33" s="25"/>
      <c r="F33" s="26"/>
      <c r="G33" s="26"/>
      <c r="H33" s="25"/>
      <c r="I33" s="13"/>
      <c r="J33" s="13"/>
      <c r="K33" s="13"/>
    </row>
    <row r="34" spans="1:12" s="1" customFormat="1" ht="15" customHeight="1" x14ac:dyDescent="0.3">
      <c r="B34" s="27" t="s">
        <v>148</v>
      </c>
      <c r="C34" s="25"/>
      <c r="D34" s="26">
        <v>6550.0529999999999</v>
      </c>
      <c r="E34" s="25"/>
      <c r="F34" s="26"/>
      <c r="G34" s="26"/>
      <c r="H34" s="25"/>
      <c r="I34" s="13"/>
      <c r="J34" s="13"/>
      <c r="K34" s="13"/>
    </row>
    <row r="35" spans="1:12" ht="15" customHeight="1" x14ac:dyDescent="0.3">
      <c r="A35" s="1"/>
      <c r="B35" s="24" t="s">
        <v>23</v>
      </c>
      <c r="C35" s="25"/>
      <c r="D35" s="26">
        <v>251.185</v>
      </c>
      <c r="E35" s="25"/>
      <c r="F35" s="26"/>
      <c r="G35" s="26"/>
      <c r="H35" s="25"/>
      <c r="I35" s="13">
        <v>314.44879094000964</v>
      </c>
      <c r="J35" s="13">
        <v>323.3675459000097</v>
      </c>
      <c r="K35" s="13">
        <v>337.7308774958093</v>
      </c>
      <c r="L35" s="13">
        <v>320.12870563380994</v>
      </c>
    </row>
    <row r="36" spans="1:12" ht="15" customHeight="1" x14ac:dyDescent="0.3">
      <c r="A36" s="1"/>
      <c r="B36" s="20" t="s">
        <v>24</v>
      </c>
      <c r="C36" s="21"/>
      <c r="D36" s="22">
        <v>5059.884</v>
      </c>
      <c r="E36" s="21"/>
      <c r="F36" s="22"/>
      <c r="G36" s="22"/>
      <c r="H36" s="21"/>
      <c r="I36" s="22">
        <v>3534.2569419749511</v>
      </c>
      <c r="J36" s="22">
        <v>3496.1288157244894</v>
      </c>
      <c r="K36" s="22">
        <v>3552.8244887225046</v>
      </c>
      <c r="L36" s="22">
        <v>3458.1531911334005</v>
      </c>
    </row>
    <row r="37" spans="1:12" ht="15" customHeight="1" x14ac:dyDescent="0.3">
      <c r="A37" s="1"/>
      <c r="B37" s="24" t="s">
        <v>25</v>
      </c>
      <c r="C37" s="25"/>
      <c r="D37" s="26">
        <v>4569.7610000000004</v>
      </c>
      <c r="E37" s="25"/>
      <c r="F37" s="26"/>
      <c r="G37" s="26"/>
      <c r="H37" s="25"/>
      <c r="I37" s="13">
        <v>2818.4804337518121</v>
      </c>
      <c r="J37" s="13">
        <v>2807.9873521952245</v>
      </c>
      <c r="K37" s="13">
        <v>2858.8733416486152</v>
      </c>
      <c r="L37" s="13">
        <v>2795.1392654218866</v>
      </c>
    </row>
    <row r="38" spans="1:12" ht="15" customHeight="1" x14ac:dyDescent="0.3">
      <c r="A38" s="1"/>
      <c r="B38" s="27" t="s">
        <v>26</v>
      </c>
      <c r="C38" s="25"/>
      <c r="D38" s="26">
        <v>4323.7420000000002</v>
      </c>
      <c r="E38" s="25"/>
      <c r="F38" s="26"/>
      <c r="G38" s="26"/>
      <c r="H38" s="25"/>
      <c r="I38" s="13">
        <v>2583.4426212343265</v>
      </c>
      <c r="J38" s="13">
        <v>2570.2149953512026</v>
      </c>
      <c r="K38" s="13">
        <v>2615.2768184159395</v>
      </c>
      <c r="L38" s="13">
        <v>2546.1330659355763</v>
      </c>
    </row>
    <row r="39" spans="1:12" ht="15" customHeight="1" x14ac:dyDescent="0.3">
      <c r="A39" s="1"/>
      <c r="B39" s="27" t="s">
        <v>27</v>
      </c>
      <c r="C39" s="25"/>
      <c r="D39" s="26">
        <v>246.01900000000001</v>
      </c>
      <c r="E39" s="25"/>
      <c r="F39" s="26"/>
      <c r="G39" s="26"/>
      <c r="H39" s="25"/>
      <c r="I39" s="13">
        <v>235.03781251748569</v>
      </c>
      <c r="J39" s="13">
        <v>237.77235684402189</v>
      </c>
      <c r="K39" s="13">
        <v>243.59652323267574</v>
      </c>
      <c r="L39" s="13">
        <v>249.00619948631049</v>
      </c>
    </row>
    <row r="40" spans="1:12" ht="15" customHeight="1" x14ac:dyDescent="0.3">
      <c r="A40" s="1"/>
      <c r="B40" s="24" t="s">
        <v>28</v>
      </c>
      <c r="C40" s="25"/>
      <c r="D40" s="26">
        <v>490.12299999999999</v>
      </c>
      <c r="E40" s="25"/>
      <c r="F40" s="26"/>
      <c r="G40" s="26"/>
      <c r="H40" s="25"/>
      <c r="I40" s="13">
        <v>715.77650822313899</v>
      </c>
      <c r="J40" s="13">
        <v>688.1414635292648</v>
      </c>
      <c r="K40" s="13">
        <v>693.95114707388939</v>
      </c>
      <c r="L40" s="13">
        <v>663.01392571151359</v>
      </c>
    </row>
    <row r="41" spans="1:12" ht="15" customHeight="1" x14ac:dyDescent="0.3">
      <c r="A41" s="1"/>
      <c r="B41" s="27" t="s">
        <v>29</v>
      </c>
      <c r="C41" s="25"/>
      <c r="D41" s="26">
        <v>352.12299999999999</v>
      </c>
      <c r="E41" s="25"/>
      <c r="F41" s="26"/>
      <c r="G41" s="26"/>
      <c r="H41" s="25"/>
      <c r="I41" s="13">
        <v>389.54540509948566</v>
      </c>
      <c r="J41" s="13">
        <v>359.75092790948565</v>
      </c>
      <c r="K41" s="13">
        <v>362.8813610585072</v>
      </c>
      <c r="L41" s="13">
        <v>362.88136105850731</v>
      </c>
    </row>
    <row r="42" spans="1:12" ht="15" customHeight="1" x14ac:dyDescent="0.3">
      <c r="A42" s="1"/>
      <c r="B42" s="27" t="s">
        <v>30</v>
      </c>
      <c r="C42" s="25"/>
      <c r="D42" s="26">
        <v>63.103999999999999</v>
      </c>
      <c r="E42" s="25"/>
      <c r="F42" s="26"/>
      <c r="G42" s="26"/>
      <c r="H42" s="25"/>
      <c r="I42" s="13">
        <v>267.53151227365333</v>
      </c>
      <c r="J42" s="13">
        <v>269.24392376977914</v>
      </c>
      <c r="K42" s="13">
        <v>269.95604109538226</v>
      </c>
      <c r="L42" s="13">
        <v>239.01881973300624</v>
      </c>
    </row>
    <row r="43" spans="1:12" ht="15" customHeight="1" x14ac:dyDescent="0.3">
      <c r="A43" s="1"/>
      <c r="B43" s="20" t="s">
        <v>31</v>
      </c>
      <c r="C43" s="21"/>
      <c r="D43" s="22">
        <v>2978.9519999999998</v>
      </c>
      <c r="E43" s="21"/>
      <c r="F43" s="22"/>
      <c r="G43" s="22"/>
      <c r="H43" s="21"/>
      <c r="I43" s="22">
        <v>3095.1423154565309</v>
      </c>
      <c r="J43" s="22">
        <v>3107.2585324896081</v>
      </c>
      <c r="K43" s="22">
        <v>2828.4595626992186</v>
      </c>
      <c r="L43" s="22">
        <v>2797.0320484044614</v>
      </c>
    </row>
    <row r="44" spans="1:12" ht="15" customHeight="1" x14ac:dyDescent="0.3">
      <c r="A44" s="1"/>
      <c r="B44" s="27" t="s">
        <v>35</v>
      </c>
      <c r="C44" s="25"/>
      <c r="D44" s="26">
        <v>2336.77</v>
      </c>
      <c r="E44" s="25"/>
      <c r="F44" s="26"/>
      <c r="G44" s="26"/>
      <c r="H44" s="25"/>
      <c r="I44" s="13">
        <v>2351.546503025932</v>
      </c>
      <c r="J44" s="13">
        <v>2351.546503025932</v>
      </c>
      <c r="K44" s="13">
        <v>2043.7233417185514</v>
      </c>
      <c r="L44" s="13">
        <v>2069.5125487185514</v>
      </c>
    </row>
    <row r="45" spans="1:12" ht="15" customHeight="1" x14ac:dyDescent="0.3">
      <c r="A45" s="1"/>
      <c r="B45" s="24" t="s">
        <v>32</v>
      </c>
      <c r="C45" s="25"/>
      <c r="D45" s="26">
        <v>0</v>
      </c>
      <c r="E45" s="25"/>
      <c r="F45" s="26"/>
      <c r="G45" s="26"/>
      <c r="H45" s="25"/>
      <c r="I45" s="13"/>
      <c r="J45" s="13"/>
      <c r="K45" s="13"/>
    </row>
    <row r="46" spans="1:12" ht="15" customHeight="1" x14ac:dyDescent="0.3">
      <c r="A46" s="1"/>
      <c r="B46" s="24" t="s">
        <v>33</v>
      </c>
      <c r="C46" s="25"/>
      <c r="D46" s="26">
        <v>2771.33</v>
      </c>
      <c r="E46" s="25"/>
      <c r="F46" s="26"/>
      <c r="G46" s="26"/>
      <c r="H46" s="25"/>
      <c r="I46" s="13">
        <v>1125.0832622028552</v>
      </c>
      <c r="J46" s="13">
        <v>1136.9851841938112</v>
      </c>
      <c r="K46" s="13">
        <v>1248.8843495744527</v>
      </c>
      <c r="L46" s="13">
        <v>1217.4568352796955</v>
      </c>
    </row>
    <row r="47" spans="1:12" ht="15" customHeight="1" x14ac:dyDescent="0.3">
      <c r="A47" s="1"/>
      <c r="B47" s="24" t="s">
        <v>34</v>
      </c>
      <c r="C47" s="25"/>
      <c r="D47" s="26">
        <v>207.62200000000001</v>
      </c>
      <c r="E47" s="25"/>
      <c r="F47" s="26"/>
      <c r="G47" s="26"/>
      <c r="H47" s="25"/>
      <c r="I47" s="13">
        <v>1970.0590532536758</v>
      </c>
      <c r="J47" s="13">
        <v>1970.2733482957972</v>
      </c>
      <c r="K47" s="13">
        <v>1579.5752131247657</v>
      </c>
      <c r="L47" s="13">
        <v>1579.5752131247657</v>
      </c>
    </row>
    <row r="48" spans="1:12" s="31" customFormat="1" ht="15" customHeight="1" x14ac:dyDescent="0.3">
      <c r="B48" s="32" t="s">
        <v>80</v>
      </c>
      <c r="C48" s="33"/>
      <c r="D48" s="34">
        <f>D51+D54+D55+D58+D64+D67+D84+D88</f>
        <v>49387.358</v>
      </c>
      <c r="E48" s="25"/>
      <c r="F48" s="34">
        <f t="shared" ref="F48:G48" si="7">F51+F54+F55+F58+F64+F67+F84+F88</f>
        <v>0</v>
      </c>
      <c r="G48" s="34">
        <f t="shared" si="7"/>
        <v>0</v>
      </c>
      <c r="H48" s="33"/>
      <c r="I48" s="34">
        <f t="shared" ref="I48:J48" si="8">I51+I54+I55+I58+I64+I67+I84+I88</f>
        <v>48574.862890668475</v>
      </c>
      <c r="J48" s="34">
        <f t="shared" si="8"/>
        <v>48931.893852843874</v>
      </c>
      <c r="K48" s="34">
        <f t="shared" ref="K48:L48" si="9">K51+K54+K55+K58+K64+K67+K84+K88</f>
        <v>48184.232285169754</v>
      </c>
      <c r="L48" s="34">
        <f t="shared" si="9"/>
        <v>48113.685323016776</v>
      </c>
    </row>
    <row r="49" spans="1:12" s="31" customFormat="1" ht="15" customHeight="1" x14ac:dyDescent="0.3">
      <c r="B49" s="32" t="s">
        <v>7</v>
      </c>
      <c r="C49" s="33"/>
      <c r="D49" s="35">
        <f>D48/D$96*100</f>
        <v>46.796933849445502</v>
      </c>
      <c r="E49" s="33"/>
      <c r="F49" s="35">
        <f>F48/F$96*100</f>
        <v>0</v>
      </c>
      <c r="G49" s="35">
        <f>G48/G$96*100</f>
        <v>0</v>
      </c>
      <c r="H49" s="33"/>
      <c r="I49" s="35">
        <f t="shared" ref="I49:J49" si="10">I48/I$96*100</f>
        <v>46.027055146622345</v>
      </c>
      <c r="J49" s="35">
        <f t="shared" si="10"/>
        <v>46.207640179598755</v>
      </c>
      <c r="K49" s="35">
        <f t="shared" ref="K49:L49" si="11">K48/K$96*100</f>
        <v>45.821609329091345</v>
      </c>
      <c r="L49" s="35">
        <f t="shared" si="11"/>
        <v>45.754521504178072</v>
      </c>
    </row>
    <row r="50" spans="1:12" ht="15" customHeight="1" x14ac:dyDescent="0.3">
      <c r="A50" s="1"/>
      <c r="B50" s="20" t="s">
        <v>36</v>
      </c>
      <c r="C50" s="21"/>
      <c r="D50" s="22">
        <v>44215.201000000001</v>
      </c>
      <c r="E50" s="21"/>
      <c r="F50" s="22"/>
      <c r="G50" s="22"/>
      <c r="H50" s="21"/>
      <c r="I50" s="22">
        <v>42149.019534508305</v>
      </c>
      <c r="J50" s="22">
        <v>42489.32345105979</v>
      </c>
      <c r="K50" s="22">
        <v>42581.933256035481</v>
      </c>
      <c r="L50" s="22">
        <v>42259.538109996247</v>
      </c>
    </row>
    <row r="51" spans="1:12" ht="15" customHeight="1" x14ac:dyDescent="0.3">
      <c r="A51" s="1"/>
      <c r="B51" s="24" t="s">
        <v>37</v>
      </c>
      <c r="C51" s="25"/>
      <c r="D51" s="26">
        <v>10597.133000000002</v>
      </c>
      <c r="E51" s="25"/>
      <c r="F51" s="26"/>
      <c r="G51" s="26"/>
      <c r="H51" s="25"/>
      <c r="I51" s="13">
        <v>11807.534909630249</v>
      </c>
      <c r="J51" s="13">
        <v>11956.089665958812</v>
      </c>
      <c r="K51" s="13">
        <v>12003.479602595216</v>
      </c>
      <c r="L51" s="13">
        <v>12032.153919575892</v>
      </c>
    </row>
    <row r="52" spans="1:12" ht="15" customHeight="1" x14ac:dyDescent="0.3">
      <c r="A52" s="1"/>
      <c r="B52" s="27" t="s">
        <v>38</v>
      </c>
      <c r="C52" s="25"/>
      <c r="D52" s="26">
        <v>7740.59</v>
      </c>
      <c r="E52" s="25"/>
      <c r="F52" s="26"/>
      <c r="G52" s="26"/>
      <c r="H52" s="25"/>
      <c r="I52" s="13">
        <v>8543.6913079544938</v>
      </c>
      <c r="J52" s="13">
        <v>8636.67327732171</v>
      </c>
      <c r="K52" s="13">
        <v>8642.7631992216411</v>
      </c>
      <c r="L52" s="13">
        <v>8679.5508545559896</v>
      </c>
    </row>
    <row r="53" spans="1:12" ht="15" customHeight="1" x14ac:dyDescent="0.3">
      <c r="A53" s="1"/>
      <c r="B53" s="27" t="s">
        <v>39</v>
      </c>
      <c r="C53" s="25"/>
      <c r="D53" s="26">
        <v>2856.5430000000015</v>
      </c>
      <c r="E53" s="25"/>
      <c r="F53" s="26"/>
      <c r="G53" s="26"/>
      <c r="H53" s="25"/>
      <c r="I53" s="13">
        <v>3263.843601675756</v>
      </c>
      <c r="J53" s="13">
        <v>3319.416388637102</v>
      </c>
      <c r="K53" s="13">
        <v>3360.7164033735744</v>
      </c>
      <c r="L53" s="13">
        <v>3352.6030650199018</v>
      </c>
    </row>
    <row r="54" spans="1:12" ht="15" customHeight="1" x14ac:dyDescent="0.3">
      <c r="A54" s="1"/>
      <c r="B54" s="24" t="s">
        <v>40</v>
      </c>
      <c r="C54" s="25"/>
      <c r="D54" s="26">
        <v>7828.8549999999996</v>
      </c>
      <c r="E54" s="25"/>
      <c r="F54" s="26"/>
      <c r="G54" s="26"/>
      <c r="H54" s="25"/>
      <c r="I54" s="13">
        <v>5922.7872170487126</v>
      </c>
      <c r="J54" s="13">
        <v>6043.4283510212208</v>
      </c>
      <c r="K54" s="13">
        <v>6227.081815184054</v>
      </c>
      <c r="L54" s="13">
        <v>6405.1618445653103</v>
      </c>
    </row>
    <row r="55" spans="1:12" ht="15" customHeight="1" x14ac:dyDescent="0.3">
      <c r="A55" s="1"/>
      <c r="B55" s="24" t="s">
        <v>74</v>
      </c>
      <c r="C55" s="25"/>
      <c r="D55" s="26">
        <v>112.85</v>
      </c>
      <c r="E55" s="25"/>
      <c r="F55" s="26"/>
      <c r="G55" s="26"/>
      <c r="H55" s="25"/>
      <c r="I55" s="13">
        <v>152.81446716451464</v>
      </c>
      <c r="J55" s="13">
        <v>152.14113577768231</v>
      </c>
      <c r="K55" s="13">
        <v>162.18052053621315</v>
      </c>
      <c r="L55" s="13">
        <v>150.02277074962524</v>
      </c>
    </row>
    <row r="56" spans="1:12" ht="15" customHeight="1" x14ac:dyDescent="0.3">
      <c r="A56" s="1"/>
      <c r="B56" s="27" t="s">
        <v>75</v>
      </c>
      <c r="C56" s="25"/>
      <c r="D56" s="26">
        <v>112.85</v>
      </c>
      <c r="E56" s="25"/>
      <c r="F56" s="26"/>
      <c r="G56" s="26"/>
      <c r="H56" s="25"/>
      <c r="I56" s="13">
        <v>152.81446716451464</v>
      </c>
      <c r="J56" s="13">
        <v>152.14113577768231</v>
      </c>
      <c r="K56" s="13">
        <v>162.18052053621315</v>
      </c>
      <c r="L56" s="13">
        <v>150.02277074962524</v>
      </c>
    </row>
    <row r="57" spans="1:12" ht="15" customHeight="1" x14ac:dyDescent="0.3">
      <c r="A57" s="1"/>
      <c r="B57" s="27" t="s">
        <v>76</v>
      </c>
      <c r="C57" s="25"/>
      <c r="D57" s="26">
        <v>0</v>
      </c>
      <c r="E57" s="25"/>
      <c r="F57" s="26"/>
      <c r="G57" s="26"/>
      <c r="H57" s="25"/>
      <c r="I57" s="13">
        <v>0</v>
      </c>
      <c r="J57" s="13">
        <v>0</v>
      </c>
      <c r="K57" s="13">
        <v>0</v>
      </c>
      <c r="L57" s="13">
        <v>0</v>
      </c>
    </row>
    <row r="58" spans="1:12" ht="15" customHeight="1" x14ac:dyDescent="0.3">
      <c r="A58" s="1"/>
      <c r="B58" s="24" t="s">
        <v>41</v>
      </c>
      <c r="C58" s="25"/>
      <c r="D58" s="26">
        <v>1118.0930000000001</v>
      </c>
      <c r="E58" s="25"/>
      <c r="F58" s="26"/>
      <c r="G58" s="26"/>
      <c r="H58" s="25"/>
      <c r="I58" s="13">
        <v>1077.3676470477328</v>
      </c>
      <c r="J58" s="13">
        <v>1117.6860468703553</v>
      </c>
      <c r="K58" s="13">
        <v>1129.9364473849237</v>
      </c>
      <c r="L58" s="13">
        <v>1033.7386982108524</v>
      </c>
    </row>
    <row r="59" spans="1:12" s="1" customFormat="1" ht="15" customHeight="1" x14ac:dyDescent="0.3">
      <c r="B59" s="27" t="s">
        <v>42</v>
      </c>
      <c r="C59" s="25"/>
      <c r="D59" s="26">
        <v>245.80199999999999</v>
      </c>
      <c r="E59" s="25"/>
      <c r="F59" s="26"/>
      <c r="G59" s="26"/>
      <c r="H59" s="25"/>
      <c r="I59" s="13"/>
      <c r="J59" s="13"/>
      <c r="K59" s="13"/>
    </row>
    <row r="60" spans="1:12" s="1" customFormat="1" ht="15" customHeight="1" x14ac:dyDescent="0.3">
      <c r="B60" s="27" t="s">
        <v>43</v>
      </c>
      <c r="C60" s="25"/>
      <c r="D60" s="26">
        <v>261.37400000000002</v>
      </c>
      <c r="E60" s="25"/>
      <c r="F60" s="26"/>
      <c r="G60" s="26"/>
      <c r="H60" s="25"/>
      <c r="I60" s="13"/>
      <c r="J60" s="13"/>
      <c r="K60" s="13"/>
    </row>
    <row r="61" spans="1:12" s="1" customFormat="1" ht="15" customHeight="1" x14ac:dyDescent="0.3">
      <c r="B61" s="28" t="s">
        <v>44</v>
      </c>
      <c r="C61" s="25"/>
      <c r="D61" s="26">
        <v>0.374</v>
      </c>
      <c r="E61" s="25"/>
      <c r="F61" s="26"/>
      <c r="G61" s="26"/>
      <c r="H61" s="25"/>
      <c r="I61" s="13"/>
      <c r="J61" s="13"/>
      <c r="K61" s="13"/>
    </row>
    <row r="62" spans="1:12" s="1" customFormat="1" ht="15" customHeight="1" x14ac:dyDescent="0.3">
      <c r="B62" s="28" t="s">
        <v>45</v>
      </c>
      <c r="C62" s="25"/>
      <c r="D62" s="26">
        <v>255</v>
      </c>
      <c r="E62" s="25"/>
      <c r="F62" s="26"/>
      <c r="G62" s="26"/>
      <c r="H62" s="25"/>
      <c r="I62" s="13"/>
      <c r="J62" s="13"/>
      <c r="K62" s="13"/>
    </row>
    <row r="63" spans="1:12" s="1" customFormat="1" ht="15" customHeight="1" x14ac:dyDescent="0.3">
      <c r="B63" s="27" t="s">
        <v>46</v>
      </c>
      <c r="C63" s="25"/>
      <c r="D63" s="26">
        <v>610.91700000000003</v>
      </c>
      <c r="E63" s="25"/>
      <c r="F63" s="26"/>
      <c r="G63" s="26"/>
      <c r="H63" s="25"/>
      <c r="I63" s="13"/>
      <c r="J63" s="13"/>
      <c r="K63" s="13"/>
    </row>
    <row r="64" spans="1:12" ht="15" customHeight="1" x14ac:dyDescent="0.3">
      <c r="A64" s="1"/>
      <c r="B64" s="24" t="s">
        <v>47</v>
      </c>
      <c r="C64" s="25"/>
      <c r="D64" s="26">
        <v>918.25599999999997</v>
      </c>
      <c r="E64" s="25"/>
      <c r="F64" s="26"/>
      <c r="G64" s="26"/>
      <c r="H64" s="25"/>
      <c r="I64" s="13">
        <v>1119.0986677937431</v>
      </c>
      <c r="J64" s="13">
        <v>1115.003014130571</v>
      </c>
      <c r="K64" s="13">
        <v>1099.4767566887863</v>
      </c>
      <c r="L64" s="13">
        <v>1100.9658746124305</v>
      </c>
    </row>
    <row r="65" spans="1:12" ht="15" customHeight="1" x14ac:dyDescent="0.3">
      <c r="A65" s="1"/>
      <c r="B65" s="27" t="s">
        <v>48</v>
      </c>
      <c r="C65" s="25"/>
      <c r="D65" s="26">
        <v>918.25599999999997</v>
      </c>
      <c r="E65" s="25"/>
      <c r="F65" s="26"/>
      <c r="G65" s="26"/>
      <c r="H65" s="25"/>
      <c r="I65" s="13">
        <v>1119.0986677937431</v>
      </c>
      <c r="J65" s="13">
        <v>1115.003014130571</v>
      </c>
      <c r="K65" s="13">
        <v>1099.4767566887863</v>
      </c>
      <c r="L65" s="13">
        <v>1100.9658746124305</v>
      </c>
    </row>
    <row r="66" spans="1:12" ht="15" customHeight="1" x14ac:dyDescent="0.3">
      <c r="A66" s="1"/>
      <c r="B66" s="27" t="s">
        <v>49</v>
      </c>
      <c r="C66" s="25"/>
      <c r="D66" s="26">
        <v>0</v>
      </c>
      <c r="E66" s="25"/>
      <c r="F66" s="26"/>
      <c r="G66" s="26"/>
      <c r="H66" s="25"/>
      <c r="I66" s="13">
        <v>0</v>
      </c>
      <c r="J66" s="13">
        <v>0</v>
      </c>
      <c r="K66" s="13">
        <v>0</v>
      </c>
      <c r="L66" s="13">
        <v>0</v>
      </c>
    </row>
    <row r="67" spans="1:12" ht="15" customHeight="1" x14ac:dyDescent="0.3">
      <c r="A67" s="1"/>
      <c r="B67" s="24" t="s">
        <v>50</v>
      </c>
      <c r="C67" s="25"/>
      <c r="D67" s="26">
        <v>20305.571</v>
      </c>
      <c r="E67" s="25"/>
      <c r="F67" s="26"/>
      <c r="G67" s="26"/>
      <c r="H67" s="25"/>
      <c r="I67" s="13">
        <v>19342.653702828753</v>
      </c>
      <c r="J67" s="13">
        <v>19353.631179439737</v>
      </c>
      <c r="K67" s="13">
        <v>19468.584286141086</v>
      </c>
      <c r="L67" s="13">
        <v>19445.226935833991</v>
      </c>
    </row>
    <row r="68" spans="1:12" ht="15" customHeight="1" x14ac:dyDescent="0.3">
      <c r="A68" s="1"/>
      <c r="B68" s="27" t="s">
        <v>51</v>
      </c>
      <c r="C68" s="25"/>
      <c r="D68" s="26">
        <v>14883.409</v>
      </c>
      <c r="E68" s="25"/>
      <c r="F68" s="26"/>
      <c r="G68" s="26"/>
      <c r="H68" s="25"/>
      <c r="I68" s="13">
        <v>15715.438360845079</v>
      </c>
      <c r="J68" s="13">
        <v>15737.72105084167</v>
      </c>
      <c r="K68" s="13">
        <v>15701.682239822921</v>
      </c>
      <c r="L68" s="13">
        <v>15855.875089442421</v>
      </c>
    </row>
    <row r="69" spans="1:12" ht="15" customHeight="1" x14ac:dyDescent="0.3">
      <c r="A69" s="1"/>
      <c r="B69" s="28" t="s">
        <v>52</v>
      </c>
      <c r="C69" s="25"/>
      <c r="D69" s="26">
        <v>53.875</v>
      </c>
      <c r="E69" s="25"/>
      <c r="F69" s="26"/>
      <c r="G69" s="26"/>
      <c r="H69" s="25"/>
      <c r="I69" s="13">
        <v>59.650073039144303</v>
      </c>
      <c r="J69" s="13">
        <v>60.379057039144271</v>
      </c>
      <c r="K69" s="13">
        <v>63.417210541650377</v>
      </c>
      <c r="L69" s="13">
        <v>63.734969541650401</v>
      </c>
    </row>
    <row r="70" spans="1:12" ht="15" customHeight="1" x14ac:dyDescent="0.3">
      <c r="A70" s="1"/>
      <c r="B70" s="28" t="s">
        <v>53</v>
      </c>
      <c r="C70" s="25"/>
      <c r="D70" s="26">
        <v>1069.9079999999999</v>
      </c>
      <c r="E70" s="25"/>
      <c r="F70" s="26"/>
      <c r="G70" s="26"/>
      <c r="H70" s="25"/>
      <c r="I70" s="13">
        <v>1014.9603980342106</v>
      </c>
      <c r="J70" s="13">
        <v>1099.9571360342104</v>
      </c>
      <c r="K70" s="13">
        <v>1096.0654620342107</v>
      </c>
      <c r="L70" s="13">
        <v>1097.5305990342106</v>
      </c>
    </row>
    <row r="71" spans="1:12" ht="15" customHeight="1" x14ac:dyDescent="0.3">
      <c r="A71" s="1"/>
      <c r="B71" s="28" t="s">
        <v>54</v>
      </c>
      <c r="C71" s="25"/>
      <c r="D71" s="26">
        <v>8727.7270000000008</v>
      </c>
      <c r="E71" s="25"/>
      <c r="F71" s="26"/>
      <c r="G71" s="26"/>
      <c r="H71" s="25"/>
      <c r="I71" s="13">
        <v>8787.9350583403211</v>
      </c>
      <c r="J71" s="13">
        <v>8724.0467303768073</v>
      </c>
      <c r="K71" s="13">
        <v>8724.1078617673083</v>
      </c>
      <c r="L71" s="13">
        <v>8740.1721421607563</v>
      </c>
    </row>
    <row r="72" spans="1:12" ht="15" customHeight="1" x14ac:dyDescent="0.3">
      <c r="A72" s="1"/>
      <c r="B72" s="28" t="s">
        <v>55</v>
      </c>
      <c r="C72" s="25"/>
      <c r="D72" s="26">
        <v>287.66500000000002</v>
      </c>
      <c r="E72" s="25"/>
      <c r="F72" s="26"/>
      <c r="G72" s="26"/>
      <c r="H72" s="25"/>
      <c r="I72" s="13">
        <v>300.72636799999998</v>
      </c>
      <c r="J72" s="13">
        <v>306.72036800000001</v>
      </c>
      <c r="K72" s="13">
        <v>311.01836799999995</v>
      </c>
      <c r="L72" s="13">
        <v>325.56199999999995</v>
      </c>
    </row>
    <row r="73" spans="1:12" ht="15" customHeight="1" x14ac:dyDescent="0.3">
      <c r="A73" s="1"/>
      <c r="B73" s="28" t="s">
        <v>56</v>
      </c>
      <c r="C73" s="25"/>
      <c r="D73" s="26">
        <v>2207.0219999999999</v>
      </c>
      <c r="E73" s="25"/>
      <c r="F73" s="26"/>
      <c r="G73" s="26"/>
      <c r="H73" s="25"/>
      <c r="I73" s="13">
        <v>2260.3434397069086</v>
      </c>
      <c r="J73" s="13">
        <v>2323.8748270586452</v>
      </c>
      <c r="K73" s="13">
        <v>2274.4782310661517</v>
      </c>
      <c r="L73" s="13">
        <v>2294.3014842063499</v>
      </c>
    </row>
    <row r="74" spans="1:12" ht="15" customHeight="1" x14ac:dyDescent="0.3">
      <c r="A74" s="1"/>
      <c r="B74" s="36" t="s">
        <v>57</v>
      </c>
      <c r="C74" s="25"/>
      <c r="D74" s="26">
        <v>349.13900000000001</v>
      </c>
      <c r="E74" s="25"/>
      <c r="F74" s="26"/>
      <c r="G74" s="26"/>
      <c r="H74" s="25"/>
      <c r="I74" s="13">
        <v>458.79023400000005</v>
      </c>
      <c r="J74" s="13">
        <v>473.67779100000001</v>
      </c>
      <c r="K74" s="13">
        <v>446.34859299999999</v>
      </c>
      <c r="L74" s="13">
        <v>469.955647</v>
      </c>
    </row>
    <row r="75" spans="1:12" ht="15" customHeight="1" x14ac:dyDescent="0.3">
      <c r="A75" s="1"/>
      <c r="B75" s="36" t="s">
        <v>58</v>
      </c>
      <c r="C75" s="25"/>
      <c r="D75" s="26">
        <v>43.954999999999998</v>
      </c>
      <c r="E75" s="25"/>
      <c r="F75" s="26"/>
      <c r="G75" s="26"/>
      <c r="H75" s="25"/>
      <c r="I75" s="13">
        <v>39.506197</v>
      </c>
      <c r="J75" s="13">
        <v>41.022101999999997</v>
      </c>
      <c r="K75" s="13">
        <v>38.021407000000004</v>
      </c>
      <c r="L75" s="13">
        <v>42.497437999999995</v>
      </c>
    </row>
    <row r="76" spans="1:12" ht="15" customHeight="1" x14ac:dyDescent="0.3">
      <c r="A76" s="1"/>
      <c r="B76" s="36" t="s">
        <v>59</v>
      </c>
      <c r="C76" s="25"/>
      <c r="D76" s="26">
        <v>617.88499999999999</v>
      </c>
      <c r="E76" s="25"/>
      <c r="F76" s="26"/>
      <c r="G76" s="26"/>
      <c r="H76" s="25"/>
      <c r="I76" s="13">
        <v>606.31044664517435</v>
      </c>
      <c r="J76" s="13">
        <v>630.83852945557499</v>
      </c>
      <c r="K76" s="13">
        <v>585.05705182656698</v>
      </c>
      <c r="L76" s="13">
        <v>601.5298659667651</v>
      </c>
    </row>
    <row r="77" spans="1:12" ht="15" customHeight="1" x14ac:dyDescent="0.3">
      <c r="A77" s="1"/>
      <c r="B77" s="36" t="s">
        <v>60</v>
      </c>
      <c r="C77" s="25"/>
      <c r="D77" s="26">
        <v>114.48699999999999</v>
      </c>
      <c r="E77" s="25"/>
      <c r="F77" s="26"/>
      <c r="G77" s="26"/>
      <c r="H77" s="25"/>
      <c r="I77" s="13">
        <v>100.98328554911251</v>
      </c>
      <c r="J77" s="13">
        <v>105.61817222776463</v>
      </c>
      <c r="K77" s="13">
        <v>132.81373500000001</v>
      </c>
      <c r="L77" s="13">
        <v>108.153735</v>
      </c>
    </row>
    <row r="78" spans="1:12" ht="15" customHeight="1" x14ac:dyDescent="0.3">
      <c r="A78" s="1"/>
      <c r="B78" s="36" t="s">
        <v>61</v>
      </c>
      <c r="C78" s="25"/>
      <c r="D78" s="26">
        <v>529.59500000000003</v>
      </c>
      <c r="E78" s="25"/>
      <c r="F78" s="26"/>
      <c r="G78" s="26"/>
      <c r="H78" s="25"/>
      <c r="I78" s="13">
        <v>533.97416063262176</v>
      </c>
      <c r="J78" s="13">
        <v>550.61747933609627</v>
      </c>
      <c r="K78" s="13">
        <v>551.8469425303108</v>
      </c>
      <c r="L78" s="13">
        <v>551.8469425303108</v>
      </c>
    </row>
    <row r="79" spans="1:12" ht="15" customHeight="1" x14ac:dyDescent="0.3">
      <c r="A79" s="1"/>
      <c r="B79" s="36" t="s">
        <v>62</v>
      </c>
      <c r="C79" s="25"/>
      <c r="D79" s="26">
        <v>551.96099999999979</v>
      </c>
      <c r="E79" s="25"/>
      <c r="F79" s="26"/>
      <c r="G79" s="26"/>
      <c r="H79" s="25"/>
      <c r="I79" s="13">
        <v>520.77911588000006</v>
      </c>
      <c r="J79" s="13">
        <v>522.10075303920917</v>
      </c>
      <c r="K79" s="13">
        <v>520.39050170927385</v>
      </c>
      <c r="L79" s="13">
        <v>520.31785570927377</v>
      </c>
    </row>
    <row r="80" spans="1:12" ht="15" customHeight="1" x14ac:dyDescent="0.3">
      <c r="A80" s="1"/>
      <c r="B80" s="28" t="s">
        <v>63</v>
      </c>
      <c r="C80" s="25"/>
      <c r="D80" s="26">
        <v>1545.4159999999999</v>
      </c>
      <c r="E80" s="25"/>
      <c r="F80" s="26"/>
      <c r="G80" s="26"/>
      <c r="H80" s="25"/>
      <c r="I80" s="13">
        <v>1791.3210103665774</v>
      </c>
      <c r="J80" s="13">
        <v>1708.5525984933709</v>
      </c>
      <c r="K80" s="13">
        <v>1706.4371329247001</v>
      </c>
      <c r="L80" s="13">
        <v>1706.2208636781832</v>
      </c>
    </row>
    <row r="81" spans="1:12" ht="15" customHeight="1" x14ac:dyDescent="0.3">
      <c r="A81" s="1"/>
      <c r="B81" s="36" t="s">
        <v>64</v>
      </c>
      <c r="C81" s="25"/>
      <c r="D81" s="26">
        <v>381.34800000000001</v>
      </c>
      <c r="E81" s="25"/>
      <c r="F81" s="26"/>
      <c r="G81" s="26"/>
      <c r="H81" s="25"/>
      <c r="I81" s="13">
        <v>421.79924578538902</v>
      </c>
      <c r="J81" s="13">
        <v>421.79924601750406</v>
      </c>
      <c r="K81" s="13">
        <v>421.79924571583967</v>
      </c>
      <c r="L81" s="13">
        <v>421.58272046932245</v>
      </c>
    </row>
    <row r="82" spans="1:12" ht="15" customHeight="1" x14ac:dyDescent="0.3">
      <c r="A82" s="1"/>
      <c r="B82" s="36" t="s">
        <v>65</v>
      </c>
      <c r="C82" s="25"/>
      <c r="D82" s="26">
        <v>1102.9690000000001</v>
      </c>
      <c r="E82" s="25"/>
      <c r="F82" s="26"/>
      <c r="G82" s="26"/>
      <c r="H82" s="25"/>
      <c r="I82" s="13">
        <v>1365.5686038696285</v>
      </c>
      <c r="J82" s="13">
        <v>1282.8001920843071</v>
      </c>
      <c r="K82" s="13">
        <v>1280.6693207881101</v>
      </c>
      <c r="L82" s="13">
        <v>1280.6693207881101</v>
      </c>
    </row>
    <row r="83" spans="1:12" ht="15" customHeight="1" x14ac:dyDescent="0.3">
      <c r="A83" s="1"/>
      <c r="B83" s="27" t="s">
        <v>66</v>
      </c>
      <c r="C83" s="25"/>
      <c r="D83" s="26">
        <v>5422.1620000000003</v>
      </c>
      <c r="E83" s="25"/>
      <c r="F83" s="26"/>
      <c r="G83" s="26"/>
      <c r="H83" s="25"/>
      <c r="I83" s="13">
        <v>3627.2153419836741</v>
      </c>
      <c r="J83" s="13">
        <v>3615.9101285980669</v>
      </c>
      <c r="K83" s="13">
        <v>3766.9020463181641</v>
      </c>
      <c r="L83" s="13">
        <v>3589.3518463915711</v>
      </c>
    </row>
    <row r="84" spans="1:12" ht="15" customHeight="1" x14ac:dyDescent="0.3">
      <c r="A84" s="1"/>
      <c r="B84" s="24" t="s">
        <v>33</v>
      </c>
      <c r="C84" s="25"/>
      <c r="D84" s="26">
        <v>3334.4430000000002</v>
      </c>
      <c r="E84" s="25"/>
      <c r="F84" s="26"/>
      <c r="G84" s="26"/>
      <c r="H84" s="25"/>
      <c r="I84" s="13">
        <v>2726.7629229946015</v>
      </c>
      <c r="J84" s="13">
        <v>2751.3440578614072</v>
      </c>
      <c r="K84" s="13">
        <v>2491.193827505203</v>
      </c>
      <c r="L84" s="13">
        <v>2092.2680664481459</v>
      </c>
    </row>
    <row r="85" spans="1:12" ht="15" customHeight="1" x14ac:dyDescent="0.3">
      <c r="A85" s="1"/>
      <c r="B85" s="27" t="s">
        <v>67</v>
      </c>
      <c r="C85" s="25"/>
      <c r="D85" s="26">
        <v>1026.568</v>
      </c>
      <c r="E85" s="25"/>
      <c r="F85" s="26"/>
      <c r="G85" s="26"/>
      <c r="H85" s="25"/>
      <c r="I85" s="13">
        <v>1520.093112</v>
      </c>
      <c r="J85" s="13">
        <v>1520.09311192</v>
      </c>
      <c r="K85" s="13">
        <v>1242.8416520000001</v>
      </c>
      <c r="L85" s="13">
        <v>972.40166699999997</v>
      </c>
    </row>
    <row r="86" spans="1:12" ht="15" customHeight="1" x14ac:dyDescent="0.3">
      <c r="A86" s="1"/>
      <c r="B86" s="27" t="s">
        <v>141</v>
      </c>
      <c r="C86" s="25"/>
      <c r="D86" s="26">
        <v>577.22</v>
      </c>
      <c r="E86" s="25"/>
      <c r="F86" s="26"/>
      <c r="G86" s="26"/>
      <c r="H86" s="25"/>
      <c r="I86" s="13">
        <v>617.85464308086603</v>
      </c>
      <c r="J86" s="13">
        <v>640.64509356440908</v>
      </c>
      <c r="K86" s="13">
        <v>618.36103597302292</v>
      </c>
      <c r="L86" s="13">
        <v>624.06135526619721</v>
      </c>
    </row>
    <row r="87" spans="1:12" ht="15" customHeight="1" x14ac:dyDescent="0.3">
      <c r="A87" s="1"/>
      <c r="B87" s="27" t="s">
        <v>68</v>
      </c>
      <c r="C87" s="25"/>
      <c r="D87" s="26">
        <v>77.680000000000007</v>
      </c>
      <c r="E87" s="25"/>
      <c r="F87" s="26"/>
      <c r="G87" s="26"/>
      <c r="H87" s="25"/>
      <c r="I87" s="13">
        <v>79.504814612018848</v>
      </c>
      <c r="J87" s="13">
        <v>79.403470070876637</v>
      </c>
      <c r="K87" s="13">
        <v>81.534999999999997</v>
      </c>
      <c r="L87" s="13">
        <v>81.549000000000007</v>
      </c>
    </row>
    <row r="88" spans="1:12" ht="15" customHeight="1" x14ac:dyDescent="0.3">
      <c r="A88" s="1"/>
      <c r="B88" s="20" t="s">
        <v>69</v>
      </c>
      <c r="C88" s="21"/>
      <c r="D88" s="22">
        <v>5172.1570000000011</v>
      </c>
      <c r="E88" s="21"/>
      <c r="F88" s="22"/>
      <c r="G88" s="22"/>
      <c r="H88" s="21"/>
      <c r="I88" s="23">
        <v>6425.8433561601742</v>
      </c>
      <c r="J88" s="23">
        <v>6442.5704017840826</v>
      </c>
      <c r="K88" s="23">
        <v>5602.2990291342749</v>
      </c>
      <c r="L88" s="23">
        <v>5854.1472130205284</v>
      </c>
    </row>
    <row r="89" spans="1:12" ht="15" customHeight="1" x14ac:dyDescent="0.3">
      <c r="A89" s="1"/>
      <c r="B89" s="24" t="s">
        <v>70</v>
      </c>
      <c r="C89" s="25"/>
      <c r="D89" s="26">
        <v>4828.8690000000006</v>
      </c>
      <c r="E89" s="25"/>
      <c r="F89" s="26"/>
      <c r="G89" s="26"/>
      <c r="H89" s="25"/>
      <c r="I89" s="13">
        <v>5531.3975622015587</v>
      </c>
      <c r="J89" s="13">
        <v>5544.7413310619413</v>
      </c>
      <c r="K89" s="13">
        <v>4738.6257377193524</v>
      </c>
      <c r="L89" s="13">
        <v>5002.2085179387068</v>
      </c>
    </row>
    <row r="90" spans="1:12" ht="15" customHeight="1" x14ac:dyDescent="0.3">
      <c r="A90" s="1"/>
      <c r="B90" s="27" t="s">
        <v>71</v>
      </c>
      <c r="C90" s="25"/>
      <c r="D90" s="26">
        <v>4788.6260000000002</v>
      </c>
      <c r="E90" s="25"/>
      <c r="F90" s="26"/>
      <c r="G90" s="26"/>
      <c r="H90" s="25"/>
      <c r="I90" s="13">
        <v>5475.5137082684769</v>
      </c>
      <c r="J90" s="13">
        <v>5488.3858243782879</v>
      </c>
      <c r="K90" s="13">
        <v>4705.0318949213515</v>
      </c>
      <c r="L90" s="13">
        <v>4904.6448477234244</v>
      </c>
    </row>
    <row r="91" spans="1:12" ht="15" customHeight="1" x14ac:dyDescent="0.3">
      <c r="A91" s="1"/>
      <c r="B91" s="27" t="s">
        <v>72</v>
      </c>
      <c r="C91" s="25"/>
      <c r="D91" s="26">
        <v>64.59</v>
      </c>
      <c r="E91" s="25"/>
      <c r="F91" s="26"/>
      <c r="G91" s="26"/>
      <c r="H91" s="25"/>
      <c r="I91" s="13">
        <v>40.998506591854195</v>
      </c>
      <c r="J91" s="13">
        <v>41.258802283571875</v>
      </c>
      <c r="K91" s="13">
        <v>40.106798096487537</v>
      </c>
      <c r="L91" s="13">
        <v>104.52998010715311</v>
      </c>
    </row>
    <row r="92" spans="1:12" ht="15" customHeight="1" x14ac:dyDescent="0.3">
      <c r="A92" s="1"/>
      <c r="B92" s="27" t="s">
        <v>73</v>
      </c>
      <c r="C92" s="25"/>
      <c r="D92" s="26">
        <v>-24.347000000000001</v>
      </c>
      <c r="E92" s="25"/>
      <c r="F92" s="26"/>
      <c r="G92" s="26"/>
      <c r="H92" s="25"/>
      <c r="I92" s="13">
        <v>14.885347341227108</v>
      </c>
      <c r="J92" s="13">
        <v>15.096704400081871</v>
      </c>
      <c r="K92" s="13">
        <v>-6.5129552984867214</v>
      </c>
      <c r="L92" s="13">
        <v>-6.9663098918706385</v>
      </c>
    </row>
    <row r="93" spans="1:12" ht="15" customHeight="1" x14ac:dyDescent="0.3">
      <c r="A93" s="1"/>
      <c r="B93" s="24" t="s">
        <v>34</v>
      </c>
      <c r="C93" s="25"/>
      <c r="D93" s="26">
        <v>343.28800000000001</v>
      </c>
      <c r="E93" s="25"/>
      <c r="F93" s="26"/>
      <c r="G93" s="26"/>
      <c r="H93" s="25"/>
      <c r="I93" s="13">
        <v>894.44579395861535</v>
      </c>
      <c r="J93" s="13">
        <v>897.82907072214164</v>
      </c>
      <c r="K93" s="13">
        <v>863.6732914149228</v>
      </c>
      <c r="L93" s="13">
        <v>851.93869508182195</v>
      </c>
    </row>
    <row r="94" spans="1:12" ht="15" customHeight="1" x14ac:dyDescent="0.3">
      <c r="A94" s="1"/>
      <c r="B94" s="29" t="s">
        <v>81</v>
      </c>
      <c r="C94" s="30"/>
      <c r="D94" s="30">
        <f>D9-D48</f>
        <v>-5213.4520000000048</v>
      </c>
      <c r="E94" s="30"/>
      <c r="F94" s="30">
        <f>F9-F48</f>
        <v>0</v>
      </c>
      <c r="G94" s="30">
        <f>G9-G48</f>
        <v>0</v>
      </c>
      <c r="H94" s="30"/>
      <c r="I94" s="30">
        <f t="shared" ref="I94:K94" si="12">I9-I48</f>
        <v>-5032.8867809978547</v>
      </c>
      <c r="J94" s="30">
        <f t="shared" si="12"/>
        <v>-4920.3404762259743</v>
      </c>
      <c r="K94" s="30">
        <f t="shared" si="12"/>
        <v>-4627.3068769539168</v>
      </c>
      <c r="L94" s="30">
        <f t="shared" ref="L94" si="13">L9-L48</f>
        <v>-4700.0056861925623</v>
      </c>
    </row>
    <row r="95" spans="1:12" ht="15" customHeight="1" x14ac:dyDescent="0.3">
      <c r="A95" s="1"/>
      <c r="B95" s="29" t="s">
        <v>7</v>
      </c>
      <c r="C95" s="30"/>
      <c r="D95" s="37">
        <f>D94/D$96*100</f>
        <v>-4.9400004019502228</v>
      </c>
      <c r="E95" s="30"/>
      <c r="F95" s="37">
        <f>F94/F$96*100</f>
        <v>0</v>
      </c>
      <c r="G95" s="37">
        <f>G94/G$96*100</f>
        <v>0</v>
      </c>
      <c r="H95" s="30"/>
      <c r="I95" s="37">
        <f t="shared" ref="I95:K95" si="14">I94/I$96*100</f>
        <v>-4.7689060479097316</v>
      </c>
      <c r="J95" s="37">
        <f t="shared" si="14"/>
        <v>-4.6464034882915453</v>
      </c>
      <c r="K95" s="37">
        <f t="shared" si="14"/>
        <v>-4.4004156112052311</v>
      </c>
      <c r="L95" s="37">
        <f t="shared" ref="L95" si="15">L94/L$96*100</f>
        <v>-4.4695497714406462</v>
      </c>
    </row>
    <row r="96" spans="1:12" ht="15" customHeight="1" x14ac:dyDescent="0.3">
      <c r="A96" s="1"/>
      <c r="B96" s="24" t="s">
        <v>78</v>
      </c>
      <c r="C96" s="25"/>
      <c r="D96" s="26">
        <v>105535.45699999999</v>
      </c>
      <c r="E96" s="25"/>
      <c r="F96" s="26">
        <v>88994.775999999998</v>
      </c>
      <c r="G96" s="26">
        <v>89615.638999999996</v>
      </c>
      <c r="H96" s="25"/>
      <c r="I96" s="13">
        <v>105535.456778475</v>
      </c>
      <c r="J96" s="13">
        <v>105895.67799319887</v>
      </c>
      <c r="K96" s="13">
        <v>105156.13264281057</v>
      </c>
      <c r="L96" s="13">
        <v>105156.13264281057</v>
      </c>
    </row>
  </sheetData>
  <mergeCells count="1">
    <mergeCell ref="B5:B6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E80"/>
  <sheetViews>
    <sheetView showGridLines="0" workbookViewId="0">
      <selection activeCell="E57" sqref="E57:E58"/>
    </sheetView>
  </sheetViews>
  <sheetFormatPr defaultRowHeight="15.6" x14ac:dyDescent="0.3"/>
  <cols>
    <col min="1" max="1" width="41.109375" style="38" customWidth="1"/>
    <col min="2" max="2" width="12.77734375" style="42" customWidth="1"/>
  </cols>
  <sheetData>
    <row r="1" spans="1:5" ht="14.4" x14ac:dyDescent="0.3">
      <c r="A1" s="43" t="s">
        <v>164</v>
      </c>
      <c r="B1" s="41"/>
    </row>
    <row r="2" spans="1:5" ht="14.4" x14ac:dyDescent="0.3">
      <c r="A2" s="29"/>
      <c r="B2" s="19" t="s">
        <v>169</v>
      </c>
      <c r="C2" s="19" t="s">
        <v>172</v>
      </c>
      <c r="D2" s="19" t="s">
        <v>173</v>
      </c>
      <c r="E2" s="19" t="s">
        <v>175</v>
      </c>
    </row>
    <row r="3" spans="1:5" ht="14.4" x14ac:dyDescent="0.3">
      <c r="A3" s="24" t="s">
        <v>149</v>
      </c>
      <c r="B3" s="26">
        <v>0</v>
      </c>
      <c r="C3" s="26">
        <v>0</v>
      </c>
      <c r="D3" s="26">
        <v>0</v>
      </c>
      <c r="E3" s="26">
        <v>0</v>
      </c>
    </row>
    <row r="4" spans="1:5" ht="14.4" x14ac:dyDescent="0.3">
      <c r="A4" s="32" t="s">
        <v>138</v>
      </c>
      <c r="B4" s="34">
        <v>24.227565070887181</v>
      </c>
      <c r="C4" s="34">
        <v>4.2275650708871808</v>
      </c>
      <c r="D4" s="34">
        <v>151.4893219986667</v>
      </c>
      <c r="E4" s="34">
        <v>-44.554275963333225</v>
      </c>
    </row>
    <row r="5" spans="1:5" ht="14.4" x14ac:dyDescent="0.3">
      <c r="A5" s="24" t="s">
        <v>140</v>
      </c>
      <c r="B5" s="26">
        <v>232.75568598666666</v>
      </c>
      <c r="C5" s="26">
        <v>212.75568598666666</v>
      </c>
      <c r="D5" s="26">
        <v>394.75568598666672</v>
      </c>
      <c r="E5" s="26">
        <v>394.75568598666672</v>
      </c>
    </row>
    <row r="6" spans="1:5" ht="14.4" x14ac:dyDescent="0.3">
      <c r="A6" s="24" t="s">
        <v>159</v>
      </c>
      <c r="B6" s="26">
        <v>-89.303394927779465</v>
      </c>
      <c r="C6" s="26">
        <v>-89.303394927779465</v>
      </c>
      <c r="D6" s="26">
        <v>-89.190999999999974</v>
      </c>
      <c r="E6" s="26">
        <v>-149.92758409999993</v>
      </c>
    </row>
    <row r="7" spans="1:5" ht="14.4" x14ac:dyDescent="0.3">
      <c r="A7" s="24" t="s">
        <v>139</v>
      </c>
      <c r="B7" s="26">
        <v>-119.22472598799999</v>
      </c>
      <c r="C7" s="26">
        <v>-119.22472598799999</v>
      </c>
      <c r="D7" s="26">
        <v>-154.07536398799999</v>
      </c>
      <c r="E7" s="26">
        <v>-289.38237785000001</v>
      </c>
    </row>
    <row r="8" spans="1:5" ht="14.4" x14ac:dyDescent="0.3">
      <c r="A8" s="32" t="s">
        <v>171</v>
      </c>
      <c r="B8" s="34">
        <v>168.23900000000003</v>
      </c>
      <c r="C8" s="34">
        <v>168.23900000000003</v>
      </c>
      <c r="D8" s="34">
        <v>168.23900000000003</v>
      </c>
      <c r="E8" s="34">
        <v>168.23899999999998</v>
      </c>
    </row>
    <row r="9" spans="1:5" ht="14.4" x14ac:dyDescent="0.3">
      <c r="A9" s="32" t="s">
        <v>174</v>
      </c>
      <c r="B9" s="34">
        <v>0</v>
      </c>
      <c r="C9" s="34">
        <v>0</v>
      </c>
      <c r="D9" s="34">
        <v>-301.255942</v>
      </c>
      <c r="E9" s="34">
        <v>-121.63100952000001</v>
      </c>
    </row>
    <row r="10" spans="1:5" ht="14.4" x14ac:dyDescent="0.3">
      <c r="A10" s="32" t="s">
        <v>8</v>
      </c>
      <c r="B10" s="34">
        <v>383.91918538797108</v>
      </c>
      <c r="C10" s="34">
        <v>903.99152992912786</v>
      </c>
      <c r="D10" s="34">
        <v>859.8140000000094</v>
      </c>
      <c r="E10" s="34">
        <v>832.80199999999968</v>
      </c>
    </row>
    <row r="11" spans="1:5" ht="14.4" x14ac:dyDescent="0.3">
      <c r="A11" s="24" t="s">
        <v>82</v>
      </c>
      <c r="B11" s="26">
        <v>-26.489000000000033</v>
      </c>
      <c r="C11" s="26">
        <v>-81.532999999999902</v>
      </c>
      <c r="D11" s="26">
        <v>-104.346</v>
      </c>
      <c r="E11" s="26">
        <v>-104.346</v>
      </c>
    </row>
    <row r="12" spans="1:5" ht="14.4" x14ac:dyDescent="0.3">
      <c r="A12" s="24" t="s">
        <v>127</v>
      </c>
      <c r="B12" s="26">
        <v>135.05999999999995</v>
      </c>
      <c r="C12" s="26">
        <v>290.37300000000005</v>
      </c>
      <c r="D12" s="26">
        <v>258.400000000001</v>
      </c>
      <c r="E12" s="26">
        <v>249.44700000000057</v>
      </c>
    </row>
    <row r="13" spans="1:5" ht="14.4" x14ac:dyDescent="0.3">
      <c r="A13" s="24" t="s">
        <v>83</v>
      </c>
      <c r="B13" s="26">
        <v>97.1850000000004</v>
      </c>
      <c r="C13" s="26">
        <v>168.1850000000004</v>
      </c>
      <c r="D13" s="26">
        <v>139.1850000000004</v>
      </c>
      <c r="E13" s="26">
        <v>139.1850000000004</v>
      </c>
    </row>
    <row r="14" spans="1:5" ht="14.4" x14ac:dyDescent="0.3">
      <c r="A14" s="24" t="s">
        <v>4</v>
      </c>
      <c r="B14" s="26">
        <v>21.732999999998356</v>
      </c>
      <c r="C14" s="26">
        <v>11.113000000004376</v>
      </c>
      <c r="D14" s="26">
        <v>42.922000000005028</v>
      </c>
      <c r="E14" s="26">
        <v>42.987000000005082</v>
      </c>
    </row>
    <row r="15" spans="1:5" ht="14.4" x14ac:dyDescent="0.3">
      <c r="A15" s="24" t="s">
        <v>84</v>
      </c>
      <c r="B15" s="26">
        <v>104.0619999999999</v>
      </c>
      <c r="C15" s="26">
        <v>336.60000000000036</v>
      </c>
      <c r="D15" s="26">
        <v>347.46399999999994</v>
      </c>
      <c r="E15" s="26">
        <v>338.81099999999969</v>
      </c>
    </row>
    <row r="16" spans="1:5" ht="14.4" x14ac:dyDescent="0.3">
      <c r="A16" s="24" t="s">
        <v>85</v>
      </c>
      <c r="B16" s="26">
        <v>52.756000000000313</v>
      </c>
      <c r="C16" s="26">
        <v>178.51999999999953</v>
      </c>
      <c r="D16" s="26">
        <v>177.57600000000002</v>
      </c>
      <c r="E16" s="26">
        <v>168.11899999999969</v>
      </c>
    </row>
    <row r="17" spans="1:5" ht="14.4" x14ac:dyDescent="0.3">
      <c r="A17" s="24" t="s">
        <v>150</v>
      </c>
      <c r="B17" s="26">
        <v>0.65818538798116322</v>
      </c>
      <c r="C17" s="26">
        <v>0.75952992912336015</v>
      </c>
      <c r="D17" s="26">
        <v>-1.3399999999999963</v>
      </c>
      <c r="E17" s="26">
        <v>-1.3499999999999943</v>
      </c>
    </row>
    <row r="18" spans="1:5" ht="14.4" x14ac:dyDescent="0.3">
      <c r="A18" s="24" t="s">
        <v>151</v>
      </c>
      <c r="B18" s="26">
        <v>-2.4830000000000041</v>
      </c>
      <c r="C18" s="26">
        <v>-2.4830000000000041</v>
      </c>
      <c r="D18" s="26">
        <v>-2.5150000000000006</v>
      </c>
      <c r="E18" s="26">
        <v>-2.5190000000000055</v>
      </c>
    </row>
    <row r="19" spans="1:5" ht="14.4" x14ac:dyDescent="0.3">
      <c r="A19" s="24" t="s">
        <v>152</v>
      </c>
      <c r="B19" s="26">
        <v>1.4370000000000118</v>
      </c>
      <c r="C19" s="26">
        <v>2.4569999999999936</v>
      </c>
      <c r="D19" s="26">
        <v>2.4680000000000177</v>
      </c>
      <c r="E19" s="26">
        <v>2.4680000000000177</v>
      </c>
    </row>
    <row r="20" spans="1:5" ht="14.4" x14ac:dyDescent="0.3">
      <c r="A20" s="32" t="s">
        <v>86</v>
      </c>
      <c r="B20" s="34">
        <v>176.55440924253412</v>
      </c>
      <c r="C20" s="34">
        <v>163.31608712685579</v>
      </c>
      <c r="D20" s="34">
        <v>120.87524923404294</v>
      </c>
      <c r="E20" s="34">
        <v>154.69215355327037</v>
      </c>
    </row>
    <row r="21" spans="1:5" ht="14.4" x14ac:dyDescent="0.3">
      <c r="A21" s="24" t="s">
        <v>87</v>
      </c>
      <c r="B21" s="26">
        <v>87.367456630000049</v>
      </c>
      <c r="C21" s="26">
        <v>57.696437440000068</v>
      </c>
      <c r="D21" s="26">
        <v>58.12225944000005</v>
      </c>
      <c r="E21" s="26">
        <v>58.12225944000005</v>
      </c>
    </row>
    <row r="22" spans="1:5" ht="14.4" x14ac:dyDescent="0.3">
      <c r="A22" s="24" t="s">
        <v>88</v>
      </c>
      <c r="B22" s="26">
        <v>14.565470750902307</v>
      </c>
      <c r="C22" s="26">
        <v>25.756722725772249</v>
      </c>
      <c r="D22" s="26">
        <v>30.498469660885348</v>
      </c>
      <c r="E22" s="26">
        <v>30.498989660885343</v>
      </c>
    </row>
    <row r="23" spans="1:5" ht="14.4" x14ac:dyDescent="0.3">
      <c r="A23" s="24" t="s">
        <v>89</v>
      </c>
      <c r="B23" s="26">
        <v>12.489071726424896</v>
      </c>
      <c r="C23" s="26">
        <v>20.214775104856642</v>
      </c>
      <c r="D23" s="26">
        <v>11.040654636308261</v>
      </c>
      <c r="E23" s="26">
        <v>6.3971085280082889</v>
      </c>
    </row>
    <row r="24" spans="1:5" ht="14.4" x14ac:dyDescent="0.3">
      <c r="A24" s="24" t="s">
        <v>90</v>
      </c>
      <c r="B24" s="26">
        <v>6.1819450400000031</v>
      </c>
      <c r="C24" s="26">
        <v>6.1812489999999984</v>
      </c>
      <c r="D24" s="26">
        <v>6.1913633999999993</v>
      </c>
      <c r="E24" s="26">
        <v>6.1913634000000028</v>
      </c>
    </row>
    <row r="25" spans="1:5" ht="14.4" x14ac:dyDescent="0.3">
      <c r="A25" s="24" t="s">
        <v>91</v>
      </c>
      <c r="B25" s="26">
        <v>62.590625875884228</v>
      </c>
      <c r="C25" s="26">
        <v>61.487738938153058</v>
      </c>
      <c r="D25" s="26">
        <v>52.587129654311923</v>
      </c>
      <c r="E25" s="26">
        <v>61.047060081839163</v>
      </c>
    </row>
    <row r="26" spans="1:5" ht="14.4" x14ac:dyDescent="0.3">
      <c r="A26" s="24" t="s">
        <v>92</v>
      </c>
      <c r="B26" s="26">
        <v>-14.863787004874041</v>
      </c>
      <c r="C26" s="26">
        <v>-14.863787004874041</v>
      </c>
      <c r="D26" s="26">
        <v>-43.478306169288999</v>
      </c>
      <c r="E26" s="26">
        <v>-43.478306169288999</v>
      </c>
    </row>
    <row r="27" spans="1:5" ht="14.4" x14ac:dyDescent="0.3">
      <c r="A27" s="24" t="s">
        <v>93</v>
      </c>
      <c r="B27" s="26">
        <v>-2.0089080000000052</v>
      </c>
      <c r="C27" s="26">
        <v>1.0760779999999954</v>
      </c>
      <c r="D27" s="26">
        <v>1.5521690000000063</v>
      </c>
      <c r="E27" s="26">
        <v>1.5521690000000063</v>
      </c>
    </row>
    <row r="28" spans="1:5" ht="14.4" x14ac:dyDescent="0.3">
      <c r="A28" s="24" t="s">
        <v>166</v>
      </c>
      <c r="B28" s="26">
        <v>16.471008645735168</v>
      </c>
      <c r="C28" s="26">
        <v>24.0723148946945</v>
      </c>
      <c r="D28" s="26">
        <v>26.515964999999966</v>
      </c>
      <c r="E28" s="26">
        <v>44.515964999999937</v>
      </c>
    </row>
    <row r="29" spans="1:5" ht="14.4" x14ac:dyDescent="0.3">
      <c r="A29" s="24" t="s">
        <v>167</v>
      </c>
      <c r="B29" s="26">
        <v>-7.3262644215383972</v>
      </c>
      <c r="C29" s="26">
        <v>-5.259110971746523</v>
      </c>
      <c r="D29" s="26">
        <v>-4.6199485506854359</v>
      </c>
      <c r="E29" s="26">
        <v>3.3800514493145641</v>
      </c>
    </row>
    <row r="30" spans="1:5" ht="14.4" x14ac:dyDescent="0.3">
      <c r="A30" s="24" t="s">
        <v>168</v>
      </c>
      <c r="B30" s="26">
        <v>1.087789999999984</v>
      </c>
      <c r="C30" s="26">
        <v>-13.046331000000009</v>
      </c>
      <c r="D30" s="26">
        <v>-17.534506837488095</v>
      </c>
      <c r="E30" s="26">
        <v>-13.534506837488095</v>
      </c>
    </row>
    <row r="31" spans="1:5" ht="14.4" x14ac:dyDescent="0.3">
      <c r="A31" s="32" t="s">
        <v>94</v>
      </c>
      <c r="B31" s="34">
        <v>36.945352567970986</v>
      </c>
      <c r="C31" s="34">
        <v>-34.978585570941505</v>
      </c>
      <c r="D31" s="34">
        <v>46.42311889964185</v>
      </c>
      <c r="E31" s="34">
        <v>-167.60376624055789</v>
      </c>
    </row>
    <row r="32" spans="1:5" ht="14.4" x14ac:dyDescent="0.3">
      <c r="A32" s="24" t="s">
        <v>95</v>
      </c>
      <c r="B32" s="26">
        <v>-14.733207725121247</v>
      </c>
      <c r="C32" s="26">
        <v>-23.12575851229667</v>
      </c>
      <c r="D32" s="26">
        <v>-21.78065003420852</v>
      </c>
      <c r="E32" s="26">
        <v>-36.324282034209318</v>
      </c>
    </row>
    <row r="33" spans="1:5" ht="14.4" x14ac:dyDescent="0.3">
      <c r="A33" s="24" t="s">
        <v>96</v>
      </c>
      <c r="B33" s="26">
        <v>51.678560293091323</v>
      </c>
      <c r="C33" s="26">
        <v>-11.852827058645744</v>
      </c>
      <c r="D33" s="26">
        <v>68.203768933848551</v>
      </c>
      <c r="E33" s="26">
        <v>-131.27948420634993</v>
      </c>
    </row>
    <row r="34" spans="1:5" ht="14.4" x14ac:dyDescent="0.3">
      <c r="A34" s="32" t="s">
        <v>97</v>
      </c>
      <c r="B34" s="34">
        <v>-64.877448358570746</v>
      </c>
      <c r="C34" s="34">
        <v>-65.881025109393249</v>
      </c>
      <c r="D34" s="34">
        <v>267.21342772350135</v>
      </c>
      <c r="E34" s="34">
        <v>549.98660069578955</v>
      </c>
    </row>
    <row r="35" spans="1:5" ht="14.4" x14ac:dyDescent="0.3">
      <c r="A35" s="24" t="s">
        <v>98</v>
      </c>
      <c r="B35" s="26">
        <v>-167.33428000000004</v>
      </c>
      <c r="C35" s="26">
        <v>-167.33427991999997</v>
      </c>
      <c r="D35" s="26">
        <v>109.91717999999992</v>
      </c>
      <c r="E35" s="26">
        <v>380.35716500000001</v>
      </c>
    </row>
    <row r="36" spans="1:5" ht="14.4" x14ac:dyDescent="0.3">
      <c r="A36" s="24" t="s">
        <v>99</v>
      </c>
      <c r="B36" s="26">
        <v>97.052866817659947</v>
      </c>
      <c r="C36" s="26">
        <v>97.052866817659947</v>
      </c>
      <c r="D36" s="26">
        <v>133.89006070952018</v>
      </c>
      <c r="E36" s="26">
        <v>146.10414987827903</v>
      </c>
    </row>
    <row r="37" spans="1:5" ht="14.4" x14ac:dyDescent="0.3">
      <c r="A37" s="24" t="s">
        <v>100</v>
      </c>
      <c r="B37" s="26">
        <v>157</v>
      </c>
      <c r="C37" s="26">
        <v>157</v>
      </c>
      <c r="D37" s="26">
        <v>157</v>
      </c>
      <c r="E37" s="26">
        <v>157</v>
      </c>
    </row>
    <row r="38" spans="1:5" ht="14.4" x14ac:dyDescent="0.3">
      <c r="A38" s="24" t="s">
        <v>101</v>
      </c>
      <c r="B38" s="26">
        <v>-151.59603517623069</v>
      </c>
      <c r="C38" s="26">
        <v>-152.59961200705331</v>
      </c>
      <c r="D38" s="26">
        <v>-133.59381298601886</v>
      </c>
      <c r="E38" s="26">
        <v>-133.47471418248949</v>
      </c>
    </row>
    <row r="39" spans="1:5" ht="14.4" x14ac:dyDescent="0.3">
      <c r="A39" s="32" t="s">
        <v>102</v>
      </c>
      <c r="B39" s="34">
        <v>-367.69553184530378</v>
      </c>
      <c r="C39" s="34">
        <v>-849.447736381082</v>
      </c>
      <c r="D39" s="34">
        <v>-295.1396268415283</v>
      </c>
      <c r="E39" s="34">
        <v>-650.19773087929389</v>
      </c>
    </row>
    <row r="40" spans="1:5" ht="14.4" x14ac:dyDescent="0.3">
      <c r="A40" s="24" t="s">
        <v>103</v>
      </c>
      <c r="B40" s="26">
        <v>101.81363199999987</v>
      </c>
      <c r="C40" s="26">
        <v>101.81363199999987</v>
      </c>
      <c r="D40" s="26">
        <v>101.81363199999987</v>
      </c>
      <c r="E40" s="26">
        <v>101.81363199999987</v>
      </c>
    </row>
    <row r="41" spans="1:5" ht="14.4" x14ac:dyDescent="0.3">
      <c r="A41" s="24" t="s">
        <v>104</v>
      </c>
      <c r="B41" s="26">
        <v>-38.48313847983718</v>
      </c>
      <c r="C41" s="26">
        <v>-44.186821480733215</v>
      </c>
      <c r="D41" s="26">
        <v>13.548017494354553</v>
      </c>
      <c r="E41" s="26">
        <v>8.0134288772546824</v>
      </c>
    </row>
    <row r="42" spans="1:5" ht="14.4" x14ac:dyDescent="0.3">
      <c r="A42" s="24" t="s">
        <v>105</v>
      </c>
      <c r="B42" s="26">
        <v>8.0965648987187251</v>
      </c>
      <c r="C42" s="26">
        <v>-68.913953627921501</v>
      </c>
      <c r="D42" s="26">
        <v>44.425888762818204</v>
      </c>
      <c r="E42" s="26">
        <v>115.6973491541205</v>
      </c>
    </row>
    <row r="43" spans="1:5" ht="14.4" x14ac:dyDescent="0.3">
      <c r="A43" s="24" t="s">
        <v>106</v>
      </c>
      <c r="B43" s="26">
        <v>-6.9945798022015424</v>
      </c>
      <c r="C43" s="26">
        <v>-3.7257480300000907</v>
      </c>
      <c r="D43" s="26">
        <v>8.674797877411379</v>
      </c>
      <c r="E43" s="26">
        <v>-24.730595408608565</v>
      </c>
    </row>
    <row r="44" spans="1:5" ht="14.4" x14ac:dyDescent="0.3">
      <c r="A44" s="24" t="s">
        <v>107</v>
      </c>
      <c r="B44" s="26">
        <v>18.338446583209588</v>
      </c>
      <c r="C44" s="26">
        <v>18.338446527950509</v>
      </c>
      <c r="D44" s="26">
        <v>14.64513528416046</v>
      </c>
      <c r="E44" s="26">
        <v>14.665472530677334</v>
      </c>
    </row>
    <row r="45" spans="1:5" ht="14.4" x14ac:dyDescent="0.3">
      <c r="A45" s="24" t="s">
        <v>153</v>
      </c>
      <c r="B45" s="26">
        <v>-430.01785448327792</v>
      </c>
      <c r="C45" s="26">
        <v>-753.55645511636067</v>
      </c>
      <c r="D45" s="26">
        <v>-468.82641625469114</v>
      </c>
      <c r="E45" s="26">
        <v>-650.02941280616051</v>
      </c>
    </row>
    <row r="46" spans="1:5" ht="14.4" x14ac:dyDescent="0.3">
      <c r="A46" s="24" t="s">
        <v>157</v>
      </c>
      <c r="B46" s="26">
        <v>39.952926373730918</v>
      </c>
      <c r="C46" s="26">
        <v>-0.19016107984981545</v>
      </c>
      <c r="D46" s="26">
        <v>-8.2773273166829995</v>
      </c>
      <c r="E46" s="26">
        <v>-8.2773273166829995</v>
      </c>
    </row>
    <row r="47" spans="1:5" ht="14.4" x14ac:dyDescent="0.3">
      <c r="A47" s="24" t="s">
        <v>108</v>
      </c>
      <c r="B47" s="26">
        <v>91.942388488341749</v>
      </c>
      <c r="C47" s="26">
        <v>54.881072102600683</v>
      </c>
      <c r="D47" s="26">
        <v>56.591724718369505</v>
      </c>
      <c r="E47" s="26">
        <v>64.964954415681177</v>
      </c>
    </row>
    <row r="48" spans="1:5" ht="14.4" x14ac:dyDescent="0.3">
      <c r="A48" s="24" t="s">
        <v>154</v>
      </c>
      <c r="B48" s="26">
        <v>417.81583898135295</v>
      </c>
      <c r="C48" s="26">
        <v>416.25276158977977</v>
      </c>
      <c r="D48" s="26">
        <v>512.42463821734736</v>
      </c>
      <c r="E48" s="26">
        <v>327.38474538575758</v>
      </c>
    </row>
    <row r="49" spans="1:5" ht="14.4" x14ac:dyDescent="0.3">
      <c r="A49" s="24" t="s">
        <v>155</v>
      </c>
      <c r="B49" s="26">
        <v>-530.56133555382473</v>
      </c>
      <c r="C49" s="26">
        <v>-530.5620884150303</v>
      </c>
      <c r="D49" s="26">
        <v>-530.56129677309957</v>
      </c>
      <c r="E49" s="26">
        <v>-563.27901038938774</v>
      </c>
    </row>
    <row r="50" spans="1:5" ht="14.4" x14ac:dyDescent="0.3">
      <c r="A50" s="24" t="s">
        <v>156</v>
      </c>
      <c r="B50" s="26">
        <v>-39.598420851517886</v>
      </c>
      <c r="C50" s="26">
        <v>-39.598420851517773</v>
      </c>
      <c r="D50" s="26">
        <v>-39.59842085151783</v>
      </c>
      <c r="E50" s="26">
        <v>-36.420967321946407</v>
      </c>
    </row>
    <row r="51" spans="1:5" ht="14.4" x14ac:dyDescent="0.3">
      <c r="A51" s="32" t="s">
        <v>109</v>
      </c>
      <c r="B51" s="34">
        <v>169.5578782389548</v>
      </c>
      <c r="C51" s="34">
        <v>212.8134827975482</v>
      </c>
      <c r="D51" s="34">
        <v>-77.246444345691089</v>
      </c>
      <c r="E51" s="34">
        <v>-118.68792084571305</v>
      </c>
    </row>
    <row r="52" spans="1:5" ht="14.4" x14ac:dyDescent="0.3">
      <c r="A52" s="24" t="s">
        <v>110</v>
      </c>
      <c r="B52" s="26">
        <v>175.22705638385014</v>
      </c>
      <c r="C52" s="26">
        <v>180.6635119543871</v>
      </c>
      <c r="D52" s="26">
        <v>22.270152115203928</v>
      </c>
      <c r="E52" s="26">
        <v>-34.459157118698386</v>
      </c>
    </row>
    <row r="53" spans="1:5" ht="14.4" x14ac:dyDescent="0.3">
      <c r="A53" s="24" t="s">
        <v>111</v>
      </c>
      <c r="B53" s="26">
        <v>-5.6691781448951133</v>
      </c>
      <c r="C53" s="26">
        <v>32.1499708431611</v>
      </c>
      <c r="D53" s="26">
        <v>-99.516596460894789</v>
      </c>
      <c r="E53" s="26">
        <v>-84.228763727014439</v>
      </c>
    </row>
    <row r="54" spans="1:5" ht="14.4" x14ac:dyDescent="0.3">
      <c r="A54" s="32" t="s">
        <v>112</v>
      </c>
      <c r="B54" s="34">
        <v>-220.01875214342454</v>
      </c>
      <c r="C54" s="34">
        <v>-150.38777790348831</v>
      </c>
      <c r="D54" s="34">
        <v>-317.68703589564211</v>
      </c>
      <c r="E54" s="34">
        <v>-184.59705242351356</v>
      </c>
    </row>
    <row r="55" spans="1:5" ht="14.4" x14ac:dyDescent="0.3">
      <c r="A55" s="24" t="s">
        <v>113</v>
      </c>
      <c r="B55" s="26">
        <v>-19.268289042825927</v>
      </c>
      <c r="C55" s="26">
        <v>-73.05688577012279</v>
      </c>
      <c r="D55" s="26">
        <v>-155.17365594001967</v>
      </c>
      <c r="E55" s="26">
        <v>-81.534655623514482</v>
      </c>
    </row>
    <row r="56" spans="1:5" ht="14.4" x14ac:dyDescent="0.3">
      <c r="A56" s="24" t="s">
        <v>114</v>
      </c>
      <c r="B56" s="26">
        <v>-50</v>
      </c>
      <c r="C56" s="26">
        <v>-50</v>
      </c>
      <c r="D56" s="26">
        <v>-25</v>
      </c>
      <c r="E56" s="26">
        <v>-25</v>
      </c>
    </row>
    <row r="57" spans="1:5" ht="14.4" x14ac:dyDescent="0.3">
      <c r="A57" s="24" t="s">
        <v>115</v>
      </c>
      <c r="B57" s="26">
        <v>-228.11338239664644</v>
      </c>
      <c r="C57" s="26">
        <v>-99.119015997916193</v>
      </c>
      <c r="D57" s="26">
        <v>-217.31672704201836</v>
      </c>
      <c r="E57" s="26">
        <v>-180.80435842590146</v>
      </c>
    </row>
    <row r="58" spans="1:5" ht="14.4" x14ac:dyDescent="0.3">
      <c r="A58" s="24" t="s">
        <v>128</v>
      </c>
      <c r="B58" s="26">
        <v>111.65463867358424</v>
      </c>
      <c r="C58" s="26">
        <v>113.95557512852817</v>
      </c>
      <c r="D58" s="26">
        <v>113.95557512852817</v>
      </c>
      <c r="E58" s="26">
        <v>113.95557512852817</v>
      </c>
    </row>
    <row r="59" spans="1:5" ht="14.4" x14ac:dyDescent="0.3">
      <c r="A59" s="24" t="s">
        <v>125</v>
      </c>
      <c r="B59" s="26">
        <v>-34.291719377536538</v>
      </c>
      <c r="C59" s="26">
        <v>-42.167451263976545</v>
      </c>
      <c r="D59" s="26">
        <v>-34.152228042131696</v>
      </c>
      <c r="E59" s="26">
        <v>-11.213613502624753</v>
      </c>
    </row>
    <row r="60" spans="1:5" ht="14.4" x14ac:dyDescent="0.3">
      <c r="A60" s="32" t="s">
        <v>116</v>
      </c>
      <c r="B60" s="34">
        <v>-107.00908513734669</v>
      </c>
      <c r="C60" s="34">
        <v>-40.870722283749046</v>
      </c>
      <c r="D60" s="34">
        <v>-113.24982892040623</v>
      </c>
      <c r="E60" s="34">
        <v>20.50536709278083</v>
      </c>
    </row>
    <row r="61" spans="1:5" ht="14.4" x14ac:dyDescent="0.3">
      <c r="A61" s="24" t="s">
        <v>117</v>
      </c>
      <c r="B61" s="26">
        <v>-3.3100040000044828</v>
      </c>
      <c r="C61" s="26">
        <v>-8.6452079999962734</v>
      </c>
      <c r="D61" s="26">
        <v>-12.3275904222902</v>
      </c>
      <c r="E61" s="26">
        <v>-12.328455422290176</v>
      </c>
    </row>
    <row r="62" spans="1:5" ht="14.4" x14ac:dyDescent="0.3">
      <c r="A62" s="24" t="s">
        <v>118</v>
      </c>
      <c r="B62" s="26">
        <v>1.0972009049501708</v>
      </c>
      <c r="C62" s="26">
        <v>-11.918907682299391</v>
      </c>
      <c r="D62" s="26">
        <v>-86.214244496337642</v>
      </c>
      <c r="E62" s="26">
        <v>-54.834626702608148</v>
      </c>
    </row>
    <row r="63" spans="1:5" ht="14.4" x14ac:dyDescent="0.3">
      <c r="A63" s="24" t="s">
        <v>119</v>
      </c>
      <c r="B63" s="26">
        <v>-1.9414186810964793</v>
      </c>
      <c r="C63" s="26">
        <v>125.86556075764095</v>
      </c>
      <c r="D63" s="26">
        <v>58.829334453655093</v>
      </c>
      <c r="E63" s="26">
        <v>41.207341074738821</v>
      </c>
    </row>
    <row r="64" spans="1:5" ht="14.4" x14ac:dyDescent="0.3">
      <c r="A64" s="24" t="s">
        <v>120</v>
      </c>
      <c r="B64" s="26">
        <v>28.938707117380318</v>
      </c>
      <c r="C64" s="26">
        <v>18.701499679268068</v>
      </c>
      <c r="D64" s="26">
        <v>18.075549880697224</v>
      </c>
      <c r="E64" s="26">
        <v>22.60055147601804</v>
      </c>
    </row>
    <row r="65" spans="1:5" ht="14.4" x14ac:dyDescent="0.3">
      <c r="A65" s="24" t="s">
        <v>158</v>
      </c>
      <c r="B65" s="26">
        <v>-9.6947635291472309</v>
      </c>
      <c r="C65" s="26">
        <v>-9.5849041368343748</v>
      </c>
      <c r="D65" s="26">
        <v>28.944597848425648</v>
      </c>
      <c r="E65" s="26">
        <v>28.919893521894803</v>
      </c>
    </row>
    <row r="66" spans="1:5" ht="14.4" x14ac:dyDescent="0.3">
      <c r="A66" s="24" t="s">
        <v>121</v>
      </c>
      <c r="B66" s="26">
        <v>-18.082574171197486</v>
      </c>
      <c r="C66" s="26">
        <v>-50.358052795422196</v>
      </c>
      <c r="D66" s="26">
        <v>36.39003784044931</v>
      </c>
      <c r="E66" s="26">
        <v>16.62420827699566</v>
      </c>
    </row>
    <row r="67" spans="1:5" ht="14.4" x14ac:dyDescent="0.3">
      <c r="A67" s="24" t="s">
        <v>6</v>
      </c>
      <c r="B67" s="26">
        <v>12.673389630232023</v>
      </c>
      <c r="C67" s="26">
        <v>11.248328343512497</v>
      </c>
      <c r="D67" s="26">
        <v>10.694119593783171</v>
      </c>
      <c r="E67" s="26">
        <v>10.606496208440333</v>
      </c>
    </row>
    <row r="68" spans="1:5" ht="14.4" x14ac:dyDescent="0.3">
      <c r="A68" s="24" t="s">
        <v>129</v>
      </c>
      <c r="B68" s="26">
        <v>0.16583361568789765</v>
      </c>
      <c r="C68" s="26">
        <v>-19.078779162760732</v>
      </c>
      <c r="D68" s="26">
        <v>34.51775493162701</v>
      </c>
      <c r="E68" s="26">
        <v>40.22177348183105</v>
      </c>
    </row>
    <row r="69" spans="1:5" ht="14.4" x14ac:dyDescent="0.3">
      <c r="A69" s="24" t="s">
        <v>130</v>
      </c>
      <c r="B69" s="26">
        <v>54.440152719930104</v>
      </c>
      <c r="C69" s="26">
        <v>54.256816230642407</v>
      </c>
      <c r="D69" s="26">
        <v>37.292175663012486</v>
      </c>
      <c r="E69" s="26">
        <v>46.748886722047885</v>
      </c>
    </row>
    <row r="70" spans="1:5" ht="14.4" x14ac:dyDescent="0.3">
      <c r="A70" s="24" t="s">
        <v>131</v>
      </c>
      <c r="B70" s="26">
        <v>-17.333093890908486</v>
      </c>
      <c r="C70" s="26">
        <v>-19.412644932768202</v>
      </c>
      <c r="D70" s="26">
        <v>-11.397344083062833</v>
      </c>
      <c r="E70" s="26">
        <v>-7.9148212548289649</v>
      </c>
    </row>
    <row r="71" spans="1:5" ht="14.4" x14ac:dyDescent="0.3">
      <c r="A71" s="24" t="s">
        <v>132</v>
      </c>
      <c r="B71" s="26">
        <v>-9.2163990842217665</v>
      </c>
      <c r="C71" s="26">
        <v>-9.766115288118133</v>
      </c>
      <c r="D71" s="26">
        <v>-1.6559191667187489</v>
      </c>
      <c r="E71" s="26">
        <v>1.5845475162197546</v>
      </c>
    </row>
    <row r="72" spans="1:5" ht="14.4" x14ac:dyDescent="0.3">
      <c r="A72" s="24" t="s">
        <v>133</v>
      </c>
      <c r="B72" s="26">
        <v>-0.63268654323388063</v>
      </c>
      <c r="C72" s="26">
        <v>-2.0643937645810766</v>
      </c>
      <c r="D72" s="26">
        <v>1.8905353232477111</v>
      </c>
      <c r="E72" s="26">
        <v>1.886536632642958</v>
      </c>
    </row>
    <row r="73" spans="1:5" ht="14.4" x14ac:dyDescent="0.3">
      <c r="A73" s="24" t="s">
        <v>134</v>
      </c>
      <c r="B73" s="26">
        <v>0.40889299999999906</v>
      </c>
      <c r="C73" s="26">
        <v>0.66169400000000067</v>
      </c>
      <c r="D73" s="26">
        <v>-1.019754</v>
      </c>
      <c r="E73" s="26">
        <v>-1.019754</v>
      </c>
    </row>
    <row r="74" spans="1:5" ht="14.4" x14ac:dyDescent="0.3">
      <c r="A74" s="24" t="s">
        <v>135</v>
      </c>
      <c r="B74" s="26">
        <v>-3.2034300000000018</v>
      </c>
      <c r="C74" s="26">
        <v>-3.380243000000001</v>
      </c>
      <c r="D74" s="26">
        <v>3.4149460000000005</v>
      </c>
      <c r="E74" s="26">
        <v>3.4149460000000005</v>
      </c>
    </row>
    <row r="75" spans="1:5" ht="14.4" x14ac:dyDescent="0.3">
      <c r="A75" s="24" t="s">
        <v>136</v>
      </c>
      <c r="B75" s="26">
        <v>-1.3100840000000002</v>
      </c>
      <c r="C75" s="26">
        <v>-1.3804790000000011</v>
      </c>
      <c r="D75" s="26">
        <v>-1.3360969999999994</v>
      </c>
      <c r="E75" s="26">
        <v>-1.3362300000000011</v>
      </c>
    </row>
    <row r="76" spans="1:5" ht="14.4" x14ac:dyDescent="0.3">
      <c r="A76" s="24" t="s">
        <v>5</v>
      </c>
      <c r="B76" s="26">
        <v>-221.13008300000001</v>
      </c>
      <c r="C76" s="26">
        <v>-221.13008300000001</v>
      </c>
      <c r="D76" s="26">
        <v>-419.64496100000002</v>
      </c>
      <c r="E76" s="26">
        <v>-299.64496100000002</v>
      </c>
    </row>
    <row r="77" spans="1:5" ht="14.4" x14ac:dyDescent="0.3">
      <c r="A77" s="24" t="s">
        <v>137</v>
      </c>
      <c r="B77" s="26">
        <v>19.305762816987745</v>
      </c>
      <c r="C77" s="26">
        <v>29.610263370785113</v>
      </c>
      <c r="D77" s="26">
        <v>89.854120364389075</v>
      </c>
      <c r="E77" s="26">
        <v>78.325093535543658</v>
      </c>
    </row>
    <row r="78" spans="1:5" ht="14.4" x14ac:dyDescent="0.3">
      <c r="A78" s="24" t="s">
        <v>122</v>
      </c>
      <c r="B78" s="26">
        <v>61.815511957295072</v>
      </c>
      <c r="C78" s="26">
        <v>75.504926097182448</v>
      </c>
      <c r="D78" s="26">
        <v>100.44290934871697</v>
      </c>
      <c r="E78" s="26">
        <v>105.44394102613546</v>
      </c>
    </row>
    <row r="79" spans="1:5" ht="14.4" x14ac:dyDescent="0.3">
      <c r="A79" s="32" t="s">
        <v>123</v>
      </c>
      <c r="B79" s="34">
        <v>-19.277140127042458</v>
      </c>
      <c r="C79" s="34">
        <v>-17.910067777408699</v>
      </c>
      <c r="D79" s="34">
        <v>76.670143193491583</v>
      </c>
      <c r="E79" s="34">
        <v>74.49320833798896</v>
      </c>
    </row>
    <row r="80" spans="1:5" ht="14.4" x14ac:dyDescent="0.3">
      <c r="A80" s="29" t="s">
        <v>124</v>
      </c>
      <c r="B80" s="30">
        <v>180.56543289663568</v>
      </c>
      <c r="C80" s="30">
        <v>293.11174989836491</v>
      </c>
      <c r="D80" s="30">
        <v>586.1453830460905</v>
      </c>
      <c r="E80" s="30">
        <v>513.44657380741864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E80"/>
  <sheetViews>
    <sheetView showGridLines="0" workbookViewId="0"/>
  </sheetViews>
  <sheetFormatPr defaultRowHeight="15.6" x14ac:dyDescent="0.3"/>
  <cols>
    <col min="1" max="1" width="40.77734375" style="38" customWidth="1"/>
    <col min="2" max="2" width="12.77734375" style="42" customWidth="1"/>
  </cols>
  <sheetData>
    <row r="1" spans="1:5" ht="14.4" x14ac:dyDescent="0.3">
      <c r="A1" s="43" t="s">
        <v>165</v>
      </c>
      <c r="B1" s="41"/>
    </row>
    <row r="2" spans="1:5" ht="14.4" x14ac:dyDescent="0.3">
      <c r="A2" s="29"/>
      <c r="B2" s="19" t="s">
        <v>169</v>
      </c>
      <c r="C2" s="19" t="s">
        <v>172</v>
      </c>
      <c r="D2" s="19" t="s">
        <v>173</v>
      </c>
      <c r="E2" s="19" t="s">
        <v>175</v>
      </c>
    </row>
    <row r="3" spans="1:5" ht="14.4" x14ac:dyDescent="0.3">
      <c r="A3" s="24" t="s">
        <v>149</v>
      </c>
      <c r="B3" s="26">
        <v>0</v>
      </c>
      <c r="C3" s="26">
        <v>0</v>
      </c>
      <c r="D3" s="26">
        <v>0</v>
      </c>
      <c r="E3" s="26">
        <v>0</v>
      </c>
    </row>
    <row r="4" spans="1:5" ht="14.4" x14ac:dyDescent="0.3">
      <c r="A4" s="32" t="s">
        <v>138</v>
      </c>
      <c r="B4" s="34">
        <v>24.227565070887181</v>
      </c>
      <c r="C4" s="34">
        <v>4.2275650708871808</v>
      </c>
      <c r="D4" s="34">
        <v>151.4893219986667</v>
      </c>
      <c r="E4" s="34">
        <v>-44.554275963333225</v>
      </c>
    </row>
    <row r="5" spans="1:5" ht="14.4" x14ac:dyDescent="0.3">
      <c r="A5" s="24" t="s">
        <v>140</v>
      </c>
      <c r="B5" s="26">
        <v>232.75568598666666</v>
      </c>
      <c r="C5" s="26">
        <v>212.75568598666666</v>
      </c>
      <c r="D5" s="26">
        <v>394.75568598666672</v>
      </c>
      <c r="E5" s="26">
        <v>394.75568598666672</v>
      </c>
    </row>
    <row r="6" spans="1:5" ht="14.4" x14ac:dyDescent="0.3">
      <c r="A6" s="24" t="s">
        <v>159</v>
      </c>
      <c r="B6" s="26">
        <v>-89.303394927779465</v>
      </c>
      <c r="C6" s="26">
        <v>-89.303394927779465</v>
      </c>
      <c r="D6" s="26">
        <v>-89.190999999999974</v>
      </c>
      <c r="E6" s="26">
        <v>-149.92758409999993</v>
      </c>
    </row>
    <row r="7" spans="1:5" ht="14.4" x14ac:dyDescent="0.3">
      <c r="A7" s="24" t="s">
        <v>139</v>
      </c>
      <c r="B7" s="26">
        <v>-119.22472598799999</v>
      </c>
      <c r="C7" s="26">
        <v>-119.22472598799999</v>
      </c>
      <c r="D7" s="26">
        <v>-154.07536398799999</v>
      </c>
      <c r="E7" s="26">
        <v>-289.38237785000001</v>
      </c>
    </row>
    <row r="8" spans="1:5" ht="14.4" x14ac:dyDescent="0.3">
      <c r="A8" s="32" t="s">
        <v>171</v>
      </c>
      <c r="B8" s="34">
        <v>168.23900000000003</v>
      </c>
      <c r="C8" s="34">
        <v>168.23900000000003</v>
      </c>
      <c r="D8" s="34">
        <v>168.23900000000003</v>
      </c>
      <c r="E8" s="34">
        <v>168.23899999999998</v>
      </c>
    </row>
    <row r="9" spans="1:5" ht="14.4" x14ac:dyDescent="0.3">
      <c r="A9" s="32" t="s">
        <v>174</v>
      </c>
      <c r="B9" s="34">
        <v>0</v>
      </c>
      <c r="C9" s="34">
        <v>0</v>
      </c>
      <c r="D9" s="34">
        <v>-301.255942</v>
      </c>
      <c r="E9" s="34">
        <v>-121.63100952000001</v>
      </c>
    </row>
    <row r="10" spans="1:5" ht="14.4" x14ac:dyDescent="0.3">
      <c r="A10" s="32" t="s">
        <v>8</v>
      </c>
      <c r="B10" s="34">
        <v>383.91918538797108</v>
      </c>
      <c r="C10" s="34">
        <v>903.99152992912786</v>
      </c>
      <c r="D10" s="34">
        <v>859.8140000000094</v>
      </c>
      <c r="E10" s="34">
        <v>832.80199999999968</v>
      </c>
    </row>
    <row r="11" spans="1:5" ht="14.4" x14ac:dyDescent="0.3">
      <c r="A11" s="24" t="s">
        <v>82</v>
      </c>
      <c r="B11" s="26">
        <v>-26.489000000000033</v>
      </c>
      <c r="C11" s="26">
        <v>-81.532999999999902</v>
      </c>
      <c r="D11" s="26">
        <v>-104.346</v>
      </c>
      <c r="E11" s="26">
        <v>-104.346</v>
      </c>
    </row>
    <row r="12" spans="1:5" ht="14.4" x14ac:dyDescent="0.3">
      <c r="A12" s="24" t="s">
        <v>127</v>
      </c>
      <c r="B12" s="26">
        <v>135.05999999999995</v>
      </c>
      <c r="C12" s="26">
        <v>290.37300000000005</v>
      </c>
      <c r="D12" s="26">
        <v>258.400000000001</v>
      </c>
      <c r="E12" s="26">
        <v>249.44700000000057</v>
      </c>
    </row>
    <row r="13" spans="1:5" ht="14.4" x14ac:dyDescent="0.3">
      <c r="A13" s="24" t="s">
        <v>83</v>
      </c>
      <c r="B13" s="26">
        <v>97.1850000000004</v>
      </c>
      <c r="C13" s="26">
        <v>168.1850000000004</v>
      </c>
      <c r="D13" s="26">
        <v>139.1850000000004</v>
      </c>
      <c r="E13" s="26">
        <v>139.1850000000004</v>
      </c>
    </row>
    <row r="14" spans="1:5" ht="14.4" x14ac:dyDescent="0.3">
      <c r="A14" s="24" t="s">
        <v>4</v>
      </c>
      <c r="B14" s="26">
        <v>21.732999999998356</v>
      </c>
      <c r="C14" s="26">
        <v>11.113000000004376</v>
      </c>
      <c r="D14" s="26">
        <v>42.922000000005028</v>
      </c>
      <c r="E14" s="26">
        <v>42.987000000005082</v>
      </c>
    </row>
    <row r="15" spans="1:5" ht="14.4" x14ac:dyDescent="0.3">
      <c r="A15" s="24" t="s">
        <v>84</v>
      </c>
      <c r="B15" s="26">
        <v>104.0619999999999</v>
      </c>
      <c r="C15" s="26">
        <v>336.60000000000036</v>
      </c>
      <c r="D15" s="26">
        <v>347.46399999999994</v>
      </c>
      <c r="E15" s="26">
        <v>338.81099999999969</v>
      </c>
    </row>
    <row r="16" spans="1:5" ht="14.4" x14ac:dyDescent="0.3">
      <c r="A16" s="24" t="s">
        <v>85</v>
      </c>
      <c r="B16" s="26">
        <v>52.756000000000313</v>
      </c>
      <c r="C16" s="26">
        <v>178.51999999999953</v>
      </c>
      <c r="D16" s="26">
        <v>177.57600000000002</v>
      </c>
      <c r="E16" s="26">
        <v>168.11899999999969</v>
      </c>
    </row>
    <row r="17" spans="1:5" ht="14.4" x14ac:dyDescent="0.3">
      <c r="A17" s="24" t="s">
        <v>150</v>
      </c>
      <c r="B17" s="26">
        <v>0.65818538798116322</v>
      </c>
      <c r="C17" s="26">
        <v>0.75952992912336015</v>
      </c>
      <c r="D17" s="26">
        <v>-1.3399999999999963</v>
      </c>
      <c r="E17" s="26">
        <v>-1.3499999999999943</v>
      </c>
    </row>
    <row r="18" spans="1:5" ht="14.4" x14ac:dyDescent="0.3">
      <c r="A18" s="24" t="s">
        <v>151</v>
      </c>
      <c r="B18" s="26">
        <v>-2.4830000000000041</v>
      </c>
      <c r="C18" s="26">
        <v>-2.4830000000000041</v>
      </c>
      <c r="D18" s="26">
        <v>-2.5150000000000006</v>
      </c>
      <c r="E18" s="26">
        <v>-2.5190000000000055</v>
      </c>
    </row>
    <row r="19" spans="1:5" ht="14.4" x14ac:dyDescent="0.3">
      <c r="A19" s="24" t="s">
        <v>152</v>
      </c>
      <c r="B19" s="26">
        <v>1.4370000000000118</v>
      </c>
      <c r="C19" s="26">
        <v>2.4569999999999936</v>
      </c>
      <c r="D19" s="26">
        <v>2.4680000000000177</v>
      </c>
      <c r="E19" s="26">
        <v>2.4680000000000177</v>
      </c>
    </row>
    <row r="20" spans="1:5" ht="14.4" x14ac:dyDescent="0.3">
      <c r="A20" s="32" t="s">
        <v>86</v>
      </c>
      <c r="B20" s="34">
        <v>177.86525834703411</v>
      </c>
      <c r="C20" s="34">
        <v>163.57432501800054</v>
      </c>
      <c r="D20" s="34">
        <v>116.14067878924584</v>
      </c>
      <c r="E20" s="34">
        <v>162.71345605879765</v>
      </c>
    </row>
    <row r="21" spans="1:5" ht="14.4" x14ac:dyDescent="0.3">
      <c r="A21" s="24" t="s">
        <v>87</v>
      </c>
      <c r="B21" s="26">
        <v>87.367456630000049</v>
      </c>
      <c r="C21" s="26">
        <v>57.696437440000068</v>
      </c>
      <c r="D21" s="26">
        <v>58.12225944000005</v>
      </c>
      <c r="E21" s="26">
        <v>58.12225944000005</v>
      </c>
    </row>
    <row r="22" spans="1:5" ht="14.4" x14ac:dyDescent="0.3">
      <c r="A22" s="24" t="s">
        <v>88</v>
      </c>
      <c r="B22" s="26">
        <v>14.565470750902307</v>
      </c>
      <c r="C22" s="26">
        <v>25.756722725772249</v>
      </c>
      <c r="D22" s="26">
        <v>30.498469660885348</v>
      </c>
      <c r="E22" s="26">
        <v>30.498989660885343</v>
      </c>
    </row>
    <row r="23" spans="1:5" ht="14.4" x14ac:dyDescent="0.3">
      <c r="A23" s="24" t="s">
        <v>89</v>
      </c>
      <c r="B23" s="26">
        <v>12.489071726424896</v>
      </c>
      <c r="C23" s="26">
        <v>20.214775104856642</v>
      </c>
      <c r="D23" s="26">
        <v>11.040654636308261</v>
      </c>
      <c r="E23" s="26">
        <v>6.3971085280082889</v>
      </c>
    </row>
    <row r="24" spans="1:5" ht="14.4" x14ac:dyDescent="0.3">
      <c r="A24" s="24" t="s">
        <v>90</v>
      </c>
      <c r="B24" s="26">
        <v>6.1819450400000031</v>
      </c>
      <c r="C24" s="26">
        <v>6.1812489999999984</v>
      </c>
      <c r="D24" s="26">
        <v>6.1913633999999993</v>
      </c>
      <c r="E24" s="26">
        <v>6.1913634000000028</v>
      </c>
    </row>
    <row r="25" spans="1:5" ht="14.4" x14ac:dyDescent="0.3">
      <c r="A25" s="24" t="s">
        <v>91</v>
      </c>
      <c r="B25" s="26">
        <v>63.901474980384194</v>
      </c>
      <c r="C25" s="26">
        <v>61.745976829297831</v>
      </c>
      <c r="D25" s="26">
        <v>47.852559209515249</v>
      </c>
      <c r="E25" s="26">
        <v>69.06836258736692</v>
      </c>
    </row>
    <row r="26" spans="1:5" ht="14.4" x14ac:dyDescent="0.3">
      <c r="A26" s="24" t="s">
        <v>92</v>
      </c>
      <c r="B26" s="26">
        <v>-14.863787004874041</v>
      </c>
      <c r="C26" s="26">
        <v>-14.863787004874041</v>
      </c>
      <c r="D26" s="26">
        <v>-43.478306169288999</v>
      </c>
      <c r="E26" s="26">
        <v>-43.478306169288999</v>
      </c>
    </row>
    <row r="27" spans="1:5" ht="14.4" x14ac:dyDescent="0.3">
      <c r="A27" s="24" t="s">
        <v>93</v>
      </c>
      <c r="B27" s="26">
        <v>-2.0089080000000052</v>
      </c>
      <c r="C27" s="26">
        <v>1.0760779999999954</v>
      </c>
      <c r="D27" s="26">
        <v>1.5521690000000063</v>
      </c>
      <c r="E27" s="26">
        <v>1.5521690000000063</v>
      </c>
    </row>
    <row r="28" spans="1:5" ht="14.4" x14ac:dyDescent="0.3">
      <c r="A28" s="24" t="s">
        <v>166</v>
      </c>
      <c r="B28" s="26">
        <v>16.471008645735168</v>
      </c>
      <c r="C28" s="26">
        <v>24.0723148946945</v>
      </c>
      <c r="D28" s="26">
        <v>26.515964999999966</v>
      </c>
      <c r="E28" s="26">
        <v>44.515964999999937</v>
      </c>
    </row>
    <row r="29" spans="1:5" ht="14.4" x14ac:dyDescent="0.3">
      <c r="A29" s="24" t="s">
        <v>167</v>
      </c>
      <c r="B29" s="26">
        <v>-7.3262644215383972</v>
      </c>
      <c r="C29" s="26">
        <v>-5.259110971746523</v>
      </c>
      <c r="D29" s="26">
        <v>-4.6199485506854359</v>
      </c>
      <c r="E29" s="26">
        <v>3.3800514493145641</v>
      </c>
    </row>
    <row r="30" spans="1:5" ht="14.4" x14ac:dyDescent="0.3">
      <c r="A30" s="24" t="s">
        <v>168</v>
      </c>
      <c r="B30" s="26">
        <v>1.087789999999984</v>
      </c>
      <c r="C30" s="26">
        <v>-13.046331000000009</v>
      </c>
      <c r="D30" s="26">
        <v>-17.534506837488095</v>
      </c>
      <c r="E30" s="26">
        <v>-13.534506837488095</v>
      </c>
    </row>
    <row r="31" spans="1:5" ht="14.4" x14ac:dyDescent="0.3">
      <c r="A31" s="32" t="s">
        <v>94</v>
      </c>
      <c r="B31" s="34">
        <v>36.945352567970986</v>
      </c>
      <c r="C31" s="34">
        <v>-34.978585570941505</v>
      </c>
      <c r="D31" s="34">
        <v>46.42311889964185</v>
      </c>
      <c r="E31" s="34">
        <v>-167.60376624055789</v>
      </c>
    </row>
    <row r="32" spans="1:5" ht="14.4" x14ac:dyDescent="0.3">
      <c r="A32" s="24" t="s">
        <v>95</v>
      </c>
      <c r="B32" s="26">
        <v>-14.733207725121247</v>
      </c>
      <c r="C32" s="26">
        <v>-23.12575851229667</v>
      </c>
      <c r="D32" s="26">
        <v>-21.78065003420852</v>
      </c>
      <c r="E32" s="26">
        <v>-36.324282034209318</v>
      </c>
    </row>
    <row r="33" spans="1:5" ht="14.4" x14ac:dyDescent="0.3">
      <c r="A33" s="24" t="s">
        <v>96</v>
      </c>
      <c r="B33" s="26">
        <v>51.678560293091323</v>
      </c>
      <c r="C33" s="26">
        <v>-11.852827058645744</v>
      </c>
      <c r="D33" s="26">
        <v>68.203768933848551</v>
      </c>
      <c r="E33" s="26">
        <v>-131.27948420634993</v>
      </c>
    </row>
    <row r="34" spans="1:5" ht="14.4" x14ac:dyDescent="0.3">
      <c r="A34" s="32" t="s">
        <v>97</v>
      </c>
      <c r="B34" s="34">
        <v>-65.877448358570746</v>
      </c>
      <c r="C34" s="34">
        <v>-66.881025109393249</v>
      </c>
      <c r="D34" s="34">
        <v>266.21342772350135</v>
      </c>
      <c r="E34" s="34">
        <v>548.98660069578955</v>
      </c>
    </row>
    <row r="35" spans="1:5" ht="14.4" x14ac:dyDescent="0.3">
      <c r="A35" s="24" t="s">
        <v>98</v>
      </c>
      <c r="B35" s="26">
        <v>-167.33428000000004</v>
      </c>
      <c r="C35" s="26">
        <v>-167.33427991999997</v>
      </c>
      <c r="D35" s="26">
        <v>109.91717999999992</v>
      </c>
      <c r="E35" s="26">
        <v>380.35716500000001</v>
      </c>
    </row>
    <row r="36" spans="1:5" ht="14.4" x14ac:dyDescent="0.3">
      <c r="A36" s="24" t="s">
        <v>99</v>
      </c>
      <c r="B36" s="26">
        <v>97.052866817659833</v>
      </c>
      <c r="C36" s="26">
        <v>97.052866817659833</v>
      </c>
      <c r="D36" s="26">
        <v>133.89006070952018</v>
      </c>
      <c r="E36" s="26">
        <v>146.10414987827903</v>
      </c>
    </row>
    <row r="37" spans="1:5" ht="14.4" x14ac:dyDescent="0.3">
      <c r="A37" s="24" t="s">
        <v>100</v>
      </c>
      <c r="B37" s="26">
        <v>156</v>
      </c>
      <c r="C37" s="26">
        <v>156</v>
      </c>
      <c r="D37" s="26">
        <v>156</v>
      </c>
      <c r="E37" s="26">
        <v>156</v>
      </c>
    </row>
    <row r="38" spans="1:5" ht="14.4" x14ac:dyDescent="0.3">
      <c r="A38" s="24" t="s">
        <v>101</v>
      </c>
      <c r="B38" s="26">
        <v>-151.59603517623069</v>
      </c>
      <c r="C38" s="26">
        <v>-152.59961200705331</v>
      </c>
      <c r="D38" s="26">
        <v>-133.59381298601886</v>
      </c>
      <c r="E38" s="26">
        <v>-133.47471418248949</v>
      </c>
    </row>
    <row r="39" spans="1:5" ht="14.4" x14ac:dyDescent="0.3">
      <c r="A39" s="32" t="s">
        <v>102</v>
      </c>
      <c r="B39" s="34">
        <v>474.34669939500054</v>
      </c>
      <c r="C39" s="34">
        <v>315.57021235351021</v>
      </c>
      <c r="D39" s="34">
        <v>587.29192396226063</v>
      </c>
      <c r="E39" s="34">
        <v>446.1545300922553</v>
      </c>
    </row>
    <row r="40" spans="1:5" ht="14.4" x14ac:dyDescent="0.3">
      <c r="A40" s="24" t="s">
        <v>103</v>
      </c>
      <c r="B40" s="26">
        <v>101.81363199999987</v>
      </c>
      <c r="C40" s="26">
        <v>101.81363199999987</v>
      </c>
      <c r="D40" s="26">
        <v>101.81363199999987</v>
      </c>
      <c r="E40" s="26">
        <v>101.81363199999987</v>
      </c>
    </row>
    <row r="41" spans="1:5" ht="14.4" x14ac:dyDescent="0.3">
      <c r="A41" s="24" t="s">
        <v>104</v>
      </c>
      <c r="B41" s="26">
        <v>-38.48313847983718</v>
      </c>
      <c r="C41" s="26">
        <v>-44.186821480733215</v>
      </c>
      <c r="D41" s="26">
        <v>13.548017494354553</v>
      </c>
      <c r="E41" s="26">
        <v>8.0134288772546824</v>
      </c>
    </row>
    <row r="42" spans="1:5" ht="14.4" x14ac:dyDescent="0.3">
      <c r="A42" s="24" t="s">
        <v>105</v>
      </c>
      <c r="B42" s="26">
        <v>8.0965648987187251</v>
      </c>
      <c r="C42" s="26">
        <v>-68.913953627921501</v>
      </c>
      <c r="D42" s="26">
        <v>44.425888762818204</v>
      </c>
      <c r="E42" s="26">
        <v>115.6973491541205</v>
      </c>
    </row>
    <row r="43" spans="1:5" ht="14.4" x14ac:dyDescent="0.3">
      <c r="A43" s="24" t="s">
        <v>106</v>
      </c>
      <c r="B43" s="26">
        <v>-3.5315385989963488</v>
      </c>
      <c r="C43" s="26">
        <v>-0.82634282679475746</v>
      </c>
      <c r="D43" s="26">
        <v>13.718635653411752</v>
      </c>
      <c r="E43" s="26">
        <v>-19.686757632608305</v>
      </c>
    </row>
    <row r="44" spans="1:5" ht="14.4" x14ac:dyDescent="0.3">
      <c r="A44" s="24" t="s">
        <v>107</v>
      </c>
      <c r="B44" s="26">
        <v>18.338446583209588</v>
      </c>
      <c r="C44" s="26">
        <v>18.338446527950509</v>
      </c>
      <c r="D44" s="26">
        <v>14.64513528416046</v>
      </c>
      <c r="E44" s="26">
        <v>14.665472530677334</v>
      </c>
    </row>
    <row r="45" spans="1:5" ht="14.4" x14ac:dyDescent="0.3">
      <c r="A45" s="24" t="s">
        <v>153</v>
      </c>
      <c r="B45" s="26">
        <v>-9.0949470177292824E-13</v>
      </c>
      <c r="C45" s="26">
        <v>-1.8189894035458565E-12</v>
      </c>
      <c r="D45" s="26">
        <v>0</v>
      </c>
      <c r="E45" s="26">
        <v>0</v>
      </c>
    </row>
    <row r="46" spans="1:5" ht="14.4" x14ac:dyDescent="0.3">
      <c r="A46" s="24" t="s">
        <v>157</v>
      </c>
      <c r="B46" s="26">
        <v>39.952926373730918</v>
      </c>
      <c r="C46" s="26">
        <v>-0.19016107984981545</v>
      </c>
      <c r="D46" s="26">
        <v>-8.2773273166829995</v>
      </c>
      <c r="E46" s="26">
        <v>-8.2773273166829995</v>
      </c>
    </row>
    <row r="47" spans="1:5" ht="14.4" x14ac:dyDescent="0.3">
      <c r="A47" s="24" t="s">
        <v>108</v>
      </c>
      <c r="B47" s="26">
        <v>-30.057611511658251</v>
      </c>
      <c r="C47" s="26">
        <v>-67.118927897400226</v>
      </c>
      <c r="D47" s="26">
        <v>-65.408275281630495</v>
      </c>
      <c r="E47" s="26">
        <v>-57.035045584317913</v>
      </c>
    </row>
    <row r="48" spans="1:5" ht="14.4" x14ac:dyDescent="0.3">
      <c r="A48" s="24" t="s">
        <v>154</v>
      </c>
      <c r="B48" s="26">
        <v>417.81583898135295</v>
      </c>
      <c r="C48" s="26">
        <v>416.25276158977977</v>
      </c>
      <c r="D48" s="26">
        <v>512.42463821734736</v>
      </c>
      <c r="E48" s="26">
        <v>327.38474538575747</v>
      </c>
    </row>
    <row r="49" spans="1:5" ht="14.4" x14ac:dyDescent="0.3">
      <c r="A49" s="24" t="s">
        <v>155</v>
      </c>
      <c r="B49" s="26">
        <v>1.1368683772161603E-13</v>
      </c>
      <c r="C49" s="26">
        <v>0</v>
      </c>
      <c r="D49" s="26">
        <v>0</v>
      </c>
      <c r="E49" s="26">
        <v>0</v>
      </c>
    </row>
    <row r="50" spans="1:5" ht="14.4" x14ac:dyDescent="0.3">
      <c r="A50" s="24" t="s">
        <v>156</v>
      </c>
      <c r="B50" s="26">
        <v>-39.598420851517886</v>
      </c>
      <c r="C50" s="26">
        <v>-39.598420851517773</v>
      </c>
      <c r="D50" s="26">
        <v>-39.59842085151783</v>
      </c>
      <c r="E50" s="26">
        <v>-36.420967321946407</v>
      </c>
    </row>
    <row r="51" spans="1:5" ht="14.4" x14ac:dyDescent="0.3">
      <c r="A51" s="32" t="s">
        <v>109</v>
      </c>
      <c r="B51" s="34">
        <v>-72.7068891374347</v>
      </c>
      <c r="C51" s="34">
        <v>-80.760803073699208</v>
      </c>
      <c r="D51" s="34">
        <v>-267.99166198115927</v>
      </c>
      <c r="E51" s="34">
        <v>-341.12913436210692</v>
      </c>
    </row>
    <row r="52" spans="1:5" ht="14.4" x14ac:dyDescent="0.3">
      <c r="A52" s="24" t="s">
        <v>110</v>
      </c>
      <c r="B52" s="26">
        <v>-84.805374626761477</v>
      </c>
      <c r="C52" s="26">
        <v>-116.05081047274052</v>
      </c>
      <c r="D52" s="26">
        <v>-239.24463374036986</v>
      </c>
      <c r="E52" s="26">
        <v>-286.74306940304905</v>
      </c>
    </row>
    <row r="53" spans="1:5" ht="14.4" x14ac:dyDescent="0.3">
      <c r="A53" s="24" t="s">
        <v>111</v>
      </c>
      <c r="B53" s="26">
        <v>12.098485489326549</v>
      </c>
      <c r="C53" s="26">
        <v>35.290007399040405</v>
      </c>
      <c r="D53" s="26">
        <v>-28.747028240789632</v>
      </c>
      <c r="E53" s="26">
        <v>-54.386064959058331</v>
      </c>
    </row>
    <row r="54" spans="1:5" ht="14.4" x14ac:dyDescent="0.3">
      <c r="A54" s="32" t="s">
        <v>112</v>
      </c>
      <c r="B54" s="34">
        <v>-226.34269314762059</v>
      </c>
      <c r="C54" s="34">
        <v>-283.55826555435851</v>
      </c>
      <c r="D54" s="34">
        <v>-330.73403586908444</v>
      </c>
      <c r="E54" s="34">
        <v>-195.19676735291614</v>
      </c>
    </row>
    <row r="55" spans="1:5" ht="14.4" x14ac:dyDescent="0.3">
      <c r="A55" s="24" t="s">
        <v>113</v>
      </c>
      <c r="B55" s="26">
        <v>-19.268289042825927</v>
      </c>
      <c r="C55" s="26">
        <v>-73.05688577012279</v>
      </c>
      <c r="D55" s="26">
        <v>-155.17365594001967</v>
      </c>
      <c r="E55" s="26">
        <v>-81.534655623514482</v>
      </c>
    </row>
    <row r="56" spans="1:5" ht="14.4" x14ac:dyDescent="0.3">
      <c r="A56" s="24" t="s">
        <v>114</v>
      </c>
      <c r="B56" s="26">
        <v>-50</v>
      </c>
      <c r="C56" s="26">
        <v>-50</v>
      </c>
      <c r="D56" s="26">
        <v>-25</v>
      </c>
      <c r="E56" s="26">
        <v>-25</v>
      </c>
    </row>
    <row r="57" spans="1:5" ht="14.4" x14ac:dyDescent="0.3">
      <c r="A57" s="24" t="s">
        <v>115</v>
      </c>
      <c r="B57" s="26">
        <v>-233.98744909344623</v>
      </c>
      <c r="C57" s="26">
        <v>-233.61426072551279</v>
      </c>
      <c r="D57" s="26">
        <v>-234.04072987005947</v>
      </c>
      <c r="E57" s="26">
        <v>-195.08107620990296</v>
      </c>
    </row>
    <row r="58" spans="1:5" ht="14.4" x14ac:dyDescent="0.3">
      <c r="A58" s="24" t="s">
        <v>128</v>
      </c>
      <c r="B58" s="26">
        <v>111.65463867358424</v>
      </c>
      <c r="C58" s="26">
        <v>113.95557512852817</v>
      </c>
      <c r="D58" s="26">
        <v>113.95557512852817</v>
      </c>
      <c r="E58" s="26">
        <v>113.95557512852817</v>
      </c>
    </row>
    <row r="59" spans="1:5" ht="14.4" x14ac:dyDescent="0.3">
      <c r="A59" s="24" t="s">
        <v>125</v>
      </c>
      <c r="B59" s="26">
        <v>-34.741593684932923</v>
      </c>
      <c r="C59" s="26">
        <v>-40.842694187251254</v>
      </c>
      <c r="D59" s="26">
        <v>-30.475225187533596</v>
      </c>
      <c r="E59" s="26">
        <v>-7.5366106480266524</v>
      </c>
    </row>
    <row r="60" spans="1:5" ht="14.4" x14ac:dyDescent="0.3">
      <c r="A60" s="32" t="s">
        <v>116</v>
      </c>
      <c r="B60" s="34">
        <v>-701.32268556870713</v>
      </c>
      <c r="C60" s="34">
        <v>-779.00631473471731</v>
      </c>
      <c r="D60" s="34">
        <v>-663.60527836393067</v>
      </c>
      <c r="E60" s="34">
        <v>-774.02070312706655</v>
      </c>
    </row>
    <row r="61" spans="1:5" ht="14.4" x14ac:dyDescent="0.3">
      <c r="A61" s="24" t="s">
        <v>117</v>
      </c>
      <c r="B61" s="26">
        <v>-13.101039000004675</v>
      </c>
      <c r="C61" s="26">
        <v>-18.245915999998033</v>
      </c>
      <c r="D61" s="26">
        <v>-18.854990422291053</v>
      </c>
      <c r="E61" s="26">
        <v>-18.855855422291029</v>
      </c>
    </row>
    <row r="62" spans="1:5" ht="14.4" x14ac:dyDescent="0.3">
      <c r="A62" s="24" t="s">
        <v>118</v>
      </c>
      <c r="B62" s="26">
        <v>-157.82352548632048</v>
      </c>
      <c r="C62" s="26">
        <v>-173.2160720735701</v>
      </c>
      <c r="D62" s="26">
        <v>-246.48826988760811</v>
      </c>
      <c r="E62" s="26">
        <v>-334.33317470260818</v>
      </c>
    </row>
    <row r="63" spans="1:5" ht="14.4" x14ac:dyDescent="0.3">
      <c r="A63" s="24" t="s">
        <v>119</v>
      </c>
      <c r="B63" s="26">
        <v>-73.525211059179014</v>
      </c>
      <c r="C63" s="26">
        <v>-85.870601242359101</v>
      </c>
      <c r="D63" s="26">
        <v>28.663218453655077</v>
      </c>
      <c r="E63" s="26">
        <v>11.041225243655163</v>
      </c>
    </row>
    <row r="64" spans="1:5" ht="14.4" x14ac:dyDescent="0.3">
      <c r="A64" s="24" t="s">
        <v>120</v>
      </c>
      <c r="B64" s="26">
        <v>-233.65130253797446</v>
      </c>
      <c r="C64" s="26">
        <v>-240.78151197608662</v>
      </c>
      <c r="D64" s="26">
        <v>-241.46460877465751</v>
      </c>
      <c r="E64" s="26">
        <v>-272.18370177465744</v>
      </c>
    </row>
    <row r="65" spans="1:5" ht="14.4" x14ac:dyDescent="0.3">
      <c r="A65" s="24" t="s">
        <v>158</v>
      </c>
      <c r="B65" s="26">
        <v>-7.2759876547237639</v>
      </c>
      <c r="C65" s="26">
        <v>-11.418960851402971</v>
      </c>
      <c r="D65" s="26">
        <v>23.467933661545857</v>
      </c>
      <c r="E65" s="26">
        <v>23.422925661545861</v>
      </c>
    </row>
    <row r="66" spans="1:5" ht="14.4" x14ac:dyDescent="0.3">
      <c r="A66" s="24" t="s">
        <v>121</v>
      </c>
      <c r="B66" s="26">
        <v>-154.79360382920618</v>
      </c>
      <c r="C66" s="26">
        <v>-181.21333399607352</v>
      </c>
      <c r="D66" s="26">
        <v>-183.31562596103208</v>
      </c>
      <c r="E66" s="26">
        <v>-185.11626999103191</v>
      </c>
    </row>
    <row r="67" spans="1:5" ht="14.4" x14ac:dyDescent="0.3">
      <c r="A67" s="24" t="s">
        <v>6</v>
      </c>
      <c r="B67" s="26">
        <v>-11.380640569095732</v>
      </c>
      <c r="C67" s="26">
        <v>-11.774320056465172</v>
      </c>
      <c r="D67" s="26">
        <v>-17.620133791559638</v>
      </c>
      <c r="E67" s="26">
        <v>-17.622235791559646</v>
      </c>
    </row>
    <row r="68" spans="1:5" ht="14.4" x14ac:dyDescent="0.3">
      <c r="A68" s="24" t="s">
        <v>129</v>
      </c>
      <c r="B68" s="26">
        <v>-116.65054998000016</v>
      </c>
      <c r="C68" s="26">
        <v>-133.47745996000015</v>
      </c>
      <c r="D68" s="26">
        <v>-99.837695663987802</v>
      </c>
      <c r="E68" s="26">
        <v>-73.903921344330456</v>
      </c>
    </row>
    <row r="69" spans="1:5" ht="14.4" x14ac:dyDescent="0.3">
      <c r="A69" s="24" t="s">
        <v>130</v>
      </c>
      <c r="B69" s="26">
        <v>40.572570719930098</v>
      </c>
      <c r="C69" s="26">
        <v>38.428526230642404</v>
      </c>
      <c r="D69" s="26">
        <v>29.445561663012484</v>
      </c>
      <c r="E69" s="26">
        <v>38.902272722047869</v>
      </c>
    </row>
    <row r="70" spans="1:5" ht="14.4" x14ac:dyDescent="0.3">
      <c r="A70" s="24" t="s">
        <v>131</v>
      </c>
      <c r="B70" s="26">
        <v>-28.83591799999995</v>
      </c>
      <c r="C70" s="26">
        <v>-32.115397000000016</v>
      </c>
      <c r="D70" s="26">
        <v>-23.931470630888001</v>
      </c>
      <c r="E70" s="26">
        <v>-23.93586063088803</v>
      </c>
    </row>
    <row r="71" spans="1:5" ht="14.4" x14ac:dyDescent="0.3">
      <c r="A71" s="24" t="s">
        <v>132</v>
      </c>
      <c r="B71" s="26">
        <v>-3.5751070000000311</v>
      </c>
      <c r="C71" s="26">
        <v>-3.6080400000000168</v>
      </c>
      <c r="D71" s="26">
        <v>-1.5722994837802418</v>
      </c>
      <c r="E71" s="26">
        <v>-1.572465483780249</v>
      </c>
    </row>
    <row r="72" spans="1:5" ht="14.4" x14ac:dyDescent="0.3">
      <c r="A72" s="24" t="s">
        <v>133</v>
      </c>
      <c r="B72" s="26">
        <v>-0.63243499999999386</v>
      </c>
      <c r="C72" s="26">
        <v>-2.0640529999999941</v>
      </c>
      <c r="D72" s="26">
        <v>1.89053663264297</v>
      </c>
      <c r="E72" s="26">
        <v>1.8905366326429629</v>
      </c>
    </row>
    <row r="73" spans="1:5" ht="14.4" x14ac:dyDescent="0.3">
      <c r="A73" s="24" t="s">
        <v>134</v>
      </c>
      <c r="B73" s="26">
        <v>-8.5182149999999996</v>
      </c>
      <c r="C73" s="26">
        <v>-8.5182149999999996</v>
      </c>
      <c r="D73" s="26">
        <v>-2.7444310000000001</v>
      </c>
      <c r="E73" s="26">
        <v>-2.7444310000000001</v>
      </c>
    </row>
    <row r="74" spans="1:5" ht="14.4" x14ac:dyDescent="0.3">
      <c r="A74" s="24" t="s">
        <v>135</v>
      </c>
      <c r="B74" s="26">
        <v>-3.2034300000000018</v>
      </c>
      <c r="C74" s="26">
        <v>-3.380243000000001</v>
      </c>
      <c r="D74" s="26">
        <v>3.4149460000000005</v>
      </c>
      <c r="E74" s="26">
        <v>3.4149460000000005</v>
      </c>
    </row>
    <row r="75" spans="1:5" ht="14.4" x14ac:dyDescent="0.3">
      <c r="A75" s="24" t="s">
        <v>136</v>
      </c>
      <c r="B75" s="26">
        <v>-1.3060840000000002</v>
      </c>
      <c r="C75" s="26">
        <v>-1.3764790000000011</v>
      </c>
      <c r="D75" s="26">
        <v>-1.3320969999999994</v>
      </c>
      <c r="E75" s="26">
        <v>-1.3322300000000011</v>
      </c>
    </row>
    <row r="76" spans="1:5" ht="14.4" x14ac:dyDescent="0.3">
      <c r="A76" s="24" t="s">
        <v>5</v>
      </c>
      <c r="B76" s="26">
        <v>28.869917000000001</v>
      </c>
      <c r="C76" s="26">
        <v>28.869917000000001</v>
      </c>
      <c r="D76" s="26">
        <v>-49.644961000000009</v>
      </c>
      <c r="E76" s="26">
        <v>-49.644961000000009</v>
      </c>
    </row>
    <row r="77" spans="1:5" ht="14.4" x14ac:dyDescent="0.3">
      <c r="A77" s="24" t="s">
        <v>137</v>
      </c>
      <c r="B77" s="26">
        <v>3.1126238169877922</v>
      </c>
      <c r="C77" s="26">
        <v>10.343587370785116</v>
      </c>
      <c r="D77" s="26">
        <v>63.776641354388943</v>
      </c>
      <c r="E77" s="26">
        <v>73.175166784020092</v>
      </c>
    </row>
    <row r="78" spans="1:5" ht="14.4" x14ac:dyDescent="0.3">
      <c r="A78" s="24" t="s">
        <v>122</v>
      </c>
      <c r="B78" s="26">
        <v>40.395252010879446</v>
      </c>
      <c r="C78" s="26">
        <v>50.412257819810733</v>
      </c>
      <c r="D78" s="26">
        <v>72.542467486628937</v>
      </c>
      <c r="E78" s="26">
        <v>55.377330970168728</v>
      </c>
    </row>
    <row r="79" spans="1:5" ht="14.4" x14ac:dyDescent="0.3">
      <c r="A79" s="32" t="s">
        <v>123</v>
      </c>
      <c r="B79" s="34">
        <v>-18.727865554387051</v>
      </c>
      <c r="C79" s="34">
        <v>-17.305854554388418</v>
      </c>
      <c r="D79" s="34">
        <v>-45.879170113065868</v>
      </c>
      <c r="E79" s="34">
        <v>-1.3133564734390006</v>
      </c>
    </row>
    <row r="80" spans="1:5" ht="14.4" x14ac:dyDescent="0.3">
      <c r="A80" s="29" t="s">
        <v>124</v>
      </c>
      <c r="B80" s="30">
        <v>180.56547900214082</v>
      </c>
      <c r="C80" s="30">
        <v>293.11178377403121</v>
      </c>
      <c r="D80" s="30">
        <v>586.14538304608595</v>
      </c>
      <c r="E80" s="30">
        <v>513.44657380742319</v>
      </c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purl.org/dc/dcmitype/"/>
    <ds:schemaRef ds:uri="http://schemas.microsoft.com/office/2006/documentManagement/types"/>
    <ds:schemaRef ds:uri="9d76330f-e8f1-434f-b6cd-d02727bbea50"/>
    <ds:schemaRef ds:uri="ca90bd8a-abf5-4496-9b56-aba63058f6b7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04BAE-31B3-4B3C-881B-B0B954156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2022_vplyvy</vt:lpstr>
      <vt:lpstr>2022_vplyvy_konsolidovane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2022-04-29T10:42:30Z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