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2_09_SD\"/>
    </mc:Choice>
  </mc:AlternateContent>
  <xr:revisionPtr revIDLastSave="0" documentId="13_ncr:1_{DF5A66B2-C16D-4B61-908D-DA8B43325974}" xr6:coauthVersionLast="47" xr6:coauthVersionMax="47" xr10:uidLastSave="{00000000-0000-0000-0000-000000000000}"/>
  <bookViews>
    <workbookView xWindow="-120" yWindow="-120" windowWidth="29040" windowHeight="15840" xr2:uid="{C7D0E796-F4FB-4608-AEA8-08F05C179FEF}"/>
  </bookViews>
  <sheets>
    <sheet name="SEP_2022" sheetId="1" r:id="rId1"/>
    <sheet name="Rozdiel_v_prognózach" sheetId="4" r:id="rId2"/>
    <sheet name="JUL_2022" sheetId="8" r:id="rId3"/>
    <sheet name="FEB_2022" sheetId="2" r:id="rId4"/>
    <sheet name="RVS_2022_202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1" i="4" l="1"/>
  <c r="D91" i="4"/>
  <c r="E91" i="4"/>
  <c r="F91" i="4"/>
  <c r="B91" i="4"/>
  <c r="F88" i="4"/>
  <c r="E88" i="4"/>
  <c r="D88" i="4"/>
  <c r="C88" i="4"/>
  <c r="B88" i="4"/>
  <c r="F87" i="4"/>
  <c r="E87" i="4"/>
  <c r="D87" i="4"/>
  <c r="C87" i="4"/>
  <c r="B87" i="4"/>
  <c r="F86" i="4"/>
  <c r="E86" i="4"/>
  <c r="D86" i="4"/>
  <c r="C86" i="4"/>
  <c r="B86" i="4"/>
  <c r="F85" i="4"/>
  <c r="E85" i="4"/>
  <c r="D85" i="4"/>
  <c r="C85" i="4"/>
  <c r="B85" i="4"/>
  <c r="F84" i="4"/>
  <c r="E84" i="4"/>
  <c r="D84" i="4"/>
  <c r="C84" i="4"/>
  <c r="B84" i="4"/>
  <c r="F83" i="4"/>
  <c r="E83" i="4"/>
  <c r="D83" i="4"/>
  <c r="C83" i="4"/>
  <c r="B83" i="4"/>
  <c r="F82" i="4"/>
  <c r="E82" i="4"/>
  <c r="D82" i="4"/>
  <c r="C82" i="4"/>
  <c r="B82" i="4"/>
  <c r="F81" i="4"/>
  <c r="E81" i="4"/>
  <c r="D81" i="4"/>
  <c r="C81" i="4"/>
  <c r="B81" i="4"/>
  <c r="F80" i="4"/>
  <c r="E80" i="4"/>
  <c r="D80" i="4"/>
  <c r="C80" i="4"/>
  <c r="B80" i="4"/>
  <c r="F79" i="4"/>
  <c r="E79" i="4"/>
  <c r="D79" i="4"/>
  <c r="C79" i="4"/>
  <c r="B79" i="4"/>
  <c r="F78" i="4"/>
  <c r="E78" i="4"/>
  <c r="D78" i="4"/>
  <c r="C78" i="4"/>
  <c r="B78" i="4"/>
  <c r="F77" i="4"/>
  <c r="E77" i="4"/>
  <c r="D77" i="4"/>
  <c r="C77" i="4"/>
  <c r="B77" i="4"/>
  <c r="F76" i="4"/>
  <c r="E76" i="4"/>
  <c r="D76" i="4"/>
  <c r="C76" i="4"/>
  <c r="B76" i="4"/>
  <c r="F75" i="4"/>
  <c r="E75" i="4"/>
  <c r="D75" i="4"/>
  <c r="C75" i="4"/>
  <c r="B75" i="4"/>
  <c r="F74" i="4"/>
  <c r="E74" i="4"/>
  <c r="D74" i="4"/>
  <c r="C74" i="4"/>
  <c r="B74" i="4"/>
  <c r="F73" i="4"/>
  <c r="E73" i="4"/>
  <c r="D73" i="4"/>
  <c r="C73" i="4"/>
  <c r="B73" i="4"/>
  <c r="F72" i="4"/>
  <c r="E72" i="4"/>
  <c r="D72" i="4"/>
  <c r="C72" i="4"/>
  <c r="B72" i="4"/>
  <c r="F71" i="4"/>
  <c r="E71" i="4"/>
  <c r="D71" i="4"/>
  <c r="C71" i="4"/>
  <c r="B71" i="4"/>
  <c r="F70" i="4"/>
  <c r="E70" i="4"/>
  <c r="D70" i="4"/>
  <c r="C70" i="4"/>
  <c r="B70" i="4"/>
  <c r="F69" i="4"/>
  <c r="E69" i="4"/>
  <c r="D69" i="4"/>
  <c r="C69" i="4"/>
  <c r="B69" i="4"/>
  <c r="F68" i="4"/>
  <c r="E68" i="4"/>
  <c r="D68" i="4"/>
  <c r="C68" i="4"/>
  <c r="B68" i="4"/>
  <c r="F67" i="4"/>
  <c r="E67" i="4"/>
  <c r="D67" i="4"/>
  <c r="C67" i="4"/>
  <c r="B67" i="4"/>
  <c r="F66" i="4"/>
  <c r="E66" i="4"/>
  <c r="D66" i="4"/>
  <c r="C66" i="4"/>
  <c r="B66" i="4"/>
  <c r="F65" i="4"/>
  <c r="E65" i="4"/>
  <c r="D65" i="4"/>
  <c r="C65" i="4"/>
  <c r="B65" i="4"/>
  <c r="F64" i="4"/>
  <c r="E64" i="4"/>
  <c r="D64" i="4"/>
  <c r="C64" i="4"/>
  <c r="B64" i="4"/>
  <c r="F63" i="4"/>
  <c r="E63" i="4"/>
  <c r="D63" i="4"/>
  <c r="C63" i="4"/>
  <c r="B63" i="4"/>
  <c r="F62" i="4"/>
  <c r="E62" i="4"/>
  <c r="D62" i="4"/>
  <c r="C62" i="4"/>
  <c r="B62" i="4"/>
  <c r="F61" i="4"/>
  <c r="E61" i="4"/>
  <c r="D61" i="4"/>
  <c r="C61" i="4"/>
  <c r="B61" i="4"/>
  <c r="F60" i="4"/>
  <c r="E60" i="4"/>
  <c r="D60" i="4"/>
  <c r="C60" i="4"/>
  <c r="B60" i="4"/>
  <c r="F59" i="4"/>
  <c r="E59" i="4"/>
  <c r="D59" i="4"/>
  <c r="C59" i="4"/>
  <c r="B59" i="4"/>
  <c r="F53" i="4"/>
  <c r="E53" i="4"/>
  <c r="D53" i="4"/>
  <c r="C53" i="4"/>
  <c r="B53" i="4"/>
  <c r="F52" i="4"/>
  <c r="E52" i="4"/>
  <c r="D52" i="4"/>
  <c r="C52" i="4"/>
  <c r="B52" i="4"/>
  <c r="F51" i="4"/>
  <c r="E51" i="4"/>
  <c r="D51" i="4"/>
  <c r="C51" i="4"/>
  <c r="B51" i="4"/>
  <c r="F50" i="4"/>
  <c r="E50" i="4"/>
  <c r="D50" i="4"/>
  <c r="C50" i="4"/>
  <c r="B50" i="4"/>
  <c r="F49" i="4"/>
  <c r="E49" i="4"/>
  <c r="D49" i="4"/>
  <c r="C49" i="4"/>
  <c r="B49" i="4"/>
  <c r="F48" i="4"/>
  <c r="E48" i="4"/>
  <c r="D48" i="4"/>
  <c r="C48" i="4"/>
  <c r="B48" i="4"/>
  <c r="F47" i="4"/>
  <c r="E47" i="4"/>
  <c r="D47" i="4"/>
  <c r="C47" i="4"/>
  <c r="B47" i="4"/>
  <c r="F46" i="4"/>
  <c r="E46" i="4"/>
  <c r="D46" i="4"/>
  <c r="C46" i="4"/>
  <c r="B46" i="4"/>
  <c r="F45" i="4"/>
  <c r="E45" i="4"/>
  <c r="D45" i="4"/>
  <c r="C45" i="4"/>
  <c r="B45" i="4"/>
  <c r="F42" i="4"/>
  <c r="E42" i="4"/>
  <c r="D42" i="4"/>
  <c r="C42" i="4"/>
  <c r="B42" i="4"/>
  <c r="F41" i="4"/>
  <c r="E41" i="4"/>
  <c r="D41" i="4"/>
  <c r="C41" i="4"/>
  <c r="B41" i="4"/>
  <c r="F39" i="4"/>
  <c r="E39" i="4"/>
  <c r="D39" i="4"/>
  <c r="C39" i="4"/>
  <c r="B39" i="4"/>
  <c r="F38" i="4"/>
  <c r="E38" i="4"/>
  <c r="D38" i="4"/>
  <c r="C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F34" i="4"/>
  <c r="E34" i="4"/>
  <c r="D34" i="4"/>
  <c r="C34" i="4"/>
  <c r="B34" i="4"/>
  <c r="F33" i="4"/>
  <c r="E33" i="4"/>
  <c r="D33" i="4"/>
  <c r="C33" i="4"/>
  <c r="B33" i="4"/>
  <c r="F32" i="4"/>
  <c r="E32" i="4"/>
  <c r="D32" i="4"/>
  <c r="C32" i="4"/>
  <c r="B32" i="4"/>
  <c r="F31" i="4"/>
  <c r="E31" i="4"/>
  <c r="D31" i="4"/>
  <c r="C31" i="4"/>
  <c r="B31" i="4"/>
  <c r="F30" i="4"/>
  <c r="E30" i="4"/>
  <c r="D30" i="4"/>
  <c r="C30" i="4"/>
  <c r="B30" i="4"/>
  <c r="F27" i="4"/>
  <c r="E27" i="4"/>
  <c r="D27" i="4"/>
  <c r="C27" i="4"/>
  <c r="B27" i="4"/>
  <c r="F26" i="4"/>
  <c r="E26" i="4"/>
  <c r="D26" i="4"/>
  <c r="C26" i="4"/>
  <c r="B26" i="4"/>
  <c r="F25" i="4"/>
  <c r="E25" i="4"/>
  <c r="D25" i="4"/>
  <c r="C25" i="4"/>
  <c r="B25" i="4"/>
  <c r="F24" i="4"/>
  <c r="E24" i="4"/>
  <c r="D24" i="4"/>
  <c r="C24" i="4"/>
  <c r="B24" i="4"/>
  <c r="F23" i="4"/>
  <c r="E23" i="4"/>
  <c r="D23" i="4"/>
  <c r="C23" i="4"/>
  <c r="B23" i="4"/>
  <c r="F22" i="4"/>
  <c r="E22" i="4"/>
  <c r="D22" i="4"/>
  <c r="C22" i="4"/>
  <c r="B22" i="4"/>
  <c r="F21" i="4"/>
  <c r="E21" i="4"/>
  <c r="D21" i="4"/>
  <c r="C21" i="4"/>
  <c r="B21" i="4"/>
  <c r="F20" i="4"/>
  <c r="E20" i="4"/>
  <c r="D20" i="4"/>
  <c r="C20" i="4"/>
  <c r="B20" i="4"/>
  <c r="F17" i="4"/>
  <c r="E17" i="4"/>
  <c r="D17" i="4"/>
  <c r="C17" i="4"/>
  <c r="B17" i="4"/>
  <c r="F16" i="4"/>
  <c r="E16" i="4"/>
  <c r="D16" i="4"/>
  <c r="C16" i="4"/>
  <c r="B16" i="4"/>
  <c r="F15" i="4"/>
  <c r="E15" i="4"/>
  <c r="D15" i="4"/>
  <c r="C15" i="4"/>
  <c r="B15" i="4"/>
  <c r="F14" i="4"/>
  <c r="E14" i="4"/>
  <c r="D14" i="4"/>
  <c r="C14" i="4"/>
  <c r="B14" i="4"/>
  <c r="F13" i="4"/>
  <c r="E13" i="4"/>
  <c r="D13" i="4"/>
  <c r="C13" i="4"/>
  <c r="B13" i="4"/>
  <c r="F12" i="4"/>
  <c r="E12" i="4"/>
  <c r="D12" i="4"/>
  <c r="C12" i="4"/>
  <c r="B12" i="4"/>
  <c r="F11" i="4"/>
  <c r="E11" i="4"/>
  <c r="D11" i="4"/>
  <c r="C11" i="4"/>
  <c r="B11" i="4"/>
  <c r="F10" i="4"/>
  <c r="E10" i="4"/>
  <c r="D10" i="4"/>
  <c r="C10" i="4"/>
  <c r="B10" i="4"/>
  <c r="F9" i="4"/>
  <c r="E9" i="4"/>
  <c r="D9" i="4"/>
  <c r="C9" i="4"/>
  <c r="B9" i="4"/>
  <c r="F8" i="4"/>
  <c r="E8" i="4"/>
  <c r="D8" i="4"/>
  <c r="C8" i="4"/>
  <c r="B8" i="4"/>
  <c r="F7" i="4"/>
  <c r="E7" i="4"/>
  <c r="D7" i="4"/>
  <c r="C7" i="4"/>
  <c r="B7" i="4"/>
  <c r="F6" i="4"/>
  <c r="E6" i="4"/>
  <c r="D6" i="4"/>
  <c r="C6" i="4"/>
  <c r="B6" i="4"/>
  <c r="F90" i="8"/>
  <c r="F89" i="8"/>
  <c r="E44" i="8"/>
  <c r="D44" i="8"/>
  <c r="C44" i="8"/>
  <c r="B44" i="8"/>
  <c r="F43" i="8"/>
  <c r="F44" i="8" s="1"/>
  <c r="E43" i="8"/>
  <c r="D43" i="8"/>
  <c r="C43" i="8"/>
  <c r="B43" i="8"/>
  <c r="C5" i="8"/>
  <c r="B5" i="8"/>
  <c r="F4" i="8"/>
  <c r="F5" i="8" s="1"/>
  <c r="E4" i="8"/>
  <c r="E89" i="8" s="1"/>
  <c r="E90" i="8" s="1"/>
  <c r="D4" i="8"/>
  <c r="D89" i="8" s="1"/>
  <c r="D90" i="8" s="1"/>
  <c r="C4" i="8"/>
  <c r="C89" i="8" s="1"/>
  <c r="C90" i="8" s="1"/>
  <c r="B4" i="8"/>
  <c r="B89" i="8" s="1"/>
  <c r="B90" i="8" s="1"/>
  <c r="D5" i="8" l="1"/>
  <c r="E5" i="8"/>
  <c r="B4" i="4"/>
  <c r="B5" i="4" s="1"/>
  <c r="F4" i="4"/>
  <c r="E43" i="4"/>
  <c r="D43" i="4"/>
  <c r="F43" i="4"/>
  <c r="C4" i="4"/>
  <c r="D4" i="4"/>
  <c r="D89" i="4" s="1"/>
  <c r="B43" i="4"/>
  <c r="E4" i="4"/>
  <c r="C43" i="4"/>
  <c r="E89" i="4" l="1"/>
  <c r="F89" i="4"/>
  <c r="B89" i="4"/>
  <c r="C89" i="4"/>
  <c r="F5" i="4" l="1"/>
  <c r="F43" i="2"/>
  <c r="F44" i="2" s="1"/>
  <c r="F4" i="2"/>
  <c r="F89" i="2" s="1"/>
  <c r="F90" i="2" s="1"/>
  <c r="G46" i="7"/>
  <c r="H46" i="7"/>
  <c r="I46" i="7"/>
  <c r="J46" i="7"/>
  <c r="G47" i="7"/>
  <c r="H47" i="7"/>
  <c r="I47" i="7"/>
  <c r="J47" i="7"/>
  <c r="G48" i="7"/>
  <c r="H48" i="7"/>
  <c r="I48" i="7"/>
  <c r="J48" i="7"/>
  <c r="G49" i="7"/>
  <c r="H49" i="7"/>
  <c r="I49" i="7"/>
  <c r="J49" i="7"/>
  <c r="G50" i="7"/>
  <c r="H50" i="7"/>
  <c r="I50" i="7"/>
  <c r="J50" i="7"/>
  <c r="G51" i="7"/>
  <c r="H51" i="7"/>
  <c r="I51" i="7"/>
  <c r="J51" i="7"/>
  <c r="G52" i="7"/>
  <c r="H52" i="7"/>
  <c r="I52" i="7"/>
  <c r="J52" i="7"/>
  <c r="G53" i="7"/>
  <c r="H53" i="7"/>
  <c r="I53" i="7"/>
  <c r="J53" i="7"/>
  <c r="G59" i="7"/>
  <c r="H59" i="7"/>
  <c r="I59" i="7"/>
  <c r="J59" i="7"/>
  <c r="G60" i="7"/>
  <c r="H60" i="7"/>
  <c r="I60" i="7"/>
  <c r="J60" i="7"/>
  <c r="G61" i="7"/>
  <c r="H61" i="7"/>
  <c r="I61" i="7"/>
  <c r="J61" i="7"/>
  <c r="G62" i="7"/>
  <c r="H62" i="7"/>
  <c r="I62" i="7"/>
  <c r="J62" i="7"/>
  <c r="G63" i="7"/>
  <c r="H63" i="7"/>
  <c r="I63" i="7"/>
  <c r="J63" i="7"/>
  <c r="G64" i="7"/>
  <c r="H64" i="7"/>
  <c r="I64" i="7"/>
  <c r="J64" i="7"/>
  <c r="G65" i="7"/>
  <c r="H65" i="7"/>
  <c r="I65" i="7"/>
  <c r="J65" i="7"/>
  <c r="G66" i="7"/>
  <c r="H66" i="7"/>
  <c r="I66" i="7"/>
  <c r="J66" i="7"/>
  <c r="G67" i="7"/>
  <c r="H67" i="7"/>
  <c r="I67" i="7"/>
  <c r="J67" i="7"/>
  <c r="G68" i="7"/>
  <c r="H68" i="7"/>
  <c r="I68" i="7"/>
  <c r="J68" i="7"/>
  <c r="G69" i="7"/>
  <c r="H69" i="7"/>
  <c r="I69" i="7"/>
  <c r="J69" i="7"/>
  <c r="G70" i="7"/>
  <c r="H70" i="7"/>
  <c r="I70" i="7"/>
  <c r="J70" i="7"/>
  <c r="G71" i="7"/>
  <c r="H71" i="7"/>
  <c r="I71" i="7"/>
  <c r="J71" i="7"/>
  <c r="G72" i="7"/>
  <c r="H72" i="7"/>
  <c r="I72" i="7"/>
  <c r="J72" i="7"/>
  <c r="G73" i="7"/>
  <c r="H73" i="7"/>
  <c r="I73" i="7"/>
  <c r="J73" i="7"/>
  <c r="G74" i="7"/>
  <c r="H74" i="7"/>
  <c r="I74" i="7"/>
  <c r="J74" i="7"/>
  <c r="G75" i="7"/>
  <c r="H75" i="7"/>
  <c r="I75" i="7"/>
  <c r="J75" i="7"/>
  <c r="G76" i="7"/>
  <c r="H76" i="7"/>
  <c r="I76" i="7"/>
  <c r="J76" i="7"/>
  <c r="G77" i="7"/>
  <c r="H77" i="7"/>
  <c r="I77" i="7"/>
  <c r="J77" i="7"/>
  <c r="G78" i="7"/>
  <c r="H78" i="7"/>
  <c r="I78" i="7"/>
  <c r="J78" i="7"/>
  <c r="G79" i="7"/>
  <c r="H79" i="7"/>
  <c r="I79" i="7"/>
  <c r="J79" i="7"/>
  <c r="G80" i="7"/>
  <c r="H80" i="7"/>
  <c r="I80" i="7"/>
  <c r="J80" i="7"/>
  <c r="G81" i="7"/>
  <c r="H81" i="7"/>
  <c r="I81" i="7"/>
  <c r="J81" i="7"/>
  <c r="G82" i="7"/>
  <c r="H82" i="7"/>
  <c r="I82" i="7"/>
  <c r="J82" i="7"/>
  <c r="G83" i="7"/>
  <c r="H83" i="7"/>
  <c r="I83" i="7"/>
  <c r="J83" i="7"/>
  <c r="G84" i="7"/>
  <c r="H84" i="7"/>
  <c r="I84" i="7"/>
  <c r="J84" i="7"/>
  <c r="G85" i="7"/>
  <c r="H85" i="7"/>
  <c r="I85" i="7"/>
  <c r="J85" i="7"/>
  <c r="G86" i="7"/>
  <c r="H86" i="7"/>
  <c r="I86" i="7"/>
  <c r="J86" i="7"/>
  <c r="G87" i="7"/>
  <c r="H87" i="7"/>
  <c r="I87" i="7"/>
  <c r="J87" i="7"/>
  <c r="G88" i="7"/>
  <c r="H88" i="7"/>
  <c r="I88" i="7"/>
  <c r="J88" i="7"/>
  <c r="J45" i="7"/>
  <c r="I45" i="7"/>
  <c r="H45" i="7"/>
  <c r="G45" i="7"/>
  <c r="J6" i="7"/>
  <c r="J7" i="7"/>
  <c r="J8" i="7"/>
  <c r="J9" i="7"/>
  <c r="J10" i="7"/>
  <c r="J11" i="7"/>
  <c r="J12" i="7"/>
  <c r="J13" i="7"/>
  <c r="J14" i="7"/>
  <c r="J15" i="7"/>
  <c r="J16" i="7"/>
  <c r="J17" i="7"/>
  <c r="J20" i="7"/>
  <c r="J21" i="7"/>
  <c r="J22" i="7"/>
  <c r="J23" i="7"/>
  <c r="J24" i="7"/>
  <c r="J25" i="7"/>
  <c r="J26" i="7"/>
  <c r="J27" i="7"/>
  <c r="J30" i="7"/>
  <c r="J31" i="7"/>
  <c r="J32" i="7"/>
  <c r="J33" i="7"/>
  <c r="J34" i="7"/>
  <c r="J35" i="7"/>
  <c r="J36" i="7"/>
  <c r="J37" i="7"/>
  <c r="J38" i="7"/>
  <c r="J39" i="7"/>
  <c r="J41" i="7"/>
  <c r="J42" i="7"/>
  <c r="G7" i="7"/>
  <c r="H7" i="7"/>
  <c r="I7" i="7"/>
  <c r="G8" i="7"/>
  <c r="H8" i="7"/>
  <c r="I8" i="7"/>
  <c r="G9" i="7"/>
  <c r="H9" i="7"/>
  <c r="I9" i="7"/>
  <c r="G10" i="7"/>
  <c r="H10" i="7"/>
  <c r="I10" i="7"/>
  <c r="G11" i="7"/>
  <c r="H11" i="7"/>
  <c r="I11" i="7"/>
  <c r="G12" i="7"/>
  <c r="H12" i="7"/>
  <c r="I12" i="7"/>
  <c r="G13" i="7"/>
  <c r="H13" i="7"/>
  <c r="I13" i="7"/>
  <c r="G14" i="7"/>
  <c r="H14" i="7"/>
  <c r="I14" i="7"/>
  <c r="G15" i="7"/>
  <c r="H15" i="7"/>
  <c r="I15" i="7"/>
  <c r="G16" i="7"/>
  <c r="H16" i="7"/>
  <c r="I16" i="7"/>
  <c r="G17" i="7"/>
  <c r="H17" i="7"/>
  <c r="I17" i="7"/>
  <c r="G20" i="7"/>
  <c r="H20" i="7"/>
  <c r="I20" i="7"/>
  <c r="G21" i="7"/>
  <c r="H21" i="7"/>
  <c r="I21" i="7"/>
  <c r="G22" i="7"/>
  <c r="H22" i="7"/>
  <c r="I22" i="7"/>
  <c r="G23" i="7"/>
  <c r="H23" i="7"/>
  <c r="I23" i="7"/>
  <c r="G24" i="7"/>
  <c r="H24" i="7"/>
  <c r="I24" i="7"/>
  <c r="G25" i="7"/>
  <c r="H25" i="7"/>
  <c r="I25" i="7"/>
  <c r="G26" i="7"/>
  <c r="H26" i="7"/>
  <c r="I26" i="7"/>
  <c r="G27" i="7"/>
  <c r="H27" i="7"/>
  <c r="I27" i="7"/>
  <c r="G30" i="7"/>
  <c r="H30" i="7"/>
  <c r="I30" i="7"/>
  <c r="G31" i="7"/>
  <c r="H31" i="7"/>
  <c r="I31" i="7"/>
  <c r="G32" i="7"/>
  <c r="H32" i="7"/>
  <c r="I32" i="7"/>
  <c r="G33" i="7"/>
  <c r="H33" i="7"/>
  <c r="I33" i="7"/>
  <c r="G34" i="7"/>
  <c r="H34" i="7"/>
  <c r="I34" i="7"/>
  <c r="G35" i="7"/>
  <c r="H35" i="7"/>
  <c r="I35" i="7"/>
  <c r="G36" i="7"/>
  <c r="H36" i="7"/>
  <c r="I36" i="7"/>
  <c r="G37" i="7"/>
  <c r="H37" i="7"/>
  <c r="I37" i="7"/>
  <c r="G38" i="7"/>
  <c r="H38" i="7"/>
  <c r="I38" i="7"/>
  <c r="G39" i="7"/>
  <c r="H39" i="7"/>
  <c r="I39" i="7"/>
  <c r="G41" i="7"/>
  <c r="H41" i="7"/>
  <c r="I41" i="7"/>
  <c r="G42" i="7"/>
  <c r="H42" i="7"/>
  <c r="I42" i="7"/>
  <c r="H6" i="7"/>
  <c r="I6" i="7"/>
  <c r="G6" i="7"/>
  <c r="G43" i="7"/>
  <c r="G44" i="7" s="1"/>
  <c r="H91" i="7"/>
  <c r="I91" i="7"/>
  <c r="J91" i="7"/>
  <c r="G91" i="7"/>
  <c r="C43" i="7"/>
  <c r="C44" i="7" s="1"/>
  <c r="D43" i="7"/>
  <c r="D44" i="7" s="1"/>
  <c r="E43" i="7"/>
  <c r="E89" i="7" s="1"/>
  <c r="E90" i="7" s="1"/>
  <c r="B43" i="7"/>
  <c r="C4" i="7"/>
  <c r="C5" i="7" s="1"/>
  <c r="D4" i="7"/>
  <c r="D89" i="7" s="1"/>
  <c r="D90" i="7" s="1"/>
  <c r="E4" i="7"/>
  <c r="E5" i="7" s="1"/>
  <c r="B4" i="7"/>
  <c r="B5" i="7" s="1"/>
  <c r="J43" i="7" l="1"/>
  <c r="J44" i="7" s="1"/>
  <c r="I4" i="7"/>
  <c r="I5" i="7" s="1"/>
  <c r="F5" i="2"/>
  <c r="H43" i="7"/>
  <c r="H44" i="7" s="1"/>
  <c r="G4" i="7"/>
  <c r="G5" i="7" s="1"/>
  <c r="J4" i="7"/>
  <c r="J5" i="7" s="1"/>
  <c r="I43" i="7"/>
  <c r="I44" i="7" s="1"/>
  <c r="H4" i="7"/>
  <c r="H89" i="7" s="1"/>
  <c r="H90" i="7" s="1"/>
  <c r="G89" i="7"/>
  <c r="G90" i="7" s="1"/>
  <c r="B89" i="7"/>
  <c r="B90" i="7" s="1"/>
  <c r="B44" i="7"/>
  <c r="E44" i="7"/>
  <c r="C89" i="7"/>
  <c r="C90" i="7" s="1"/>
  <c r="D5" i="7"/>
  <c r="E43" i="2"/>
  <c r="E44" i="2" s="1"/>
  <c r="D43" i="2"/>
  <c r="C43" i="2"/>
  <c r="B43" i="2"/>
  <c r="E4" i="2"/>
  <c r="E5" i="2" s="1"/>
  <c r="D4" i="2"/>
  <c r="D5" i="2" s="1"/>
  <c r="C4" i="2"/>
  <c r="C5" i="2" s="1"/>
  <c r="B4" i="2"/>
  <c r="B5" i="2" s="1"/>
  <c r="F43" i="1"/>
  <c r="E43" i="1"/>
  <c r="D43" i="1"/>
  <c r="C43" i="1"/>
  <c r="B43" i="1"/>
  <c r="F4" i="1"/>
  <c r="F5" i="1" s="1"/>
  <c r="E4" i="1"/>
  <c r="D4" i="1"/>
  <c r="C4" i="1"/>
  <c r="B4" i="1"/>
  <c r="I89" i="7" l="1"/>
  <c r="I90" i="7" s="1"/>
  <c r="J89" i="7"/>
  <c r="J90" i="7" s="1"/>
  <c r="B89" i="2"/>
  <c r="B90" i="2" s="1"/>
  <c r="E5" i="4"/>
  <c r="C5" i="4"/>
  <c r="D89" i="2"/>
  <c r="D90" i="2" s="1"/>
  <c r="D5" i="4"/>
  <c r="C89" i="2"/>
  <c r="C90" i="2" s="1"/>
  <c r="E89" i="2"/>
  <c r="E90" i="2" s="1"/>
  <c r="H5" i="7"/>
  <c r="D89" i="1"/>
  <c r="D5" i="1"/>
  <c r="E5" i="1"/>
  <c r="E44" i="1"/>
  <c r="E44" i="4" s="1"/>
  <c r="C5" i="1"/>
  <c r="C44" i="1"/>
  <c r="C44" i="4" s="1"/>
  <c r="B44" i="1"/>
  <c r="B44" i="4" s="1"/>
  <c r="D44" i="1"/>
  <c r="D44" i="4" s="1"/>
  <c r="B5" i="1"/>
  <c r="C89" i="1"/>
  <c r="E89" i="1"/>
  <c r="F89" i="1"/>
  <c r="B89" i="1"/>
  <c r="B44" i="2"/>
  <c r="F44" i="1"/>
  <c r="F44" i="4" s="1"/>
  <c r="C44" i="2"/>
  <c r="D44" i="2"/>
  <c r="D90" i="1" l="1"/>
  <c r="D90" i="4" s="1"/>
  <c r="C90" i="1"/>
  <c r="C90" i="4" s="1"/>
  <c r="E90" i="1"/>
  <c r="E90" i="4" s="1"/>
  <c r="B90" i="1"/>
  <c r="B90" i="4" s="1"/>
  <c r="F90" i="1"/>
  <c r="F90" i="4" s="1"/>
</calcChain>
</file>

<file path=xl/sharedStrings.xml><?xml version="1.0" encoding="utf-8"?>
<sst xmlns="http://schemas.openxmlformats.org/spreadsheetml/2006/main" count="479" uniqueCount="92">
  <si>
    <t>STREDNODOBÝ SEMAFOR 2021-2025 (FEB 2022)</t>
  </si>
  <si>
    <t>KRRZ</t>
  </si>
  <si>
    <t>Bilancia hospodárenia VS (ESA 2010, v mil. eur)</t>
  </si>
  <si>
    <t>Príjmy VS spolu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</si>
  <si>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</si>
  <si>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</si>
  <si>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</si>
  <si>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</si>
  <si>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</si>
  <si>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</si>
  <si>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</si>
  <si>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</si>
  <si>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</si>
  <si>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</si>
  <si>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- Ostatné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</si>
  <si>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</si>
  <si>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</si>
  <si>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</si>
  <si>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</si>
  <si>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</si>
  <si>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         - Osobitný odvod z podnikania v regul. odvetiach</t>
  </si>
  <si>
    <t xml:space="preserve"> - Daň z príjmov vyberaná zrážkou - rozp. klasif.</t>
  </si>
  <si>
    <t xml:space="preserve"> - Dane z majetku a iné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</si>
  <si>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</si>
  <si>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</si>
  <si>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</si>
  <si>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</si>
  <si>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 xml:space="preserve"> - Príspevky domácností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</si>
  <si>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</si>
  <si>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</si>
  <si>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</si>
  <si>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</si>
  <si>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</si>
  <si>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</si>
  <si>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</si>
  <si>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</si>
  <si>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</si>
  <si>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z toho: z EÚ</t>
  </si>
  <si>
    <t>Ostatné subvencie ma produkciu</t>
  </si>
  <si>
    <t>Ostatné bežné transfery</t>
  </si>
  <si>
    <t>Kapitálové transfery</t>
  </si>
  <si>
    <t>Výdavky VS spolu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</si>
  <si>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</si>
  <si>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</si>
  <si>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</si>
  <si>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</si>
  <si>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</si>
  <si>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Dane</t>
  </si>
  <si>
    <t>Iné dane z produkcie</t>
  </si>
  <si>
    <t>Bežné dane z majetku, atď.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</si>
  <si>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</si>
  <si>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</si>
  <si>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</si>
  <si>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</si>
  <si>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</si>
  <si>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</si>
  <si>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</si>
  <si>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</si>
  <si>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</si>
  <si>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</si>
  <si>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</si>
  <si>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</si>
  <si>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</si>
  <si>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</si>
  <si>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</si>
  <si>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</si>
  <si>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</si>
  <si>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</si>
  <si>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</si>
  <si>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</si>
  <si>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</si>
  <si>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</si>
  <si>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</si>
  <si>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</si>
  <si>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</si>
  <si>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</si>
  <si>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Transfery NO, cirkvi, súkr. školám a pod.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</si>
  <si>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</si>
  <si>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</si>
  <si>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</si>
  <si>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</si>
  <si>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</si>
  <si>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</si>
  <si>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Saldo hospodárenia VS</t>
  </si>
  <si>
    <t>HDP</t>
  </si>
  <si>
    <t>DBP</t>
  </si>
  <si>
    <t>rozdiel</t>
  </si>
  <si>
    <t>RVS 2022-2024 - fiškálny rámec</t>
  </si>
  <si>
    <t>STREDNODOBÝ SEMAFOR 2021-2025 (JÚL 2022)</t>
  </si>
  <si>
    <t>STREDNODOBÝ SEMAFOR 2021-2025 (SEPTEMBER 2022)</t>
  </si>
  <si>
    <t>POROVNANIE SEPTEMBROVEJ PROGNÓZY A RVS 2022-2024</t>
  </si>
  <si>
    <t>POROVNANIE SEPTEMBROVEJ A JÚLOVEJ PROGNÓZY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</si>
</sst>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rgb="FF13B5E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11B5EA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11B5EA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vertical="center"/>
    </xf>
    <xf numFmtId="3" fontId="1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2" fillId="2" borderId="0" xfId="1" applyFont="1" applyFill="1" applyAlignment="1">
      <alignment horizontal="left" vertical="center"/>
    </xf>
    <xf numFmtId="0" fontId="2" fillId="3" borderId="0" xfId="0" applyFont="1" applyFill="1" applyAlignment="1">
      <alignment horizontal="right"/>
    </xf>
    <xf numFmtId="0" fontId="8" fillId="0" borderId="0" xfId="2" applyFont="1" applyAlignment="1">
      <alignment vertical="center"/>
    </xf>
    <xf numFmtId="3" fontId="8" fillId="0" borderId="0" xfId="0" applyNumberFormat="1" applyFont="1"/>
    <xf numFmtId="4" fontId="8" fillId="0" borderId="0" xfId="0" applyNumberFormat="1" applyFont="1"/>
    <xf numFmtId="0" fontId="9" fillId="0" borderId="0" xfId="2" applyFont="1" applyAlignment="1">
      <alignment vertical="center"/>
    </xf>
    <xf numFmtId="3" fontId="3" fillId="0" borderId="0" xfId="0" applyNumberFormat="1" applyFont="1"/>
    <xf numFmtId="0" fontId="10" fillId="0" borderId="0" xfId="2" applyFont="1" applyAlignment="1">
      <alignment horizontal="left" vertical="center" indent="1"/>
    </xf>
    <xf numFmtId="0" fontId="10" fillId="0" borderId="0" xfId="2" applyFont="1" applyAlignment="1">
      <alignment horizontal="left" vertical="center" indent="2"/>
    </xf>
    <xf numFmtId="0" fontId="10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 indent="4"/>
    </xf>
    <xf numFmtId="0" fontId="2" fillId="2" borderId="0" xfId="2" applyFont="1" applyFill="1" applyAlignment="1">
      <alignment horizontal="left" vertical="center"/>
    </xf>
    <xf numFmtId="3" fontId="2" fillId="3" borderId="0" xfId="0" applyNumberFormat="1" applyFont="1" applyFill="1"/>
    <xf numFmtId="4" fontId="2" fillId="3" borderId="0" xfId="0" applyNumberFormat="1" applyFont="1" applyFill="1"/>
    <xf numFmtId="0" fontId="11" fillId="0" borderId="0" xfId="0" applyFont="1"/>
    <xf numFmtId="10" fontId="8" fillId="0" borderId="0" xfId="3" applyNumberFormat="1" applyFont="1"/>
    <xf numFmtId="2" fontId="8" fillId="0" borderId="0" xfId="3" applyNumberFormat="1" applyFont="1"/>
    <xf numFmtId="164" fontId="0" fillId="0" borderId="0" xfId="0" applyNumberFormat="1"/>
  </cellXfs>
  <cellStyles count="4">
    <cellStyle name="Normal" xfId="0" builtinId="0"/>
    <cellStyle name="normálne_dane pre rozpocet 2006-2008_JUN2005_final" xfId="2" xr:uid="{680C4693-182E-4590-BC1D-8DEFCC4F8387}"/>
    <cellStyle name="normálne_IFP_DANE_20081103" xfId="1" xr:uid="{82725536-3530-4200-A8A1-5D60D77C80F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EBBC-3C0F-4ECE-9F97-6DD0CB685CA4}">
  <dimension ref="A1:G91"/>
  <sheetViews>
    <sheetView showGridLines="0" tabSelected="1" zoomScale="80" zoomScaleNormal="80" workbookViewId="0">
      <pane xSplit="1" ySplit="3" topLeftCell="B67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58.28515625" customWidth="1"/>
    <col min="2" max="6" width="15.140625" customWidth="1"/>
    <col min="7" max="7" width="17.28515625" bestFit="1" customWidth="1"/>
  </cols>
  <sheetData>
    <row r="1" spans="1:7" ht="42.75" thickBot="1" x14ac:dyDescent="0.3">
      <c r="A1" s="1" t="s">
        <v>89</v>
      </c>
      <c r="B1" s="2"/>
      <c r="C1" s="2"/>
      <c r="D1" s="2"/>
      <c r="E1" s="2"/>
      <c r="F1" s="2"/>
    </row>
    <row r="2" spans="1:7" x14ac:dyDescent="0.25">
      <c r="A2" s="3"/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</row>
    <row r="3" spans="1:7" x14ac:dyDescent="0.25">
      <c r="A3" s="5" t="s">
        <v>2</v>
      </c>
      <c r="B3" s="6">
        <v>2021</v>
      </c>
      <c r="C3" s="6">
        <v>2022</v>
      </c>
      <c r="D3" s="6">
        <v>2023</v>
      </c>
      <c r="E3" s="6">
        <v>2024</v>
      </c>
      <c r="F3" s="6">
        <v>2025</v>
      </c>
    </row>
    <row r="4" spans="1:7" x14ac:dyDescent="0.25">
      <c r="A4" s="7" t="s">
        <v>3</v>
      </c>
      <c r="B4" s="8">
        <f t="shared" ref="B4:F4" si="0">B6+B26+B31+B38</f>
        <v>39512.244000000006</v>
      </c>
      <c r="C4" s="8">
        <f t="shared" si="0"/>
        <v>44003.613633673427</v>
      </c>
      <c r="D4" s="8">
        <f t="shared" si="0"/>
        <v>51286.884884160441</v>
      </c>
      <c r="E4" s="8">
        <f t="shared" si="0"/>
        <v>52215.29401153222</v>
      </c>
      <c r="F4" s="8">
        <f t="shared" si="0"/>
        <v>55134.34435731158</v>
      </c>
    </row>
    <row r="5" spans="1:7" x14ac:dyDescent="0.25">
      <c r="A5" s="7" t="s">
        <v>4</v>
      </c>
      <c r="B5" s="22">
        <f>B4/B$91*100</f>
        <v>40.104588776224844</v>
      </c>
      <c r="C5" s="22">
        <f t="shared" ref="C5:F5" si="1">C4/C$91*100</f>
        <v>40.402293299507136</v>
      </c>
      <c r="D5" s="22">
        <f t="shared" si="1"/>
        <v>41.397354672083637</v>
      </c>
      <c r="E5" s="22">
        <f t="shared" si="1"/>
        <v>39.378436733699829</v>
      </c>
      <c r="F5" s="22">
        <f t="shared" si="1"/>
        <v>38.318629181390421</v>
      </c>
    </row>
    <row r="6" spans="1:7" x14ac:dyDescent="0.25">
      <c r="A6" s="10" t="s">
        <v>5</v>
      </c>
      <c r="B6" s="11">
        <v>19172.726999999999</v>
      </c>
      <c r="C6" s="11">
        <v>21496.969382730866</v>
      </c>
      <c r="D6" s="11">
        <v>24271.267213282135</v>
      </c>
      <c r="E6" s="11">
        <v>24839.925155421992</v>
      </c>
      <c r="F6" s="11">
        <v>26212.951014377522</v>
      </c>
    </row>
    <row r="7" spans="1:7" x14ac:dyDescent="0.25">
      <c r="A7" s="12" t="s">
        <v>6</v>
      </c>
      <c r="B7" s="2">
        <v>12000.329</v>
      </c>
      <c r="C7" s="2">
        <v>13185.401868074836</v>
      </c>
      <c r="D7" s="2">
        <v>14521.83207365632</v>
      </c>
      <c r="E7" s="2">
        <v>14771.449119147106</v>
      </c>
      <c r="F7" s="2">
        <v>15409.175509718014</v>
      </c>
      <c r="G7" s="23"/>
    </row>
    <row r="8" spans="1:7" x14ac:dyDescent="0.25">
      <c r="A8" s="13" t="s">
        <v>7</v>
      </c>
      <c r="B8" s="2">
        <v>7537.71</v>
      </c>
      <c r="C8" s="2">
        <v>8640.0026130000006</v>
      </c>
      <c r="D8" s="2">
        <v>9759</v>
      </c>
      <c r="E8" s="2">
        <v>10062</v>
      </c>
      <c r="F8" s="2">
        <v>10623</v>
      </c>
    </row>
    <row r="9" spans="1:7" x14ac:dyDescent="0.25">
      <c r="A9" s="13" t="s">
        <v>8</v>
      </c>
      <c r="B9" s="2">
        <v>2958.3440000000001</v>
      </c>
      <c r="C9" s="2">
        <v>2531.56</v>
      </c>
      <c r="D9" s="2">
        <v>2607.1729999999998</v>
      </c>
      <c r="E9" s="2">
        <v>2637.152</v>
      </c>
      <c r="F9" s="2">
        <v>2679.4859999999994</v>
      </c>
    </row>
    <row r="10" spans="1:7" x14ac:dyDescent="0.25">
      <c r="A10" s="13" t="s">
        <v>9</v>
      </c>
      <c r="B10" s="2">
        <v>428.351</v>
      </c>
      <c r="C10" s="2">
        <v>473.7915535047988</v>
      </c>
      <c r="D10" s="2">
        <v>480.92117188203338</v>
      </c>
      <c r="E10" s="2">
        <v>488.69817468868177</v>
      </c>
      <c r="F10" s="2">
        <v>503.43029161537282</v>
      </c>
    </row>
    <row r="11" spans="1:7" x14ac:dyDescent="0.25">
      <c r="A11" s="13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</row>
    <row r="12" spans="1:7" x14ac:dyDescent="0.25">
      <c r="A12" s="13" t="s">
        <v>11</v>
      </c>
      <c r="B12" s="2">
        <v>233.00399999999999</v>
      </c>
      <c r="C12" s="2">
        <v>293.6762066977214</v>
      </c>
      <c r="D12" s="2">
        <v>328.0450204896747</v>
      </c>
      <c r="E12" s="2">
        <v>343.38626326888163</v>
      </c>
      <c r="F12" s="2">
        <v>365.32350714852021</v>
      </c>
    </row>
    <row r="13" spans="1:7" x14ac:dyDescent="0.25">
      <c r="A13" s="13" t="s">
        <v>12</v>
      </c>
      <c r="B13" s="2">
        <v>130.09899999999999</v>
      </c>
      <c r="C13" s="2">
        <v>131.37055100000001</v>
      </c>
      <c r="D13" s="2">
        <v>133.27000000000001</v>
      </c>
      <c r="E13" s="2">
        <v>135.43</v>
      </c>
      <c r="F13" s="2">
        <v>139.53</v>
      </c>
    </row>
    <row r="14" spans="1:7" x14ac:dyDescent="0.25">
      <c r="A14" s="13" t="s">
        <v>13</v>
      </c>
      <c r="B14" s="2">
        <v>138.82599999999999</v>
      </c>
      <c r="C14" s="2">
        <v>275.83199999999999</v>
      </c>
      <c r="D14" s="2">
        <v>350.20800000000003</v>
      </c>
      <c r="E14" s="2">
        <v>316.2</v>
      </c>
      <c r="F14" s="2">
        <v>294.21499999999997</v>
      </c>
    </row>
    <row r="15" spans="1:7" x14ac:dyDescent="0.25">
      <c r="A15" s="13" t="s">
        <v>14</v>
      </c>
      <c r="B15" s="2">
        <v>573.99499999999944</v>
      </c>
      <c r="C15" s="2">
        <v>839.16894387231514</v>
      </c>
      <c r="D15" s="2">
        <v>863.21488128461169</v>
      </c>
      <c r="E15" s="2">
        <v>788.5826811895422</v>
      </c>
      <c r="F15" s="2">
        <v>804.19071095412255</v>
      </c>
    </row>
    <row r="16" spans="1:7" x14ac:dyDescent="0.25">
      <c r="A16" s="12" t="s">
        <v>15</v>
      </c>
      <c r="B16" s="2">
        <v>7172.3980000000001</v>
      </c>
      <c r="C16" s="2">
        <v>8311.5675146560297</v>
      </c>
      <c r="D16" s="2">
        <v>9749.4351396258153</v>
      </c>
      <c r="E16" s="2">
        <v>10068.476036274886</v>
      </c>
      <c r="F16" s="2">
        <v>10803.775504659508</v>
      </c>
    </row>
    <row r="17" spans="1:6" x14ac:dyDescent="0.25">
      <c r="A17" s="13" t="s">
        <v>16</v>
      </c>
      <c r="B17" s="2">
        <v>3794.1979999999999</v>
      </c>
      <c r="C17" s="2">
        <v>4339.2280000000001</v>
      </c>
      <c r="D17" s="2">
        <v>4985.7049999999999</v>
      </c>
      <c r="E17" s="2">
        <v>5326.2479999999996</v>
      </c>
      <c r="F17" s="2">
        <v>5838.5749999999998</v>
      </c>
    </row>
    <row r="18" spans="1:6" x14ac:dyDescent="0.25">
      <c r="A18" s="14" t="s">
        <v>17</v>
      </c>
      <c r="B18" s="2">
        <v>3690.252</v>
      </c>
      <c r="C18" s="2"/>
      <c r="D18" s="2"/>
      <c r="E18" s="2"/>
      <c r="F18" s="2"/>
    </row>
    <row r="19" spans="1:6" x14ac:dyDescent="0.25">
      <c r="A19" s="14" t="s">
        <v>18</v>
      </c>
      <c r="B19" s="2">
        <v>103.94499999999999</v>
      </c>
      <c r="C19" s="2"/>
      <c r="D19" s="2"/>
      <c r="E19" s="2"/>
      <c r="F19" s="2"/>
    </row>
    <row r="20" spans="1:6" x14ac:dyDescent="0.25">
      <c r="A20" s="13" t="s">
        <v>19</v>
      </c>
      <c r="B20" s="2">
        <v>2941.8609999999999</v>
      </c>
      <c r="C20" s="2">
        <v>3462.794003</v>
      </c>
      <c r="D20" s="2">
        <v>4202.402</v>
      </c>
      <c r="E20" s="2">
        <v>4160.9440000000004</v>
      </c>
      <c r="F20" s="2">
        <v>4351.7290000000003</v>
      </c>
    </row>
    <row r="21" spans="1:6" x14ac:dyDescent="0.25">
      <c r="A21" s="15" t="s">
        <v>20</v>
      </c>
      <c r="B21" s="2">
        <v>87.89</v>
      </c>
      <c r="C21" s="2">
        <v>94.570999999999998</v>
      </c>
      <c r="D21" s="2">
        <v>98.852999999999994</v>
      </c>
      <c r="E21" s="2">
        <v>100.533</v>
      </c>
      <c r="F21" s="2">
        <v>103.203</v>
      </c>
    </row>
    <row r="22" spans="1:6" x14ac:dyDescent="0.25">
      <c r="A22" s="13" t="s">
        <v>21</v>
      </c>
      <c r="B22" s="2">
        <v>289.75400000000002</v>
      </c>
      <c r="C22" s="2">
        <v>319.88</v>
      </c>
      <c r="D22" s="2">
        <v>370.92</v>
      </c>
      <c r="E22" s="2">
        <v>390.04</v>
      </c>
      <c r="F22" s="2">
        <v>420.66</v>
      </c>
    </row>
    <row r="23" spans="1:6" x14ac:dyDescent="0.25">
      <c r="A23" s="13" t="s">
        <v>22</v>
      </c>
      <c r="B23" s="2">
        <v>37.39</v>
      </c>
      <c r="C23" s="2">
        <v>40.861322863062519</v>
      </c>
      <c r="D23" s="2">
        <v>41.421957660256545</v>
      </c>
      <c r="E23" s="2">
        <v>42.05975156570274</v>
      </c>
      <c r="F23" s="2">
        <v>43.268030367268778</v>
      </c>
    </row>
    <row r="24" spans="1:6" x14ac:dyDescent="0.25">
      <c r="A24" s="13" t="s">
        <v>14</v>
      </c>
      <c r="B24" s="2">
        <v>109.19500000000038</v>
      </c>
      <c r="C24" s="2">
        <v>148.80418879296667</v>
      </c>
      <c r="D24" s="2">
        <v>148.98618196555799</v>
      </c>
      <c r="E24" s="2">
        <v>149.18428470918298</v>
      </c>
      <c r="F24" s="2">
        <v>149.5434742922389</v>
      </c>
    </row>
    <row r="25" spans="1:6" x14ac:dyDescent="0.25">
      <c r="A25" s="12" t="s">
        <v>23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</row>
    <row r="26" spans="1:6" x14ac:dyDescent="0.25">
      <c r="A26" s="10" t="s">
        <v>24</v>
      </c>
      <c r="B26" s="11">
        <v>15620.171</v>
      </c>
      <c r="C26" s="11">
        <v>16990.687647818475</v>
      </c>
      <c r="D26" s="11">
        <v>19005.174289202158</v>
      </c>
      <c r="E26" s="11">
        <v>20480.282147792877</v>
      </c>
      <c r="F26" s="11">
        <v>22012.542496567741</v>
      </c>
    </row>
    <row r="27" spans="1:6" x14ac:dyDescent="0.25">
      <c r="A27" s="12" t="s">
        <v>25</v>
      </c>
      <c r="B27" s="2">
        <v>15279.062000000002</v>
      </c>
      <c r="C27" s="2">
        <v>16694.450095504893</v>
      </c>
      <c r="D27" s="2">
        <v>18678.497391115819</v>
      </c>
      <c r="E27" s="2">
        <v>20124.770215250926</v>
      </c>
      <c r="F27" s="2">
        <v>21629.340173496297</v>
      </c>
    </row>
    <row r="28" spans="1:6" x14ac:dyDescent="0.25">
      <c r="A28" s="13" t="s">
        <v>26</v>
      </c>
      <c r="B28" s="2">
        <v>9132.0210000000006</v>
      </c>
      <c r="C28" s="2"/>
      <c r="D28" s="2"/>
      <c r="E28" s="2"/>
      <c r="F28" s="2"/>
    </row>
    <row r="29" spans="1:6" x14ac:dyDescent="0.25">
      <c r="A29" s="13" t="s">
        <v>27</v>
      </c>
      <c r="B29" s="2">
        <v>6147.0410000000002</v>
      </c>
      <c r="C29" s="2"/>
      <c r="D29" s="2"/>
      <c r="E29" s="2"/>
      <c r="F29" s="2"/>
    </row>
    <row r="30" spans="1:6" x14ac:dyDescent="0.25">
      <c r="A30" s="12" t="s">
        <v>28</v>
      </c>
      <c r="B30" s="2">
        <v>341.10899999999998</v>
      </c>
      <c r="C30" s="2">
        <v>296.23755231357995</v>
      </c>
      <c r="D30" s="2">
        <v>326.67689808633804</v>
      </c>
      <c r="E30" s="2">
        <v>355.51193254195226</v>
      </c>
      <c r="F30" s="2">
        <v>383.20232307144551</v>
      </c>
    </row>
    <row r="31" spans="1:6" x14ac:dyDescent="0.25">
      <c r="A31" s="10" t="s">
        <v>29</v>
      </c>
      <c r="B31" s="11">
        <v>3213.866</v>
      </c>
      <c r="C31" s="11">
        <v>3586.9874114020977</v>
      </c>
      <c r="D31" s="11">
        <v>3861.6881560724378</v>
      </c>
      <c r="E31" s="11">
        <v>4071.1365674261551</v>
      </c>
      <c r="F31" s="11">
        <v>4234.5110929285238</v>
      </c>
    </row>
    <row r="32" spans="1:6" x14ac:dyDescent="0.25">
      <c r="A32" s="12" t="s">
        <v>30</v>
      </c>
      <c r="B32" s="2">
        <v>2511.145</v>
      </c>
      <c r="C32" s="2">
        <v>2899.3926133906834</v>
      </c>
      <c r="D32" s="2">
        <v>3191.2478500167867</v>
      </c>
      <c r="E32" s="2">
        <v>3415.0552640465821</v>
      </c>
      <c r="F32" s="2">
        <v>3602.5912528688868</v>
      </c>
    </row>
    <row r="33" spans="1:6" x14ac:dyDescent="0.25">
      <c r="A33" s="13" t="s">
        <v>31</v>
      </c>
      <c r="B33" s="2">
        <v>2308.13</v>
      </c>
      <c r="C33" s="2">
        <v>2647.8315570526438</v>
      </c>
      <c r="D33" s="2">
        <v>2908.6315905491083</v>
      </c>
      <c r="E33" s="2">
        <v>3118.4277418719821</v>
      </c>
      <c r="F33" s="2">
        <v>3288.3032258566818</v>
      </c>
    </row>
    <row r="34" spans="1:6" x14ac:dyDescent="0.25">
      <c r="A34" s="13" t="s">
        <v>32</v>
      </c>
      <c r="B34" s="2">
        <v>203.01499999999999</v>
      </c>
      <c r="C34" s="2">
        <v>251.56105633803946</v>
      </c>
      <c r="D34" s="2">
        <v>282.61625946767845</v>
      </c>
      <c r="E34" s="2">
        <v>296.62752217460019</v>
      </c>
      <c r="F34" s="2">
        <v>314.28802701220502</v>
      </c>
    </row>
    <row r="35" spans="1:6" x14ac:dyDescent="0.25">
      <c r="A35" s="12" t="s">
        <v>33</v>
      </c>
      <c r="B35" s="2">
        <v>702.721</v>
      </c>
      <c r="C35" s="2">
        <v>687.59479801141413</v>
      </c>
      <c r="D35" s="2">
        <v>670.44030605565104</v>
      </c>
      <c r="E35" s="2">
        <v>656.08130337957277</v>
      </c>
      <c r="F35" s="2">
        <v>631.91984005963707</v>
      </c>
    </row>
    <row r="36" spans="1:6" x14ac:dyDescent="0.25">
      <c r="A36" s="13" t="s">
        <v>34</v>
      </c>
      <c r="B36" s="2">
        <v>435.07499999999999</v>
      </c>
      <c r="C36" s="2">
        <v>409.98285299999992</v>
      </c>
      <c r="D36" s="2">
        <v>360.66657001200008</v>
      </c>
      <c r="E36" s="2">
        <v>345.77941599999997</v>
      </c>
      <c r="F36" s="2">
        <v>348.65744600000005</v>
      </c>
    </row>
    <row r="37" spans="1:6" x14ac:dyDescent="0.25">
      <c r="A37" s="13" t="s">
        <v>35</v>
      </c>
      <c r="B37" s="2">
        <v>182.82400000000001</v>
      </c>
      <c r="C37" s="2">
        <v>218.4117950114142</v>
      </c>
      <c r="D37" s="2">
        <v>232.88198604365101</v>
      </c>
      <c r="E37" s="2">
        <v>233.47713737957284</v>
      </c>
      <c r="F37" s="2">
        <v>206.48059405963707</v>
      </c>
    </row>
    <row r="38" spans="1:6" x14ac:dyDescent="0.25">
      <c r="A38" s="10" t="s">
        <v>36</v>
      </c>
      <c r="B38" s="11">
        <v>1505.48</v>
      </c>
      <c r="C38" s="11">
        <v>1928.9691917219882</v>
      </c>
      <c r="D38" s="11">
        <v>4148.7552256037179</v>
      </c>
      <c r="E38" s="11">
        <v>2823.9501408911938</v>
      </c>
      <c r="F38" s="11">
        <v>2674.3397534377982</v>
      </c>
    </row>
    <row r="39" spans="1:6" x14ac:dyDescent="0.25">
      <c r="A39" s="13" t="s">
        <v>37</v>
      </c>
      <c r="B39" s="2">
        <v>1196.1469999999999</v>
      </c>
      <c r="C39" s="2">
        <v>1372.7013964695554</v>
      </c>
      <c r="D39" s="2">
        <v>3334.3574288123878</v>
      </c>
      <c r="E39" s="2">
        <v>1967.1542488956597</v>
      </c>
      <c r="F39" s="2">
        <v>1777.9925042874049</v>
      </c>
    </row>
    <row r="40" spans="1:6" x14ac:dyDescent="0.25">
      <c r="A40" s="12" t="s">
        <v>38</v>
      </c>
      <c r="B40" s="2">
        <v>0</v>
      </c>
      <c r="C40" s="2"/>
      <c r="D40" s="2"/>
      <c r="E40" s="2"/>
      <c r="F40" s="2"/>
    </row>
    <row r="41" spans="1:6" x14ac:dyDescent="0.25">
      <c r="A41" s="12" t="s">
        <v>39</v>
      </c>
      <c r="B41" s="2">
        <v>877.96900000000005</v>
      </c>
      <c r="C41" s="2">
        <v>841.04959879372814</v>
      </c>
      <c r="D41" s="2">
        <v>1240.967803085894</v>
      </c>
      <c r="E41" s="2">
        <v>1082.1728976819197</v>
      </c>
      <c r="F41" s="2">
        <v>1026.9208006568297</v>
      </c>
    </row>
    <row r="42" spans="1:6" x14ac:dyDescent="0.25">
      <c r="A42" s="12" t="s">
        <v>40</v>
      </c>
      <c r="B42" s="2">
        <v>627.51099999999997</v>
      </c>
      <c r="C42" s="2">
        <v>1087.91959292826</v>
      </c>
      <c r="D42" s="2">
        <v>2907.7874225178234</v>
      </c>
      <c r="E42" s="2">
        <v>1741.777243209274</v>
      </c>
      <c r="F42" s="2">
        <v>1647.4189527809685</v>
      </c>
    </row>
    <row r="43" spans="1:6" x14ac:dyDescent="0.25">
      <c r="A43" s="7" t="s">
        <v>41</v>
      </c>
      <c r="B43" s="8">
        <f t="shared" ref="B43:F43" si="2">B46+B49+B50+B53+B59+B62+B79+B83</f>
        <v>45485.388000000006</v>
      </c>
      <c r="C43" s="8">
        <f t="shared" si="2"/>
        <v>47763.243676480772</v>
      </c>
      <c r="D43" s="8">
        <f t="shared" si="2"/>
        <v>55862.105483466868</v>
      </c>
      <c r="E43" s="8">
        <f t="shared" si="2"/>
        <v>58714.176272856486</v>
      </c>
      <c r="F43" s="8">
        <f t="shared" si="2"/>
        <v>62277.344661806237</v>
      </c>
    </row>
    <row r="44" spans="1:6" x14ac:dyDescent="0.25">
      <c r="A44" s="7" t="s">
        <v>4</v>
      </c>
      <c r="B44" s="9">
        <f t="shared" ref="B44:F44" si="3">B43/B$91*100</f>
        <v>46.167278706494933</v>
      </c>
      <c r="C44" s="9">
        <f t="shared" si="3"/>
        <v>43.854229700723565</v>
      </c>
      <c r="D44" s="9">
        <f t="shared" si="3"/>
        <v>45.090346170403443</v>
      </c>
      <c r="E44" s="9">
        <f t="shared" si="3"/>
        <v>44.279602739023872</v>
      </c>
      <c r="F44" s="9">
        <f t="shared" si="3"/>
        <v>43.283048058608678</v>
      </c>
    </row>
    <row r="45" spans="1:6" x14ac:dyDescent="0.25">
      <c r="A45" s="10" t="s">
        <v>42</v>
      </c>
      <c r="B45" s="11">
        <v>42044.496000000006</v>
      </c>
      <c r="C45" s="11">
        <v>42702.069185245608</v>
      </c>
      <c r="D45" s="11">
        <v>48469.868008921534</v>
      </c>
      <c r="E45" s="11">
        <v>52066.673039270318</v>
      </c>
      <c r="F45" s="11">
        <v>55475.204069252271</v>
      </c>
    </row>
    <row r="46" spans="1:6" x14ac:dyDescent="0.25">
      <c r="A46" s="12" t="s">
        <v>43</v>
      </c>
      <c r="B46" s="2">
        <v>11243.311</v>
      </c>
      <c r="C46" s="2">
        <v>12043.751754351371</v>
      </c>
      <c r="D46" s="2">
        <v>13521.672130499177</v>
      </c>
      <c r="E46" s="2">
        <v>14246.199201362693</v>
      </c>
      <c r="F46" s="2">
        <v>15456.500083877669</v>
      </c>
    </row>
    <row r="47" spans="1:6" x14ac:dyDescent="0.25">
      <c r="A47" s="13" t="s">
        <v>44</v>
      </c>
      <c r="B47" s="2">
        <v>8068.2269999999999</v>
      </c>
      <c r="C47" s="2">
        <v>8746.3221283333278</v>
      </c>
      <c r="D47" s="2">
        <v>9824.4142192831041</v>
      </c>
      <c r="E47" s="2">
        <v>10339.944901217745</v>
      </c>
      <c r="F47" s="2">
        <v>11217.39078196316</v>
      </c>
    </row>
    <row r="48" spans="1:6" x14ac:dyDescent="0.25">
      <c r="A48" s="13" t="s">
        <v>45</v>
      </c>
      <c r="B48" s="2">
        <v>3175.0839999999998</v>
      </c>
      <c r="C48" s="2">
        <v>3297.4296260180427</v>
      </c>
      <c r="D48" s="2">
        <v>3697.2579112160729</v>
      </c>
      <c r="E48" s="2">
        <v>3906.2543001449485</v>
      </c>
      <c r="F48" s="2">
        <v>4239.1093019145073</v>
      </c>
    </row>
    <row r="49" spans="1:6" x14ac:dyDescent="0.25">
      <c r="A49" s="12" t="s">
        <v>46</v>
      </c>
      <c r="B49" s="2">
        <v>5814.1440000000002</v>
      </c>
      <c r="C49" s="2">
        <v>6401.0054891698701</v>
      </c>
      <c r="D49" s="2">
        <v>7378.6143664375422</v>
      </c>
      <c r="E49" s="2">
        <v>7765.0797237948273</v>
      </c>
      <c r="F49" s="2">
        <v>7938.2474686107098</v>
      </c>
    </row>
    <row r="50" spans="1:6" x14ac:dyDescent="0.25">
      <c r="A50" s="12" t="s">
        <v>47</v>
      </c>
      <c r="B50" s="2">
        <v>181.57499999999999</v>
      </c>
      <c r="C50" s="2">
        <v>196.68835622630641</v>
      </c>
      <c r="D50" s="2">
        <v>222.22350950890606</v>
      </c>
      <c r="E50" s="2">
        <v>231.80215901663956</v>
      </c>
      <c r="F50" s="2">
        <v>243.35111724830119</v>
      </c>
    </row>
    <row r="51" spans="1:6" x14ac:dyDescent="0.25">
      <c r="A51" s="13" t="s">
        <v>48</v>
      </c>
      <c r="B51" s="2">
        <v>151.60599999999999</v>
      </c>
      <c r="C51" s="2">
        <v>165.17522965265218</v>
      </c>
      <c r="D51" s="2">
        <v>186.59689777322117</v>
      </c>
      <c r="E51" s="2">
        <v>194.68355794022094</v>
      </c>
      <c r="F51" s="2">
        <v>204.40922646427882</v>
      </c>
    </row>
    <row r="52" spans="1:6" x14ac:dyDescent="0.25">
      <c r="A52" s="13" t="s">
        <v>49</v>
      </c>
      <c r="B52" s="2">
        <v>29.969000000000001</v>
      </c>
      <c r="C52" s="2">
        <v>31.513126573654223</v>
      </c>
      <c r="D52" s="2">
        <v>35.626611735684882</v>
      </c>
      <c r="E52" s="2">
        <v>37.118601076418642</v>
      </c>
      <c r="F52" s="2">
        <v>38.941890784022377</v>
      </c>
    </row>
    <row r="53" spans="1:6" x14ac:dyDescent="0.25">
      <c r="A53" s="12" t="s">
        <v>50</v>
      </c>
      <c r="B53" s="2">
        <v>1369.1690000000001</v>
      </c>
      <c r="C53" s="2">
        <v>1163.1987777004651</v>
      </c>
      <c r="D53" s="2">
        <v>1116.3479691220866</v>
      </c>
      <c r="E53" s="2">
        <v>949.3421274667503</v>
      </c>
      <c r="F53" s="2">
        <v>1008.2494257490247</v>
      </c>
    </row>
    <row r="54" spans="1:6" x14ac:dyDescent="0.25">
      <c r="A54" s="13" t="s">
        <v>51</v>
      </c>
      <c r="B54" s="2">
        <v>108.738</v>
      </c>
      <c r="C54" s="2"/>
      <c r="D54" s="2"/>
      <c r="E54" s="2"/>
      <c r="F54" s="2"/>
    </row>
    <row r="55" spans="1:6" x14ac:dyDescent="0.25">
      <c r="A55" s="13" t="s">
        <v>52</v>
      </c>
      <c r="B55" s="2">
        <v>287.52800000000002</v>
      </c>
      <c r="C55" s="2"/>
      <c r="D55" s="2"/>
      <c r="E55" s="2"/>
      <c r="F55" s="2"/>
    </row>
    <row r="56" spans="1:6" x14ac:dyDescent="0.25">
      <c r="A56" s="14" t="s">
        <v>53</v>
      </c>
      <c r="B56" s="2">
        <v>0</v>
      </c>
      <c r="C56" s="2"/>
      <c r="D56" s="2"/>
      <c r="E56" s="2"/>
      <c r="F56" s="2"/>
    </row>
    <row r="57" spans="1:6" x14ac:dyDescent="0.25">
      <c r="A57" s="14" t="s">
        <v>54</v>
      </c>
      <c r="B57" s="2">
        <v>270.548</v>
      </c>
      <c r="C57" s="2"/>
      <c r="D57" s="2"/>
      <c r="E57" s="2"/>
      <c r="F57" s="2"/>
    </row>
    <row r="58" spans="1:6" x14ac:dyDescent="0.25">
      <c r="A58" s="13" t="s">
        <v>14</v>
      </c>
      <c r="B58" s="2">
        <v>972.90300000000002</v>
      </c>
      <c r="C58" s="2"/>
      <c r="D58" s="2"/>
      <c r="E58" s="2"/>
      <c r="F58" s="2"/>
    </row>
    <row r="59" spans="1:6" x14ac:dyDescent="0.25">
      <c r="A59" s="12" t="s">
        <v>55</v>
      </c>
      <c r="B59" s="2">
        <v>1082.5650000000001</v>
      </c>
      <c r="C59" s="2">
        <v>1115.9641465017492</v>
      </c>
      <c r="D59" s="2">
        <v>1195.1909234299601</v>
      </c>
      <c r="E59" s="2">
        <v>1482.7961416356338</v>
      </c>
      <c r="F59" s="2">
        <v>1778.3996796179122</v>
      </c>
    </row>
    <row r="60" spans="1:6" x14ac:dyDescent="0.25">
      <c r="A60" s="13" t="s">
        <v>56</v>
      </c>
      <c r="B60" s="2">
        <v>1082.5650000000001</v>
      </c>
      <c r="C60" s="2">
        <v>1115.9641465017492</v>
      </c>
      <c r="D60" s="2">
        <v>1195.1909234299601</v>
      </c>
      <c r="E60" s="2">
        <v>1482.7961416356338</v>
      </c>
      <c r="F60" s="2">
        <v>1778.3996796179122</v>
      </c>
    </row>
    <row r="61" spans="1:6" x14ac:dyDescent="0.25">
      <c r="A61" s="13" t="s">
        <v>57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</row>
    <row r="62" spans="1:6" x14ac:dyDescent="0.25">
      <c r="A62" s="12" t="s">
        <v>58</v>
      </c>
      <c r="B62" s="2">
        <v>18375.954000000002</v>
      </c>
      <c r="C62" s="2">
        <v>19546.299684099606</v>
      </c>
      <c r="D62" s="2">
        <v>22793.335938106953</v>
      </c>
      <c r="E62" s="2">
        <v>24977.240367793816</v>
      </c>
      <c r="F62" s="2">
        <v>26551.57341115793</v>
      </c>
    </row>
    <row r="63" spans="1:6" x14ac:dyDescent="0.25">
      <c r="A63" s="13" t="s">
        <v>59</v>
      </c>
      <c r="B63" s="2">
        <v>14971.066000000001</v>
      </c>
      <c r="C63" s="2">
        <v>15841.776934744772</v>
      </c>
      <c r="D63" s="2">
        <v>18609.34712035982</v>
      </c>
      <c r="E63" s="2">
        <v>20546.566625603838</v>
      </c>
      <c r="F63" s="2">
        <v>21809.710226182036</v>
      </c>
    </row>
    <row r="64" spans="1:6" x14ac:dyDescent="0.25">
      <c r="A64" s="14" t="s">
        <v>60</v>
      </c>
      <c r="B64" s="2">
        <v>40.366999999999997</v>
      </c>
      <c r="C64" s="2">
        <v>106.17784902472206</v>
      </c>
      <c r="D64" s="2">
        <v>109.87826498812547</v>
      </c>
      <c r="E64" s="2">
        <v>94.282952794133848</v>
      </c>
      <c r="F64" s="2">
        <v>95.165452246164449</v>
      </c>
    </row>
    <row r="65" spans="1:6" x14ac:dyDescent="0.25">
      <c r="A65" s="14" t="s">
        <v>61</v>
      </c>
      <c r="B65" s="2">
        <v>1131.2840000000001</v>
      </c>
      <c r="C65" s="2">
        <v>1040.705825</v>
      </c>
      <c r="D65" s="2">
        <v>1151.1868729999999</v>
      </c>
      <c r="E65" s="2">
        <v>1267.8306339999999</v>
      </c>
      <c r="F65" s="2">
        <v>1388.7163030000002</v>
      </c>
    </row>
    <row r="66" spans="1:6" x14ac:dyDescent="0.25">
      <c r="A66" s="14" t="s">
        <v>62</v>
      </c>
      <c r="B66" s="2">
        <v>8465.0280000000002</v>
      </c>
      <c r="C66" s="2">
        <v>8757.4680600000011</v>
      </c>
      <c r="D66" s="2">
        <v>10189.943453985339</v>
      </c>
      <c r="E66" s="2">
        <v>11830.905544818452</v>
      </c>
      <c r="F66" s="2">
        <v>12689.768046070914</v>
      </c>
    </row>
    <row r="67" spans="1:6" x14ac:dyDescent="0.25">
      <c r="A67" s="14" t="s">
        <v>63</v>
      </c>
      <c r="B67" s="2">
        <v>289.83999999999997</v>
      </c>
      <c r="C67" s="2">
        <v>233.042</v>
      </c>
      <c r="D67" s="2">
        <v>252.06700000000001</v>
      </c>
      <c r="E67" s="2">
        <v>262.02100000000002</v>
      </c>
      <c r="F67" s="2">
        <v>262.25</v>
      </c>
    </row>
    <row r="68" spans="1:6" x14ac:dyDescent="0.25">
      <c r="A68" s="14" t="s">
        <v>64</v>
      </c>
      <c r="B68" s="2">
        <v>3350.5859999999998</v>
      </c>
      <c r="C68" s="2">
        <v>2592.7474900575862</v>
      </c>
      <c r="D68" s="2">
        <v>2498.2382323325246</v>
      </c>
      <c r="E68" s="2">
        <v>2657.115753725463</v>
      </c>
      <c r="F68" s="2">
        <v>2734.5470263122561</v>
      </c>
    </row>
    <row r="69" spans="1:6" x14ac:dyDescent="0.25">
      <c r="A69" s="16" t="s">
        <v>65</v>
      </c>
      <c r="B69" s="2">
        <v>343.22199999999998</v>
      </c>
      <c r="C69" s="2">
        <v>458.80677665599433</v>
      </c>
      <c r="D69" s="2">
        <v>523.32858196800487</v>
      </c>
      <c r="E69" s="2">
        <v>541.70146265166284</v>
      </c>
      <c r="F69" s="2">
        <v>546.2327665450008</v>
      </c>
    </row>
    <row r="70" spans="1:6" x14ac:dyDescent="0.25">
      <c r="A70" s="16" t="s">
        <v>66</v>
      </c>
      <c r="B70" s="2">
        <v>42.548000000000002</v>
      </c>
      <c r="C70" s="2">
        <v>41.479086306057724</v>
      </c>
      <c r="D70" s="2">
        <v>40.440137497353497</v>
      </c>
      <c r="E70" s="2">
        <v>39.463747089107393</v>
      </c>
      <c r="F70" s="2">
        <v>38.553871411915736</v>
      </c>
    </row>
    <row r="71" spans="1:6" x14ac:dyDescent="0.25">
      <c r="A71" s="16" t="s">
        <v>67</v>
      </c>
      <c r="B71" s="2">
        <v>649.85400000000004</v>
      </c>
      <c r="C71" s="2">
        <v>598.02097022340502</v>
      </c>
      <c r="D71" s="2">
        <v>625.32519963837058</v>
      </c>
      <c r="E71" s="2">
        <v>688.36242707268127</v>
      </c>
      <c r="F71" s="2">
        <v>701.61492294089794</v>
      </c>
    </row>
    <row r="72" spans="1:6" x14ac:dyDescent="0.25">
      <c r="A72" s="16" t="s">
        <v>68</v>
      </c>
      <c r="B72" s="2">
        <v>104.554</v>
      </c>
      <c r="C72" s="2">
        <v>129.90918710852657</v>
      </c>
      <c r="D72" s="2">
        <v>106.76801585607122</v>
      </c>
      <c r="E72" s="2">
        <v>114.32535938628199</v>
      </c>
      <c r="F72" s="2">
        <v>110.7706927252914</v>
      </c>
    </row>
    <row r="73" spans="1:6" x14ac:dyDescent="0.25">
      <c r="A73" s="16" t="s">
        <v>69</v>
      </c>
      <c r="B73" s="2">
        <v>1696.183</v>
      </c>
      <c r="C73" s="2">
        <v>528.18084856830365</v>
      </c>
      <c r="D73" s="2">
        <v>559.19484160290051</v>
      </c>
      <c r="E73" s="2">
        <v>615.55302400450466</v>
      </c>
      <c r="F73" s="2">
        <v>675.06160782246161</v>
      </c>
    </row>
    <row r="74" spans="1:6" x14ac:dyDescent="0.25">
      <c r="A74" s="16" t="s">
        <v>70</v>
      </c>
      <c r="B74" s="2">
        <v>514.22500000000002</v>
      </c>
      <c r="C74" s="2">
        <v>836.35062119529903</v>
      </c>
      <c r="D74" s="2">
        <v>643.18145576982397</v>
      </c>
      <c r="E74" s="2">
        <v>657.70973352122519</v>
      </c>
      <c r="F74" s="2">
        <v>662.31316486668857</v>
      </c>
    </row>
    <row r="75" spans="1:6" x14ac:dyDescent="0.25">
      <c r="A75" s="14" t="s">
        <v>71</v>
      </c>
      <c r="B75" s="2">
        <v>1764.6010000000001</v>
      </c>
      <c r="C75" s="2">
        <v>1779.1234812679736</v>
      </c>
      <c r="D75" s="2">
        <v>2157.1197346451554</v>
      </c>
      <c r="E75" s="2">
        <v>2141.6482140356184</v>
      </c>
      <c r="F75" s="2">
        <v>2244.6480693483695</v>
      </c>
    </row>
    <row r="76" spans="1:6" x14ac:dyDescent="0.25">
      <c r="A76" s="16" t="s">
        <v>72</v>
      </c>
      <c r="B76" s="2">
        <v>472.47700000000003</v>
      </c>
      <c r="C76" s="2">
        <v>446.99691247986368</v>
      </c>
      <c r="D76" s="2">
        <v>473.80519318079587</v>
      </c>
      <c r="E76" s="2">
        <v>517.0812990872887</v>
      </c>
      <c r="F76" s="2">
        <v>570.84272587285966</v>
      </c>
    </row>
    <row r="77" spans="1:6" x14ac:dyDescent="0.25">
      <c r="A77" s="16" t="s">
        <v>73</v>
      </c>
      <c r="B77" s="2">
        <v>1292.124</v>
      </c>
      <c r="C77" s="2">
        <v>1327.7623207881099</v>
      </c>
      <c r="D77" s="2">
        <v>1678.9420284643597</v>
      </c>
      <c r="E77" s="2">
        <v>1620.1774349383297</v>
      </c>
      <c r="F77" s="2">
        <v>1669.4014164755101</v>
      </c>
    </row>
    <row r="78" spans="1:6" x14ac:dyDescent="0.25">
      <c r="A78" s="13" t="s">
        <v>74</v>
      </c>
      <c r="B78" s="2">
        <v>3404.8879999999999</v>
      </c>
      <c r="C78" s="2">
        <v>3704.5227493548318</v>
      </c>
      <c r="D78" s="2">
        <v>4183.9888177471312</v>
      </c>
      <c r="E78" s="2">
        <v>4430.673742189977</v>
      </c>
      <c r="F78" s="2">
        <v>4741.863184975894</v>
      </c>
    </row>
    <row r="79" spans="1:6" x14ac:dyDescent="0.25">
      <c r="A79" s="12" t="s">
        <v>39</v>
      </c>
      <c r="B79" s="2">
        <v>3977.7779999999998</v>
      </c>
      <c r="C79" s="2">
        <v>2235.1609771962385</v>
      </c>
      <c r="D79" s="2">
        <v>2242.483171816918</v>
      </c>
      <c r="E79" s="2">
        <v>2414.2133181999566</v>
      </c>
      <c r="F79" s="2">
        <v>2498.8828829907325</v>
      </c>
    </row>
    <row r="80" spans="1:6" x14ac:dyDescent="0.25">
      <c r="A80" s="13" t="s">
        <v>75</v>
      </c>
      <c r="B80" s="2">
        <v>964.92200000000003</v>
      </c>
      <c r="C80" s="2">
        <v>941.55766400000005</v>
      </c>
      <c r="D80" s="2">
        <v>978.12413300000003</v>
      </c>
      <c r="E80" s="2">
        <v>1001.0200917632383</v>
      </c>
      <c r="F80" s="2">
        <v>1036.0094174541377</v>
      </c>
    </row>
    <row r="81" spans="1:6" x14ac:dyDescent="0.25">
      <c r="A81" s="13" t="s">
        <v>76</v>
      </c>
      <c r="B81" s="2">
        <v>601.55600000000004</v>
      </c>
      <c r="C81" s="2">
        <v>626.79717764000009</v>
      </c>
      <c r="D81" s="2">
        <v>684.80874037000001</v>
      </c>
      <c r="E81" s="2">
        <v>776.04628006048279</v>
      </c>
      <c r="F81" s="2">
        <v>792.69289407840336</v>
      </c>
    </row>
    <row r="82" spans="1:6" x14ac:dyDescent="0.25">
      <c r="A82" s="13" t="s">
        <v>77</v>
      </c>
      <c r="B82" s="2">
        <v>87.19</v>
      </c>
      <c r="C82" s="2">
        <v>85.376000000000005</v>
      </c>
      <c r="D82" s="2">
        <v>104.47199999999999</v>
      </c>
      <c r="E82" s="2">
        <v>111.377</v>
      </c>
      <c r="F82" s="2">
        <v>117.583</v>
      </c>
    </row>
    <row r="83" spans="1:6" x14ac:dyDescent="0.25">
      <c r="A83" s="10" t="s">
        <v>78</v>
      </c>
      <c r="B83" s="11">
        <v>3440.8919999999998</v>
      </c>
      <c r="C83" s="11">
        <v>5061.1744912351642</v>
      </c>
      <c r="D83" s="11">
        <v>7392.2374745453353</v>
      </c>
      <c r="E83" s="11">
        <v>6647.5032335861697</v>
      </c>
      <c r="F83" s="11">
        <v>6802.1405925539675</v>
      </c>
    </row>
    <row r="84" spans="1:6" x14ac:dyDescent="0.25">
      <c r="A84" s="12" t="s">
        <v>79</v>
      </c>
      <c r="B84" s="2">
        <v>3149.0819999999999</v>
      </c>
      <c r="C84" s="2">
        <v>4375.4070122014482</v>
      </c>
      <c r="D84" s="2">
        <v>6762.0678497163299</v>
      </c>
      <c r="E84" s="2">
        <v>6075.0233749695162</v>
      </c>
      <c r="F84" s="2">
        <v>6208.7604218987635</v>
      </c>
    </row>
    <row r="85" spans="1:6" x14ac:dyDescent="0.25">
      <c r="A85" s="13" t="s">
        <v>80</v>
      </c>
      <c r="B85" s="2">
        <v>3064.056</v>
      </c>
      <c r="C85" s="2">
        <v>4197.3907300301462</v>
      </c>
      <c r="D85" s="2">
        <v>6679.4654401840098</v>
      </c>
      <c r="E85" s="2">
        <v>5982.1612744382328</v>
      </c>
      <c r="F85" s="2">
        <v>6102.6043334167289</v>
      </c>
    </row>
    <row r="86" spans="1:6" x14ac:dyDescent="0.25">
      <c r="A86" s="13" t="s">
        <v>81</v>
      </c>
      <c r="B86" s="2">
        <v>99.218000000000004</v>
      </c>
      <c r="C86" s="2">
        <v>91.772908958152811</v>
      </c>
      <c r="D86" s="2">
        <v>55.372166272499442</v>
      </c>
      <c r="E86" s="2">
        <v>59.079352011184312</v>
      </c>
      <c r="F86" s="2">
        <v>63.8829369067494</v>
      </c>
    </row>
    <row r="87" spans="1:6" x14ac:dyDescent="0.25">
      <c r="A87" s="13" t="s">
        <v>82</v>
      </c>
      <c r="B87" s="2">
        <v>-14.192</v>
      </c>
      <c r="C87" s="2">
        <v>86.243373213149241</v>
      </c>
      <c r="D87" s="2">
        <v>27.230243259820583</v>
      </c>
      <c r="E87" s="2">
        <v>33.782748520098608</v>
      </c>
      <c r="F87" s="2">
        <v>42.273151575285283</v>
      </c>
    </row>
    <row r="88" spans="1:6" x14ac:dyDescent="0.25">
      <c r="A88" s="12" t="s">
        <v>40</v>
      </c>
      <c r="B88" s="2">
        <v>291.81</v>
      </c>
      <c r="C88" s="2">
        <v>685.7674790337162</v>
      </c>
      <c r="D88" s="2">
        <v>630.16962482900522</v>
      </c>
      <c r="E88" s="2">
        <v>572.47985861665336</v>
      </c>
      <c r="F88" s="2">
        <v>593.38017065520376</v>
      </c>
    </row>
    <row r="89" spans="1:6" x14ac:dyDescent="0.25">
      <c r="A89" s="17" t="s">
        <v>83</v>
      </c>
      <c r="B89" s="18">
        <f t="shared" ref="B89:F89" si="4">B4-B43</f>
        <v>-5973.1440000000002</v>
      </c>
      <c r="C89" s="18">
        <f t="shared" si="4"/>
        <v>-3759.6300428073446</v>
      </c>
      <c r="D89" s="18">
        <f t="shared" si="4"/>
        <v>-4575.2205993064272</v>
      </c>
      <c r="E89" s="18">
        <f t="shared" si="4"/>
        <v>-6498.8822613242664</v>
      </c>
      <c r="F89" s="18">
        <f t="shared" si="4"/>
        <v>-7143.000304494657</v>
      </c>
    </row>
    <row r="90" spans="1:6" x14ac:dyDescent="0.25">
      <c r="A90" s="17" t="s">
        <v>4</v>
      </c>
      <c r="B90" s="19">
        <f t="shared" ref="B90:F90" si="5">B89/B$91*100</f>
        <v>-6.0626899302700901</v>
      </c>
      <c r="C90" s="19">
        <f t="shared" si="5"/>
        <v>-3.4519364012164306</v>
      </c>
      <c r="D90" s="19">
        <f t="shared" si="5"/>
        <v>-3.6929914983198087</v>
      </c>
      <c r="E90" s="19">
        <f t="shared" si="5"/>
        <v>-4.9011660053240407</v>
      </c>
      <c r="F90" s="19">
        <f t="shared" si="5"/>
        <v>-4.9644188772182591</v>
      </c>
    </row>
    <row r="91" spans="1:6" x14ac:dyDescent="0.25">
      <c r="A91" s="12" t="s">
        <v>84</v>
      </c>
      <c r="B91" s="2">
        <v>98523</v>
      </c>
      <c r="C91" s="2">
        <v>108913.65326089106</v>
      </c>
      <c r="D91" s="2">
        <v>123889.28058426357</v>
      </c>
      <c r="E91" s="2">
        <v>132598.69700933731</v>
      </c>
      <c r="F91" s="2">
        <v>143883.91634867713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592E-418F-4E7E-98FD-6F463585FF71}">
  <dimension ref="A1:F91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89" sqref="B89:F89"/>
    </sheetView>
  </sheetViews>
  <sheetFormatPr defaultRowHeight="15" x14ac:dyDescent="0.25"/>
  <cols>
    <col min="1" max="1" width="58.28515625" customWidth="1"/>
    <col min="2" max="6" width="15.140625" customWidth="1"/>
  </cols>
  <sheetData>
    <row r="1" spans="1:6" ht="42.75" thickBot="1" x14ac:dyDescent="0.3">
      <c r="A1" s="1" t="s">
        <v>91</v>
      </c>
      <c r="B1" s="2"/>
      <c r="C1" s="2"/>
      <c r="D1" s="2"/>
      <c r="E1" s="2"/>
      <c r="F1" s="2"/>
    </row>
    <row r="2" spans="1:6" x14ac:dyDescent="0.25">
      <c r="A2" s="3"/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</row>
    <row r="3" spans="1:6" x14ac:dyDescent="0.25">
      <c r="A3" s="5" t="s">
        <v>2</v>
      </c>
      <c r="B3" s="6">
        <v>2021</v>
      </c>
      <c r="C3" s="6">
        <v>2022</v>
      </c>
      <c r="D3" s="6">
        <v>2023</v>
      </c>
      <c r="E3" s="6">
        <v>2024</v>
      </c>
      <c r="F3" s="6">
        <v>2025</v>
      </c>
    </row>
    <row r="4" spans="1:6" x14ac:dyDescent="0.25">
      <c r="A4" s="7" t="s">
        <v>3</v>
      </c>
      <c r="B4" s="8">
        <f t="shared" ref="B4:F4" si="0">B6+B26+B31+B38</f>
        <v>0</v>
      </c>
      <c r="C4" s="8">
        <f t="shared" si="0"/>
        <v>-88.47977249144401</v>
      </c>
      <c r="D4" s="8">
        <f t="shared" si="0"/>
        <v>216.59738823304679</v>
      </c>
      <c r="E4" s="8">
        <f t="shared" si="0"/>
        <v>321.15354641054455</v>
      </c>
      <c r="F4" s="8">
        <f t="shared" si="0"/>
        <v>438.60602665185706</v>
      </c>
    </row>
    <row r="5" spans="1:6" x14ac:dyDescent="0.25">
      <c r="A5" s="7" t="s">
        <v>4</v>
      </c>
      <c r="B5" s="22">
        <f>B4/B$91*100</f>
        <v>0</v>
      </c>
      <c r="C5" s="22">
        <f>C4/C$91*100</f>
        <v>-8.1238458028306273E-2</v>
      </c>
      <c r="D5" s="22">
        <f>D4/D$91*100</f>
        <v>0.17483141980611275</v>
      </c>
      <c r="E5" s="22">
        <f>E4/E$91*100</f>
        <v>0.24219962462220093</v>
      </c>
      <c r="F5" s="22">
        <f>F4/F$91*100</f>
        <v>0.30483325571217651</v>
      </c>
    </row>
    <row r="6" spans="1:6" x14ac:dyDescent="0.25">
      <c r="A6" s="10" t="s">
        <v>5</v>
      </c>
      <c r="B6" s="11">
        <f>SEP_2022!B6-JUL_2022!B6</f>
        <v>0</v>
      </c>
      <c r="C6" s="11">
        <f>SEP_2022!C6-JUL_2022!C6</f>
        <v>48.443112357250357</v>
      </c>
      <c r="D6" s="11">
        <f>SEP_2022!D6-JUL_2022!D6</f>
        <v>168.35167037975407</v>
      </c>
      <c r="E6" s="11">
        <f>SEP_2022!E6-JUL_2022!E6</f>
        <v>16.557913735658076</v>
      </c>
      <c r="F6" s="11">
        <f>SEP_2022!F6-JUL_2022!F6</f>
        <v>-67.35217402705166</v>
      </c>
    </row>
    <row r="7" spans="1:6" x14ac:dyDescent="0.25">
      <c r="A7" s="12" t="s">
        <v>6</v>
      </c>
      <c r="B7" s="2">
        <f>SEP_2022!B7-JUL_2022!B7</f>
        <v>0</v>
      </c>
      <c r="C7" s="2">
        <f>SEP_2022!C7-JUL_2022!C7</f>
        <v>220.37080176729069</v>
      </c>
      <c r="D7" s="2">
        <f>SEP_2022!D7-JUL_2022!D7</f>
        <v>92.557674737885463</v>
      </c>
      <c r="E7" s="2">
        <f>SEP_2022!E7-JUL_2022!E7</f>
        <v>21.253824630926829</v>
      </c>
      <c r="F7" s="2">
        <f>SEP_2022!F7-JUL_2022!F7</f>
        <v>7.1977060660319694</v>
      </c>
    </row>
    <row r="8" spans="1:6" x14ac:dyDescent="0.25">
      <c r="A8" s="13" t="s">
        <v>7</v>
      </c>
      <c r="B8" s="2">
        <f>SEP_2022!B8-JUL_2022!B8</f>
        <v>0</v>
      </c>
      <c r="C8" s="2">
        <f>SEP_2022!C8-JUL_2022!C8</f>
        <v>103.99041299999953</v>
      </c>
      <c r="D8" s="2">
        <f>SEP_2022!D8-JUL_2022!D8</f>
        <v>0</v>
      </c>
      <c r="E8" s="2">
        <f>SEP_2022!E8-JUL_2022!E8</f>
        <v>9</v>
      </c>
      <c r="F8" s="2">
        <f>SEP_2022!F8-JUL_2022!F8</f>
        <v>42</v>
      </c>
    </row>
    <row r="9" spans="1:6" x14ac:dyDescent="0.25">
      <c r="A9" s="13" t="s">
        <v>8</v>
      </c>
      <c r="B9" s="2">
        <f>SEP_2022!B9-JUL_2022!B9</f>
        <v>0</v>
      </c>
      <c r="C9" s="2">
        <f>SEP_2022!C9-JUL_2022!C9</f>
        <v>1.0099999999997635</v>
      </c>
      <c r="D9" s="2">
        <f>SEP_2022!D9-JUL_2022!D9</f>
        <v>-8.5999999999999091</v>
      </c>
      <c r="E9" s="2">
        <f>SEP_2022!E9-JUL_2022!E9</f>
        <v>-9.9039999999999964</v>
      </c>
      <c r="F9" s="2">
        <f>SEP_2022!F9-JUL_2022!F9</f>
        <v>-9.0580000000004475</v>
      </c>
    </row>
    <row r="10" spans="1:6" x14ac:dyDescent="0.25">
      <c r="A10" s="13" t="s">
        <v>9</v>
      </c>
      <c r="B10" s="2">
        <f>SEP_2022!B10-JUL_2022!B10</f>
        <v>0</v>
      </c>
      <c r="C10" s="2">
        <f>SEP_2022!C10-JUL_2022!C10</f>
        <v>-4.8494841060569911</v>
      </c>
      <c r="D10" s="2">
        <f>SEP_2022!D10-JUL_2022!D10</f>
        <v>-9.4125220775298999</v>
      </c>
      <c r="E10" s="2">
        <f>SEP_2022!E10-JUL_2022!E10</f>
        <v>-9.9595811222678776</v>
      </c>
      <c r="F10" s="2">
        <f>SEP_2022!F10-JUL_2022!F10</f>
        <v>-9.7673639062059578</v>
      </c>
    </row>
    <row r="11" spans="1:6" x14ac:dyDescent="0.25">
      <c r="A11" s="13" t="s">
        <v>10</v>
      </c>
      <c r="B11" s="2">
        <f>SEP_2022!B11-JUL_2022!B11</f>
        <v>0</v>
      </c>
      <c r="C11" s="2">
        <f>SEP_2022!C11-JUL_2022!C11</f>
        <v>0</v>
      </c>
      <c r="D11" s="2">
        <f>SEP_2022!D11-JUL_2022!D11</f>
        <v>0</v>
      </c>
      <c r="E11" s="2">
        <f>SEP_2022!E11-JUL_2022!E11</f>
        <v>0</v>
      </c>
      <c r="F11" s="2">
        <f>SEP_2022!F11-JUL_2022!F11</f>
        <v>0</v>
      </c>
    </row>
    <row r="12" spans="1:6" x14ac:dyDescent="0.25">
      <c r="A12" s="13" t="s">
        <v>11</v>
      </c>
      <c r="B12" s="2">
        <f>SEP_2022!B12-JUL_2022!B12</f>
        <v>0</v>
      </c>
      <c r="C12" s="2">
        <f>SEP_2022!C12-JUL_2022!C12</f>
        <v>27.130888552721444</v>
      </c>
      <c r="D12" s="2">
        <f>SEP_2022!D12-JUL_2022!D12</f>
        <v>18.690281615161837</v>
      </c>
      <c r="E12" s="2">
        <f>SEP_2022!E12-JUL_2022!E12</f>
        <v>8.6804898143625451</v>
      </c>
      <c r="F12" s="2">
        <f>SEP_2022!F12-JUL_2022!F12</f>
        <v>-0.32087899995548241</v>
      </c>
    </row>
    <row r="13" spans="1:6" x14ac:dyDescent="0.25">
      <c r="A13" s="13" t="s">
        <v>12</v>
      </c>
      <c r="B13" s="2">
        <f>SEP_2022!B13-JUL_2022!B13</f>
        <v>0</v>
      </c>
      <c r="C13" s="2">
        <f>SEP_2022!C13-JUL_2022!C13</f>
        <v>-0.9294490000000053</v>
      </c>
      <c r="D13" s="2">
        <f>SEP_2022!D13-JUL_2022!D13</f>
        <v>-1.9299999999999784</v>
      </c>
      <c r="E13" s="2">
        <f>SEP_2022!E13-JUL_2022!E13</f>
        <v>-2.1699999999999875</v>
      </c>
      <c r="F13" s="2">
        <f>SEP_2022!F13-JUL_2022!F13</f>
        <v>-2.0699999999999932</v>
      </c>
    </row>
    <row r="14" spans="1:6" x14ac:dyDescent="0.25">
      <c r="A14" s="13" t="s">
        <v>13</v>
      </c>
      <c r="B14" s="2">
        <f>SEP_2022!B14-JUL_2022!B14</f>
        <v>0</v>
      </c>
      <c r="C14" s="2">
        <f>SEP_2022!C14-JUL_2022!C14</f>
        <v>55.034071365812991</v>
      </c>
      <c r="D14" s="2">
        <f>SEP_2022!D14-JUL_2022!D14</f>
        <v>68.153284475757005</v>
      </c>
      <c r="E14" s="2">
        <f>SEP_2022!E14-JUL_2022!E14</f>
        <v>-1.6353881982440157</v>
      </c>
      <c r="F14" s="2">
        <f>SEP_2022!F14-JUL_2022!F14</f>
        <v>-42.103832951104039</v>
      </c>
    </row>
    <row r="15" spans="1:6" x14ac:dyDescent="0.25">
      <c r="A15" s="13" t="s">
        <v>14</v>
      </c>
      <c r="B15" s="2">
        <f>SEP_2022!B15-JUL_2022!B15</f>
        <v>0</v>
      </c>
      <c r="C15" s="2">
        <f>SEP_2022!C15-JUL_2022!C15</f>
        <v>38.984361954811902</v>
      </c>
      <c r="D15" s="2">
        <f>SEP_2022!D15-JUL_2022!D15</f>
        <v>25.656630724497518</v>
      </c>
      <c r="E15" s="2">
        <f>SEP_2022!E15-JUL_2022!E15</f>
        <v>27.242304137076644</v>
      </c>
      <c r="F15" s="2">
        <f>SEP_2022!F15-JUL_2022!F15</f>
        <v>28.517781923297662</v>
      </c>
    </row>
    <row r="16" spans="1:6" x14ac:dyDescent="0.25">
      <c r="A16" s="12" t="s">
        <v>15</v>
      </c>
      <c r="B16" s="2">
        <f>SEP_2022!B16-JUL_2022!B16</f>
        <v>0</v>
      </c>
      <c r="C16" s="2">
        <f>SEP_2022!C16-JUL_2022!C16</f>
        <v>-171.92768941004033</v>
      </c>
      <c r="D16" s="2">
        <f>SEP_2022!D16-JUL_2022!D16</f>
        <v>75.793995641866786</v>
      </c>
      <c r="E16" s="2">
        <f>SEP_2022!E16-JUL_2022!E16</f>
        <v>-4.6959108952705719</v>
      </c>
      <c r="F16" s="2">
        <f>SEP_2022!F16-JUL_2022!F16</f>
        <v>-74.54988009308363</v>
      </c>
    </row>
    <row r="17" spans="1:6" x14ac:dyDescent="0.25">
      <c r="A17" s="13" t="s">
        <v>16</v>
      </c>
      <c r="B17" s="2">
        <f>SEP_2022!B17-JUL_2022!B17</f>
        <v>0</v>
      </c>
      <c r="C17" s="2">
        <f>SEP_2022!C17-JUL_2022!C17</f>
        <v>-64.233000000000175</v>
      </c>
      <c r="D17" s="2">
        <f>SEP_2022!D17-JUL_2022!D17</f>
        <v>-145.79200000000037</v>
      </c>
      <c r="E17" s="2">
        <f>SEP_2022!E17-JUL_2022!E17</f>
        <v>-7.8800000000001091</v>
      </c>
      <c r="F17" s="2">
        <f>SEP_2022!F17-JUL_2022!F17</f>
        <v>29.615999999999985</v>
      </c>
    </row>
    <row r="18" spans="1:6" x14ac:dyDescent="0.25">
      <c r="A18" s="14" t="s">
        <v>17</v>
      </c>
      <c r="B18" s="2"/>
      <c r="C18" s="2"/>
      <c r="D18" s="2"/>
      <c r="E18" s="2"/>
      <c r="F18" s="2"/>
    </row>
    <row r="19" spans="1:6" x14ac:dyDescent="0.25">
      <c r="A19" s="14" t="s">
        <v>18</v>
      </c>
      <c r="B19" s="2"/>
      <c r="C19" s="2"/>
      <c r="D19" s="2"/>
      <c r="E19" s="2"/>
      <c r="F19" s="2"/>
    </row>
    <row r="20" spans="1:6" x14ac:dyDescent="0.25">
      <c r="A20" s="13" t="s">
        <v>19</v>
      </c>
      <c r="B20" s="2">
        <f>SEP_2022!B20-JUL_2022!B20</f>
        <v>0</v>
      </c>
      <c r="C20" s="2">
        <f>SEP_2022!C20-JUL_2022!C20</f>
        <v>-114.46699699999999</v>
      </c>
      <c r="D20" s="2">
        <f>SEP_2022!D20-JUL_2022!D20</f>
        <v>211.14599999999973</v>
      </c>
      <c r="E20" s="2">
        <f>SEP_2022!E20-JUL_2022!E20</f>
        <v>-22.032999999999447</v>
      </c>
      <c r="F20" s="2">
        <f>SEP_2022!F20-JUL_2022!F20</f>
        <v>-143.96799999999985</v>
      </c>
    </row>
    <row r="21" spans="1:6" x14ac:dyDescent="0.25">
      <c r="A21" s="15" t="s">
        <v>20</v>
      </c>
      <c r="B21" s="2">
        <f>SEP_2022!B21-JUL_2022!B21</f>
        <v>0</v>
      </c>
      <c r="C21" s="2">
        <f>SEP_2022!C21-JUL_2022!C21</f>
        <v>1.2060000000000031</v>
      </c>
      <c r="D21" s="2">
        <f>SEP_2022!D21-JUL_2022!D21</f>
        <v>0.97499999999999432</v>
      </c>
      <c r="E21" s="2">
        <f>SEP_2022!E21-JUL_2022!E21</f>
        <v>0.81900000000000261</v>
      </c>
      <c r="F21" s="2">
        <f>SEP_2022!F21-JUL_2022!F21</f>
        <v>0.51800000000000068</v>
      </c>
    </row>
    <row r="22" spans="1:6" x14ac:dyDescent="0.25">
      <c r="A22" s="13" t="s">
        <v>21</v>
      </c>
      <c r="B22" s="2">
        <f>SEP_2022!B22-JUL_2022!B22</f>
        <v>0</v>
      </c>
      <c r="C22" s="2">
        <f>SEP_2022!C22-JUL_2022!C22</f>
        <v>4.4800000000000182</v>
      </c>
      <c r="D22" s="2">
        <f>SEP_2022!D22-JUL_2022!D22</f>
        <v>14.980000000000018</v>
      </c>
      <c r="E22" s="2">
        <f>SEP_2022!E22-JUL_2022!E22</f>
        <v>29.830000000000041</v>
      </c>
      <c r="F22" s="2">
        <f>SEP_2022!F22-JUL_2022!F22</f>
        <v>43.220000000000027</v>
      </c>
    </row>
    <row r="23" spans="1:6" x14ac:dyDescent="0.25">
      <c r="A23" s="13" t="s">
        <v>22</v>
      </c>
      <c r="B23" s="2">
        <f>SEP_2022!B23-JUL_2022!B23</f>
        <v>0</v>
      </c>
      <c r="C23" s="2">
        <f>SEP_2022!C23-JUL_2022!C23</f>
        <v>-1.2678904312799943E-2</v>
      </c>
      <c r="D23" s="2">
        <f>SEP_2022!D23-JUL_2022!D23</f>
        <v>-0.41242875238525301</v>
      </c>
      <c r="E23" s="2">
        <f>SEP_2022!E23-JUL_2022!E23</f>
        <v>-0.45839588070570159</v>
      </c>
      <c r="F23" s="2">
        <f>SEP_2022!F23-JUL_2022!F23</f>
        <v>-0.44444157389413874</v>
      </c>
    </row>
    <row r="24" spans="1:6" x14ac:dyDescent="0.25">
      <c r="A24" s="13" t="s">
        <v>14</v>
      </c>
      <c r="B24" s="2">
        <f>SEP_2022!B24-JUL_2022!B24</f>
        <v>0</v>
      </c>
      <c r="C24" s="2">
        <f>SEP_2022!C24-JUL_2022!C24</f>
        <v>2.3049864942713612</v>
      </c>
      <c r="D24" s="2">
        <f>SEP_2022!D24-JUL_2022!D24</f>
        <v>-4.1275756057475519</v>
      </c>
      <c r="E24" s="2">
        <f>SEP_2022!E24-JUL_2022!E24</f>
        <v>-4.1545150145666412</v>
      </c>
      <c r="F24" s="2">
        <f>SEP_2022!F24-JUL_2022!F24</f>
        <v>-2.9734385191914043</v>
      </c>
    </row>
    <row r="25" spans="1:6" x14ac:dyDescent="0.25">
      <c r="A25" s="12" t="s">
        <v>23</v>
      </c>
      <c r="B25" s="2">
        <f>SEP_2022!B25-JUL_2022!B25</f>
        <v>0</v>
      </c>
      <c r="C25" s="2">
        <f>SEP_2022!C25-JUL_2022!C25</f>
        <v>0</v>
      </c>
      <c r="D25" s="2">
        <f>SEP_2022!D25-JUL_2022!D25</f>
        <v>0</v>
      </c>
      <c r="E25" s="2">
        <f>SEP_2022!E25-JUL_2022!E25</f>
        <v>0</v>
      </c>
      <c r="F25" s="2">
        <f>SEP_2022!F25-JUL_2022!F25</f>
        <v>0</v>
      </c>
    </row>
    <row r="26" spans="1:6" x14ac:dyDescent="0.25">
      <c r="A26" s="10" t="s">
        <v>24</v>
      </c>
      <c r="B26" s="11">
        <f>SEP_2022!B26-JUL_2022!B26</f>
        <v>0</v>
      </c>
      <c r="C26" s="11">
        <f>SEP_2022!C26-JUL_2022!C26</f>
        <v>167.7212993905232</v>
      </c>
      <c r="D26" s="11">
        <f>SEP_2022!D26-JUL_2022!D26</f>
        <v>160.28101996273472</v>
      </c>
      <c r="E26" s="11">
        <f>SEP_2022!E26-JUL_2022!E26</f>
        <v>349.02719210690339</v>
      </c>
      <c r="F26" s="11">
        <f>SEP_2022!F26-JUL_2022!F26</f>
        <v>491.11919265095639</v>
      </c>
    </row>
    <row r="27" spans="1:6" x14ac:dyDescent="0.25">
      <c r="A27" s="12" t="s">
        <v>25</v>
      </c>
      <c r="B27" s="2">
        <f>SEP_2022!B27-JUL_2022!B27</f>
        <v>0</v>
      </c>
      <c r="C27" s="2">
        <f>SEP_2022!C27-JUL_2022!C27</f>
        <v>164.77645746052076</v>
      </c>
      <c r="D27" s="2">
        <f>SEP_2022!D27-JUL_2022!D27</f>
        <v>158.80610180626536</v>
      </c>
      <c r="E27" s="2">
        <f>SEP_2022!E27-JUL_2022!E27</f>
        <v>348.38183183953515</v>
      </c>
      <c r="F27" s="2">
        <f>SEP_2022!F27-JUL_2022!F27</f>
        <v>488.03856948523753</v>
      </c>
    </row>
    <row r="28" spans="1:6" x14ac:dyDescent="0.25">
      <c r="A28" s="13" t="s">
        <v>26</v>
      </c>
      <c r="B28" s="2"/>
      <c r="C28" s="2"/>
      <c r="D28" s="2"/>
      <c r="E28" s="2"/>
      <c r="F28" s="2"/>
    </row>
    <row r="29" spans="1:6" x14ac:dyDescent="0.25">
      <c r="A29" s="13" t="s">
        <v>27</v>
      </c>
      <c r="B29" s="2"/>
      <c r="C29" s="2"/>
      <c r="D29" s="2"/>
      <c r="E29" s="2"/>
      <c r="F29" s="2"/>
    </row>
    <row r="30" spans="1:6" x14ac:dyDescent="0.25">
      <c r="A30" s="12" t="s">
        <v>28</v>
      </c>
      <c r="B30" s="2">
        <f>SEP_2022!B30-JUL_2022!B30</f>
        <v>0</v>
      </c>
      <c r="C30" s="2">
        <f>SEP_2022!C30-JUL_2022!C30</f>
        <v>2.9448419299994839</v>
      </c>
      <c r="D30" s="2">
        <f>SEP_2022!D30-JUL_2022!D30</f>
        <v>1.4749181564698688</v>
      </c>
      <c r="E30" s="2">
        <f>SEP_2022!E30-JUL_2022!E30</f>
        <v>0.64536026736828944</v>
      </c>
      <c r="F30" s="2">
        <f>SEP_2022!F30-JUL_2022!F30</f>
        <v>3.0806231657196008</v>
      </c>
    </row>
    <row r="31" spans="1:6" x14ac:dyDescent="0.25">
      <c r="A31" s="10" t="s">
        <v>29</v>
      </c>
      <c r="B31" s="11">
        <f>SEP_2022!B31-JUL_2022!B31</f>
        <v>0</v>
      </c>
      <c r="C31" s="11">
        <f>SEP_2022!C31-JUL_2022!C31</f>
        <v>9.2838736096873617</v>
      </c>
      <c r="D31" s="11">
        <f>SEP_2022!D31-JUL_2022!D31</f>
        <v>-22.795022350159797</v>
      </c>
      <c r="E31" s="11">
        <f>SEP_2022!E31-JUL_2022!E31</f>
        <v>40.230552392944446</v>
      </c>
      <c r="F31" s="11">
        <f>SEP_2022!F31-JUL_2022!F31</f>
        <v>93.905114173826405</v>
      </c>
    </row>
    <row r="32" spans="1:6" x14ac:dyDescent="0.25">
      <c r="A32" s="12" t="s">
        <v>30</v>
      </c>
      <c r="B32" s="2">
        <f>SEP_2022!B32-JUL_2022!B32</f>
        <v>0</v>
      </c>
      <c r="C32" s="2">
        <f>SEP_2022!C32-JUL_2022!C32</f>
        <v>5.2598943538614549</v>
      </c>
      <c r="D32" s="2">
        <f>SEP_2022!D32-JUL_2022!D32</f>
        <v>-23.854901595569117</v>
      </c>
      <c r="E32" s="2">
        <f>SEP_2022!E32-JUL_2022!E32</f>
        <v>62.186587640243033</v>
      </c>
      <c r="F32" s="2">
        <f>SEP_2022!F32-JUL_2022!F32</f>
        <v>80.622955008120698</v>
      </c>
    </row>
    <row r="33" spans="1:6" x14ac:dyDescent="0.25">
      <c r="A33" s="13" t="s">
        <v>31</v>
      </c>
      <c r="B33" s="2">
        <f>SEP_2022!B33-JUL_2022!B33</f>
        <v>0</v>
      </c>
      <c r="C33" s="2">
        <f>SEP_2022!C33-JUL_2022!C33</f>
        <v>2.350679803175808</v>
      </c>
      <c r="D33" s="2">
        <f>SEP_2022!D33-JUL_2022!D33</f>
        <v>-15.652965342484549</v>
      </c>
      <c r="E33" s="2">
        <f>SEP_2022!E33-JUL_2022!E33</f>
        <v>70.220413395327341</v>
      </c>
      <c r="F33" s="2">
        <f>SEP_2022!F33-JUL_2022!F33</f>
        <v>87.589242863658001</v>
      </c>
    </row>
    <row r="34" spans="1:6" x14ac:dyDescent="0.25">
      <c r="A34" s="13" t="s">
        <v>32</v>
      </c>
      <c r="B34" s="2">
        <f>SEP_2022!B34-JUL_2022!B34</f>
        <v>0</v>
      </c>
      <c r="C34" s="2">
        <f>SEP_2022!C34-JUL_2022!C34</f>
        <v>2.909214550685391</v>
      </c>
      <c r="D34" s="2">
        <f>SEP_2022!D34-JUL_2022!D34</f>
        <v>-8.2019362530847957</v>
      </c>
      <c r="E34" s="2">
        <f>SEP_2022!E34-JUL_2022!E34</f>
        <v>-8.0338257550842513</v>
      </c>
      <c r="F34" s="2">
        <f>SEP_2022!F34-JUL_2022!F34</f>
        <v>-6.9662878555374732</v>
      </c>
    </row>
    <row r="35" spans="1:6" x14ac:dyDescent="0.25">
      <c r="A35" s="12" t="s">
        <v>33</v>
      </c>
      <c r="B35" s="2">
        <f>SEP_2022!B35-JUL_2022!B35</f>
        <v>0</v>
      </c>
      <c r="C35" s="2">
        <f>SEP_2022!C35-JUL_2022!C35</f>
        <v>4.0239792558259069</v>
      </c>
      <c r="D35" s="2">
        <f>SEP_2022!D35-JUL_2022!D35</f>
        <v>1.05987924540932</v>
      </c>
      <c r="E35" s="2">
        <f>SEP_2022!E35-JUL_2022!E35</f>
        <v>-21.956035247298814</v>
      </c>
      <c r="F35" s="2">
        <f>SEP_2022!F35-JUL_2022!F35</f>
        <v>13.282159165705934</v>
      </c>
    </row>
    <row r="36" spans="1:6" x14ac:dyDescent="0.25">
      <c r="A36" s="13" t="s">
        <v>34</v>
      </c>
      <c r="B36" s="2">
        <f>SEP_2022!B36-JUL_2022!B36</f>
        <v>0</v>
      </c>
      <c r="C36" s="2">
        <f>SEP_2022!C36-JUL_2022!C36</f>
        <v>5.8607680000000073</v>
      </c>
      <c r="D36" s="2">
        <f>SEP_2022!D36-JUL_2022!D36</f>
        <v>-6.3860279999998397</v>
      </c>
      <c r="E36" s="2">
        <f>SEP_2022!E36-JUL_2022!E36</f>
        <v>-28.217287000000113</v>
      </c>
      <c r="F36" s="2">
        <f>SEP_2022!F36-JUL_2022!F36</f>
        <v>6.8037479999999846</v>
      </c>
    </row>
    <row r="37" spans="1:6" x14ac:dyDescent="0.25">
      <c r="A37" s="13" t="s">
        <v>35</v>
      </c>
      <c r="B37" s="2">
        <f>SEP_2022!B37-JUL_2022!B37</f>
        <v>0</v>
      </c>
      <c r="C37" s="2">
        <f>SEP_2022!C37-JUL_2022!C37</f>
        <v>-6.3338517441741544</v>
      </c>
      <c r="D37" s="2">
        <f>SEP_2022!D37-JUL_2022!D37</f>
        <v>5.9189572454091604</v>
      </c>
      <c r="E37" s="2">
        <f>SEP_2022!E37-JUL_2022!E37</f>
        <v>4.7343017527013558</v>
      </c>
      <c r="F37" s="2">
        <f>SEP_2022!F37-JUL_2022!F37</f>
        <v>4.9514611657060073</v>
      </c>
    </row>
    <row r="38" spans="1:6" x14ac:dyDescent="0.25">
      <c r="A38" s="10" t="s">
        <v>36</v>
      </c>
      <c r="B38" s="11">
        <f>SEP_2022!B38-JUL_2022!B38</f>
        <v>0</v>
      </c>
      <c r="C38" s="11">
        <f>SEP_2022!C38-JUL_2022!C38</f>
        <v>-313.92805784890493</v>
      </c>
      <c r="D38" s="11">
        <f>SEP_2022!D38-JUL_2022!D38</f>
        <v>-89.240279759282203</v>
      </c>
      <c r="E38" s="11">
        <f>SEP_2022!E38-JUL_2022!E38</f>
        <v>-84.662111824961357</v>
      </c>
      <c r="F38" s="11">
        <f>SEP_2022!F38-JUL_2022!F38</f>
        <v>-79.066106145874073</v>
      </c>
    </row>
    <row r="39" spans="1:6" x14ac:dyDescent="0.25">
      <c r="A39" s="13" t="s">
        <v>37</v>
      </c>
      <c r="B39" s="2">
        <f>SEP_2022!B39-JUL_2022!B39</f>
        <v>0</v>
      </c>
      <c r="C39" s="2">
        <f>SEP_2022!C39-JUL_2022!C39</f>
        <v>-226.58158655090028</v>
      </c>
      <c r="D39" s="2">
        <f>SEP_2022!D39-JUL_2022!D39</f>
        <v>-215.09462826104436</v>
      </c>
      <c r="E39" s="2">
        <f>SEP_2022!E39-JUL_2022!E39</f>
        <v>-218.86250063666694</v>
      </c>
      <c r="F39" s="2">
        <f>SEP_2022!F39-JUL_2022!F39</f>
        <v>-222.79095895898968</v>
      </c>
    </row>
    <row r="40" spans="1:6" x14ac:dyDescent="0.25">
      <c r="A40" s="12" t="s">
        <v>38</v>
      </c>
      <c r="B40" s="2"/>
      <c r="C40" s="2"/>
      <c r="D40" s="2"/>
      <c r="E40" s="2"/>
      <c r="F40" s="2"/>
    </row>
    <row r="41" spans="1:6" x14ac:dyDescent="0.25">
      <c r="A41" s="12" t="s">
        <v>39</v>
      </c>
      <c r="B41" s="2">
        <f>SEP_2022!B41-JUL_2022!B41</f>
        <v>0</v>
      </c>
      <c r="C41" s="2">
        <f>SEP_2022!C41-JUL_2022!C41</f>
        <v>-128.7128028967345</v>
      </c>
      <c r="D41" s="2">
        <f>SEP_2022!D41-JUL_2022!D41</f>
        <v>76.86761238600684</v>
      </c>
      <c r="E41" s="2">
        <f>SEP_2022!E41-JUL_2022!E41</f>
        <v>92.331582922564394</v>
      </c>
      <c r="F41" s="2">
        <f>SEP_2022!F41-JUL_2022!F41</f>
        <v>101.46024187061221</v>
      </c>
    </row>
    <row r="42" spans="1:6" x14ac:dyDescent="0.25">
      <c r="A42" s="12" t="s">
        <v>40</v>
      </c>
      <c r="B42" s="2">
        <f>SEP_2022!B42-JUL_2022!B42</f>
        <v>0</v>
      </c>
      <c r="C42" s="2">
        <f>SEP_2022!C42-JUL_2022!C42</f>
        <v>-185.2152549521702</v>
      </c>
      <c r="D42" s="2">
        <f>SEP_2022!D42-JUL_2022!D42</f>
        <v>-166.1078921452895</v>
      </c>
      <c r="E42" s="2">
        <f>SEP_2022!E42-JUL_2022!E42</f>
        <v>-176.99369474752598</v>
      </c>
      <c r="F42" s="2">
        <f>SEP_2022!F42-JUL_2022!F42</f>
        <v>-180.52634801648628</v>
      </c>
    </row>
    <row r="43" spans="1:6" x14ac:dyDescent="0.25">
      <c r="A43" s="7" t="s">
        <v>41</v>
      </c>
      <c r="B43" s="8">
        <f t="shared" ref="B43:F43" si="1">B46+B49+B50+B53+B59+B62+B79+B83</f>
        <v>0</v>
      </c>
      <c r="C43" s="8">
        <f t="shared" si="1"/>
        <v>-300.77807619350267</v>
      </c>
      <c r="D43" s="8">
        <f t="shared" si="1"/>
        <v>970.63343313030282</v>
      </c>
      <c r="E43" s="8">
        <f t="shared" si="1"/>
        <v>908.8927445429872</v>
      </c>
      <c r="F43" s="8">
        <f t="shared" si="1"/>
        <v>1321.0072501510913</v>
      </c>
    </row>
    <row r="44" spans="1:6" x14ac:dyDescent="0.25">
      <c r="A44" s="7" t="s">
        <v>4</v>
      </c>
      <c r="B44" s="9">
        <f>SEP_2022!B44-JUL_2022!B44</f>
        <v>-0.6657247530841488</v>
      </c>
      <c r="C44" s="9">
        <f>SEP_2022!C44-JUL_2022!C44</f>
        <v>-0.55736278946606888</v>
      </c>
      <c r="D44" s="9">
        <f>SEP_2022!D44-JUL_2022!D44</f>
        <v>0.88781610603624017</v>
      </c>
      <c r="E44" s="9">
        <f>SEP_2022!E44-JUL_2022!E44</f>
        <v>0.75351860644114765</v>
      </c>
      <c r="F44" s="9">
        <f>SEP_2022!F44-JUL_2022!F44</f>
        <v>0.98425923808692062</v>
      </c>
    </row>
    <row r="45" spans="1:6" x14ac:dyDescent="0.25">
      <c r="A45" s="10" t="s">
        <v>42</v>
      </c>
      <c r="B45" s="11">
        <f>SEP_2022!B45-JUL_2022!B45</f>
        <v>0</v>
      </c>
      <c r="C45" s="11">
        <f>SEP_2022!C45-JUL_2022!C45</f>
        <v>238.57755054852169</v>
      </c>
      <c r="D45" s="11">
        <f>SEP_2022!D45-JUL_2022!D45</f>
        <v>1454.9860480533171</v>
      </c>
      <c r="E45" s="11">
        <f>SEP_2022!E45-JUL_2022!E45</f>
        <v>1775.9319999285217</v>
      </c>
      <c r="F45" s="11">
        <f>SEP_2022!F45-JUL_2022!F45</f>
        <v>2245.6370852272885</v>
      </c>
    </row>
    <row r="46" spans="1:6" x14ac:dyDescent="0.25">
      <c r="A46" s="12" t="s">
        <v>43</v>
      </c>
      <c r="B46" s="2">
        <f>SEP_2022!B46-JUL_2022!B46</f>
        <v>0</v>
      </c>
      <c r="C46" s="2">
        <f>SEP_2022!C46-JUL_2022!C46</f>
        <v>47.993431134149432</v>
      </c>
      <c r="D46" s="2">
        <f>SEP_2022!D46-JUL_2022!D46</f>
        <v>57.528948047562153</v>
      </c>
      <c r="E46" s="2">
        <f>SEP_2022!E46-JUL_2022!E46</f>
        <v>7.267395089569618</v>
      </c>
      <c r="F46" s="2">
        <f>SEP_2022!F46-JUL_2022!F46</f>
        <v>202.10321618083435</v>
      </c>
    </row>
    <row r="47" spans="1:6" x14ac:dyDescent="0.25">
      <c r="A47" s="13" t="s">
        <v>44</v>
      </c>
      <c r="B47" s="2">
        <f>SEP_2022!B47-JUL_2022!B47</f>
        <v>0</v>
      </c>
      <c r="C47" s="2">
        <f>SEP_2022!C47-JUL_2022!C47</f>
        <v>70.007247166131492</v>
      </c>
      <c r="D47" s="2">
        <f>SEP_2022!D47-JUL_2022!D47</f>
        <v>93.997639943785543</v>
      </c>
      <c r="E47" s="2">
        <f>SEP_2022!E47-JUL_2022!E47</f>
        <v>62.171464907249174</v>
      </c>
      <c r="F47" s="2">
        <f>SEP_2022!F47-JUL_2022!F47</f>
        <v>208.52732830468085</v>
      </c>
    </row>
    <row r="48" spans="1:6" x14ac:dyDescent="0.25">
      <c r="A48" s="13" t="s">
        <v>45</v>
      </c>
      <c r="B48" s="2">
        <f>SEP_2022!B48-JUL_2022!B48</f>
        <v>0</v>
      </c>
      <c r="C48" s="2">
        <f>SEP_2022!C48-JUL_2022!C48</f>
        <v>-22.013816031983879</v>
      </c>
      <c r="D48" s="2">
        <f>SEP_2022!D48-JUL_2022!D48</f>
        <v>-36.4686918962243</v>
      </c>
      <c r="E48" s="2">
        <f>SEP_2022!E48-JUL_2022!E48</f>
        <v>-54.904069817680011</v>
      </c>
      <c r="F48" s="2">
        <f>SEP_2022!F48-JUL_2022!F48</f>
        <v>-6.4241121238474079</v>
      </c>
    </row>
    <row r="49" spans="1:6" x14ac:dyDescent="0.25">
      <c r="A49" s="12" t="s">
        <v>46</v>
      </c>
      <c r="B49" s="2">
        <f>SEP_2022!B49-JUL_2022!B49</f>
        <v>0</v>
      </c>
      <c r="C49" s="2">
        <f>SEP_2022!C49-JUL_2022!C49</f>
        <v>-21.194320900091043</v>
      </c>
      <c r="D49" s="2">
        <f>SEP_2022!D49-JUL_2022!D49</f>
        <v>356.65404303152081</v>
      </c>
      <c r="E49" s="2">
        <f>SEP_2022!E49-JUL_2022!E49</f>
        <v>463.58871905853812</v>
      </c>
      <c r="F49" s="2">
        <f>SEP_2022!F49-JUL_2022!F49</f>
        <v>422.8264106791421</v>
      </c>
    </row>
    <row r="50" spans="1:6" x14ac:dyDescent="0.25">
      <c r="A50" s="12" t="s">
        <v>47</v>
      </c>
      <c r="B50" s="2">
        <f>SEP_2022!B50-JUL_2022!B50</f>
        <v>0</v>
      </c>
      <c r="C50" s="2">
        <f>SEP_2022!C50-JUL_2022!C50</f>
        <v>41.075476587761955</v>
      </c>
      <c r="D50" s="2">
        <f>SEP_2022!D50-JUL_2022!D50</f>
        <v>46.686229001770585</v>
      </c>
      <c r="E50" s="2">
        <f>SEP_2022!E50-JUL_2022!E50</f>
        <v>49.364274536158604</v>
      </c>
      <c r="F50" s="2">
        <f>SEP_2022!F50-JUL_2022!F50</f>
        <v>53.604892554441449</v>
      </c>
    </row>
    <row r="51" spans="1:6" x14ac:dyDescent="0.25">
      <c r="A51" s="13" t="s">
        <v>48</v>
      </c>
      <c r="B51" s="2">
        <f>SEP_2022!B51-JUL_2022!B51</f>
        <v>0</v>
      </c>
      <c r="C51" s="2">
        <f>SEP_2022!C51-JUL_2022!C51</f>
        <v>41.075476587761941</v>
      </c>
      <c r="D51" s="2">
        <f>SEP_2022!D51-JUL_2022!D51</f>
        <v>46.616668155620943</v>
      </c>
      <c r="E51" s="2">
        <f>SEP_2022!E51-JUL_2022!E51</f>
        <v>49.146269569782248</v>
      </c>
      <c r="F51" s="2">
        <f>SEP_2022!F51-JUL_2022!F51</f>
        <v>53.007448190567487</v>
      </c>
    </row>
    <row r="52" spans="1:6" x14ac:dyDescent="0.25">
      <c r="A52" s="13" t="s">
        <v>49</v>
      </c>
      <c r="B52" s="2">
        <f>SEP_2022!B52-JUL_2022!B52</f>
        <v>0</v>
      </c>
      <c r="C52" s="2">
        <f>SEP_2022!C52-JUL_2022!C52</f>
        <v>0</v>
      </c>
      <c r="D52" s="2">
        <f>SEP_2022!D52-JUL_2022!D52</f>
        <v>6.956084614963487E-2</v>
      </c>
      <c r="E52" s="2">
        <f>SEP_2022!E52-JUL_2022!E52</f>
        <v>0.21800496637636257</v>
      </c>
      <c r="F52" s="2">
        <f>SEP_2022!F52-JUL_2022!F52</f>
        <v>0.59744436387396149</v>
      </c>
    </row>
    <row r="53" spans="1:6" x14ac:dyDescent="0.25">
      <c r="A53" s="12" t="s">
        <v>50</v>
      </c>
      <c r="B53" s="2">
        <f>SEP_2022!B53-JUL_2022!B53</f>
        <v>0</v>
      </c>
      <c r="C53" s="2">
        <f>SEP_2022!C53-JUL_2022!C53</f>
        <v>-15.66917944010288</v>
      </c>
      <c r="D53" s="2">
        <f>SEP_2022!D53-JUL_2022!D53</f>
        <v>6.1417038729775868</v>
      </c>
      <c r="E53" s="2">
        <f>SEP_2022!E53-JUL_2022!E53</f>
        <v>24.859272482461392</v>
      </c>
      <c r="F53" s="2">
        <f>SEP_2022!F53-JUL_2022!F53</f>
        <v>38.984552825363949</v>
      </c>
    </row>
    <row r="54" spans="1:6" x14ac:dyDescent="0.25">
      <c r="A54" s="13" t="s">
        <v>51</v>
      </c>
      <c r="B54" s="2"/>
      <c r="C54" s="2"/>
      <c r="D54" s="2"/>
      <c r="E54" s="2"/>
      <c r="F54" s="2"/>
    </row>
    <row r="55" spans="1:6" x14ac:dyDescent="0.25">
      <c r="A55" s="13" t="s">
        <v>52</v>
      </c>
      <c r="B55" s="2"/>
      <c r="C55" s="2"/>
      <c r="D55" s="2"/>
      <c r="E55" s="2"/>
      <c r="F55" s="2"/>
    </row>
    <row r="56" spans="1:6" x14ac:dyDescent="0.25">
      <c r="A56" s="14" t="s">
        <v>53</v>
      </c>
      <c r="B56" s="2"/>
      <c r="C56" s="2"/>
      <c r="D56" s="2"/>
      <c r="E56" s="2"/>
      <c r="F56" s="2"/>
    </row>
    <row r="57" spans="1:6" x14ac:dyDescent="0.25">
      <c r="A57" s="14" t="s">
        <v>54</v>
      </c>
      <c r="B57" s="2"/>
      <c r="C57" s="2"/>
      <c r="D57" s="2"/>
      <c r="E57" s="2"/>
      <c r="F57" s="2"/>
    </row>
    <row r="58" spans="1:6" x14ac:dyDescent="0.25">
      <c r="A58" s="13" t="s">
        <v>14</v>
      </c>
      <c r="B58" s="2"/>
      <c r="C58" s="2"/>
      <c r="D58" s="2"/>
      <c r="E58" s="2"/>
      <c r="F58" s="2"/>
    </row>
    <row r="59" spans="1:6" x14ac:dyDescent="0.25">
      <c r="A59" s="12" t="s">
        <v>55</v>
      </c>
      <c r="B59" s="2">
        <f>SEP_2022!B59-JUL_2022!B59</f>
        <v>0</v>
      </c>
      <c r="C59" s="2">
        <f>SEP_2022!C59-JUL_2022!C59</f>
        <v>-9.0092073707216969</v>
      </c>
      <c r="D59" s="2">
        <f>SEP_2022!D59-JUL_2022!D59</f>
        <v>41.462073638739639</v>
      </c>
      <c r="E59" s="2">
        <f>SEP_2022!E59-JUL_2022!E59</f>
        <v>108.76386778309961</v>
      </c>
      <c r="F59" s="2">
        <f>SEP_2022!F59-JUL_2022!F59</f>
        <v>163.42831491860989</v>
      </c>
    </row>
    <row r="60" spans="1:6" x14ac:dyDescent="0.25">
      <c r="A60" s="13" t="s">
        <v>56</v>
      </c>
      <c r="B60" s="2">
        <f>SEP_2022!B60-JUL_2022!B60</f>
        <v>0</v>
      </c>
      <c r="C60" s="2">
        <f>SEP_2022!C60-JUL_2022!C60</f>
        <v>-9.0092073707216969</v>
      </c>
      <c r="D60" s="2">
        <f>SEP_2022!D60-JUL_2022!D60</f>
        <v>41.462073638739639</v>
      </c>
      <c r="E60" s="2">
        <f>SEP_2022!E60-JUL_2022!E60</f>
        <v>108.76386778309961</v>
      </c>
      <c r="F60" s="2">
        <f>SEP_2022!F60-JUL_2022!F60</f>
        <v>163.42831491860989</v>
      </c>
    </row>
    <row r="61" spans="1:6" x14ac:dyDescent="0.25">
      <c r="A61" s="13" t="s">
        <v>57</v>
      </c>
      <c r="B61" s="2">
        <f>SEP_2022!B61-JUL_2022!B61</f>
        <v>0</v>
      </c>
      <c r="C61" s="2">
        <f>SEP_2022!C61-JUL_2022!C61</f>
        <v>0</v>
      </c>
      <c r="D61" s="2">
        <f>SEP_2022!D61-JUL_2022!D61</f>
        <v>0</v>
      </c>
      <c r="E61" s="2">
        <f>SEP_2022!E61-JUL_2022!E61</f>
        <v>0</v>
      </c>
      <c r="F61" s="2">
        <f>SEP_2022!F61-JUL_2022!F61</f>
        <v>0</v>
      </c>
    </row>
    <row r="62" spans="1:6" x14ac:dyDescent="0.25">
      <c r="A62" s="12" t="s">
        <v>58</v>
      </c>
      <c r="B62" s="2">
        <f>SEP_2022!B62-JUL_2022!B62</f>
        <v>0</v>
      </c>
      <c r="C62" s="2">
        <f>SEP_2022!C62-JUL_2022!C62</f>
        <v>193.82389628364035</v>
      </c>
      <c r="D62" s="2">
        <f>SEP_2022!D62-JUL_2022!D62</f>
        <v>1074.1934568958713</v>
      </c>
      <c r="E62" s="2">
        <f>SEP_2022!E62-JUL_2022!E62</f>
        <v>1254.35470644011</v>
      </c>
      <c r="F62" s="2">
        <f>SEP_2022!F62-JUL_2022!F62</f>
        <v>1488.6906587372359</v>
      </c>
    </row>
    <row r="63" spans="1:6" x14ac:dyDescent="0.25">
      <c r="A63" s="13" t="s">
        <v>59</v>
      </c>
      <c r="B63" s="2">
        <f>SEP_2022!B63-JUL_2022!B63</f>
        <v>0</v>
      </c>
      <c r="C63" s="2">
        <f>SEP_2022!C63-JUL_2022!C63</f>
        <v>149.9542105581404</v>
      </c>
      <c r="D63" s="2">
        <f>SEP_2022!D63-JUL_2022!D63</f>
        <v>864.63922228526644</v>
      </c>
      <c r="E63" s="2">
        <f>SEP_2022!E63-JUL_2022!E63</f>
        <v>1031.6392427015489</v>
      </c>
      <c r="F63" s="2">
        <f>SEP_2022!F63-JUL_2022!F63</f>
        <v>1246.8888386557555</v>
      </c>
    </row>
    <row r="64" spans="1:6" x14ac:dyDescent="0.25">
      <c r="A64" s="14" t="s">
        <v>60</v>
      </c>
      <c r="B64" s="2">
        <f>SEP_2022!B64-JUL_2022!B64</f>
        <v>0</v>
      </c>
      <c r="C64" s="2">
        <f>SEP_2022!C64-JUL_2022!C64</f>
        <v>11.14542958747613</v>
      </c>
      <c r="D64" s="2">
        <f>SEP_2022!D64-JUL_2022!D64</f>
        <v>20.233936992418592</v>
      </c>
      <c r="E64" s="2">
        <f>SEP_2022!E64-JUL_2022!E64</f>
        <v>22.049191070239033</v>
      </c>
      <c r="F64" s="2">
        <f>SEP_2022!F64-JUL_2022!F64</f>
        <v>24.614362739958196</v>
      </c>
    </row>
    <row r="65" spans="1:6" x14ac:dyDescent="0.25">
      <c r="A65" s="14" t="s">
        <v>61</v>
      </c>
      <c r="B65" s="2">
        <f>SEP_2022!B65-JUL_2022!B65</f>
        <v>0</v>
      </c>
      <c r="C65" s="2">
        <f>SEP_2022!C65-JUL_2022!C65</f>
        <v>-32.14362200000005</v>
      </c>
      <c r="D65" s="2">
        <f>SEP_2022!D65-JUL_2022!D65</f>
        <v>8.9227069999999458</v>
      </c>
      <c r="E65" s="2">
        <f>SEP_2022!E65-JUL_2022!E65</f>
        <v>5.6541869999998653</v>
      </c>
      <c r="F65" s="2">
        <f>SEP_2022!F65-JUL_2022!F65</f>
        <v>17.809971000000132</v>
      </c>
    </row>
    <row r="66" spans="1:6" x14ac:dyDescent="0.25">
      <c r="A66" s="14" t="s">
        <v>62</v>
      </c>
      <c r="B66" s="2">
        <f>SEP_2022!B66-JUL_2022!B66</f>
        <v>0</v>
      </c>
      <c r="C66" s="2">
        <f>SEP_2022!C66-JUL_2022!C66</f>
        <v>22.78227600000173</v>
      </c>
      <c r="D66" s="2">
        <f>SEP_2022!D66-JUL_2022!D66</f>
        <v>387.23341198533853</v>
      </c>
      <c r="E66" s="2">
        <f>SEP_2022!E66-JUL_2022!E66</f>
        <v>513.87274181845351</v>
      </c>
      <c r="F66" s="2">
        <f>SEP_2022!F66-JUL_2022!F66</f>
        <v>726.03510907091368</v>
      </c>
    </row>
    <row r="67" spans="1:6" x14ac:dyDescent="0.25">
      <c r="A67" s="14" t="s">
        <v>63</v>
      </c>
      <c r="B67" s="2">
        <f>SEP_2022!B67-JUL_2022!B67</f>
        <v>0</v>
      </c>
      <c r="C67" s="2">
        <f>SEP_2022!C67-JUL_2022!C67</f>
        <v>-38.121000000000009</v>
      </c>
      <c r="D67" s="2">
        <f>SEP_2022!D67-JUL_2022!D67</f>
        <v>-30.034999999999968</v>
      </c>
      <c r="E67" s="2">
        <f>SEP_2022!E67-JUL_2022!E67</f>
        <v>-21.870000000000005</v>
      </c>
      <c r="F67" s="2">
        <f>SEP_2022!F67-JUL_2022!F67</f>
        <v>-11.093999999999994</v>
      </c>
    </row>
    <row r="68" spans="1:6" x14ac:dyDescent="0.25">
      <c r="A68" s="14" t="s">
        <v>64</v>
      </c>
      <c r="B68" s="2">
        <f>SEP_2022!B68-JUL_2022!B68</f>
        <v>0</v>
      </c>
      <c r="C68" s="2">
        <f>SEP_2022!C68-JUL_2022!C68</f>
        <v>260.18332954475045</v>
      </c>
      <c r="D68" s="2">
        <f>SEP_2022!D68-JUL_2022!D68</f>
        <v>33.049415763887737</v>
      </c>
      <c r="E68" s="2">
        <f>SEP_2022!E68-JUL_2022!E68</f>
        <v>87.244825221276187</v>
      </c>
      <c r="F68" s="2">
        <f>SEP_2022!F68-JUL_2022!F68</f>
        <v>126.63660492980944</v>
      </c>
    </row>
    <row r="69" spans="1:6" x14ac:dyDescent="0.25">
      <c r="A69" s="16" t="s">
        <v>65</v>
      </c>
      <c r="B69" s="2">
        <f>SEP_2022!B69-JUL_2022!B69</f>
        <v>0</v>
      </c>
      <c r="C69" s="2">
        <f>SEP_2022!C69-JUL_2022!C69</f>
        <v>-4.4880141405408267</v>
      </c>
      <c r="D69" s="2">
        <f>SEP_2022!D69-JUL_2022!D69</f>
        <v>-6.7076703621692104</v>
      </c>
      <c r="E69" s="2">
        <f>SEP_2022!E69-JUL_2022!E69</f>
        <v>12.465534417286676</v>
      </c>
      <c r="F69" s="2">
        <f>SEP_2022!F69-JUL_2022!F69</f>
        <v>17.75645200695169</v>
      </c>
    </row>
    <row r="70" spans="1:6" x14ac:dyDescent="0.25">
      <c r="A70" s="16" t="s">
        <v>66</v>
      </c>
      <c r="B70" s="2">
        <f>SEP_2022!B70-JUL_2022!B70</f>
        <v>0</v>
      </c>
      <c r="C70" s="2">
        <f>SEP_2022!C70-JUL_2022!C70</f>
        <v>-1.0183521906597193</v>
      </c>
      <c r="D70" s="2">
        <f>SEP_2022!D70-JUL_2022!D70</f>
        <v>-1.0037518421229663</v>
      </c>
      <c r="E70" s="2">
        <f>SEP_2022!E70-JUL_2022!E70</f>
        <v>-0.96452043167609958</v>
      </c>
      <c r="F70" s="2">
        <f>SEP_2022!F70-JUL_2022!F70</f>
        <v>-0.91725459848510837</v>
      </c>
    </row>
    <row r="71" spans="1:6" x14ac:dyDescent="0.25">
      <c r="A71" s="16" t="s">
        <v>67</v>
      </c>
      <c r="B71" s="2">
        <f>SEP_2022!B71-JUL_2022!B71</f>
        <v>0</v>
      </c>
      <c r="C71" s="2">
        <f>SEP_2022!C71-JUL_2022!C71</f>
        <v>-3.5088961293799912</v>
      </c>
      <c r="D71" s="2">
        <f>SEP_2022!D71-JUL_2022!D71</f>
        <v>-7.4881950295887236</v>
      </c>
      <c r="E71" s="2">
        <f>SEP_2022!E71-JUL_2022!E71</f>
        <v>-15.046727801754173</v>
      </c>
      <c r="F71" s="2">
        <f>SEP_2022!F71-JUL_2022!F71</f>
        <v>-15.84544343076584</v>
      </c>
    </row>
    <row r="72" spans="1:6" x14ac:dyDescent="0.25">
      <c r="A72" s="16" t="s">
        <v>68</v>
      </c>
      <c r="B72" s="2">
        <f>SEP_2022!B72-JUL_2022!B72</f>
        <v>0</v>
      </c>
      <c r="C72" s="2">
        <f>SEP_2022!C72-JUL_2022!C72</f>
        <v>-12.856256410123905</v>
      </c>
      <c r="D72" s="2">
        <f>SEP_2022!D72-JUL_2022!D72</f>
        <v>-6.738256770651887</v>
      </c>
      <c r="E72" s="2">
        <f>SEP_2022!E72-JUL_2022!E72</f>
        <v>-4.5648183037726255</v>
      </c>
      <c r="F72" s="2">
        <f>SEP_2022!F72-JUL_2022!F72</f>
        <v>-4.5104189843438434</v>
      </c>
    </row>
    <row r="73" spans="1:6" x14ac:dyDescent="0.25">
      <c r="A73" s="16" t="s">
        <v>69</v>
      </c>
      <c r="B73" s="2">
        <f>SEP_2022!B73-JUL_2022!B73</f>
        <v>0</v>
      </c>
      <c r="C73" s="2">
        <f>SEP_2022!C73-JUL_2022!C73</f>
        <v>-31.851734940095866</v>
      </c>
      <c r="D73" s="2">
        <f>SEP_2022!D73-JUL_2022!D73</f>
        <v>-64.06975752692847</v>
      </c>
      <c r="E73" s="2">
        <f>SEP_2022!E73-JUL_2022!E73</f>
        <v>-33.322063279355007</v>
      </c>
      <c r="F73" s="2">
        <f>SEP_2022!F73-JUL_2022!F73</f>
        <v>-1.3502014278396928</v>
      </c>
    </row>
    <row r="74" spans="1:6" x14ac:dyDescent="0.25">
      <c r="A74" s="16" t="s">
        <v>70</v>
      </c>
      <c r="B74" s="2">
        <f>SEP_2022!B74-JUL_2022!B74</f>
        <v>0</v>
      </c>
      <c r="C74" s="2">
        <f>SEP_2022!C74-JUL_2022!C74</f>
        <v>313.90658335555099</v>
      </c>
      <c r="D74" s="2">
        <f>SEP_2022!D74-JUL_2022!D74</f>
        <v>119.05704729534909</v>
      </c>
      <c r="E74" s="2">
        <f>SEP_2022!E74-JUL_2022!E74</f>
        <v>128.67742062054776</v>
      </c>
      <c r="F74" s="2">
        <f>SEP_2022!F74-JUL_2022!F74</f>
        <v>131.50347136429218</v>
      </c>
    </row>
    <row r="75" spans="1:6" x14ac:dyDescent="0.25">
      <c r="A75" s="14" t="s">
        <v>71</v>
      </c>
      <c r="B75" s="2">
        <f>SEP_2022!B75-JUL_2022!B75</f>
        <v>0</v>
      </c>
      <c r="C75" s="2">
        <f>SEP_2022!C75-JUL_2022!C75</f>
        <v>46.826912834121686</v>
      </c>
      <c r="D75" s="2">
        <f>SEP_2022!D75-JUL_2022!D75</f>
        <v>336.19775956563035</v>
      </c>
      <c r="E75" s="2">
        <f>SEP_2022!E75-JUL_2022!E75</f>
        <v>323.46225463424275</v>
      </c>
      <c r="F75" s="2">
        <f>SEP_2022!F75-JUL_2022!F75</f>
        <v>259.04769893763591</v>
      </c>
    </row>
    <row r="76" spans="1:6" x14ac:dyDescent="0.25">
      <c r="A76" s="16" t="s">
        <v>72</v>
      </c>
      <c r="B76" s="2">
        <f>SEP_2022!B76-JUL_2022!B76</f>
        <v>0</v>
      </c>
      <c r="C76" s="2">
        <f>SEP_2022!C76-JUL_2022!C76</f>
        <v>14.31795583412179</v>
      </c>
      <c r="D76" s="2">
        <f>SEP_2022!D76-JUL_2022!D76</f>
        <v>15.176664555630282</v>
      </c>
      <c r="E76" s="2">
        <f>SEP_2022!E76-JUL_2022!E76</f>
        <v>16.239142634242796</v>
      </c>
      <c r="F76" s="2">
        <f>SEP_2022!F76-JUL_2022!F76</f>
        <v>9.9863939376360804</v>
      </c>
    </row>
    <row r="77" spans="1:6" x14ac:dyDescent="0.25">
      <c r="A77" s="16" t="s">
        <v>73</v>
      </c>
      <c r="B77" s="2">
        <f>SEP_2022!B77-JUL_2022!B77</f>
        <v>0</v>
      </c>
      <c r="C77" s="2">
        <f>SEP_2022!C77-JUL_2022!C77</f>
        <v>32.589999999999918</v>
      </c>
      <c r="D77" s="2">
        <f>SEP_2022!D77-JUL_2022!D77</f>
        <v>321.10400000000004</v>
      </c>
      <c r="E77" s="2">
        <f>SEP_2022!E77-JUL_2022!E77</f>
        <v>307.30099999999993</v>
      </c>
      <c r="F77" s="2">
        <f>SEP_2022!F77-JUL_2022!F77</f>
        <v>249.13100000000009</v>
      </c>
    </row>
    <row r="78" spans="1:6" x14ac:dyDescent="0.25">
      <c r="A78" s="13" t="s">
        <v>74</v>
      </c>
      <c r="B78" s="2">
        <f>SEP_2022!B78-JUL_2022!B78</f>
        <v>0</v>
      </c>
      <c r="C78" s="2">
        <f>SEP_2022!C78-JUL_2022!C78</f>
        <v>43.86968572549813</v>
      </c>
      <c r="D78" s="2">
        <f>SEP_2022!D78-JUL_2022!D78</f>
        <v>209.55423461060354</v>
      </c>
      <c r="E78" s="2">
        <f>SEP_2022!E78-JUL_2022!E78</f>
        <v>222.71546373856199</v>
      </c>
      <c r="F78" s="2">
        <f>SEP_2022!F78-JUL_2022!F78</f>
        <v>241.80182008147949</v>
      </c>
    </row>
    <row r="79" spans="1:6" x14ac:dyDescent="0.25">
      <c r="A79" s="12" t="s">
        <v>39</v>
      </c>
      <c r="B79" s="2">
        <f>SEP_2022!B79-JUL_2022!B79</f>
        <v>0</v>
      </c>
      <c r="C79" s="2">
        <f>SEP_2022!C79-JUL_2022!C79</f>
        <v>1.5574542538838614</v>
      </c>
      <c r="D79" s="2">
        <f>SEP_2022!D79-JUL_2022!D79</f>
        <v>-127.68040643512086</v>
      </c>
      <c r="E79" s="2">
        <f>SEP_2022!E79-JUL_2022!E79</f>
        <v>-132.26623546141036</v>
      </c>
      <c r="F79" s="2">
        <f>SEP_2022!F79-JUL_2022!F79</f>
        <v>-124.00096066833657</v>
      </c>
    </row>
    <row r="80" spans="1:6" x14ac:dyDescent="0.25">
      <c r="A80" s="13" t="s">
        <v>75</v>
      </c>
      <c r="B80" s="2">
        <f>SEP_2022!B80-JUL_2022!B80</f>
        <v>0</v>
      </c>
      <c r="C80" s="2">
        <f>SEP_2022!C80-JUL_2022!C80</f>
        <v>-30.84400299999993</v>
      </c>
      <c r="D80" s="2">
        <f>SEP_2022!D80-JUL_2022!D80</f>
        <v>-137.65871934521761</v>
      </c>
      <c r="E80" s="2">
        <f>SEP_2022!E80-JUL_2022!E80</f>
        <v>-140.88103873719638</v>
      </c>
      <c r="F80" s="2">
        <f>SEP_2022!F80-JUL_2022!F80</f>
        <v>-145.80534803788692</v>
      </c>
    </row>
    <row r="81" spans="1:6" x14ac:dyDescent="0.25">
      <c r="A81" s="13" t="s">
        <v>76</v>
      </c>
      <c r="B81" s="2">
        <f>SEP_2022!B81-JUL_2022!B81</f>
        <v>0</v>
      </c>
      <c r="C81" s="2">
        <f>SEP_2022!C81-JUL_2022!C81</f>
        <v>19.61559960000011</v>
      </c>
      <c r="D81" s="2">
        <f>SEP_2022!D81-JUL_2022!D81</f>
        <v>7.2428743058466125</v>
      </c>
      <c r="E81" s="2">
        <f>SEP_2022!E81-JUL_2022!E81</f>
        <v>10.519084430863018</v>
      </c>
      <c r="F81" s="2">
        <f>SEP_2022!F81-JUL_2022!F81</f>
        <v>18.379549825522417</v>
      </c>
    </row>
    <row r="82" spans="1:6" x14ac:dyDescent="0.25">
      <c r="A82" s="13" t="s">
        <v>77</v>
      </c>
      <c r="B82" s="2">
        <f>SEP_2022!B82-JUL_2022!B82</f>
        <v>0</v>
      </c>
      <c r="C82" s="2">
        <f>SEP_2022!C82-JUL_2022!C82</f>
        <v>2.811000000000007</v>
      </c>
      <c r="D82" s="2">
        <f>SEP_2022!D82-JUL_2022!D82</f>
        <v>1.8129999999999882</v>
      </c>
      <c r="E82" s="2">
        <f>SEP_2022!E82-JUL_2022!E82</f>
        <v>-2.1280000000000001</v>
      </c>
      <c r="F82" s="2">
        <f>SEP_2022!F82-JUL_2022!F82</f>
        <v>-1.8610000000000042</v>
      </c>
    </row>
    <row r="83" spans="1:6" x14ac:dyDescent="0.25">
      <c r="A83" s="10" t="s">
        <v>78</v>
      </c>
      <c r="B83" s="11">
        <f>SEP_2022!B83-JUL_2022!B83</f>
        <v>0</v>
      </c>
      <c r="C83" s="11">
        <f>SEP_2022!C83-JUL_2022!C83</f>
        <v>-539.35562674202265</v>
      </c>
      <c r="D83" s="11">
        <f>SEP_2022!D83-JUL_2022!D83</f>
        <v>-484.35261492301834</v>
      </c>
      <c r="E83" s="11">
        <f>SEP_2022!E83-JUL_2022!E83</f>
        <v>-867.03925538553995</v>
      </c>
      <c r="F83" s="11">
        <f>SEP_2022!F83-JUL_2022!F83</f>
        <v>-924.62983507619992</v>
      </c>
    </row>
    <row r="84" spans="1:6" x14ac:dyDescent="0.25">
      <c r="A84" s="12" t="s">
        <v>79</v>
      </c>
      <c r="B84" s="2">
        <f>SEP_2022!B84-JUL_2022!B84</f>
        <v>0</v>
      </c>
      <c r="C84" s="2">
        <f>SEP_2022!C84-JUL_2022!C84</f>
        <v>-546.32288221804447</v>
      </c>
      <c r="D84" s="2">
        <f>SEP_2022!D84-JUL_2022!D84</f>
        <v>-457.47312374130524</v>
      </c>
      <c r="E84" s="2">
        <f>SEP_2022!E84-JUL_2022!E84</f>
        <v>-821.42782361852096</v>
      </c>
      <c r="F84" s="2">
        <f>SEP_2022!F84-JUL_2022!F84</f>
        <v>-869.15872689505613</v>
      </c>
    </row>
    <row r="85" spans="1:6" x14ac:dyDescent="0.25">
      <c r="A85" s="13" t="s">
        <v>80</v>
      </c>
      <c r="B85" s="2">
        <f>SEP_2022!B85-JUL_2022!B85</f>
        <v>0</v>
      </c>
      <c r="C85" s="2">
        <f>SEP_2022!C85-JUL_2022!C85</f>
        <v>-517.54652847426314</v>
      </c>
      <c r="D85" s="2">
        <f>SEP_2022!D85-JUL_2022!D85</f>
        <v>-449.13895867332485</v>
      </c>
      <c r="E85" s="2">
        <f>SEP_2022!E85-JUL_2022!E85</f>
        <v>-813.49112592748315</v>
      </c>
      <c r="F85" s="2">
        <f>SEP_2022!F85-JUL_2022!F85</f>
        <v>-861.5907899669819</v>
      </c>
    </row>
    <row r="86" spans="1:6" x14ac:dyDescent="0.25">
      <c r="A86" s="13" t="s">
        <v>81</v>
      </c>
      <c r="B86" s="2">
        <f>SEP_2022!B86-JUL_2022!B86</f>
        <v>0</v>
      </c>
      <c r="C86" s="2">
        <f>SEP_2022!C86-JUL_2022!C86</f>
        <v>-39.924529532046108</v>
      </c>
      <c r="D86" s="2">
        <f>SEP_2022!D86-JUL_2022!D86</f>
        <v>-22.110597543217878</v>
      </c>
      <c r="E86" s="2">
        <f>SEP_2022!E86-JUL_2022!E86</f>
        <v>-23.596898942993164</v>
      </c>
      <c r="F86" s="2">
        <f>SEP_2022!F86-JUL_2022!F86</f>
        <v>-25.599791521553676</v>
      </c>
    </row>
    <row r="87" spans="1:6" x14ac:dyDescent="0.25">
      <c r="A87" s="13" t="s">
        <v>82</v>
      </c>
      <c r="B87" s="2">
        <f>SEP_2022!B87-JUL_2022!B87</f>
        <v>0</v>
      </c>
      <c r="C87" s="2">
        <f>SEP_2022!C87-JUL_2022!C87</f>
        <v>11.148175788264666</v>
      </c>
      <c r="D87" s="2">
        <f>SEP_2022!D87-JUL_2022!D87</f>
        <v>13.776432475238124</v>
      </c>
      <c r="E87" s="2">
        <f>SEP_2022!E87-JUL_2022!E87</f>
        <v>15.660201251954952</v>
      </c>
      <c r="F87" s="2">
        <f>SEP_2022!F87-JUL_2022!F87</f>
        <v>18.031854593478979</v>
      </c>
    </row>
    <row r="88" spans="1:6" x14ac:dyDescent="0.25">
      <c r="A88" s="12" t="s">
        <v>40</v>
      </c>
      <c r="B88" s="2">
        <f>SEP_2022!B88-JUL_2022!B88</f>
        <v>0</v>
      </c>
      <c r="C88" s="2">
        <f>SEP_2022!C88-JUL_2022!C88</f>
        <v>6.9672554760215917</v>
      </c>
      <c r="D88" s="2">
        <f>SEP_2022!D88-JUL_2022!D88</f>
        <v>-26.879491181713661</v>
      </c>
      <c r="E88" s="2">
        <f>SEP_2022!E88-JUL_2022!E88</f>
        <v>-45.61143176701944</v>
      </c>
      <c r="F88" s="2">
        <f>SEP_2022!F88-JUL_2022!F88</f>
        <v>-55.471108181144132</v>
      </c>
    </row>
    <row r="89" spans="1:6" x14ac:dyDescent="0.25">
      <c r="A89" s="17" t="s">
        <v>83</v>
      </c>
      <c r="B89" s="18">
        <f t="shared" ref="B89:F89" si="2">B4-B43</f>
        <v>0</v>
      </c>
      <c r="C89" s="18">
        <f t="shared" si="2"/>
        <v>212.29830370205866</v>
      </c>
      <c r="D89" s="18">
        <f t="shared" si="2"/>
        <v>-754.03604489725603</v>
      </c>
      <c r="E89" s="18">
        <f t="shared" si="2"/>
        <v>-587.73919813244265</v>
      </c>
      <c r="F89" s="18">
        <f t="shared" si="2"/>
        <v>-882.40122349923422</v>
      </c>
    </row>
    <row r="90" spans="1:6" x14ac:dyDescent="0.25">
      <c r="A90" s="17" t="s">
        <v>4</v>
      </c>
      <c r="B90" s="19">
        <f>SEP_2022!B90-JUL_2022!B90</f>
        <v>8.7423016256034103E-2</v>
      </c>
      <c r="C90" s="19">
        <f>SEP_2022!C90-JUL_2022!C90</f>
        <v>0.21816145353899818</v>
      </c>
      <c r="D90" s="19">
        <f>SEP_2022!D90-JUL_2022!D90</f>
        <v>-0.61590103528984219</v>
      </c>
      <c r="E90" s="19">
        <f>SEP_2022!E90-JUL_2022!E90</f>
        <v>-0.45020763986254675</v>
      </c>
      <c r="F90" s="19">
        <f>SEP_2022!F90-JUL_2022!F90</f>
        <v>-0.62006733541542758</v>
      </c>
    </row>
    <row r="91" spans="1:6" x14ac:dyDescent="0.25">
      <c r="A91" s="12" t="s">
        <v>84</v>
      </c>
      <c r="B91" s="2">
        <f>SEP_2022!B91</f>
        <v>98523</v>
      </c>
      <c r="C91" s="2">
        <f>SEP_2022!C91</f>
        <v>108913.65326089106</v>
      </c>
      <c r="D91" s="2">
        <f>SEP_2022!D91</f>
        <v>123889.28058426357</v>
      </c>
      <c r="E91" s="2">
        <f>SEP_2022!E91</f>
        <v>132598.69700933731</v>
      </c>
      <c r="F91" s="2">
        <f>SEP_2022!F91</f>
        <v>143883.91634867713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8828-5A3D-455C-8C8D-BC4BE8448CA5}">
  <dimension ref="A1:G91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58.28515625" customWidth="1"/>
    <col min="2" max="6" width="15.140625" customWidth="1"/>
    <col min="7" max="7" width="17.28515625" bestFit="1" customWidth="1"/>
  </cols>
  <sheetData>
    <row r="1" spans="1:7" ht="42.75" thickBot="1" x14ac:dyDescent="0.3">
      <c r="A1" s="1" t="s">
        <v>88</v>
      </c>
      <c r="B1" s="2"/>
      <c r="C1" s="2"/>
      <c r="D1" s="2"/>
      <c r="E1" s="2"/>
      <c r="F1" s="2"/>
    </row>
    <row r="2" spans="1:7" x14ac:dyDescent="0.25">
      <c r="A2" s="3"/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</row>
    <row r="3" spans="1:7" x14ac:dyDescent="0.25">
      <c r="A3" s="5" t="s">
        <v>2</v>
      </c>
      <c r="B3" s="6">
        <v>2021</v>
      </c>
      <c r="C3" s="6">
        <v>2022</v>
      </c>
      <c r="D3" s="6">
        <v>2023</v>
      </c>
      <c r="E3" s="6">
        <v>2024</v>
      </c>
      <c r="F3" s="6">
        <v>2025</v>
      </c>
    </row>
    <row r="4" spans="1:7" x14ac:dyDescent="0.25">
      <c r="A4" s="7" t="s">
        <v>3</v>
      </c>
      <c r="B4" s="8">
        <f t="shared" ref="B4:F4" si="0">B6+B26+B31+B38</f>
        <v>39512.244000000006</v>
      </c>
      <c r="C4" s="8">
        <f t="shared" si="0"/>
        <v>44092.093406164873</v>
      </c>
      <c r="D4" s="8">
        <f t="shared" si="0"/>
        <v>51070.287495927405</v>
      </c>
      <c r="E4" s="8">
        <f t="shared" si="0"/>
        <v>51894.140465121673</v>
      </c>
      <c r="F4" s="8">
        <f t="shared" si="0"/>
        <v>54695.738330659733</v>
      </c>
    </row>
    <row r="5" spans="1:7" x14ac:dyDescent="0.25">
      <c r="A5" s="7" t="s">
        <v>4</v>
      </c>
      <c r="B5" s="22">
        <f>B4/B$91*100</f>
        <v>40.682890513052953</v>
      </c>
      <c r="C5" s="22">
        <f t="shared" ref="C5:F5" si="1">C4/C$91*100</f>
        <v>40.741494635434208</v>
      </c>
      <c r="D5" s="22">
        <f t="shared" si="1"/>
        <v>41.125439601337241</v>
      </c>
      <c r="E5" s="22">
        <f t="shared" si="1"/>
        <v>39.075125767121229</v>
      </c>
      <c r="F5" s="22">
        <f t="shared" si="1"/>
        <v>37.95443727871892</v>
      </c>
    </row>
    <row r="6" spans="1:7" x14ac:dyDescent="0.25">
      <c r="A6" s="10" t="s">
        <v>5</v>
      </c>
      <c r="B6" s="11">
        <v>19172.726999999999</v>
      </c>
      <c r="C6" s="11">
        <v>21448.526270373615</v>
      </c>
      <c r="D6" s="11">
        <v>24102.915542902381</v>
      </c>
      <c r="E6" s="11">
        <v>24823.367241686334</v>
      </c>
      <c r="F6" s="11">
        <v>26280.303188404574</v>
      </c>
    </row>
    <row r="7" spans="1:7" x14ac:dyDescent="0.25">
      <c r="A7" s="12" t="s">
        <v>6</v>
      </c>
      <c r="B7" s="2">
        <v>12000.329</v>
      </c>
      <c r="C7" s="2">
        <v>12965.031066307545</v>
      </c>
      <c r="D7" s="2">
        <v>14429.274398918435</v>
      </c>
      <c r="E7" s="2">
        <v>14750.195294516179</v>
      </c>
      <c r="F7" s="2">
        <v>15401.977803651982</v>
      </c>
      <c r="G7" s="23"/>
    </row>
    <row r="8" spans="1:7" x14ac:dyDescent="0.25">
      <c r="A8" s="13" t="s">
        <v>7</v>
      </c>
      <c r="B8" s="2">
        <v>7537.71</v>
      </c>
      <c r="C8" s="2">
        <v>8536.012200000001</v>
      </c>
      <c r="D8" s="2">
        <v>9759</v>
      </c>
      <c r="E8" s="2">
        <v>10053</v>
      </c>
      <c r="F8" s="2">
        <v>10581</v>
      </c>
    </row>
    <row r="9" spans="1:7" x14ac:dyDescent="0.25">
      <c r="A9" s="13" t="s">
        <v>8</v>
      </c>
      <c r="B9" s="2">
        <v>2958.3440000000001</v>
      </c>
      <c r="C9" s="2">
        <v>2530.5500000000002</v>
      </c>
      <c r="D9" s="2">
        <v>2615.7729999999997</v>
      </c>
      <c r="E9" s="2">
        <v>2647.056</v>
      </c>
      <c r="F9" s="2">
        <v>2688.5439999999999</v>
      </c>
    </row>
    <row r="10" spans="1:7" x14ac:dyDescent="0.25">
      <c r="A10" s="13" t="s">
        <v>9</v>
      </c>
      <c r="B10" s="2">
        <v>428.351</v>
      </c>
      <c r="C10" s="2">
        <v>478.64103761085579</v>
      </c>
      <c r="D10" s="2">
        <v>490.33369395956328</v>
      </c>
      <c r="E10" s="2">
        <v>498.65775581094965</v>
      </c>
      <c r="F10" s="2">
        <v>513.19765552157878</v>
      </c>
    </row>
    <row r="11" spans="1:7" x14ac:dyDescent="0.25">
      <c r="A11" s="13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</row>
    <row r="12" spans="1:7" x14ac:dyDescent="0.25">
      <c r="A12" s="13" t="s">
        <v>11</v>
      </c>
      <c r="B12" s="2">
        <v>233.00399999999999</v>
      </c>
      <c r="C12" s="2">
        <v>266.54531814499995</v>
      </c>
      <c r="D12" s="2">
        <v>309.35473887451286</v>
      </c>
      <c r="E12" s="2">
        <v>334.70577345451909</v>
      </c>
      <c r="F12" s="2">
        <v>365.64438614847569</v>
      </c>
    </row>
    <row r="13" spans="1:7" x14ac:dyDescent="0.25">
      <c r="A13" s="13" t="s">
        <v>12</v>
      </c>
      <c r="B13" s="2">
        <v>130.09899999999999</v>
      </c>
      <c r="C13" s="2">
        <v>132.30000000000001</v>
      </c>
      <c r="D13" s="2">
        <v>135.19999999999999</v>
      </c>
      <c r="E13" s="2">
        <v>137.6</v>
      </c>
      <c r="F13" s="2">
        <v>141.6</v>
      </c>
    </row>
    <row r="14" spans="1:7" x14ac:dyDescent="0.25">
      <c r="A14" s="13" t="s">
        <v>13</v>
      </c>
      <c r="B14" s="2">
        <v>138.82599999999999</v>
      </c>
      <c r="C14" s="2">
        <v>220.797928634187</v>
      </c>
      <c r="D14" s="2">
        <v>282.05471552424302</v>
      </c>
      <c r="E14" s="2">
        <v>317.835388198244</v>
      </c>
      <c r="F14" s="2">
        <v>336.31883295110401</v>
      </c>
    </row>
    <row r="15" spans="1:7" x14ac:dyDescent="0.25">
      <c r="A15" s="13" t="s">
        <v>14</v>
      </c>
      <c r="B15" s="2">
        <v>573.99499999999944</v>
      </c>
      <c r="C15" s="2">
        <v>800.18458191750324</v>
      </c>
      <c r="D15" s="2">
        <v>837.55825056011417</v>
      </c>
      <c r="E15" s="2">
        <v>761.34037705246556</v>
      </c>
      <c r="F15" s="2">
        <v>775.67292903082489</v>
      </c>
    </row>
    <row r="16" spans="1:7" x14ac:dyDescent="0.25">
      <c r="A16" s="12" t="s">
        <v>15</v>
      </c>
      <c r="B16" s="2">
        <v>7172.3980000000001</v>
      </c>
      <c r="C16" s="2">
        <v>8483.4952040660701</v>
      </c>
      <c r="D16" s="2">
        <v>9673.6411439839485</v>
      </c>
      <c r="E16" s="2">
        <v>10073.171947170156</v>
      </c>
      <c r="F16" s="2">
        <v>10878.325384752592</v>
      </c>
    </row>
    <row r="17" spans="1:6" x14ac:dyDescent="0.25">
      <c r="A17" s="13" t="s">
        <v>16</v>
      </c>
      <c r="B17" s="2">
        <v>3794.1979999999999</v>
      </c>
      <c r="C17" s="2">
        <v>4403.4610000000002</v>
      </c>
      <c r="D17" s="2">
        <v>5131.4970000000003</v>
      </c>
      <c r="E17" s="2">
        <v>5334.1279999999997</v>
      </c>
      <c r="F17" s="2">
        <v>5808.9589999999998</v>
      </c>
    </row>
    <row r="18" spans="1:6" x14ac:dyDescent="0.25">
      <c r="A18" s="14" t="s">
        <v>17</v>
      </c>
      <c r="B18" s="2">
        <v>3690.252</v>
      </c>
      <c r="C18" s="2"/>
      <c r="D18" s="2"/>
      <c r="E18" s="2"/>
      <c r="F18" s="2"/>
    </row>
    <row r="19" spans="1:6" x14ac:dyDescent="0.25">
      <c r="A19" s="14" t="s">
        <v>18</v>
      </c>
      <c r="B19" s="2">
        <v>103.94499999999999</v>
      </c>
      <c r="C19" s="2"/>
      <c r="D19" s="2"/>
      <c r="E19" s="2"/>
      <c r="F19" s="2"/>
    </row>
    <row r="20" spans="1:6" x14ac:dyDescent="0.25">
      <c r="A20" s="13" t="s">
        <v>19</v>
      </c>
      <c r="B20" s="2">
        <v>2941.8609999999999</v>
      </c>
      <c r="C20" s="2">
        <v>3577.261</v>
      </c>
      <c r="D20" s="2">
        <v>3991.2560000000003</v>
      </c>
      <c r="E20" s="2">
        <v>4182.9769999999999</v>
      </c>
      <c r="F20" s="2">
        <v>4495.6970000000001</v>
      </c>
    </row>
    <row r="21" spans="1:6" x14ac:dyDescent="0.25">
      <c r="A21" s="15" t="s">
        <v>20</v>
      </c>
      <c r="B21" s="2">
        <v>87.89</v>
      </c>
      <c r="C21" s="2">
        <v>93.364999999999995</v>
      </c>
      <c r="D21" s="2">
        <v>97.878</v>
      </c>
      <c r="E21" s="2">
        <v>99.713999999999999</v>
      </c>
      <c r="F21" s="2">
        <v>102.685</v>
      </c>
    </row>
    <row r="22" spans="1:6" x14ac:dyDescent="0.25">
      <c r="A22" s="13" t="s">
        <v>21</v>
      </c>
      <c r="B22" s="2">
        <v>289.75400000000002</v>
      </c>
      <c r="C22" s="2">
        <v>315.39999999999998</v>
      </c>
      <c r="D22" s="2">
        <v>355.94</v>
      </c>
      <c r="E22" s="2">
        <v>360.21</v>
      </c>
      <c r="F22" s="2">
        <v>377.44</v>
      </c>
    </row>
    <row r="23" spans="1:6" x14ac:dyDescent="0.25">
      <c r="A23" s="13" t="s">
        <v>22</v>
      </c>
      <c r="B23" s="2">
        <v>37.39</v>
      </c>
      <c r="C23" s="2">
        <v>40.874001767375319</v>
      </c>
      <c r="D23" s="2">
        <v>41.834386412641798</v>
      </c>
      <c r="E23" s="2">
        <v>42.518147446408442</v>
      </c>
      <c r="F23" s="2">
        <v>43.712471941162917</v>
      </c>
    </row>
    <row r="24" spans="1:6" x14ac:dyDescent="0.25">
      <c r="A24" s="13" t="s">
        <v>14</v>
      </c>
      <c r="B24" s="2">
        <v>109.19500000000038</v>
      </c>
      <c r="C24" s="2">
        <v>146.49920229869531</v>
      </c>
      <c r="D24" s="2">
        <v>153.11375757130554</v>
      </c>
      <c r="E24" s="2">
        <v>153.33879972374962</v>
      </c>
      <c r="F24" s="2">
        <v>152.5169128114303</v>
      </c>
    </row>
    <row r="25" spans="1:6" x14ac:dyDescent="0.25">
      <c r="A25" s="12" t="s">
        <v>23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</row>
    <row r="26" spans="1:6" x14ac:dyDescent="0.25">
      <c r="A26" s="10" t="s">
        <v>24</v>
      </c>
      <c r="B26" s="11">
        <v>15620.171</v>
      </c>
      <c r="C26" s="11">
        <v>16822.966348427952</v>
      </c>
      <c r="D26" s="11">
        <v>18844.893269239423</v>
      </c>
      <c r="E26" s="11">
        <v>20131.254955685974</v>
      </c>
      <c r="F26" s="11">
        <v>21521.423303916785</v>
      </c>
    </row>
    <row r="27" spans="1:6" x14ac:dyDescent="0.25">
      <c r="A27" s="12" t="s">
        <v>25</v>
      </c>
      <c r="B27" s="2">
        <v>15279.062000000002</v>
      </c>
      <c r="C27" s="2">
        <v>16529.673638044373</v>
      </c>
      <c r="D27" s="2">
        <v>18519.691289309554</v>
      </c>
      <c r="E27" s="2">
        <v>19776.388383411391</v>
      </c>
      <c r="F27" s="2">
        <v>21141.30160401106</v>
      </c>
    </row>
    <row r="28" spans="1:6" x14ac:dyDescent="0.25">
      <c r="A28" s="13" t="s">
        <v>26</v>
      </c>
      <c r="B28" s="2">
        <v>9132.0210000000006</v>
      </c>
      <c r="C28" s="2"/>
      <c r="D28" s="2"/>
      <c r="E28" s="2"/>
      <c r="F28" s="2"/>
    </row>
    <row r="29" spans="1:6" x14ac:dyDescent="0.25">
      <c r="A29" s="13" t="s">
        <v>27</v>
      </c>
      <c r="B29" s="2">
        <v>6147.0410000000002</v>
      </c>
      <c r="C29" s="2"/>
      <c r="D29" s="2"/>
      <c r="E29" s="2"/>
      <c r="F29" s="2"/>
    </row>
    <row r="30" spans="1:6" x14ac:dyDescent="0.25">
      <c r="A30" s="12" t="s">
        <v>28</v>
      </c>
      <c r="B30" s="2">
        <v>341.10899999999998</v>
      </c>
      <c r="C30" s="2">
        <v>293.29271038358047</v>
      </c>
      <c r="D30" s="2">
        <v>325.20197992986817</v>
      </c>
      <c r="E30" s="2">
        <v>354.86657227458397</v>
      </c>
      <c r="F30" s="2">
        <v>380.1216999057259</v>
      </c>
    </row>
    <row r="31" spans="1:6" x14ac:dyDescent="0.25">
      <c r="A31" s="10" t="s">
        <v>29</v>
      </c>
      <c r="B31" s="11">
        <v>3213.866</v>
      </c>
      <c r="C31" s="11">
        <v>3577.7035377924103</v>
      </c>
      <c r="D31" s="11">
        <v>3884.4831784225976</v>
      </c>
      <c r="E31" s="11">
        <v>4030.9060150332107</v>
      </c>
      <c r="F31" s="11">
        <v>4140.6059787546974</v>
      </c>
    </row>
    <row r="32" spans="1:6" x14ac:dyDescent="0.25">
      <c r="A32" s="12" t="s">
        <v>30</v>
      </c>
      <c r="B32" s="2">
        <v>2511.145</v>
      </c>
      <c r="C32" s="2">
        <v>2894.132719036822</v>
      </c>
      <c r="D32" s="2">
        <v>3215.1027516123559</v>
      </c>
      <c r="E32" s="2">
        <v>3352.8686764063391</v>
      </c>
      <c r="F32" s="2">
        <v>3521.9682978607661</v>
      </c>
    </row>
    <row r="33" spans="1:6" x14ac:dyDescent="0.25">
      <c r="A33" s="13" t="s">
        <v>31</v>
      </c>
      <c r="B33" s="2">
        <v>2308.13</v>
      </c>
      <c r="C33" s="2">
        <v>2645.480877249468</v>
      </c>
      <c r="D33" s="2">
        <v>2924.2845558915928</v>
      </c>
      <c r="E33" s="2">
        <v>3048.2073284766548</v>
      </c>
      <c r="F33" s="2">
        <v>3200.7139829930238</v>
      </c>
    </row>
    <row r="34" spans="1:6" x14ac:dyDescent="0.25">
      <c r="A34" s="13" t="s">
        <v>32</v>
      </c>
      <c r="B34" s="2">
        <v>203.01499999999999</v>
      </c>
      <c r="C34" s="2">
        <v>248.65184178735407</v>
      </c>
      <c r="D34" s="2">
        <v>290.81819572076324</v>
      </c>
      <c r="E34" s="2">
        <v>304.66134792968444</v>
      </c>
      <c r="F34" s="2">
        <v>321.25431486774249</v>
      </c>
    </row>
    <row r="35" spans="1:6" x14ac:dyDescent="0.25">
      <c r="A35" s="12" t="s">
        <v>33</v>
      </c>
      <c r="B35" s="2">
        <v>702.721</v>
      </c>
      <c r="C35" s="2">
        <v>683.57081875558822</v>
      </c>
      <c r="D35" s="2">
        <v>669.38042681024172</v>
      </c>
      <c r="E35" s="2">
        <v>678.03733862687159</v>
      </c>
      <c r="F35" s="2">
        <v>618.63768089393113</v>
      </c>
    </row>
    <row r="36" spans="1:6" x14ac:dyDescent="0.25">
      <c r="A36" s="13" t="s">
        <v>34</v>
      </c>
      <c r="B36" s="2">
        <v>435.07499999999999</v>
      </c>
      <c r="C36" s="2">
        <v>404.12208499999991</v>
      </c>
      <c r="D36" s="2">
        <v>367.05259801199992</v>
      </c>
      <c r="E36" s="2">
        <v>373.99670300000008</v>
      </c>
      <c r="F36" s="2">
        <v>341.85369800000007</v>
      </c>
    </row>
    <row r="37" spans="1:6" x14ac:dyDescent="0.25">
      <c r="A37" s="13" t="s">
        <v>35</v>
      </c>
      <c r="B37" s="2">
        <v>182.82400000000001</v>
      </c>
      <c r="C37" s="2">
        <v>224.74564675558835</v>
      </c>
      <c r="D37" s="2">
        <v>226.96302879824185</v>
      </c>
      <c r="E37" s="2">
        <v>228.74283562687148</v>
      </c>
      <c r="F37" s="2">
        <v>201.52913289393106</v>
      </c>
    </row>
    <row r="38" spans="1:6" x14ac:dyDescent="0.25">
      <c r="A38" s="10" t="s">
        <v>36</v>
      </c>
      <c r="B38" s="11">
        <v>1505.48</v>
      </c>
      <c r="C38" s="11">
        <v>2242.8972495708931</v>
      </c>
      <c r="D38" s="11">
        <v>4237.9955053630001</v>
      </c>
      <c r="E38" s="11">
        <v>2908.6122527161551</v>
      </c>
      <c r="F38" s="11">
        <v>2753.4058595836723</v>
      </c>
    </row>
    <row r="39" spans="1:6" x14ac:dyDescent="0.25">
      <c r="A39" s="13" t="s">
        <v>37</v>
      </c>
      <c r="B39" s="2">
        <v>1196.1469999999999</v>
      </c>
      <c r="C39" s="2">
        <v>1599.2829830204557</v>
      </c>
      <c r="D39" s="2">
        <v>3549.4520570734321</v>
      </c>
      <c r="E39" s="2">
        <v>2186.0167495323267</v>
      </c>
      <c r="F39" s="2">
        <v>2000.7834632463946</v>
      </c>
    </row>
    <row r="40" spans="1:6" x14ac:dyDescent="0.25">
      <c r="A40" s="12" t="s">
        <v>38</v>
      </c>
      <c r="B40" s="2">
        <v>0</v>
      </c>
      <c r="C40" s="2"/>
      <c r="D40" s="2"/>
      <c r="E40" s="2"/>
      <c r="F40" s="2"/>
    </row>
    <row r="41" spans="1:6" x14ac:dyDescent="0.25">
      <c r="A41" s="12" t="s">
        <v>39</v>
      </c>
      <c r="B41" s="2">
        <v>877.96900000000005</v>
      </c>
      <c r="C41" s="2">
        <v>969.76240169046264</v>
      </c>
      <c r="D41" s="2">
        <v>1164.1001906998872</v>
      </c>
      <c r="E41" s="2">
        <v>989.84131475935533</v>
      </c>
      <c r="F41" s="2">
        <v>925.46055878621746</v>
      </c>
    </row>
    <row r="42" spans="1:6" x14ac:dyDescent="0.25">
      <c r="A42" s="12" t="s">
        <v>40</v>
      </c>
      <c r="B42" s="2">
        <v>627.51099999999997</v>
      </c>
      <c r="C42" s="2">
        <v>1273.1348478804302</v>
      </c>
      <c r="D42" s="2">
        <v>3073.8953146631129</v>
      </c>
      <c r="E42" s="2">
        <v>1918.7709379568</v>
      </c>
      <c r="F42" s="2">
        <v>1827.9453007974548</v>
      </c>
    </row>
    <row r="43" spans="1:6" x14ac:dyDescent="0.25">
      <c r="A43" s="7" t="s">
        <v>41</v>
      </c>
      <c r="B43" s="8">
        <f t="shared" ref="B43:F43" si="2">B46+B49+B50+B53+B59+B62+B79+B83</f>
        <v>45485.388000000006</v>
      </c>
      <c r="C43" s="8">
        <f t="shared" si="2"/>
        <v>48064.021752674271</v>
      </c>
      <c r="D43" s="8">
        <f t="shared" si="2"/>
        <v>54891.472050336568</v>
      </c>
      <c r="E43" s="8">
        <f t="shared" si="2"/>
        <v>57805.283528313506</v>
      </c>
      <c r="F43" s="8">
        <f t="shared" si="2"/>
        <v>60956.337411655149</v>
      </c>
    </row>
    <row r="44" spans="1:6" x14ac:dyDescent="0.25">
      <c r="A44" s="7" t="s">
        <v>4</v>
      </c>
      <c r="B44" s="9">
        <f t="shared" ref="B44:F44" si="3">B43/B$91*100</f>
        <v>46.833003459579082</v>
      </c>
      <c r="C44" s="9">
        <f t="shared" si="3"/>
        <v>44.411592490189634</v>
      </c>
      <c r="D44" s="9">
        <f t="shared" si="3"/>
        <v>44.202530064367203</v>
      </c>
      <c r="E44" s="9">
        <f t="shared" si="3"/>
        <v>43.526084132582724</v>
      </c>
      <c r="F44" s="9">
        <f t="shared" si="3"/>
        <v>42.298788820521757</v>
      </c>
    </row>
    <row r="45" spans="1:6" x14ac:dyDescent="0.25">
      <c r="A45" s="10" t="s">
        <v>42</v>
      </c>
      <c r="B45" s="11">
        <v>42044.496000000006</v>
      </c>
      <c r="C45" s="11">
        <v>42463.491634697086</v>
      </c>
      <c r="D45" s="11">
        <v>47014.881960868217</v>
      </c>
      <c r="E45" s="11">
        <v>50290.741039341796</v>
      </c>
      <c r="F45" s="11">
        <v>53229.566984024983</v>
      </c>
    </row>
    <row r="46" spans="1:6" x14ac:dyDescent="0.25">
      <c r="A46" s="12" t="s">
        <v>43</v>
      </c>
      <c r="B46" s="2">
        <v>11243.311</v>
      </c>
      <c r="C46" s="2">
        <v>11995.758323217222</v>
      </c>
      <c r="D46" s="2">
        <v>13464.143182451615</v>
      </c>
      <c r="E46" s="2">
        <v>14238.931806273124</v>
      </c>
      <c r="F46" s="2">
        <v>15254.396867696834</v>
      </c>
    </row>
    <row r="47" spans="1:6" x14ac:dyDescent="0.25">
      <c r="A47" s="13" t="s">
        <v>44</v>
      </c>
      <c r="B47" s="2">
        <v>8068.2269999999999</v>
      </c>
      <c r="C47" s="2">
        <v>8676.3148811671963</v>
      </c>
      <c r="D47" s="2">
        <v>9730.4165793393186</v>
      </c>
      <c r="E47" s="2">
        <v>10277.773436310496</v>
      </c>
      <c r="F47" s="2">
        <v>11008.86345365848</v>
      </c>
    </row>
    <row r="48" spans="1:6" x14ac:dyDescent="0.25">
      <c r="A48" s="13" t="s">
        <v>45</v>
      </c>
      <c r="B48" s="2">
        <v>3175.0839999999998</v>
      </c>
      <c r="C48" s="2">
        <v>3319.4434420500265</v>
      </c>
      <c r="D48" s="2">
        <v>3733.7266031122972</v>
      </c>
      <c r="E48" s="2">
        <v>3961.1583699626285</v>
      </c>
      <c r="F48" s="2">
        <v>4245.5334140383547</v>
      </c>
    </row>
    <row r="49" spans="1:6" x14ac:dyDescent="0.25">
      <c r="A49" s="12" t="s">
        <v>46</v>
      </c>
      <c r="B49" s="2">
        <v>5814.1440000000002</v>
      </c>
      <c r="C49" s="2">
        <v>6422.1998100699611</v>
      </c>
      <c r="D49" s="2">
        <v>7021.9603234060214</v>
      </c>
      <c r="E49" s="2">
        <v>7301.4910047362891</v>
      </c>
      <c r="F49" s="2">
        <v>7515.4210579315677</v>
      </c>
    </row>
    <row r="50" spans="1:6" x14ac:dyDescent="0.25">
      <c r="A50" s="12" t="s">
        <v>47</v>
      </c>
      <c r="B50" s="2">
        <v>181.57499999999999</v>
      </c>
      <c r="C50" s="2">
        <v>155.61287963854446</v>
      </c>
      <c r="D50" s="2">
        <v>175.53728050713548</v>
      </c>
      <c r="E50" s="2">
        <v>182.43788448048096</v>
      </c>
      <c r="F50" s="2">
        <v>189.74622469385974</v>
      </c>
    </row>
    <row r="51" spans="1:6" x14ac:dyDescent="0.25">
      <c r="A51" s="13" t="s">
        <v>48</v>
      </c>
      <c r="B51" s="2">
        <v>151.60599999999999</v>
      </c>
      <c r="C51" s="2">
        <v>124.09975306489024</v>
      </c>
      <c r="D51" s="2">
        <v>139.98022961760023</v>
      </c>
      <c r="E51" s="2">
        <v>145.53728837043869</v>
      </c>
      <c r="F51" s="2">
        <v>151.40177827371133</v>
      </c>
    </row>
    <row r="52" spans="1:6" x14ac:dyDescent="0.25">
      <c r="A52" s="13" t="s">
        <v>49</v>
      </c>
      <c r="B52" s="2">
        <v>29.969000000000001</v>
      </c>
      <c r="C52" s="2">
        <v>31.513126573654223</v>
      </c>
      <c r="D52" s="2">
        <v>35.557050889535248</v>
      </c>
      <c r="E52" s="2">
        <v>36.900596110042279</v>
      </c>
      <c r="F52" s="2">
        <v>38.344446420148415</v>
      </c>
    </row>
    <row r="53" spans="1:6" x14ac:dyDescent="0.25">
      <c r="A53" s="12" t="s">
        <v>50</v>
      </c>
      <c r="B53" s="2">
        <v>1369.1690000000001</v>
      </c>
      <c r="C53" s="2">
        <v>1178.867957140568</v>
      </c>
      <c r="D53" s="2">
        <v>1110.206265249109</v>
      </c>
      <c r="E53" s="2">
        <v>924.48285498428891</v>
      </c>
      <c r="F53" s="2">
        <v>969.26487292366073</v>
      </c>
    </row>
    <row r="54" spans="1:6" x14ac:dyDescent="0.25">
      <c r="A54" s="13" t="s">
        <v>51</v>
      </c>
      <c r="B54" s="2">
        <v>108.738</v>
      </c>
      <c r="C54" s="2"/>
      <c r="D54" s="2"/>
      <c r="E54" s="2"/>
      <c r="F54" s="2"/>
    </row>
    <row r="55" spans="1:6" x14ac:dyDescent="0.25">
      <c r="A55" s="13" t="s">
        <v>52</v>
      </c>
      <c r="B55" s="2">
        <v>287.52800000000002</v>
      </c>
      <c r="C55" s="2"/>
      <c r="D55" s="2"/>
      <c r="E55" s="2"/>
      <c r="F55" s="2"/>
    </row>
    <row r="56" spans="1:6" x14ac:dyDescent="0.25">
      <c r="A56" s="14" t="s">
        <v>53</v>
      </c>
      <c r="B56" s="2">
        <v>0</v>
      </c>
      <c r="C56" s="2"/>
      <c r="D56" s="2"/>
      <c r="E56" s="2"/>
      <c r="F56" s="2"/>
    </row>
    <row r="57" spans="1:6" x14ac:dyDescent="0.25">
      <c r="A57" s="14" t="s">
        <v>54</v>
      </c>
      <c r="B57" s="2">
        <v>270.548</v>
      </c>
      <c r="C57" s="2"/>
      <c r="D57" s="2"/>
      <c r="E57" s="2"/>
      <c r="F57" s="2"/>
    </row>
    <row r="58" spans="1:6" x14ac:dyDescent="0.25">
      <c r="A58" s="13" t="s">
        <v>14</v>
      </c>
      <c r="B58" s="2">
        <v>972.90300000000002</v>
      </c>
      <c r="C58" s="2"/>
      <c r="D58" s="2"/>
      <c r="E58" s="2"/>
      <c r="F58" s="2"/>
    </row>
    <row r="59" spans="1:6" x14ac:dyDescent="0.25">
      <c r="A59" s="12" t="s">
        <v>55</v>
      </c>
      <c r="B59" s="2">
        <v>1082.5650000000001</v>
      </c>
      <c r="C59" s="2">
        <v>1124.9733538724709</v>
      </c>
      <c r="D59" s="2">
        <v>1153.7288497912205</v>
      </c>
      <c r="E59" s="2">
        <v>1374.0322738525342</v>
      </c>
      <c r="F59" s="2">
        <v>1614.9713646993023</v>
      </c>
    </row>
    <row r="60" spans="1:6" x14ac:dyDescent="0.25">
      <c r="A60" s="13" t="s">
        <v>56</v>
      </c>
      <c r="B60" s="2">
        <v>1082.5650000000001</v>
      </c>
      <c r="C60" s="2">
        <v>1124.9733538724709</v>
      </c>
      <c r="D60" s="2">
        <v>1153.7288497912205</v>
      </c>
      <c r="E60" s="2">
        <v>1374.0322738525342</v>
      </c>
      <c r="F60" s="2">
        <v>1614.9713646993023</v>
      </c>
    </row>
    <row r="61" spans="1:6" x14ac:dyDescent="0.25">
      <c r="A61" s="13" t="s">
        <v>57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</row>
    <row r="62" spans="1:6" x14ac:dyDescent="0.25">
      <c r="A62" s="12" t="s">
        <v>58</v>
      </c>
      <c r="B62" s="2">
        <v>18375.954000000002</v>
      </c>
      <c r="C62" s="2">
        <v>19352.475787815965</v>
      </c>
      <c r="D62" s="2">
        <v>21719.142481211082</v>
      </c>
      <c r="E62" s="2">
        <v>23722.885661353706</v>
      </c>
      <c r="F62" s="2">
        <v>25062.882752420694</v>
      </c>
    </row>
    <row r="63" spans="1:6" x14ac:dyDescent="0.25">
      <c r="A63" s="13" t="s">
        <v>59</v>
      </c>
      <c r="B63" s="2">
        <v>14971.066000000001</v>
      </c>
      <c r="C63" s="2">
        <v>15691.822724186632</v>
      </c>
      <c r="D63" s="2">
        <v>17744.707898074554</v>
      </c>
      <c r="E63" s="2">
        <v>19514.92738290229</v>
      </c>
      <c r="F63" s="2">
        <v>20562.821387526281</v>
      </c>
    </row>
    <row r="64" spans="1:6" x14ac:dyDescent="0.25">
      <c r="A64" s="14" t="s">
        <v>60</v>
      </c>
      <c r="B64" s="2">
        <v>40.366999999999997</v>
      </c>
      <c r="C64" s="2">
        <v>95.032419437245935</v>
      </c>
      <c r="D64" s="2">
        <v>89.644327995706874</v>
      </c>
      <c r="E64" s="2">
        <v>72.233761723894816</v>
      </c>
      <c r="F64" s="2">
        <v>70.551089506206253</v>
      </c>
    </row>
    <row r="65" spans="1:6" x14ac:dyDescent="0.25">
      <c r="A65" s="14" t="s">
        <v>61</v>
      </c>
      <c r="B65" s="2">
        <v>1131.2840000000001</v>
      </c>
      <c r="C65" s="2">
        <v>1072.8494470000001</v>
      </c>
      <c r="D65" s="2">
        <v>1142.2641659999999</v>
      </c>
      <c r="E65" s="2">
        <v>1262.1764470000001</v>
      </c>
      <c r="F65" s="2">
        <v>1370.906332</v>
      </c>
    </row>
    <row r="66" spans="1:6" x14ac:dyDescent="0.25">
      <c r="A66" s="14" t="s">
        <v>62</v>
      </c>
      <c r="B66" s="2">
        <v>8465.0280000000002</v>
      </c>
      <c r="C66" s="2">
        <v>8734.6857839999993</v>
      </c>
      <c r="D66" s="2">
        <v>9802.7100420000006</v>
      </c>
      <c r="E66" s="2">
        <v>11317.032802999998</v>
      </c>
      <c r="F66" s="2">
        <v>11963.732937000001</v>
      </c>
    </row>
    <row r="67" spans="1:6" x14ac:dyDescent="0.25">
      <c r="A67" s="14" t="s">
        <v>63</v>
      </c>
      <c r="B67" s="2">
        <v>289.83999999999997</v>
      </c>
      <c r="C67" s="2">
        <v>271.16300000000001</v>
      </c>
      <c r="D67" s="2">
        <v>282.10199999999998</v>
      </c>
      <c r="E67" s="2">
        <v>283.89100000000002</v>
      </c>
      <c r="F67" s="2">
        <v>273.34399999999999</v>
      </c>
    </row>
    <row r="68" spans="1:6" x14ac:dyDescent="0.25">
      <c r="A68" s="14" t="s">
        <v>64</v>
      </c>
      <c r="B68" s="2">
        <v>3350.5859999999998</v>
      </c>
      <c r="C68" s="2">
        <v>2332.5641605128358</v>
      </c>
      <c r="D68" s="2">
        <v>2465.1888165686369</v>
      </c>
      <c r="E68" s="2">
        <v>2569.8709285041868</v>
      </c>
      <c r="F68" s="2">
        <v>2607.9104213824467</v>
      </c>
    </row>
    <row r="69" spans="1:6" x14ac:dyDescent="0.25">
      <c r="A69" s="16" t="s">
        <v>65</v>
      </c>
      <c r="B69" s="2">
        <v>343.22199999999998</v>
      </c>
      <c r="C69" s="2">
        <v>463.29479079653515</v>
      </c>
      <c r="D69" s="2">
        <v>530.03625233017408</v>
      </c>
      <c r="E69" s="2">
        <v>529.23592823437616</v>
      </c>
      <c r="F69" s="2">
        <v>528.47631453804911</v>
      </c>
    </row>
    <row r="70" spans="1:6" x14ac:dyDescent="0.25">
      <c r="A70" s="16" t="s">
        <v>66</v>
      </c>
      <c r="B70" s="2">
        <v>42.548000000000002</v>
      </c>
      <c r="C70" s="2">
        <v>42.497438496717443</v>
      </c>
      <c r="D70" s="2">
        <v>41.443889339476463</v>
      </c>
      <c r="E70" s="2">
        <v>40.428267520783493</v>
      </c>
      <c r="F70" s="2">
        <v>39.471126010400845</v>
      </c>
    </row>
    <row r="71" spans="1:6" x14ac:dyDescent="0.25">
      <c r="A71" s="16" t="s">
        <v>67</v>
      </c>
      <c r="B71" s="2">
        <v>649.85400000000004</v>
      </c>
      <c r="C71" s="2">
        <v>601.52986635278501</v>
      </c>
      <c r="D71" s="2">
        <v>632.8133946679593</v>
      </c>
      <c r="E71" s="2">
        <v>703.40915487443544</v>
      </c>
      <c r="F71" s="2">
        <v>717.46036637166378</v>
      </c>
    </row>
    <row r="72" spans="1:6" x14ac:dyDescent="0.25">
      <c r="A72" s="16" t="s">
        <v>68</v>
      </c>
      <c r="B72" s="2">
        <v>104.554</v>
      </c>
      <c r="C72" s="2">
        <v>142.76544351865047</v>
      </c>
      <c r="D72" s="2">
        <v>113.5062726267231</v>
      </c>
      <c r="E72" s="2">
        <v>118.89017769005461</v>
      </c>
      <c r="F72" s="2">
        <v>115.28111170963524</v>
      </c>
    </row>
    <row r="73" spans="1:6" x14ac:dyDescent="0.25">
      <c r="A73" s="16" t="s">
        <v>69</v>
      </c>
      <c r="B73" s="2">
        <v>1696.183</v>
      </c>
      <c r="C73" s="2">
        <v>560.03258350839951</v>
      </c>
      <c r="D73" s="2">
        <v>623.26459912982898</v>
      </c>
      <c r="E73" s="2">
        <v>648.87508728385967</v>
      </c>
      <c r="F73" s="2">
        <v>676.4118092503013</v>
      </c>
    </row>
    <row r="74" spans="1:6" x14ac:dyDescent="0.25">
      <c r="A74" s="16" t="s">
        <v>70</v>
      </c>
      <c r="B74" s="2">
        <v>514.22500000000002</v>
      </c>
      <c r="C74" s="2">
        <v>522.44403783974803</v>
      </c>
      <c r="D74" s="2">
        <v>524.12440847447488</v>
      </c>
      <c r="E74" s="2">
        <v>529.03231290067743</v>
      </c>
      <c r="F74" s="2">
        <v>530.80969350239639</v>
      </c>
    </row>
    <row r="75" spans="1:6" x14ac:dyDescent="0.25">
      <c r="A75" s="14" t="s">
        <v>71</v>
      </c>
      <c r="B75" s="2">
        <v>1764.6010000000001</v>
      </c>
      <c r="C75" s="2">
        <v>1732.2965684338519</v>
      </c>
      <c r="D75" s="2">
        <v>1820.9219750795251</v>
      </c>
      <c r="E75" s="2">
        <v>1818.1859594013756</v>
      </c>
      <c r="F75" s="2">
        <v>1985.6003704107336</v>
      </c>
    </row>
    <row r="76" spans="1:6" x14ac:dyDescent="0.25">
      <c r="A76" s="16" t="s">
        <v>72</v>
      </c>
      <c r="B76" s="2">
        <v>472.47700000000003</v>
      </c>
      <c r="C76" s="2">
        <v>432.67895664574189</v>
      </c>
      <c r="D76" s="2">
        <v>458.62852862516559</v>
      </c>
      <c r="E76" s="2">
        <v>500.8421564530459</v>
      </c>
      <c r="F76" s="2">
        <v>560.85633193522358</v>
      </c>
    </row>
    <row r="77" spans="1:6" x14ac:dyDescent="0.25">
      <c r="A77" s="16" t="s">
        <v>73</v>
      </c>
      <c r="B77" s="2">
        <v>1292.124</v>
      </c>
      <c r="C77" s="2">
        <v>1295.17232078811</v>
      </c>
      <c r="D77" s="2">
        <v>1357.8380284643597</v>
      </c>
      <c r="E77" s="2">
        <v>1312.8764349383298</v>
      </c>
      <c r="F77" s="2">
        <v>1420.27041647551</v>
      </c>
    </row>
    <row r="78" spans="1:6" x14ac:dyDescent="0.25">
      <c r="A78" s="13" t="s">
        <v>74</v>
      </c>
      <c r="B78" s="2">
        <v>3404.8879999999999</v>
      </c>
      <c r="C78" s="2">
        <v>3660.6530636293337</v>
      </c>
      <c r="D78" s="2">
        <v>3974.4345831365276</v>
      </c>
      <c r="E78" s="2">
        <v>4207.958278451415</v>
      </c>
      <c r="F78" s="2">
        <v>4500.0613648944145</v>
      </c>
    </row>
    <row r="79" spans="1:6" x14ac:dyDescent="0.25">
      <c r="A79" s="12" t="s">
        <v>39</v>
      </c>
      <c r="B79" s="2">
        <v>3977.7779999999998</v>
      </c>
      <c r="C79" s="2">
        <v>2233.6035229423546</v>
      </c>
      <c r="D79" s="2">
        <v>2370.1635782520389</v>
      </c>
      <c r="E79" s="2">
        <v>2546.4795536613669</v>
      </c>
      <c r="F79" s="2">
        <v>2622.883843659069</v>
      </c>
    </row>
    <row r="80" spans="1:6" x14ac:dyDescent="0.25">
      <c r="A80" s="13" t="s">
        <v>75</v>
      </c>
      <c r="B80" s="2">
        <v>964.92200000000003</v>
      </c>
      <c r="C80" s="2">
        <v>972.40166699999997</v>
      </c>
      <c r="D80" s="2">
        <v>1115.7828523452176</v>
      </c>
      <c r="E80" s="2">
        <v>1141.9011305004346</v>
      </c>
      <c r="F80" s="2">
        <v>1181.8147654920247</v>
      </c>
    </row>
    <row r="81" spans="1:6" x14ac:dyDescent="0.25">
      <c r="A81" s="13" t="s">
        <v>76</v>
      </c>
      <c r="B81" s="2">
        <v>601.55600000000004</v>
      </c>
      <c r="C81" s="2">
        <v>607.18157803999998</v>
      </c>
      <c r="D81" s="2">
        <v>677.5658660641534</v>
      </c>
      <c r="E81" s="2">
        <v>765.52719562961977</v>
      </c>
      <c r="F81" s="2">
        <v>774.31334425288094</v>
      </c>
    </row>
    <row r="82" spans="1:6" x14ac:dyDescent="0.25">
      <c r="A82" s="13" t="s">
        <v>77</v>
      </c>
      <c r="B82" s="2">
        <v>87.19</v>
      </c>
      <c r="C82" s="2">
        <v>82.564999999999998</v>
      </c>
      <c r="D82" s="2">
        <v>102.65900000000001</v>
      </c>
      <c r="E82" s="2">
        <v>113.505</v>
      </c>
      <c r="F82" s="2">
        <v>119.444</v>
      </c>
    </row>
    <row r="83" spans="1:6" x14ac:dyDescent="0.25">
      <c r="A83" s="10" t="s">
        <v>78</v>
      </c>
      <c r="B83" s="11">
        <v>3440.8919999999998</v>
      </c>
      <c r="C83" s="11">
        <v>5600.5301179771868</v>
      </c>
      <c r="D83" s="11">
        <v>7876.5900894683537</v>
      </c>
      <c r="E83" s="11">
        <v>7514.5424889717096</v>
      </c>
      <c r="F83" s="11">
        <v>7726.7704276301674</v>
      </c>
    </row>
    <row r="84" spans="1:6" x14ac:dyDescent="0.25">
      <c r="A84" s="12" t="s">
        <v>79</v>
      </c>
      <c r="B84" s="2">
        <v>3149.0819999999999</v>
      </c>
      <c r="C84" s="2">
        <v>4921.7298944194927</v>
      </c>
      <c r="D84" s="2">
        <v>7219.5409734576351</v>
      </c>
      <c r="E84" s="2">
        <v>6896.4511985880372</v>
      </c>
      <c r="F84" s="2">
        <v>7077.9191487938197</v>
      </c>
    </row>
    <row r="85" spans="1:6" x14ac:dyDescent="0.25">
      <c r="A85" s="13" t="s">
        <v>80</v>
      </c>
      <c r="B85" s="2">
        <v>3064.056</v>
      </c>
      <c r="C85" s="2">
        <v>4714.9372585044093</v>
      </c>
      <c r="D85" s="2">
        <v>7128.6043988573347</v>
      </c>
      <c r="E85" s="2">
        <v>6795.6524003657159</v>
      </c>
      <c r="F85" s="2">
        <v>6964.1951233837108</v>
      </c>
    </row>
    <row r="86" spans="1:6" x14ac:dyDescent="0.25">
      <c r="A86" s="13" t="s">
        <v>81</v>
      </c>
      <c r="B86" s="2">
        <v>99.218000000000004</v>
      </c>
      <c r="C86" s="2">
        <v>131.69743849019892</v>
      </c>
      <c r="D86" s="2">
        <v>77.48276381571732</v>
      </c>
      <c r="E86" s="2">
        <v>82.676250954177476</v>
      </c>
      <c r="F86" s="2">
        <v>89.482728428303076</v>
      </c>
    </row>
    <row r="87" spans="1:6" x14ac:dyDescent="0.25">
      <c r="A87" s="13" t="s">
        <v>82</v>
      </c>
      <c r="B87" s="2">
        <v>-14.192</v>
      </c>
      <c r="C87" s="2">
        <v>75.095197424884574</v>
      </c>
      <c r="D87" s="2">
        <v>13.453810784582458</v>
      </c>
      <c r="E87" s="2">
        <v>18.122547268143656</v>
      </c>
      <c r="F87" s="2">
        <v>24.241296981806304</v>
      </c>
    </row>
    <row r="88" spans="1:6" x14ac:dyDescent="0.25">
      <c r="A88" s="12" t="s">
        <v>40</v>
      </c>
      <c r="B88" s="2">
        <v>291.81</v>
      </c>
      <c r="C88" s="2">
        <v>678.80022355769461</v>
      </c>
      <c r="D88" s="2">
        <v>657.04911601071888</v>
      </c>
      <c r="E88" s="2">
        <v>618.0912903836728</v>
      </c>
      <c r="F88" s="2">
        <v>648.85127883634789</v>
      </c>
    </row>
    <row r="89" spans="1:6" x14ac:dyDescent="0.25">
      <c r="A89" s="17" t="s">
        <v>83</v>
      </c>
      <c r="B89" s="18">
        <f t="shared" ref="B89:F89" si="4">B4-B43</f>
        <v>-5973.1440000000002</v>
      </c>
      <c r="C89" s="18">
        <f t="shared" si="4"/>
        <v>-3971.9283465093977</v>
      </c>
      <c r="D89" s="18">
        <f t="shared" si="4"/>
        <v>-3821.184554409163</v>
      </c>
      <c r="E89" s="18">
        <f t="shared" si="4"/>
        <v>-5911.1430631918338</v>
      </c>
      <c r="F89" s="18">
        <f t="shared" si="4"/>
        <v>-6260.5990809954164</v>
      </c>
    </row>
    <row r="90" spans="1:6" x14ac:dyDescent="0.25">
      <c r="A90" s="17" t="s">
        <v>4</v>
      </c>
      <c r="B90" s="19">
        <f t="shared" ref="B90:F90" si="5">B89/B$91*100</f>
        <v>-6.1501129465261242</v>
      </c>
      <c r="C90" s="19">
        <f t="shared" si="5"/>
        <v>-3.6700978547554288</v>
      </c>
      <c r="D90" s="19">
        <f t="shared" si="5"/>
        <v>-3.0770904630299665</v>
      </c>
      <c r="E90" s="19">
        <f t="shared" si="5"/>
        <v>-4.4509583654614939</v>
      </c>
      <c r="F90" s="19">
        <f t="shared" si="5"/>
        <v>-4.3443515418028316</v>
      </c>
    </row>
    <row r="91" spans="1:6" x14ac:dyDescent="0.25">
      <c r="A91" s="12" t="s">
        <v>84</v>
      </c>
      <c r="B91" s="2">
        <v>97122.509000000005</v>
      </c>
      <c r="C91" s="2">
        <v>108224.04479932001</v>
      </c>
      <c r="D91" s="2">
        <v>124181.74247131161</v>
      </c>
      <c r="E91" s="2">
        <v>132806.07405948947</v>
      </c>
      <c r="F91" s="2">
        <v>144108.94285956828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1764-B820-45E4-9432-8B895937952E}">
  <dimension ref="A1:J120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58.28515625" customWidth="1"/>
    <col min="2" max="6" width="15.28515625" customWidth="1"/>
  </cols>
  <sheetData>
    <row r="1" spans="1:10" ht="42.75" thickBot="1" x14ac:dyDescent="0.3">
      <c r="A1" s="1" t="s">
        <v>0</v>
      </c>
      <c r="B1" s="1"/>
    </row>
    <row r="2" spans="1:10" x14ac:dyDescent="0.25">
      <c r="A2" s="3"/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</row>
    <row r="3" spans="1:10" x14ac:dyDescent="0.25">
      <c r="A3" s="5" t="s">
        <v>2</v>
      </c>
      <c r="B3" s="6">
        <v>2021</v>
      </c>
      <c r="C3" s="6">
        <v>2022</v>
      </c>
      <c r="D3" s="6">
        <v>2023</v>
      </c>
      <c r="E3" s="6">
        <v>2024</v>
      </c>
      <c r="F3" s="6">
        <v>2025</v>
      </c>
    </row>
    <row r="4" spans="1:10" x14ac:dyDescent="0.25">
      <c r="A4" s="7" t="s">
        <v>3</v>
      </c>
      <c r="B4" s="8">
        <f t="shared" ref="B4:E4" si="0">B6+B26+B31+B38</f>
        <v>39700.304692921833</v>
      </c>
      <c r="C4" s="8">
        <f t="shared" si="0"/>
        <v>44064.914376617897</v>
      </c>
      <c r="D4" s="8">
        <f t="shared" si="0"/>
        <v>48744.366990989547</v>
      </c>
      <c r="E4" s="8">
        <f t="shared" si="0"/>
        <v>48708.318722112213</v>
      </c>
      <c r="F4" s="8">
        <f t="shared" ref="F4" si="1">F6+F26+F31+F38</f>
        <v>50809.753847162472</v>
      </c>
    </row>
    <row r="5" spans="1:10" x14ac:dyDescent="0.25">
      <c r="A5" s="7" t="s">
        <v>4</v>
      </c>
      <c r="B5" s="22">
        <f>B4/B$91*100</f>
        <v>40.907405739444094</v>
      </c>
      <c r="C5" s="22">
        <f t="shared" ref="C5:E5" si="2">C4/C$91*100</f>
        <v>41.645933897639246</v>
      </c>
      <c r="D5" s="22">
        <f t="shared" si="2"/>
        <v>42.201170505655398</v>
      </c>
      <c r="E5" s="22">
        <f t="shared" si="2"/>
        <v>40.561625872393989</v>
      </c>
      <c r="F5" s="22">
        <f t="shared" ref="F5" si="3">F4/F$91*100</f>
        <v>40.287848814030355</v>
      </c>
      <c r="G5" s="21"/>
      <c r="H5" s="21"/>
      <c r="I5" s="21"/>
      <c r="J5" s="21"/>
    </row>
    <row r="6" spans="1:10" x14ac:dyDescent="0.25">
      <c r="A6" s="10" t="s">
        <v>5</v>
      </c>
      <c r="B6" s="11">
        <v>19162.084857138223</v>
      </c>
      <c r="C6" s="11">
        <v>20749.627784833174</v>
      </c>
      <c r="D6" s="11">
        <v>22694.681908266095</v>
      </c>
      <c r="E6" s="11">
        <v>23443.635623798531</v>
      </c>
      <c r="F6" s="11">
        <v>24452.664628611907</v>
      </c>
    </row>
    <row r="7" spans="1:10" x14ac:dyDescent="0.25">
      <c r="A7" s="12" t="s">
        <v>6</v>
      </c>
      <c r="B7" s="2">
        <v>11950.000196237916</v>
      </c>
      <c r="C7" s="2">
        <v>12665.57987873928</v>
      </c>
      <c r="D7" s="2">
        <v>13677.760736731552</v>
      </c>
      <c r="E7" s="2">
        <v>14014.780446780696</v>
      </c>
      <c r="F7" s="2">
        <v>14442.373890938998</v>
      </c>
    </row>
    <row r="8" spans="1:10" x14ac:dyDescent="0.25">
      <c r="A8" s="13" t="s">
        <v>7</v>
      </c>
      <c r="B8" s="2">
        <v>7540</v>
      </c>
      <c r="C8" s="2">
        <v>8157</v>
      </c>
      <c r="D8" s="2">
        <v>8867</v>
      </c>
      <c r="E8" s="2">
        <v>9133</v>
      </c>
      <c r="F8" s="2">
        <v>9476</v>
      </c>
    </row>
    <row r="9" spans="1:10" x14ac:dyDescent="0.25">
      <c r="A9" s="13" t="s">
        <v>8</v>
      </c>
      <c r="B9" s="2">
        <v>2399.5777714499995</v>
      </c>
      <c r="C9" s="2">
        <v>2502.009</v>
      </c>
      <c r="D9" s="2">
        <v>2618.9249999999997</v>
      </c>
      <c r="E9" s="2">
        <v>2647.9900000000002</v>
      </c>
      <c r="F9" s="2">
        <v>2686.1559999999995</v>
      </c>
    </row>
    <row r="10" spans="1:10" x14ac:dyDescent="0.25">
      <c r="A10" s="13" t="s">
        <v>9</v>
      </c>
      <c r="B10" s="2">
        <v>421.55339701327773</v>
      </c>
      <c r="C10" s="2">
        <v>444.18598957715909</v>
      </c>
      <c r="D10" s="2">
        <v>453.88496901176393</v>
      </c>
      <c r="E10" s="2">
        <v>462.77228526138072</v>
      </c>
      <c r="F10" s="2">
        <v>472.24720433680898</v>
      </c>
    </row>
    <row r="11" spans="1:10" x14ac:dyDescent="0.25">
      <c r="A11" s="13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</row>
    <row r="12" spans="1:10" x14ac:dyDescent="0.25">
      <c r="A12" s="13" t="s">
        <v>11</v>
      </c>
      <c r="B12" s="2">
        <v>232.15637136000001</v>
      </c>
      <c r="C12" s="2">
        <v>274.73564683222975</v>
      </c>
      <c r="D12" s="2">
        <v>317.03571288796854</v>
      </c>
      <c r="E12" s="2">
        <v>357.03307695226351</v>
      </c>
      <c r="F12" s="2">
        <v>376.79633448617199</v>
      </c>
    </row>
    <row r="13" spans="1:10" x14ac:dyDescent="0.25">
      <c r="A13" s="13" t="s">
        <v>12</v>
      </c>
      <c r="B13" s="2">
        <v>125</v>
      </c>
      <c r="C13" s="2">
        <v>129.358</v>
      </c>
      <c r="D13" s="2">
        <v>135.16399999999999</v>
      </c>
      <c r="E13" s="2">
        <v>137.114</v>
      </c>
      <c r="F13" s="2">
        <v>140.721</v>
      </c>
    </row>
    <row r="14" spans="1:10" x14ac:dyDescent="0.25">
      <c r="A14" s="13" t="s">
        <v>13</v>
      </c>
      <c r="B14" s="2">
        <v>165.40495455847903</v>
      </c>
      <c r="C14" s="2">
        <v>197.38921299512594</v>
      </c>
      <c r="D14" s="2">
        <v>279.94433245837405</v>
      </c>
      <c r="E14" s="2">
        <v>302.95265880276895</v>
      </c>
      <c r="F14" s="2">
        <v>310.01418288667833</v>
      </c>
    </row>
    <row r="15" spans="1:10" x14ac:dyDescent="0.25">
      <c r="A15" s="13" t="s">
        <v>14</v>
      </c>
      <c r="B15" s="2">
        <v>1066.307701856158</v>
      </c>
      <c r="C15" s="2">
        <v>960.90202933476394</v>
      </c>
      <c r="D15" s="2">
        <v>1005.806722373447</v>
      </c>
      <c r="E15" s="2">
        <v>973.9184257642828</v>
      </c>
      <c r="F15" s="2">
        <v>980.43916922933931</v>
      </c>
    </row>
    <row r="16" spans="1:10" x14ac:dyDescent="0.25">
      <c r="A16" s="12" t="s">
        <v>15</v>
      </c>
      <c r="B16" s="2">
        <v>7212.0846609003065</v>
      </c>
      <c r="C16" s="2">
        <v>8084.0479060938933</v>
      </c>
      <c r="D16" s="2">
        <v>9016.9211715345409</v>
      </c>
      <c r="E16" s="2">
        <v>9428.8551770178346</v>
      </c>
      <c r="F16" s="2">
        <v>10010.290737672909</v>
      </c>
    </row>
    <row r="17" spans="1:6" x14ac:dyDescent="0.25">
      <c r="A17" s="13" t="s">
        <v>16</v>
      </c>
      <c r="B17" s="2">
        <v>3806.2809999999995</v>
      </c>
      <c r="C17" s="2">
        <v>4302.7529999999997</v>
      </c>
      <c r="D17" s="2">
        <v>4684.0810000000001</v>
      </c>
      <c r="E17" s="2">
        <v>4985.9250000000002</v>
      </c>
      <c r="F17" s="2">
        <v>5420.7839999999997</v>
      </c>
    </row>
    <row r="18" spans="1:6" x14ac:dyDescent="0.25">
      <c r="A18" s="14" t="s">
        <v>17</v>
      </c>
      <c r="B18" s="2"/>
      <c r="C18" s="2"/>
      <c r="D18" s="2"/>
      <c r="E18" s="2"/>
      <c r="F18" s="2"/>
    </row>
    <row r="19" spans="1:6" x14ac:dyDescent="0.25">
      <c r="A19" s="14" t="s">
        <v>18</v>
      </c>
      <c r="B19" s="2"/>
      <c r="C19" s="2"/>
      <c r="D19" s="2"/>
      <c r="E19" s="2"/>
      <c r="F19" s="2"/>
    </row>
    <row r="20" spans="1:6" x14ac:dyDescent="0.25">
      <c r="A20" s="13" t="s">
        <v>19</v>
      </c>
      <c r="B20" s="2">
        <v>2931.569</v>
      </c>
      <c r="C20" s="2">
        <v>3213.7449999999999</v>
      </c>
      <c r="D20" s="2">
        <v>3458.9229999999998</v>
      </c>
      <c r="E20" s="2">
        <v>3527.6370000000002</v>
      </c>
      <c r="F20" s="2">
        <v>3681.3090000000002</v>
      </c>
    </row>
    <row r="21" spans="1:6" x14ac:dyDescent="0.25">
      <c r="A21" s="15" t="s">
        <v>20</v>
      </c>
      <c r="B21" s="2">
        <v>89.825000000000003</v>
      </c>
      <c r="C21" s="2">
        <v>98.364999999999995</v>
      </c>
      <c r="D21" s="2">
        <v>108.075</v>
      </c>
      <c r="E21" s="2">
        <v>110.655</v>
      </c>
      <c r="F21" s="2">
        <v>115.324</v>
      </c>
    </row>
    <row r="22" spans="1:6" x14ac:dyDescent="0.25">
      <c r="A22" s="13" t="s">
        <v>21</v>
      </c>
      <c r="B22" s="2">
        <v>289.84340777</v>
      </c>
      <c r="C22" s="2">
        <v>305.18400000000003</v>
      </c>
      <c r="D22" s="2">
        <v>330.87400000000002</v>
      </c>
      <c r="E22" s="2">
        <v>309.62200000000001</v>
      </c>
      <c r="F22" s="2">
        <v>301.44299999999998</v>
      </c>
    </row>
    <row r="23" spans="1:6" x14ac:dyDescent="0.25">
      <c r="A23" s="13" t="s">
        <v>22</v>
      </c>
      <c r="B23" s="2">
        <v>38.422785159000007</v>
      </c>
      <c r="C23" s="2">
        <v>37.379407575559931</v>
      </c>
      <c r="D23" s="2">
        <v>38.126995727071133</v>
      </c>
      <c r="E23" s="2">
        <v>38.88957561958857</v>
      </c>
      <c r="F23" s="2">
        <v>39.66739711546235</v>
      </c>
    </row>
    <row r="24" spans="1:6" x14ac:dyDescent="0.25">
      <c r="A24" s="13" t="s">
        <v>14</v>
      </c>
      <c r="B24" s="2">
        <v>145.96846797130638</v>
      </c>
      <c r="C24" s="2">
        <v>224.98649851833397</v>
      </c>
      <c r="D24" s="2">
        <v>504.9161758074697</v>
      </c>
      <c r="E24" s="2">
        <v>566.78160139824649</v>
      </c>
      <c r="F24" s="2">
        <v>567.08734055744571</v>
      </c>
    </row>
    <row r="25" spans="1:6" x14ac:dyDescent="0.25">
      <c r="A25" s="12" t="s">
        <v>23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</row>
    <row r="26" spans="1:6" x14ac:dyDescent="0.25">
      <c r="A26" s="10" t="s">
        <v>24</v>
      </c>
      <c r="B26" s="11">
        <v>15598.981872193724</v>
      </c>
      <c r="C26" s="11">
        <v>16711.899243570628</v>
      </c>
      <c r="D26" s="11">
        <v>17954.260849531383</v>
      </c>
      <c r="E26" s="11">
        <v>18892.277872918283</v>
      </c>
      <c r="F26" s="11">
        <v>19941.863578137803</v>
      </c>
    </row>
    <row r="27" spans="1:6" x14ac:dyDescent="0.25">
      <c r="A27" s="12" t="s">
        <v>25</v>
      </c>
      <c r="B27" s="2">
        <v>15258.735988200548</v>
      </c>
      <c r="C27" s="2">
        <v>16388.531697670616</v>
      </c>
      <c r="D27" s="2">
        <v>17607.878933687567</v>
      </c>
      <c r="E27" s="2">
        <v>18524.778446944732</v>
      </c>
      <c r="F27" s="2">
        <v>19555.095896536226</v>
      </c>
    </row>
    <row r="28" spans="1:6" x14ac:dyDescent="0.25">
      <c r="A28" s="13" t="s">
        <v>26</v>
      </c>
      <c r="B28" s="2"/>
      <c r="C28" s="2"/>
      <c r="D28" s="2"/>
      <c r="E28" s="2"/>
      <c r="F28" s="2"/>
    </row>
    <row r="29" spans="1:6" x14ac:dyDescent="0.25">
      <c r="A29" s="13" t="s">
        <v>27</v>
      </c>
      <c r="B29" s="2"/>
      <c r="C29" s="2"/>
      <c r="D29" s="2"/>
      <c r="E29" s="2"/>
      <c r="F29" s="2"/>
    </row>
    <row r="30" spans="1:6" x14ac:dyDescent="0.25">
      <c r="A30" s="12" t="s">
        <v>28</v>
      </c>
      <c r="B30" s="2">
        <v>340.24588399317707</v>
      </c>
      <c r="C30" s="2">
        <v>323.3675459000097</v>
      </c>
      <c r="D30" s="2">
        <v>346.38191584381605</v>
      </c>
      <c r="E30" s="2">
        <v>367.49942597354885</v>
      </c>
      <c r="F30" s="2">
        <v>386.76768160157769</v>
      </c>
    </row>
    <row r="31" spans="1:6" x14ac:dyDescent="0.25">
      <c r="A31" s="10" t="s">
        <v>29</v>
      </c>
      <c r="B31" s="11">
        <v>3273.1972325766847</v>
      </c>
      <c r="C31" s="11">
        <v>3496.1288157244894</v>
      </c>
      <c r="D31" s="11">
        <v>3697.874413557679</v>
      </c>
      <c r="E31" s="11">
        <v>3762.600271101649</v>
      </c>
      <c r="F31" s="11">
        <v>3820.0727121876744</v>
      </c>
    </row>
    <row r="32" spans="1:6" x14ac:dyDescent="0.25">
      <c r="A32" s="12" t="s">
        <v>30</v>
      </c>
      <c r="B32" s="2">
        <v>2544.8149437611896</v>
      </c>
      <c r="C32" s="2">
        <v>2807.9873521952245</v>
      </c>
      <c r="D32" s="2">
        <v>2982.8517539804648</v>
      </c>
      <c r="E32" s="2">
        <v>3065.5392360687042</v>
      </c>
      <c r="F32" s="2">
        <v>3157.149049127976</v>
      </c>
    </row>
    <row r="33" spans="1:6" x14ac:dyDescent="0.25">
      <c r="A33" s="13" t="s">
        <v>31</v>
      </c>
      <c r="B33" s="2">
        <v>2343.0537033773753</v>
      </c>
      <c r="C33" s="2">
        <v>2570.2149953512026</v>
      </c>
      <c r="D33" s="2">
        <v>2721.3515472634626</v>
      </c>
      <c r="E33" s="2">
        <v>2796.9739299223584</v>
      </c>
      <c r="F33" s="2">
        <v>2879.9292483459794</v>
      </c>
    </row>
    <row r="34" spans="1:6" x14ac:dyDescent="0.25">
      <c r="A34" s="13" t="s">
        <v>32</v>
      </c>
      <c r="B34" s="2">
        <v>201.76124038381431</v>
      </c>
      <c r="C34" s="2">
        <v>237.77235684402189</v>
      </c>
      <c r="D34" s="2">
        <v>261.50020671700213</v>
      </c>
      <c r="E34" s="2">
        <v>268.56530614634585</v>
      </c>
      <c r="F34" s="2">
        <v>277.21980078199653</v>
      </c>
    </row>
    <row r="35" spans="1:6" x14ac:dyDescent="0.25">
      <c r="A35" s="12" t="s">
        <v>33</v>
      </c>
      <c r="B35" s="2">
        <v>728.38228881549526</v>
      </c>
      <c r="C35" s="2">
        <v>688.1414635292648</v>
      </c>
      <c r="D35" s="2">
        <v>715.0226595772142</v>
      </c>
      <c r="E35" s="2">
        <v>697.06103503294503</v>
      </c>
      <c r="F35" s="2">
        <v>662.92366305969858</v>
      </c>
    </row>
    <row r="36" spans="1:6" x14ac:dyDescent="0.25">
      <c r="A36" s="13" t="s">
        <v>34</v>
      </c>
      <c r="B36" s="2">
        <v>417.21647907624117</v>
      </c>
      <c r="C36" s="2">
        <v>359.75092790948565</v>
      </c>
      <c r="D36" s="2">
        <v>375.25684181652366</v>
      </c>
      <c r="E36" s="2">
        <v>365.1303828896738</v>
      </c>
      <c r="F36" s="2">
        <v>363.83921978106611</v>
      </c>
    </row>
    <row r="37" spans="1:6" x14ac:dyDescent="0.25">
      <c r="A37" s="13" t="s">
        <v>35</v>
      </c>
      <c r="B37" s="2">
        <v>250.62690488925404</v>
      </c>
      <c r="C37" s="2">
        <v>269.24392376977914</v>
      </c>
      <c r="D37" s="2">
        <v>264.06420591069059</v>
      </c>
      <c r="E37" s="2">
        <v>256.29604029327129</v>
      </c>
      <c r="F37" s="2">
        <v>223.44983142863245</v>
      </c>
    </row>
    <row r="38" spans="1:6" x14ac:dyDescent="0.25">
      <c r="A38" s="10" t="s">
        <v>36</v>
      </c>
      <c r="B38" s="11">
        <v>1666.0407310131984</v>
      </c>
      <c r="C38" s="11">
        <v>3107.2585324896081</v>
      </c>
      <c r="D38" s="11">
        <v>4397.5498196343906</v>
      </c>
      <c r="E38" s="11">
        <v>2609.8049542937515</v>
      </c>
      <c r="F38" s="11">
        <v>2595.1529282250831</v>
      </c>
    </row>
    <row r="39" spans="1:6" x14ac:dyDescent="0.25">
      <c r="A39" s="13" t="s">
        <v>37</v>
      </c>
      <c r="B39" s="2">
        <v>1055.0795835088109</v>
      </c>
      <c r="C39" s="2">
        <v>2351.546503025932</v>
      </c>
      <c r="D39" s="2">
        <v>3726.366452297435</v>
      </c>
      <c r="E39" s="2">
        <v>1917.1798371352063</v>
      </c>
      <c r="F39" s="2">
        <v>1888.0542321570676</v>
      </c>
    </row>
    <row r="40" spans="1:6" x14ac:dyDescent="0.25">
      <c r="A40" s="12" t="s">
        <v>38</v>
      </c>
      <c r="B40" s="2"/>
      <c r="C40" s="2"/>
      <c r="D40" s="2"/>
      <c r="E40" s="2"/>
      <c r="F40" s="2"/>
    </row>
    <row r="41" spans="1:6" x14ac:dyDescent="0.25">
      <c r="A41" s="12" t="s">
        <v>39</v>
      </c>
      <c r="B41" s="2">
        <v>1057.0403838536836</v>
      </c>
      <c r="C41" s="2">
        <v>1136.9851841938112</v>
      </c>
      <c r="D41" s="2">
        <v>1244.0671783336848</v>
      </c>
      <c r="E41" s="2">
        <v>1105.3165870421285</v>
      </c>
      <c r="F41" s="2">
        <v>1042.9865611859354</v>
      </c>
    </row>
    <row r="42" spans="1:6" x14ac:dyDescent="0.25">
      <c r="A42" s="12" t="s">
        <v>40</v>
      </c>
      <c r="B42" s="2">
        <v>609.00034715951483</v>
      </c>
      <c r="C42" s="2">
        <v>1970.2733482957972</v>
      </c>
      <c r="D42" s="2">
        <v>3153.4826413007054</v>
      </c>
      <c r="E42" s="2">
        <v>1504.4883672516232</v>
      </c>
      <c r="F42" s="2">
        <v>1552.1663670391474</v>
      </c>
    </row>
    <row r="43" spans="1:6" x14ac:dyDescent="0.25">
      <c r="A43" s="7" t="s">
        <v>41</v>
      </c>
      <c r="B43" s="8">
        <f t="shared" ref="B43:E43" si="4">B46+B49+B50+B53+B59+B62+B79+B83</f>
        <v>46005.787837696866</v>
      </c>
      <c r="C43" s="8">
        <f t="shared" si="4"/>
        <v>48981.893852843874</v>
      </c>
      <c r="D43" s="8">
        <f t="shared" si="4"/>
        <v>53011.395522852268</v>
      </c>
      <c r="E43" s="8">
        <f t="shared" si="4"/>
        <v>52939.875170285843</v>
      </c>
      <c r="F43" s="8">
        <f t="shared" ref="F43" si="5">F46+F49+F50+F53+F59+F62+F79+F83</f>
        <v>54139.057552955608</v>
      </c>
    </row>
    <row r="44" spans="1:6" x14ac:dyDescent="0.25">
      <c r="A44" s="7" t="s">
        <v>4</v>
      </c>
      <c r="B44" s="9">
        <f t="shared" ref="B44:E44" si="6">B43/B$91*100</f>
        <v>47.404609208830223</v>
      </c>
      <c r="C44" s="9">
        <f t="shared" si="6"/>
        <v>46.292991656399209</v>
      </c>
      <c r="D44" s="9">
        <f t="shared" si="6"/>
        <v>45.895414779233143</v>
      </c>
      <c r="E44" s="9">
        <f t="shared" si="6"/>
        <v>44.085434823549924</v>
      </c>
      <c r="F44" s="9">
        <f t="shared" ref="F44" si="7">F43/F$91*100</f>
        <v>42.927705813898022</v>
      </c>
    </row>
    <row r="45" spans="1:6" x14ac:dyDescent="0.25">
      <c r="A45" s="10" t="s">
        <v>42</v>
      </c>
      <c r="B45" s="11">
        <v>42234.333362135636</v>
      </c>
      <c r="C45" s="11">
        <v>42539.32345105979</v>
      </c>
      <c r="D45" s="11">
        <v>44508.093029548625</v>
      </c>
      <c r="E45" s="11">
        <v>46266.031212401569</v>
      </c>
      <c r="F45" s="11">
        <v>48031.56213795302</v>
      </c>
    </row>
    <row r="46" spans="1:6" x14ac:dyDescent="0.25">
      <c r="A46" s="12" t="s">
        <v>43</v>
      </c>
      <c r="B46" s="2">
        <v>11197.777788803114</v>
      </c>
      <c r="C46" s="2">
        <v>11956.089665958812</v>
      </c>
      <c r="D46" s="2">
        <v>12784.146304058515</v>
      </c>
      <c r="E46" s="2">
        <v>13331.722621238521</v>
      </c>
      <c r="F46" s="2">
        <v>14085.851866929166</v>
      </c>
    </row>
    <row r="47" spans="1:6" x14ac:dyDescent="0.25">
      <c r="A47" s="13" t="s">
        <v>44</v>
      </c>
      <c r="B47" s="2">
        <v>8073.5665705754063</v>
      </c>
      <c r="C47" s="2">
        <v>8636.3218168261155</v>
      </c>
      <c r="D47" s="2">
        <v>9231.5414730139037</v>
      </c>
      <c r="E47" s="2">
        <v>9618.5656723755692</v>
      </c>
      <c r="F47" s="2">
        <v>10161.773278239731</v>
      </c>
    </row>
    <row r="48" spans="1:6" x14ac:dyDescent="0.25">
      <c r="A48" s="13" t="s">
        <v>45</v>
      </c>
      <c r="B48" s="2">
        <v>3124.2112182277078</v>
      </c>
      <c r="C48" s="2">
        <v>3319.7678491326969</v>
      </c>
      <c r="D48" s="2">
        <v>3552.6048310446108</v>
      </c>
      <c r="E48" s="2">
        <v>3713.1569488629516</v>
      </c>
      <c r="F48" s="2">
        <v>3924.0785886894364</v>
      </c>
    </row>
    <row r="49" spans="1:6" x14ac:dyDescent="0.25">
      <c r="A49" s="12" t="s">
        <v>46</v>
      </c>
      <c r="B49" s="2">
        <v>6301.1922863091331</v>
      </c>
      <c r="C49" s="2">
        <v>6083.4283510212208</v>
      </c>
      <c r="D49" s="2">
        <v>6786.6942069754896</v>
      </c>
      <c r="E49" s="2">
        <v>6902.5662570175919</v>
      </c>
      <c r="F49" s="2">
        <v>6893.8047652769974</v>
      </c>
    </row>
    <row r="50" spans="1:6" x14ac:dyDescent="0.25">
      <c r="A50" s="12" t="s">
        <v>47</v>
      </c>
      <c r="B50" s="2">
        <v>144.84585984651801</v>
      </c>
      <c r="C50" s="2">
        <v>152.14113577768231</v>
      </c>
      <c r="D50" s="2">
        <v>159.17643938724248</v>
      </c>
      <c r="E50" s="2">
        <v>163.35009260034178</v>
      </c>
      <c r="F50" s="2">
        <v>167.51713774775521</v>
      </c>
    </row>
    <row r="51" spans="1:6" x14ac:dyDescent="0.25">
      <c r="A51" s="13" t="s">
        <v>48</v>
      </c>
      <c r="B51" s="2">
        <v>144.84585984651801</v>
      </c>
      <c r="C51" s="2">
        <v>152.14113577768231</v>
      </c>
      <c r="D51" s="2">
        <v>159.17643938724248</v>
      </c>
      <c r="E51" s="2">
        <v>163.35009260034178</v>
      </c>
      <c r="F51" s="2">
        <v>167.51713774775521</v>
      </c>
    </row>
    <row r="52" spans="1:6" x14ac:dyDescent="0.25">
      <c r="A52" s="13" t="s">
        <v>49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</row>
    <row r="53" spans="1:6" x14ac:dyDescent="0.25">
      <c r="A53" s="12" t="s">
        <v>50</v>
      </c>
      <c r="B53" s="2">
        <v>1462.6679650725405</v>
      </c>
      <c r="C53" s="2">
        <v>1127.6860468703553</v>
      </c>
      <c r="D53" s="2">
        <v>1218.5672578420013</v>
      </c>
      <c r="E53" s="2">
        <v>1052.2648917874376</v>
      </c>
      <c r="F53" s="2">
        <v>1079.9108235733547</v>
      </c>
    </row>
    <row r="54" spans="1:6" x14ac:dyDescent="0.25">
      <c r="A54" s="13" t="s">
        <v>51</v>
      </c>
      <c r="B54" s="2"/>
      <c r="C54" s="2"/>
      <c r="D54" s="2"/>
      <c r="E54" s="2"/>
      <c r="F54" s="2"/>
    </row>
    <row r="55" spans="1:6" x14ac:dyDescent="0.25">
      <c r="A55" s="13" t="s">
        <v>52</v>
      </c>
      <c r="B55" s="2"/>
      <c r="C55" s="2"/>
      <c r="D55" s="2"/>
      <c r="E55" s="2"/>
      <c r="F55" s="2"/>
    </row>
    <row r="56" spans="1:6" x14ac:dyDescent="0.25">
      <c r="A56" s="14" t="s">
        <v>53</v>
      </c>
      <c r="B56" s="2"/>
      <c r="C56" s="2"/>
      <c r="D56" s="2"/>
      <c r="E56" s="2"/>
      <c r="F56" s="2"/>
    </row>
    <row r="57" spans="1:6" x14ac:dyDescent="0.25">
      <c r="A57" s="14" t="s">
        <v>54</v>
      </c>
      <c r="B57" s="2"/>
      <c r="C57" s="2"/>
      <c r="D57" s="2"/>
      <c r="E57" s="2"/>
      <c r="F57" s="2"/>
    </row>
    <row r="58" spans="1:6" x14ac:dyDescent="0.25">
      <c r="A58" s="13" t="s">
        <v>14</v>
      </c>
      <c r="B58" s="2"/>
      <c r="C58" s="2"/>
      <c r="D58" s="2"/>
      <c r="E58" s="2"/>
      <c r="F58" s="2"/>
    </row>
    <row r="59" spans="1:6" x14ac:dyDescent="0.25">
      <c r="A59" s="12" t="s">
        <v>55</v>
      </c>
      <c r="B59" s="2">
        <v>1108.6311944906383</v>
      </c>
      <c r="C59" s="2">
        <v>1115.003014130571</v>
      </c>
      <c r="D59" s="2">
        <v>1070.7185323138119</v>
      </c>
      <c r="E59" s="2">
        <v>1165.1077448758779</v>
      </c>
      <c r="F59" s="2">
        <v>1200.6774124022654</v>
      </c>
    </row>
    <row r="60" spans="1:6" x14ac:dyDescent="0.25">
      <c r="A60" s="13" t="s">
        <v>56</v>
      </c>
      <c r="B60" s="2">
        <v>1108.6311944906383</v>
      </c>
      <c r="C60" s="2">
        <v>1115.003014130571</v>
      </c>
      <c r="D60" s="2">
        <v>1070.7185323138119</v>
      </c>
      <c r="E60" s="2">
        <v>1165.1077448758779</v>
      </c>
      <c r="F60" s="2">
        <v>1200.6774124022654</v>
      </c>
    </row>
    <row r="61" spans="1:6" x14ac:dyDescent="0.25">
      <c r="A61" s="13" t="s">
        <v>57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</row>
    <row r="62" spans="1:6" x14ac:dyDescent="0.25">
      <c r="A62" s="12" t="s">
        <v>58</v>
      </c>
      <c r="B62" s="2">
        <v>19919.076293599937</v>
      </c>
      <c r="C62" s="2">
        <v>19353.631179439737</v>
      </c>
      <c r="D62" s="2">
        <v>20155.473083932557</v>
      </c>
      <c r="E62" s="2">
        <v>21153.896118602399</v>
      </c>
      <c r="F62" s="2">
        <v>21993.44521139644</v>
      </c>
    </row>
    <row r="63" spans="1:6" x14ac:dyDescent="0.25">
      <c r="A63" s="13" t="s">
        <v>59</v>
      </c>
      <c r="B63" s="2">
        <v>16548.461511170939</v>
      </c>
      <c r="C63" s="2">
        <v>15737.72105084167</v>
      </c>
      <c r="D63" s="2">
        <v>16299.079175868092</v>
      </c>
      <c r="E63" s="2">
        <v>17118.291802852465</v>
      </c>
      <c r="F63" s="2">
        <v>17710.069090973091</v>
      </c>
    </row>
    <row r="64" spans="1:6" x14ac:dyDescent="0.25">
      <c r="A64" s="14" t="s">
        <v>60</v>
      </c>
      <c r="B64" s="2">
        <v>40.413438321424394</v>
      </c>
      <c r="C64" s="2">
        <v>60.379057039144271</v>
      </c>
      <c r="D64" s="2">
        <v>65.120967985153442</v>
      </c>
      <c r="E64" s="2">
        <v>51.88188706785769</v>
      </c>
      <c r="F64" s="2">
        <v>49.89434094833743</v>
      </c>
    </row>
    <row r="65" spans="1:6" x14ac:dyDescent="0.25">
      <c r="A65" s="14" t="s">
        <v>61</v>
      </c>
      <c r="B65" s="2">
        <v>1129.1115709000001</v>
      </c>
      <c r="C65" s="2">
        <v>1099.9571360342104</v>
      </c>
      <c r="D65" s="2">
        <v>1095.780168993499</v>
      </c>
      <c r="E65" s="2">
        <v>1170.877558376952</v>
      </c>
      <c r="F65" s="2">
        <v>1249.3457961639729</v>
      </c>
    </row>
    <row r="66" spans="1:6" x14ac:dyDescent="0.25">
      <c r="A66" s="14" t="s">
        <v>62</v>
      </c>
      <c r="B66" s="2">
        <v>8537.6034209094832</v>
      </c>
      <c r="C66" s="2">
        <v>8724.0467303768073</v>
      </c>
      <c r="D66" s="2">
        <v>9563.1833625431336</v>
      </c>
      <c r="E66" s="2">
        <v>10228.222859036701</v>
      </c>
      <c r="F66" s="2">
        <v>10662.659444282546</v>
      </c>
    </row>
    <row r="67" spans="1:6" x14ac:dyDescent="0.25">
      <c r="A67" s="14" t="s">
        <v>63</v>
      </c>
      <c r="B67" s="2">
        <v>290.20179819999998</v>
      </c>
      <c r="C67" s="2">
        <v>306.72036800000001</v>
      </c>
      <c r="D67" s="2">
        <v>290.57314400000001</v>
      </c>
      <c r="E67" s="2">
        <v>288.64322300000003</v>
      </c>
      <c r="F67" s="2">
        <v>284.55222300000003</v>
      </c>
    </row>
    <row r="68" spans="1:6" x14ac:dyDescent="0.25">
      <c r="A68" s="14" t="s">
        <v>64</v>
      </c>
      <c r="B68" s="2">
        <v>2220.50186463</v>
      </c>
      <c r="C68" s="2">
        <v>2323.8748270586452</v>
      </c>
      <c r="D68" s="2">
        <v>2376.3066348406901</v>
      </c>
      <c r="E68" s="2">
        <v>2407.8349155524566</v>
      </c>
      <c r="F68" s="2">
        <v>2437.5449903667532</v>
      </c>
    </row>
    <row r="69" spans="1:6" x14ac:dyDescent="0.25">
      <c r="A69" s="16" t="s">
        <v>65</v>
      </c>
      <c r="B69" s="2">
        <v>413.52219901000001</v>
      </c>
      <c r="C69" s="2">
        <v>473.67779100000001</v>
      </c>
      <c r="D69" s="2">
        <v>494.43818910925802</v>
      </c>
      <c r="E69" s="2">
        <v>504.60783303406328</v>
      </c>
      <c r="F69" s="2">
        <v>515.45089616174141</v>
      </c>
    </row>
    <row r="70" spans="1:6" x14ac:dyDescent="0.25">
      <c r="A70" s="16" t="s">
        <v>66</v>
      </c>
      <c r="B70" s="2">
        <v>42.548232800000001</v>
      </c>
      <c r="C70" s="2">
        <v>41.022101999999997</v>
      </c>
      <c r="D70" s="2">
        <v>44.278573999999999</v>
      </c>
      <c r="E70" s="2">
        <v>47.819203000000002</v>
      </c>
      <c r="F70" s="2">
        <v>48.912239</v>
      </c>
    </row>
    <row r="71" spans="1:6" x14ac:dyDescent="0.25">
      <c r="A71" s="16" t="s">
        <v>67</v>
      </c>
      <c r="B71" s="2">
        <v>649.85825985000008</v>
      </c>
      <c r="C71" s="2">
        <v>630.83852945557499</v>
      </c>
      <c r="D71" s="2">
        <v>636.63424576609953</v>
      </c>
      <c r="E71" s="2">
        <v>641.96304224014079</v>
      </c>
      <c r="F71" s="2">
        <v>647.92000215100586</v>
      </c>
    </row>
    <row r="72" spans="1:6" x14ac:dyDescent="0.25">
      <c r="A72" s="16" t="s">
        <v>68</v>
      </c>
      <c r="B72" s="2">
        <v>104.54932258000001</v>
      </c>
      <c r="C72" s="2">
        <v>105.61817222776463</v>
      </c>
      <c r="D72" s="2">
        <v>101.91708712037038</v>
      </c>
      <c r="E72" s="2">
        <v>97.276540418291461</v>
      </c>
      <c r="F72" s="2">
        <v>92.371620567496961</v>
      </c>
    </row>
    <row r="73" spans="1:6" x14ac:dyDescent="0.25">
      <c r="A73" s="16" t="s">
        <v>69</v>
      </c>
      <c r="B73" s="2">
        <v>492.91244948999997</v>
      </c>
      <c r="C73" s="2">
        <v>550.61747933609627</v>
      </c>
      <c r="D73" s="2">
        <v>575.81393380575287</v>
      </c>
      <c r="E73" s="2">
        <v>592.01243982075198</v>
      </c>
      <c r="F73" s="2">
        <v>607.74105444729935</v>
      </c>
    </row>
    <row r="74" spans="1:6" x14ac:dyDescent="0.25">
      <c r="A74" s="16" t="s">
        <v>70</v>
      </c>
      <c r="B74" s="2">
        <v>517.11140089999981</v>
      </c>
      <c r="C74" s="2">
        <v>522.10075303920917</v>
      </c>
      <c r="D74" s="2">
        <v>523.22460503920934</v>
      </c>
      <c r="E74" s="2">
        <v>524.1558570392092</v>
      </c>
      <c r="F74" s="2">
        <v>525.14917803920957</v>
      </c>
    </row>
    <row r="75" spans="1:6" x14ac:dyDescent="0.25">
      <c r="A75" s="14" t="s">
        <v>71</v>
      </c>
      <c r="B75" s="2">
        <v>1712.3625517051426</v>
      </c>
      <c r="C75" s="2">
        <v>1708.5525984933709</v>
      </c>
      <c r="D75" s="2">
        <v>1747.5633444412849</v>
      </c>
      <c r="E75" s="2">
        <v>1755.5126664706136</v>
      </c>
      <c r="F75" s="2">
        <v>1776.4154542220213</v>
      </c>
    </row>
    <row r="76" spans="1:6" x14ac:dyDescent="0.25">
      <c r="A76" s="16" t="s">
        <v>72</v>
      </c>
      <c r="B76" s="2">
        <v>416.28946100000002</v>
      </c>
      <c r="C76" s="2">
        <v>421.79924601750406</v>
      </c>
      <c r="D76" s="2">
        <v>450.47188333396457</v>
      </c>
      <c r="E76" s="2">
        <v>483.97047109255237</v>
      </c>
      <c r="F76" s="2">
        <v>517.93723639531834</v>
      </c>
    </row>
    <row r="77" spans="1:6" x14ac:dyDescent="0.25">
      <c r="A77" s="16" t="s">
        <v>73</v>
      </c>
      <c r="B77" s="2">
        <v>1292.1241195499999</v>
      </c>
      <c r="C77" s="2">
        <v>1282.8001920843071</v>
      </c>
      <c r="D77" s="2">
        <v>1293.1358840230587</v>
      </c>
      <c r="E77" s="2">
        <v>1267.5838737311469</v>
      </c>
      <c r="F77" s="2">
        <v>1254.5170078650508</v>
      </c>
    </row>
    <row r="78" spans="1:6" x14ac:dyDescent="0.25">
      <c r="A78" s="13" t="s">
        <v>74</v>
      </c>
      <c r="B78" s="2">
        <v>3370.6147824289992</v>
      </c>
      <c r="C78" s="2">
        <v>3615.9101285980669</v>
      </c>
      <c r="D78" s="2">
        <v>3856.3939080644664</v>
      </c>
      <c r="E78" s="2">
        <v>4035.6043157499348</v>
      </c>
      <c r="F78" s="2">
        <v>4283.3761204233488</v>
      </c>
    </row>
    <row r="79" spans="1:6" x14ac:dyDescent="0.25">
      <c r="A79" s="12" t="s">
        <v>39</v>
      </c>
      <c r="B79" s="2">
        <v>2100.1419740137571</v>
      </c>
      <c r="C79" s="2">
        <v>2751.3440578614072</v>
      </c>
      <c r="D79" s="2">
        <v>2333.3172050390076</v>
      </c>
      <c r="E79" s="2">
        <v>2497.1234862793999</v>
      </c>
      <c r="F79" s="2">
        <v>2610.3549206270386</v>
      </c>
    </row>
    <row r="80" spans="1:6" x14ac:dyDescent="0.25">
      <c r="A80" s="13" t="s">
        <v>75</v>
      </c>
      <c r="B80" s="2">
        <v>966.74971054999992</v>
      </c>
      <c r="C80" s="2">
        <v>1520.09311192</v>
      </c>
      <c r="D80" s="2">
        <v>1016.7311509533524</v>
      </c>
      <c r="E80" s="2">
        <v>1052.2696358184535</v>
      </c>
      <c r="F80" s="2">
        <v>1105.1271964249897</v>
      </c>
    </row>
    <row r="81" spans="1:6" x14ac:dyDescent="0.25">
      <c r="A81" s="13" t="s">
        <v>76</v>
      </c>
      <c r="B81" s="2">
        <v>604.30396854999992</v>
      </c>
      <c r="C81" s="2">
        <v>640.64509356440908</v>
      </c>
      <c r="D81" s="2">
        <v>684.23722825437449</v>
      </c>
      <c r="E81" s="2">
        <v>757.22223479595857</v>
      </c>
      <c r="F81" s="2">
        <v>792.55648996690707</v>
      </c>
    </row>
    <row r="82" spans="1:6" x14ac:dyDescent="0.25">
      <c r="A82" s="13" t="s">
        <v>77</v>
      </c>
      <c r="B82" s="2">
        <v>87.191999999999993</v>
      </c>
      <c r="C82" s="2">
        <v>79.403470070876637</v>
      </c>
      <c r="D82" s="2">
        <v>96.600917362991666</v>
      </c>
      <c r="E82" s="2">
        <v>104.90041581524258</v>
      </c>
      <c r="F82" s="2">
        <v>109.65845561760349</v>
      </c>
    </row>
    <row r="83" spans="1:6" x14ac:dyDescent="0.25">
      <c r="A83" s="10" t="s">
        <v>78</v>
      </c>
      <c r="B83" s="11">
        <v>3771.4544755612296</v>
      </c>
      <c r="C83" s="11">
        <v>6442.5704017840826</v>
      </c>
      <c r="D83" s="11">
        <v>8503.3024933036468</v>
      </c>
      <c r="E83" s="11">
        <v>6673.8439578842717</v>
      </c>
      <c r="F83" s="11">
        <v>6107.4954150025897</v>
      </c>
    </row>
    <row r="84" spans="1:6" x14ac:dyDescent="0.25">
      <c r="A84" s="12" t="s">
        <v>79</v>
      </c>
      <c r="B84" s="2">
        <v>3367.5702714411232</v>
      </c>
      <c r="C84" s="2">
        <v>5544.7413310619413</v>
      </c>
      <c r="D84" s="2">
        <v>7897.6152772359692</v>
      </c>
      <c r="E84" s="2">
        <v>6165.0348874623196</v>
      </c>
      <c r="F84" s="2">
        <v>5614.7150697385905</v>
      </c>
    </row>
    <row r="85" spans="1:6" x14ac:dyDescent="0.25">
      <c r="A85" s="13" t="s">
        <v>80</v>
      </c>
      <c r="B85" s="2">
        <v>3304.2040697102652</v>
      </c>
      <c r="C85" s="2">
        <v>5488.3858243782879</v>
      </c>
      <c r="D85" s="2">
        <v>7831.9632557893246</v>
      </c>
      <c r="E85" s="2">
        <v>6095.1281397269149</v>
      </c>
      <c r="F85" s="2">
        <v>5539.3336785930333</v>
      </c>
    </row>
    <row r="86" spans="1:6" x14ac:dyDescent="0.25">
      <c r="A86" s="13" t="s">
        <v>81</v>
      </c>
      <c r="B86" s="2">
        <v>54.144887709212611</v>
      </c>
      <c r="C86" s="2">
        <v>41.258802283571875</v>
      </c>
      <c r="D86" s="2">
        <v>44.946953413858616</v>
      </c>
      <c r="E86" s="2">
        <v>46.687052895058372</v>
      </c>
      <c r="F86" s="2">
        <v>48.977024107831404</v>
      </c>
    </row>
    <row r="87" spans="1:6" x14ac:dyDescent="0.25">
      <c r="A87" s="13" t="s">
        <v>82</v>
      </c>
      <c r="B87" s="2">
        <v>9.2213140216454779</v>
      </c>
      <c r="C87" s="2">
        <v>15.096704400081871</v>
      </c>
      <c r="D87" s="2">
        <v>20.705068032785814</v>
      </c>
      <c r="E87" s="2">
        <v>23.219694840346364</v>
      </c>
      <c r="F87" s="2">
        <v>26.4043670377255</v>
      </c>
    </row>
    <row r="88" spans="1:6" x14ac:dyDescent="0.25">
      <c r="A88" s="12" t="s">
        <v>40</v>
      </c>
      <c r="B88" s="2">
        <v>403.88420412010635</v>
      </c>
      <c r="C88" s="2">
        <v>897.82907072214164</v>
      </c>
      <c r="D88" s="2">
        <v>605.68721606767758</v>
      </c>
      <c r="E88" s="2">
        <v>508.80907042195167</v>
      </c>
      <c r="F88" s="2">
        <v>492.78034526399904</v>
      </c>
    </row>
    <row r="89" spans="1:6" x14ac:dyDescent="0.25">
      <c r="A89" s="17" t="s">
        <v>83</v>
      </c>
      <c r="B89" s="18">
        <f t="shared" ref="B89:E89" si="8">B4-B43</f>
        <v>-6305.483144775033</v>
      </c>
      <c r="C89" s="18">
        <f t="shared" si="8"/>
        <v>-4916.9794762259771</v>
      </c>
      <c r="D89" s="18">
        <f t="shared" si="8"/>
        <v>-4267.0285318627211</v>
      </c>
      <c r="E89" s="18">
        <f t="shared" si="8"/>
        <v>-4231.5564481736292</v>
      </c>
      <c r="F89" s="18">
        <f t="shared" ref="F89" si="9">F4-F43</f>
        <v>-3329.303705793136</v>
      </c>
    </row>
    <row r="90" spans="1:6" x14ac:dyDescent="0.25">
      <c r="A90" s="17" t="s">
        <v>4</v>
      </c>
      <c r="B90" s="19">
        <f t="shared" ref="B90:E90" si="10">B89/B$91*100</f>
        <v>-6.4972034693861298</v>
      </c>
      <c r="C90" s="19">
        <f t="shared" si="10"/>
        <v>-4.6470577587599688</v>
      </c>
      <c r="D90" s="19">
        <f t="shared" si="10"/>
        <v>-3.6942442735777439</v>
      </c>
      <c r="E90" s="19">
        <f t="shared" si="10"/>
        <v>-3.5238089511559325</v>
      </c>
      <c r="F90" s="19">
        <f t="shared" ref="F90" si="11">F89/F$91*100</f>
        <v>-2.6398569998676646</v>
      </c>
    </row>
    <row r="91" spans="1:6" x14ac:dyDescent="0.25">
      <c r="A91" s="12" t="s">
        <v>84</v>
      </c>
      <c r="B91" s="2">
        <v>97049.187000000005</v>
      </c>
      <c r="C91" s="2">
        <v>105808.44335229513</v>
      </c>
      <c r="D91" s="2">
        <v>115504.77488404568</v>
      </c>
      <c r="E91" s="2">
        <v>120084.72953068386</v>
      </c>
      <c r="F91" s="2">
        <v>126116.82018988275</v>
      </c>
    </row>
    <row r="118" spans="2:5" x14ac:dyDescent="0.25">
      <c r="B118" s="20"/>
      <c r="C118" s="20"/>
      <c r="D118" s="20"/>
      <c r="E118" s="20"/>
    </row>
    <row r="119" spans="2:5" x14ac:dyDescent="0.25">
      <c r="B119" s="20"/>
      <c r="C119" s="20"/>
      <c r="D119" s="20"/>
      <c r="E119" s="20"/>
    </row>
    <row r="120" spans="2:5" x14ac:dyDescent="0.25">
      <c r="B120" s="20"/>
      <c r="C120" s="20"/>
      <c r="D120" s="20"/>
      <c r="E120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064F-D783-4C18-AA28-5C8DD6809A2D}">
  <dimension ref="A1:J120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58.28515625" customWidth="1"/>
    <col min="2" max="5" width="15.28515625" customWidth="1"/>
    <col min="7" max="10" width="15.28515625" customWidth="1"/>
  </cols>
  <sheetData>
    <row r="1" spans="1:10" ht="42.75" thickBot="1" x14ac:dyDescent="0.3">
      <c r="A1" s="1" t="s">
        <v>87</v>
      </c>
      <c r="B1" s="1"/>
      <c r="G1" s="1" t="s">
        <v>90</v>
      </c>
    </row>
    <row r="2" spans="1:10" x14ac:dyDescent="0.25">
      <c r="A2" s="3"/>
      <c r="B2" s="4" t="s">
        <v>85</v>
      </c>
      <c r="C2" s="4" t="s">
        <v>85</v>
      </c>
      <c r="D2" s="4" t="s">
        <v>85</v>
      </c>
      <c r="E2" s="4" t="s">
        <v>85</v>
      </c>
      <c r="G2" s="4" t="s">
        <v>86</v>
      </c>
      <c r="H2" s="4" t="s">
        <v>86</v>
      </c>
      <c r="I2" s="4" t="s">
        <v>86</v>
      </c>
      <c r="J2" s="4" t="s">
        <v>86</v>
      </c>
    </row>
    <row r="3" spans="1:10" x14ac:dyDescent="0.25">
      <c r="A3" s="5" t="s">
        <v>2</v>
      </c>
      <c r="B3" s="6">
        <v>2021</v>
      </c>
      <c r="C3" s="6">
        <v>2022</v>
      </c>
      <c r="D3" s="6">
        <v>2023</v>
      </c>
      <c r="E3" s="6">
        <v>2024</v>
      </c>
      <c r="G3" s="6">
        <v>2021</v>
      </c>
      <c r="H3" s="6">
        <v>2022</v>
      </c>
      <c r="I3" s="6">
        <v>2023</v>
      </c>
      <c r="J3" s="6">
        <v>2024</v>
      </c>
    </row>
    <row r="4" spans="1:10" x14ac:dyDescent="0.25">
      <c r="A4" s="7" t="s">
        <v>3</v>
      </c>
      <c r="B4" s="8">
        <f t="shared" ref="B4:E4" si="0">B6+B26+B31+B38</f>
        <v>40812.699999999997</v>
      </c>
      <c r="C4" s="8">
        <f t="shared" si="0"/>
        <v>44174</v>
      </c>
      <c r="D4" s="8">
        <f t="shared" si="0"/>
        <v>47690.5</v>
      </c>
      <c r="E4" s="8">
        <f t="shared" si="0"/>
        <v>47675.500000000007</v>
      </c>
      <c r="G4" s="8">
        <f t="shared" ref="G4:J4" si="1">G6+G26+G31+G38</f>
        <v>-1300.4560000000026</v>
      </c>
      <c r="H4" s="8">
        <f t="shared" si="1"/>
        <v>-170.38636632657176</v>
      </c>
      <c r="I4" s="8">
        <f t="shared" si="1"/>
        <v>3596.3848841604486</v>
      </c>
      <c r="J4" s="8">
        <f t="shared" si="1"/>
        <v>4539.7940115322162</v>
      </c>
    </row>
    <row r="5" spans="1:10" x14ac:dyDescent="0.25">
      <c r="A5" s="7" t="s">
        <v>4</v>
      </c>
      <c r="B5" s="22">
        <f>B4/B$91*100</f>
        <v>41.885120525013441</v>
      </c>
      <c r="C5" s="22">
        <f t="shared" ref="C5:E5" si="2">C4/C$91*100</f>
        <v>41.857022604946671</v>
      </c>
      <c r="D5" s="22">
        <f t="shared" si="2"/>
        <v>41.874378112719349</v>
      </c>
      <c r="E5" s="22">
        <f t="shared" si="2"/>
        <v>40.681925013178798</v>
      </c>
      <c r="G5" s="22">
        <f>G4/G$91*100</f>
        <v>-1.3199516864082526</v>
      </c>
      <c r="H5" s="22">
        <f t="shared" ref="H5:J5" si="3">H4/H$91*100</f>
        <v>-0.15644169599051955</v>
      </c>
      <c r="I5" s="22">
        <f t="shared" si="3"/>
        <v>2.9029023876802316</v>
      </c>
      <c r="J5" s="22">
        <f t="shared" si="3"/>
        <v>3.4237093681339372</v>
      </c>
    </row>
    <row r="6" spans="1:10" x14ac:dyDescent="0.25">
      <c r="A6" s="10" t="s">
        <v>5</v>
      </c>
      <c r="B6" s="11">
        <v>18906.2</v>
      </c>
      <c r="C6" s="11">
        <v>20289.3</v>
      </c>
      <c r="D6" s="11">
        <v>21854.2</v>
      </c>
      <c r="E6" s="11">
        <v>22340.9</v>
      </c>
      <c r="G6" s="11">
        <f>SEP_2022!B6-B6</f>
        <v>266.52699999999822</v>
      </c>
      <c r="H6" s="11">
        <f>SEP_2022!C6-C6</f>
        <v>1207.6693827308663</v>
      </c>
      <c r="I6" s="11">
        <f>SEP_2022!D6-D6</f>
        <v>2417.0672132821346</v>
      </c>
      <c r="J6" s="11">
        <f>SEP_2022!E6-E6</f>
        <v>2499.0251554219903</v>
      </c>
    </row>
    <row r="7" spans="1:10" x14ac:dyDescent="0.25">
      <c r="A7" s="12" t="s">
        <v>6</v>
      </c>
      <c r="B7" s="2">
        <v>11740</v>
      </c>
      <c r="C7" s="2">
        <v>12474.2</v>
      </c>
      <c r="D7" s="2">
        <v>13371.2</v>
      </c>
      <c r="E7" s="2">
        <v>13587.7</v>
      </c>
      <c r="G7" s="2">
        <f>SEP_2022!B7-B7</f>
        <v>260.32899999999972</v>
      </c>
      <c r="H7" s="2">
        <f>SEP_2022!C7-C7</f>
        <v>711.20186807483515</v>
      </c>
      <c r="I7" s="2">
        <f>SEP_2022!D7-D7</f>
        <v>1150.6320736563193</v>
      </c>
      <c r="J7" s="2">
        <f>SEP_2022!E7-E7</f>
        <v>1183.7491191471054</v>
      </c>
    </row>
    <row r="8" spans="1:10" x14ac:dyDescent="0.25">
      <c r="A8" s="13" t="s">
        <v>7</v>
      </c>
      <c r="B8" s="2">
        <v>7311.4</v>
      </c>
      <c r="C8" s="2">
        <v>7988.8</v>
      </c>
      <c r="D8" s="2">
        <v>8615.5</v>
      </c>
      <c r="E8" s="2">
        <v>8773.7999999999993</v>
      </c>
      <c r="G8" s="2">
        <f>SEP_2022!B8-B8</f>
        <v>226.3100000000004</v>
      </c>
      <c r="H8" s="2">
        <f>SEP_2022!C8-C8</f>
        <v>651.20261300000038</v>
      </c>
      <c r="I8" s="2">
        <f>SEP_2022!D8-D8</f>
        <v>1143.5</v>
      </c>
      <c r="J8" s="2">
        <f>SEP_2022!E8-E8</f>
        <v>1288.2000000000007</v>
      </c>
    </row>
    <row r="9" spans="1:10" x14ac:dyDescent="0.25">
      <c r="A9" s="13" t="s">
        <v>8</v>
      </c>
      <c r="B9" s="2">
        <v>2891.6</v>
      </c>
      <c r="C9" s="2">
        <v>2885.9</v>
      </c>
      <c r="D9" s="2">
        <v>3043.4</v>
      </c>
      <c r="E9" s="2">
        <v>3037.5</v>
      </c>
      <c r="G9" s="2">
        <f>SEP_2022!B9-B9</f>
        <v>66.744000000000142</v>
      </c>
      <c r="H9" s="2">
        <f>SEP_2022!C9-C9</f>
        <v>-354.34000000000015</v>
      </c>
      <c r="I9" s="2">
        <f>SEP_2022!D9-D9</f>
        <v>-436.22700000000032</v>
      </c>
      <c r="J9" s="2">
        <f>SEP_2022!E9-E9</f>
        <v>-400.34799999999996</v>
      </c>
    </row>
    <row r="10" spans="1:10" x14ac:dyDescent="0.25">
      <c r="A10" s="13" t="s">
        <v>9</v>
      </c>
      <c r="B10" s="2">
        <v>422.8</v>
      </c>
      <c r="C10" s="2">
        <v>429</v>
      </c>
      <c r="D10" s="2">
        <v>438.2</v>
      </c>
      <c r="E10" s="2">
        <v>449.3</v>
      </c>
      <c r="G10" s="2">
        <f>SEP_2022!B10-B10</f>
        <v>5.5509999999999877</v>
      </c>
      <c r="H10" s="2">
        <f>SEP_2022!C10-C10</f>
        <v>44.791553504798799</v>
      </c>
      <c r="I10" s="2">
        <f>SEP_2022!D10-D10</f>
        <v>42.721171882033389</v>
      </c>
      <c r="J10" s="2">
        <f>SEP_2022!E10-E10</f>
        <v>39.398174688681763</v>
      </c>
    </row>
    <row r="11" spans="1:10" x14ac:dyDescent="0.25">
      <c r="A11" s="13" t="s">
        <v>10</v>
      </c>
      <c r="B11" s="2"/>
      <c r="C11" s="2"/>
      <c r="D11" s="2"/>
      <c r="E11" s="2"/>
      <c r="G11" s="2">
        <f>SEP_2022!B11-B11</f>
        <v>0</v>
      </c>
      <c r="H11" s="2">
        <f>SEP_2022!C11-C11</f>
        <v>0</v>
      </c>
      <c r="I11" s="2">
        <f>SEP_2022!D11-D11</f>
        <v>0</v>
      </c>
      <c r="J11" s="2">
        <f>SEP_2022!E11-E11</f>
        <v>0</v>
      </c>
    </row>
    <row r="12" spans="1:10" x14ac:dyDescent="0.25">
      <c r="A12" s="13" t="s">
        <v>11</v>
      </c>
      <c r="B12" s="2">
        <v>229.1</v>
      </c>
      <c r="C12" s="2">
        <v>252.7</v>
      </c>
      <c r="D12" s="2">
        <v>308.2</v>
      </c>
      <c r="E12" s="2">
        <v>353</v>
      </c>
      <c r="G12" s="2">
        <f>SEP_2022!B12-B12</f>
        <v>3.9039999999999964</v>
      </c>
      <c r="H12" s="2">
        <f>SEP_2022!C12-C12</f>
        <v>40.976206697721409</v>
      </c>
      <c r="I12" s="2">
        <f>SEP_2022!D12-D12</f>
        <v>19.84502048967471</v>
      </c>
      <c r="J12" s="2">
        <f>SEP_2022!E12-E12</f>
        <v>-9.6137367311183652</v>
      </c>
    </row>
    <row r="13" spans="1:10" x14ac:dyDescent="0.25">
      <c r="A13" s="13" t="s">
        <v>12</v>
      </c>
      <c r="B13" s="2">
        <v>129.6</v>
      </c>
      <c r="C13" s="2">
        <v>132.19999999999999</v>
      </c>
      <c r="D13" s="2">
        <v>138.69999999999999</v>
      </c>
      <c r="E13" s="2">
        <v>138</v>
      </c>
      <c r="G13" s="2">
        <f>SEP_2022!B13-B13</f>
        <v>0.49899999999999523</v>
      </c>
      <c r="H13" s="2">
        <f>SEP_2022!C13-C13</f>
        <v>-0.82944899999998256</v>
      </c>
      <c r="I13" s="2">
        <f>SEP_2022!D13-D13</f>
        <v>-5.4299999999999784</v>
      </c>
      <c r="J13" s="2">
        <f>SEP_2022!E13-E13</f>
        <v>-2.5699999999999932</v>
      </c>
    </row>
    <row r="14" spans="1:10" x14ac:dyDescent="0.25">
      <c r="A14" s="13" t="s">
        <v>13</v>
      </c>
      <c r="B14" s="2">
        <v>167.2</v>
      </c>
      <c r="C14" s="2">
        <v>212.3</v>
      </c>
      <c r="D14" s="2">
        <v>226</v>
      </c>
      <c r="E14" s="2">
        <v>232</v>
      </c>
      <c r="G14" s="2">
        <f>SEP_2022!B14-B14</f>
        <v>-28.373999999999995</v>
      </c>
      <c r="H14" s="2">
        <f>SEP_2022!C14-C14</f>
        <v>63.531999999999982</v>
      </c>
      <c r="I14" s="2">
        <f>SEP_2022!D14-D14</f>
        <v>124.20800000000003</v>
      </c>
      <c r="J14" s="2">
        <f>SEP_2022!E14-E14</f>
        <v>84.199999999999989</v>
      </c>
    </row>
    <row r="15" spans="1:10" x14ac:dyDescent="0.25">
      <c r="A15" s="13" t="s">
        <v>14</v>
      </c>
      <c r="B15" s="2">
        <v>588.20000000000005</v>
      </c>
      <c r="C15" s="2">
        <v>573.29999999999995</v>
      </c>
      <c r="D15" s="2">
        <v>601.1</v>
      </c>
      <c r="E15" s="2">
        <v>604.1</v>
      </c>
      <c r="G15" s="2">
        <f>SEP_2022!B15-B15</f>
        <v>-14.205000000000609</v>
      </c>
      <c r="H15" s="2">
        <f>SEP_2022!C15-C15</f>
        <v>265.86894387231519</v>
      </c>
      <c r="I15" s="2">
        <f>SEP_2022!D15-D15</f>
        <v>262.11488128461167</v>
      </c>
      <c r="J15" s="2">
        <f>SEP_2022!E15-E15</f>
        <v>184.48268118954218</v>
      </c>
    </row>
    <row r="16" spans="1:10" x14ac:dyDescent="0.25">
      <c r="A16" s="12" t="s">
        <v>15</v>
      </c>
      <c r="B16" s="2">
        <v>7166.2</v>
      </c>
      <c r="C16" s="2">
        <v>7815.1</v>
      </c>
      <c r="D16" s="2">
        <v>8483.1</v>
      </c>
      <c r="E16" s="2">
        <v>8753.2000000000007</v>
      </c>
      <c r="G16" s="2">
        <f>SEP_2022!B16-B16</f>
        <v>6.1980000000003201</v>
      </c>
      <c r="H16" s="2">
        <f>SEP_2022!C16-C16</f>
        <v>496.46751465602938</v>
      </c>
      <c r="I16" s="2">
        <f>SEP_2022!D16-D16</f>
        <v>1266.3351396258149</v>
      </c>
      <c r="J16" s="2">
        <f>SEP_2022!E16-E16</f>
        <v>1315.276036274885</v>
      </c>
    </row>
    <row r="17" spans="1:10" x14ac:dyDescent="0.25">
      <c r="A17" s="13" t="s">
        <v>16</v>
      </c>
      <c r="B17" s="2">
        <v>3707.6</v>
      </c>
      <c r="C17" s="2">
        <v>4012.4</v>
      </c>
      <c r="D17" s="2">
        <v>4283.2</v>
      </c>
      <c r="E17" s="2">
        <v>4541.2</v>
      </c>
      <c r="G17" s="2">
        <f>SEP_2022!B17-B17</f>
        <v>86.597999999999956</v>
      </c>
      <c r="H17" s="2">
        <f>SEP_2022!C17-C17</f>
        <v>326.82799999999997</v>
      </c>
      <c r="I17" s="2">
        <f>SEP_2022!D17-D17</f>
        <v>702.50500000000011</v>
      </c>
      <c r="J17" s="2">
        <f>SEP_2022!E17-E17</f>
        <v>785.04799999999977</v>
      </c>
    </row>
    <row r="18" spans="1:10" x14ac:dyDescent="0.25">
      <c r="A18" s="14" t="s">
        <v>17</v>
      </c>
      <c r="B18" s="2">
        <v>3616.9</v>
      </c>
      <c r="C18" s="2">
        <v>3906.9</v>
      </c>
      <c r="D18" s="2">
        <v>4167.3999999999996</v>
      </c>
      <c r="E18" s="2">
        <v>4425</v>
      </c>
      <c r="G18" s="2"/>
      <c r="H18" s="2"/>
      <c r="I18" s="2"/>
      <c r="J18" s="2"/>
    </row>
    <row r="19" spans="1:10" x14ac:dyDescent="0.25">
      <c r="A19" s="14" t="s">
        <v>18</v>
      </c>
      <c r="B19" s="2">
        <v>90.8</v>
      </c>
      <c r="C19" s="2">
        <v>105.5</v>
      </c>
      <c r="D19" s="2">
        <v>115.8</v>
      </c>
      <c r="E19" s="2">
        <v>116.2</v>
      </c>
      <c r="G19" s="2"/>
      <c r="H19" s="2"/>
      <c r="I19" s="2"/>
      <c r="J19" s="2"/>
    </row>
    <row r="20" spans="1:10" x14ac:dyDescent="0.25">
      <c r="A20" s="13" t="s">
        <v>19</v>
      </c>
      <c r="B20" s="2">
        <v>2973.5</v>
      </c>
      <c r="C20" s="2">
        <v>3309.4</v>
      </c>
      <c r="D20" s="2">
        <v>3673.3</v>
      </c>
      <c r="E20" s="2">
        <v>3700.8</v>
      </c>
      <c r="G20" s="2">
        <f>SEP_2022!B20-B20</f>
        <v>-31.639000000000124</v>
      </c>
      <c r="H20" s="2">
        <f>SEP_2022!C20-C20</f>
        <v>153.39400299999988</v>
      </c>
      <c r="I20" s="2">
        <f>SEP_2022!D20-D20</f>
        <v>529.10199999999986</v>
      </c>
      <c r="J20" s="2">
        <f>SEP_2022!E20-E20</f>
        <v>460.14400000000023</v>
      </c>
    </row>
    <row r="21" spans="1:10" x14ac:dyDescent="0.25">
      <c r="A21" s="15" t="s">
        <v>20</v>
      </c>
      <c r="B21" s="2">
        <v>93.6</v>
      </c>
      <c r="C21" s="2">
        <v>98.3</v>
      </c>
      <c r="D21" s="2">
        <v>102.8</v>
      </c>
      <c r="E21" s="2">
        <v>103.4</v>
      </c>
      <c r="G21" s="2">
        <f>SEP_2022!B21-B21</f>
        <v>-5.7099999999999937</v>
      </c>
      <c r="H21" s="2">
        <f>SEP_2022!C21-C21</f>
        <v>-3.7289999999999992</v>
      </c>
      <c r="I21" s="2">
        <f>SEP_2022!D21-D21</f>
        <v>-3.9470000000000027</v>
      </c>
      <c r="J21" s="2">
        <f>SEP_2022!E21-E21</f>
        <v>-2.8670000000000044</v>
      </c>
    </row>
    <row r="22" spans="1:10" x14ac:dyDescent="0.25">
      <c r="A22" s="13" t="s">
        <v>21</v>
      </c>
      <c r="B22" s="2">
        <v>270.39999999999998</v>
      </c>
      <c r="C22" s="2">
        <v>290.5</v>
      </c>
      <c r="D22" s="2">
        <v>313.7</v>
      </c>
      <c r="E22" s="2">
        <v>296.3</v>
      </c>
      <c r="G22" s="2">
        <f>SEP_2022!B22-B22</f>
        <v>19.354000000000042</v>
      </c>
      <c r="H22" s="2">
        <f>SEP_2022!C22-C22</f>
        <v>29.379999999999995</v>
      </c>
      <c r="I22" s="2">
        <f>SEP_2022!D22-D22</f>
        <v>57.220000000000027</v>
      </c>
      <c r="J22" s="2">
        <f>SEP_2022!E22-E22</f>
        <v>93.740000000000009</v>
      </c>
    </row>
    <row r="23" spans="1:10" x14ac:dyDescent="0.25">
      <c r="A23" s="13" t="s">
        <v>22</v>
      </c>
      <c r="B23" s="2">
        <v>45.2</v>
      </c>
      <c r="C23" s="2">
        <v>45.5</v>
      </c>
      <c r="D23" s="2">
        <v>47</v>
      </c>
      <c r="E23" s="2">
        <v>48.2</v>
      </c>
      <c r="G23" s="2">
        <f>SEP_2022!B23-B23</f>
        <v>-7.8100000000000023</v>
      </c>
      <c r="H23" s="2">
        <f>SEP_2022!C23-C23</f>
        <v>-4.6386771369374813</v>
      </c>
      <c r="I23" s="2">
        <f>SEP_2022!D23-D23</f>
        <v>-5.5780423397434546</v>
      </c>
      <c r="J23" s="2">
        <f>SEP_2022!E23-E23</f>
        <v>-6.1402484342972627</v>
      </c>
    </row>
    <row r="24" spans="1:10" x14ac:dyDescent="0.25">
      <c r="A24" s="13" t="s">
        <v>14</v>
      </c>
      <c r="B24" s="2">
        <v>169.5</v>
      </c>
      <c r="C24" s="2">
        <v>157.4</v>
      </c>
      <c r="D24" s="2">
        <v>165.9</v>
      </c>
      <c r="E24" s="2">
        <v>166.7</v>
      </c>
      <c r="G24" s="2">
        <f>SEP_2022!B24-B24</f>
        <v>-60.304999999999623</v>
      </c>
      <c r="H24" s="2">
        <f>SEP_2022!C24-C24</f>
        <v>-8.5958112070333357</v>
      </c>
      <c r="I24" s="2">
        <f>SEP_2022!D24-D24</f>
        <v>-16.913818034442016</v>
      </c>
      <c r="J24" s="2">
        <f>SEP_2022!E24-E24</f>
        <v>-17.515715290817013</v>
      </c>
    </row>
    <row r="25" spans="1:10" x14ac:dyDescent="0.25">
      <c r="A25" s="12" t="s">
        <v>23</v>
      </c>
      <c r="B25" s="2"/>
      <c r="C25" s="2"/>
      <c r="D25" s="2"/>
      <c r="E25" s="2"/>
      <c r="G25" s="2">
        <f>SEP_2022!B25-B25</f>
        <v>0</v>
      </c>
      <c r="H25" s="2">
        <f>SEP_2022!C25-C25</f>
        <v>0</v>
      </c>
      <c r="I25" s="2">
        <f>SEP_2022!D25-D25</f>
        <v>0</v>
      </c>
      <c r="J25" s="2">
        <f>SEP_2022!E25-E25</f>
        <v>0</v>
      </c>
    </row>
    <row r="26" spans="1:10" x14ac:dyDescent="0.25">
      <c r="A26" s="10" t="s">
        <v>24</v>
      </c>
      <c r="B26" s="11">
        <v>15275.7</v>
      </c>
      <c r="C26" s="11">
        <v>15845.8</v>
      </c>
      <c r="D26" s="11">
        <v>16705.8</v>
      </c>
      <c r="E26" s="11">
        <v>17405.7</v>
      </c>
      <c r="G26" s="11">
        <f>SEP_2022!B26-B26</f>
        <v>344.47099999999955</v>
      </c>
      <c r="H26" s="11">
        <f>SEP_2022!C26-C26</f>
        <v>1144.8876478184757</v>
      </c>
      <c r="I26" s="11">
        <f>SEP_2022!D26-D26</f>
        <v>2299.3742892021583</v>
      </c>
      <c r="J26" s="11">
        <f>SEP_2022!E26-E26</f>
        <v>3074.5821477928766</v>
      </c>
    </row>
    <row r="27" spans="1:10" x14ac:dyDescent="0.25">
      <c r="A27" s="12" t="s">
        <v>25</v>
      </c>
      <c r="B27" s="2">
        <v>15019</v>
      </c>
      <c r="C27" s="2">
        <v>15594.6</v>
      </c>
      <c r="D27" s="2">
        <v>16443.7</v>
      </c>
      <c r="E27" s="2">
        <v>17134.599999999999</v>
      </c>
      <c r="G27" s="2">
        <f>SEP_2022!B27-B27</f>
        <v>260.06200000000172</v>
      </c>
      <c r="H27" s="2">
        <f>SEP_2022!C27-C27</f>
        <v>1099.850095504893</v>
      </c>
      <c r="I27" s="2">
        <f>SEP_2022!D27-D27</f>
        <v>2234.7973911158188</v>
      </c>
      <c r="J27" s="2">
        <f>SEP_2022!E27-E27</f>
        <v>2990.1702152509279</v>
      </c>
    </row>
    <row r="28" spans="1:10" x14ac:dyDescent="0.25">
      <c r="A28" s="13" t="s">
        <v>26</v>
      </c>
      <c r="B28" s="2">
        <v>8488.2000000000007</v>
      </c>
      <c r="C28" s="2">
        <v>9044.5</v>
      </c>
      <c r="D28" s="2">
        <v>9574.2000000000007</v>
      </c>
      <c r="E28" s="2">
        <v>9980.5</v>
      </c>
      <c r="G28" s="2"/>
      <c r="H28" s="2"/>
      <c r="I28" s="2"/>
      <c r="J28" s="2"/>
    </row>
    <row r="29" spans="1:10" x14ac:dyDescent="0.25">
      <c r="A29" s="13" t="s">
        <v>27</v>
      </c>
      <c r="B29" s="2">
        <v>6530.8</v>
      </c>
      <c r="C29" s="2">
        <v>6550.1</v>
      </c>
      <c r="D29" s="2">
        <v>6869.4</v>
      </c>
      <c r="E29" s="2">
        <v>7154.1</v>
      </c>
      <c r="G29" s="2"/>
      <c r="H29" s="2"/>
      <c r="I29" s="2"/>
      <c r="J29" s="2"/>
    </row>
    <row r="30" spans="1:10" x14ac:dyDescent="0.25">
      <c r="A30" s="12" t="s">
        <v>28</v>
      </c>
      <c r="B30" s="2">
        <v>256.7</v>
      </c>
      <c r="C30" s="2">
        <v>251.2</v>
      </c>
      <c r="D30" s="2">
        <v>262.10000000000002</v>
      </c>
      <c r="E30" s="2">
        <v>271.10000000000002</v>
      </c>
      <c r="G30" s="2">
        <f>SEP_2022!B30-B30</f>
        <v>84.408999999999992</v>
      </c>
      <c r="H30" s="2">
        <f>SEP_2022!C30-C30</f>
        <v>45.037552313579965</v>
      </c>
      <c r="I30" s="2">
        <f>SEP_2022!D30-D30</f>
        <v>64.576898086338019</v>
      </c>
      <c r="J30" s="2">
        <f>SEP_2022!E30-E30</f>
        <v>84.41193254195224</v>
      </c>
    </row>
    <row r="31" spans="1:10" x14ac:dyDescent="0.25">
      <c r="A31" s="10" t="s">
        <v>29</v>
      </c>
      <c r="B31" s="11">
        <v>4865.6000000000004</v>
      </c>
      <c r="C31" s="11">
        <v>5059.8999999999996</v>
      </c>
      <c r="D31" s="11">
        <v>5271.2</v>
      </c>
      <c r="E31" s="11">
        <v>5358.3</v>
      </c>
      <c r="G31" s="11">
        <f>SEP_2022!B31-B31</f>
        <v>-1651.7340000000004</v>
      </c>
      <c r="H31" s="11">
        <f>SEP_2022!C31-C31</f>
        <v>-1472.912588597902</v>
      </c>
      <c r="I31" s="11">
        <f>SEP_2022!D31-D31</f>
        <v>-1409.511843927562</v>
      </c>
      <c r="J31" s="11">
        <f>SEP_2022!E31-E31</f>
        <v>-1287.1634325738451</v>
      </c>
    </row>
    <row r="32" spans="1:10" x14ac:dyDescent="0.25">
      <c r="A32" s="12" t="s">
        <v>30</v>
      </c>
      <c r="B32" s="2">
        <v>4251.2</v>
      </c>
      <c r="C32" s="2">
        <v>4569.8</v>
      </c>
      <c r="D32" s="2">
        <v>4728.8</v>
      </c>
      <c r="E32" s="2">
        <v>4822.1000000000004</v>
      </c>
      <c r="G32" s="2">
        <f>SEP_2022!B32-B32</f>
        <v>-1740.0549999999998</v>
      </c>
      <c r="H32" s="2">
        <f>SEP_2022!C32-C32</f>
        <v>-1670.4073866093167</v>
      </c>
      <c r="I32" s="2">
        <f>SEP_2022!D32-D32</f>
        <v>-1537.5521499832134</v>
      </c>
      <c r="J32" s="2">
        <f>SEP_2022!E32-E32</f>
        <v>-1407.0447359534182</v>
      </c>
    </row>
    <row r="33" spans="1:10" x14ac:dyDescent="0.25">
      <c r="A33" s="13" t="s">
        <v>31</v>
      </c>
      <c r="B33" s="2">
        <v>4050.4</v>
      </c>
      <c r="C33" s="2">
        <v>4323.7</v>
      </c>
      <c r="D33" s="2">
        <v>4478.3</v>
      </c>
      <c r="E33" s="2">
        <v>4565.3999999999996</v>
      </c>
      <c r="G33" s="2">
        <f>SEP_2022!B33-B33</f>
        <v>-1742.27</v>
      </c>
      <c r="H33" s="2">
        <f>SEP_2022!C33-C33</f>
        <v>-1675.868442947356</v>
      </c>
      <c r="I33" s="2">
        <f>SEP_2022!D33-D33</f>
        <v>-1569.6684094508919</v>
      </c>
      <c r="J33" s="2">
        <f>SEP_2022!E33-E33</f>
        <v>-1446.9722581280175</v>
      </c>
    </row>
    <row r="34" spans="1:10" x14ac:dyDescent="0.25">
      <c r="A34" s="13" t="s">
        <v>32</v>
      </c>
      <c r="B34" s="2">
        <v>200.8</v>
      </c>
      <c r="C34" s="2">
        <v>246</v>
      </c>
      <c r="D34" s="2">
        <v>250.5</v>
      </c>
      <c r="E34" s="2">
        <v>256.7</v>
      </c>
      <c r="G34" s="2">
        <f>SEP_2022!B34-B34</f>
        <v>2.214999999999975</v>
      </c>
      <c r="H34" s="2">
        <f>SEP_2022!C34-C34</f>
        <v>5.5610563380394638</v>
      </c>
      <c r="I34" s="2">
        <f>SEP_2022!D34-D34</f>
        <v>32.116259467678447</v>
      </c>
      <c r="J34" s="2">
        <f>SEP_2022!E34-E34</f>
        <v>39.927522174600199</v>
      </c>
    </row>
    <row r="35" spans="1:10" x14ac:dyDescent="0.25">
      <c r="A35" s="12" t="s">
        <v>33</v>
      </c>
      <c r="B35" s="2">
        <v>614.29999999999995</v>
      </c>
      <c r="C35" s="2">
        <v>490.1</v>
      </c>
      <c r="D35" s="2">
        <v>542.29999999999995</v>
      </c>
      <c r="E35" s="2">
        <v>536.20000000000005</v>
      </c>
      <c r="G35" s="2">
        <f>SEP_2022!B35-B35</f>
        <v>88.421000000000049</v>
      </c>
      <c r="H35" s="2">
        <f>SEP_2022!C35-C35</f>
        <v>197.4947980114141</v>
      </c>
      <c r="I35" s="2">
        <f>SEP_2022!D35-D35</f>
        <v>128.14030605565108</v>
      </c>
      <c r="J35" s="2">
        <f>SEP_2022!E35-E35</f>
        <v>119.88130337957273</v>
      </c>
    </row>
    <row r="36" spans="1:10" x14ac:dyDescent="0.25">
      <c r="A36" s="13" t="s">
        <v>34</v>
      </c>
      <c r="B36" s="2">
        <v>467.8</v>
      </c>
      <c r="C36" s="2">
        <v>352.1</v>
      </c>
      <c r="D36" s="2">
        <v>410.6</v>
      </c>
      <c r="E36" s="2">
        <v>405.9</v>
      </c>
      <c r="G36" s="2">
        <f>SEP_2022!B36-B36</f>
        <v>-32.725000000000023</v>
      </c>
      <c r="H36" s="2">
        <f>SEP_2022!C36-C36</f>
        <v>57.882852999999898</v>
      </c>
      <c r="I36" s="2">
        <f>SEP_2022!D36-D36</f>
        <v>-49.933429987999943</v>
      </c>
      <c r="J36" s="2">
        <f>SEP_2022!E36-E36</f>
        <v>-60.120584000000008</v>
      </c>
    </row>
    <row r="37" spans="1:10" x14ac:dyDescent="0.25">
      <c r="A37" s="13" t="s">
        <v>35</v>
      </c>
      <c r="B37" s="2">
        <v>70.2</v>
      </c>
      <c r="C37" s="2">
        <v>63.1</v>
      </c>
      <c r="D37" s="2">
        <v>61.7</v>
      </c>
      <c r="E37" s="2">
        <v>60.3</v>
      </c>
      <c r="G37" s="2">
        <f>SEP_2022!B37-B37</f>
        <v>112.62400000000001</v>
      </c>
      <c r="H37" s="2">
        <f>SEP_2022!C37-C37</f>
        <v>155.3117950114142</v>
      </c>
      <c r="I37" s="2">
        <f>SEP_2022!D37-D37</f>
        <v>171.18198604365102</v>
      </c>
      <c r="J37" s="2">
        <f>SEP_2022!E37-E37</f>
        <v>173.17713737957286</v>
      </c>
    </row>
    <row r="38" spans="1:10" x14ac:dyDescent="0.25">
      <c r="A38" s="10" t="s">
        <v>36</v>
      </c>
      <c r="B38" s="11">
        <v>1765.2</v>
      </c>
      <c r="C38" s="11">
        <v>2979</v>
      </c>
      <c r="D38" s="11">
        <v>3859.3</v>
      </c>
      <c r="E38" s="11">
        <v>2570.6</v>
      </c>
      <c r="G38" s="11">
        <f>SEP_2022!B38-B38</f>
        <v>-259.72000000000003</v>
      </c>
      <c r="H38" s="11">
        <f>SEP_2022!C38-C38</f>
        <v>-1050.0308082780118</v>
      </c>
      <c r="I38" s="11">
        <f>SEP_2022!D38-D38</f>
        <v>289.45522560371774</v>
      </c>
      <c r="J38" s="11">
        <f>SEP_2022!E38-E38</f>
        <v>253.35014089119386</v>
      </c>
    </row>
    <row r="39" spans="1:10" x14ac:dyDescent="0.25">
      <c r="A39" s="13" t="s">
        <v>37</v>
      </c>
      <c r="B39" s="2">
        <v>1204.5</v>
      </c>
      <c r="C39" s="2">
        <v>2336.8000000000002</v>
      </c>
      <c r="D39" s="2">
        <v>3394.7</v>
      </c>
      <c r="E39" s="2">
        <v>2089.6</v>
      </c>
      <c r="G39" s="2">
        <f>SEP_2022!B39-B39</f>
        <v>-8.3530000000000655</v>
      </c>
      <c r="H39" s="2">
        <f>SEP_2022!C39-C39</f>
        <v>-964.09860353044473</v>
      </c>
      <c r="I39" s="2">
        <f>SEP_2022!D39-D39</f>
        <v>-60.342571187612066</v>
      </c>
      <c r="J39" s="2">
        <f>SEP_2022!E39-E39</f>
        <v>-122.44575110434016</v>
      </c>
    </row>
    <row r="40" spans="1:10" x14ac:dyDescent="0.25">
      <c r="A40" s="12" t="s">
        <v>38</v>
      </c>
      <c r="B40" s="2"/>
      <c r="C40" s="2"/>
      <c r="D40" s="2"/>
      <c r="E40" s="2"/>
      <c r="G40" s="2"/>
      <c r="H40" s="2"/>
      <c r="I40" s="2"/>
      <c r="J40" s="2"/>
    </row>
    <row r="41" spans="1:10" x14ac:dyDescent="0.25">
      <c r="A41" s="12" t="s">
        <v>39</v>
      </c>
      <c r="B41" s="2">
        <v>1690.9</v>
      </c>
      <c r="C41" s="2">
        <v>2771.3</v>
      </c>
      <c r="D41" s="2">
        <v>3813.1</v>
      </c>
      <c r="E41" s="2">
        <v>2516.1999999999998</v>
      </c>
      <c r="G41" s="2">
        <f>SEP_2022!B41-B41</f>
        <v>-812.93100000000004</v>
      </c>
      <c r="H41" s="2">
        <f>SEP_2022!C41-C41</f>
        <v>-1930.250401206272</v>
      </c>
      <c r="I41" s="2">
        <f>SEP_2022!D41-D41</f>
        <v>-2572.1321969141059</v>
      </c>
      <c r="J41" s="2">
        <f>SEP_2022!E41-E41</f>
        <v>-1434.0271023180801</v>
      </c>
    </row>
    <row r="42" spans="1:10" x14ac:dyDescent="0.25">
      <c r="A42" s="12" t="s">
        <v>40</v>
      </c>
      <c r="B42" s="2">
        <v>74.3</v>
      </c>
      <c r="C42" s="2">
        <v>207.6</v>
      </c>
      <c r="D42" s="2">
        <v>46.2</v>
      </c>
      <c r="E42" s="2">
        <v>54.4</v>
      </c>
      <c r="G42" s="2">
        <f>SEP_2022!B42-B42</f>
        <v>553.21100000000001</v>
      </c>
      <c r="H42" s="2">
        <f>SEP_2022!C42-C42</f>
        <v>880.31959292826002</v>
      </c>
      <c r="I42" s="2">
        <f>SEP_2022!D42-D42</f>
        <v>2861.5874225178236</v>
      </c>
      <c r="J42" s="2">
        <f>SEP_2022!E42-E42</f>
        <v>1687.377243209274</v>
      </c>
    </row>
    <row r="43" spans="1:10" x14ac:dyDescent="0.25">
      <c r="A43" s="7" t="s">
        <v>41</v>
      </c>
      <c r="B43" s="8">
        <f t="shared" ref="B43:E43" si="4">B46+B49+B50+B53+B59+B62+B79+B83</f>
        <v>48530.799999999996</v>
      </c>
      <c r="C43" s="8">
        <f t="shared" si="4"/>
        <v>49387.499999999993</v>
      </c>
      <c r="D43" s="8">
        <f t="shared" si="4"/>
        <v>51554.9</v>
      </c>
      <c r="E43" s="8">
        <f t="shared" si="4"/>
        <v>51490.7</v>
      </c>
      <c r="G43" s="8">
        <f t="shared" ref="G43:J43" si="5">G46+G49+G50+G53+G59+G62+G79+G83</f>
        <v>-3045.4119999999984</v>
      </c>
      <c r="H43" s="8">
        <f t="shared" si="5"/>
        <v>-1624.2563235192279</v>
      </c>
      <c r="I43" s="8">
        <f t="shared" si="5"/>
        <v>4307.2054834668807</v>
      </c>
      <c r="J43" s="8">
        <f t="shared" si="5"/>
        <v>7223.4762728564856</v>
      </c>
    </row>
    <row r="44" spans="1:10" x14ac:dyDescent="0.25">
      <c r="A44" s="7" t="s">
        <v>4</v>
      </c>
      <c r="B44" s="9">
        <f t="shared" ref="B44:E44" si="6">B43/B$91*100</f>
        <v>49.806026241226931</v>
      </c>
      <c r="C44" s="9">
        <f t="shared" si="6"/>
        <v>46.797068499610702</v>
      </c>
      <c r="D44" s="9">
        <f t="shared" si="6"/>
        <v>45.267493026146397</v>
      </c>
      <c r="E44" s="9">
        <f t="shared" si="6"/>
        <v>43.937468852473181</v>
      </c>
      <c r="G44" s="9">
        <f t="shared" ref="G44:J44" si="7">G43/G$91*100</f>
        <v>-3.0910670604833372</v>
      </c>
      <c r="H44" s="9">
        <f t="shared" si="7"/>
        <v>-1.4913248017018534</v>
      </c>
      <c r="I44" s="9">
        <f t="shared" si="7"/>
        <v>3.4766571112157885</v>
      </c>
      <c r="J44" s="9">
        <f t="shared" si="7"/>
        <v>5.4476223641532648</v>
      </c>
    </row>
    <row r="45" spans="1:10" x14ac:dyDescent="0.25">
      <c r="A45" s="10" t="s">
        <v>42</v>
      </c>
      <c r="B45" s="11">
        <v>43935.8</v>
      </c>
      <c r="C45" s="11">
        <v>44215.199999999997</v>
      </c>
      <c r="D45" s="11">
        <v>46038.9</v>
      </c>
      <c r="E45" s="11">
        <v>46389.8</v>
      </c>
      <c r="G45" s="11">
        <f>SEP_2022!B45-B45</f>
        <v>-1891.3039999999964</v>
      </c>
      <c r="H45" s="11">
        <f>SEP_2022!C45-C45</f>
        <v>-1513.1308147543896</v>
      </c>
      <c r="I45" s="11">
        <f>SEP_2022!D45-D45</f>
        <v>2430.9680089215326</v>
      </c>
      <c r="J45" s="11">
        <f>SEP_2022!E45-E45</f>
        <v>5676.8730392703146</v>
      </c>
    </row>
    <row r="46" spans="1:10" x14ac:dyDescent="0.25">
      <c r="A46" s="12" t="s">
        <v>43</v>
      </c>
      <c r="B46" s="2">
        <v>10634.4</v>
      </c>
      <c r="C46" s="2">
        <v>10597.1</v>
      </c>
      <c r="D46" s="2">
        <v>10832.9</v>
      </c>
      <c r="E46" s="2">
        <v>11126.4</v>
      </c>
      <c r="G46" s="2">
        <f>SEP_2022!B46-B46</f>
        <v>608.91100000000006</v>
      </c>
      <c r="H46" s="2">
        <f>SEP_2022!C46-C46</f>
        <v>1446.651754351371</v>
      </c>
      <c r="I46" s="2">
        <f>SEP_2022!D46-D46</f>
        <v>2688.7721304991774</v>
      </c>
      <c r="J46" s="2">
        <f>SEP_2022!E46-E46</f>
        <v>3119.7992013626936</v>
      </c>
    </row>
    <row r="47" spans="1:10" x14ac:dyDescent="0.25">
      <c r="A47" s="13" t="s">
        <v>44</v>
      </c>
      <c r="B47" s="2">
        <v>7805.1</v>
      </c>
      <c r="C47" s="2">
        <v>7740.6</v>
      </c>
      <c r="D47" s="2">
        <v>7903.6</v>
      </c>
      <c r="E47" s="2">
        <v>8112.7</v>
      </c>
      <c r="G47" s="2">
        <f>SEP_2022!B47-B47</f>
        <v>263.1269999999995</v>
      </c>
      <c r="H47" s="2">
        <f>SEP_2022!C47-C47</f>
        <v>1005.7221283333274</v>
      </c>
      <c r="I47" s="2">
        <f>SEP_2022!D47-D47</f>
        <v>1920.8142192831037</v>
      </c>
      <c r="J47" s="2">
        <f>SEP_2022!E47-E47</f>
        <v>2227.2449012177449</v>
      </c>
    </row>
    <row r="48" spans="1:10" x14ac:dyDescent="0.25">
      <c r="A48" s="13" t="s">
        <v>45</v>
      </c>
      <c r="B48" s="2">
        <v>2829.2</v>
      </c>
      <c r="C48" s="2">
        <v>2856.5</v>
      </c>
      <c r="D48" s="2">
        <v>2929.3</v>
      </c>
      <c r="E48" s="2">
        <v>3013.7</v>
      </c>
      <c r="G48" s="2">
        <f>SEP_2022!B48-B48</f>
        <v>345.88400000000001</v>
      </c>
      <c r="H48" s="2">
        <f>SEP_2022!C48-C48</f>
        <v>440.92962601804265</v>
      </c>
      <c r="I48" s="2">
        <f>SEP_2022!D48-D48</f>
        <v>767.95791121607272</v>
      </c>
      <c r="J48" s="2">
        <f>SEP_2022!E48-E48</f>
        <v>892.55430014494868</v>
      </c>
    </row>
    <row r="49" spans="1:10" x14ac:dyDescent="0.25">
      <c r="A49" s="12" t="s">
        <v>46</v>
      </c>
      <c r="B49" s="2">
        <v>6807.5</v>
      </c>
      <c r="C49" s="2">
        <v>7828.9</v>
      </c>
      <c r="D49" s="2">
        <v>8564.9</v>
      </c>
      <c r="E49" s="2">
        <v>8216.1</v>
      </c>
      <c r="G49" s="2">
        <f>SEP_2022!B49-B49</f>
        <v>-993.35599999999977</v>
      </c>
      <c r="H49" s="2">
        <f>SEP_2022!C49-C49</f>
        <v>-1427.8945108301295</v>
      </c>
      <c r="I49" s="2">
        <f>SEP_2022!D49-D49</f>
        <v>-1186.2856335624574</v>
      </c>
      <c r="J49" s="2">
        <f>SEP_2022!E49-E49</f>
        <v>-451.0202762051731</v>
      </c>
    </row>
    <row r="50" spans="1:10" x14ac:dyDescent="0.25">
      <c r="A50" s="12" t="s">
        <v>47</v>
      </c>
      <c r="B50" s="2">
        <v>118.1</v>
      </c>
      <c r="C50" s="2">
        <v>112.9</v>
      </c>
      <c r="D50" s="2">
        <v>118.5</v>
      </c>
      <c r="E50" s="2">
        <v>126.1</v>
      </c>
      <c r="G50" s="2">
        <f>SEP_2022!B50-B50</f>
        <v>63.474999999999994</v>
      </c>
      <c r="H50" s="2">
        <f>SEP_2022!C50-C50</f>
        <v>83.788356226306405</v>
      </c>
      <c r="I50" s="2">
        <f>SEP_2022!D50-D50</f>
        <v>103.72350950890606</v>
      </c>
      <c r="J50" s="2">
        <f>SEP_2022!E50-E50</f>
        <v>105.70215901663957</v>
      </c>
    </row>
    <row r="51" spans="1:10" x14ac:dyDescent="0.25">
      <c r="A51" s="13" t="s">
        <v>48</v>
      </c>
      <c r="B51" s="2">
        <v>118.1</v>
      </c>
      <c r="C51" s="2">
        <v>112.9</v>
      </c>
      <c r="D51" s="2">
        <v>118.5</v>
      </c>
      <c r="E51" s="2">
        <v>126.1</v>
      </c>
      <c r="G51" s="2">
        <f>SEP_2022!B51-B51</f>
        <v>33.506</v>
      </c>
      <c r="H51" s="2">
        <f>SEP_2022!C51-C51</f>
        <v>52.275229652652172</v>
      </c>
      <c r="I51" s="2">
        <f>SEP_2022!D51-D51</f>
        <v>68.096897773221173</v>
      </c>
      <c r="J51" s="2">
        <f>SEP_2022!E51-E51</f>
        <v>68.583557940220942</v>
      </c>
    </row>
    <row r="52" spans="1:10" x14ac:dyDescent="0.25">
      <c r="A52" s="13" t="s">
        <v>49</v>
      </c>
      <c r="B52" s="2"/>
      <c r="C52" s="2"/>
      <c r="D52" s="2"/>
      <c r="E52" s="2"/>
      <c r="G52" s="2">
        <f>SEP_2022!B52-B52</f>
        <v>29.969000000000001</v>
      </c>
      <c r="H52" s="2">
        <f>SEP_2022!C52-C52</f>
        <v>31.513126573654223</v>
      </c>
      <c r="I52" s="2">
        <f>SEP_2022!D52-D52</f>
        <v>35.626611735684882</v>
      </c>
      <c r="J52" s="2">
        <f>SEP_2022!E52-E52</f>
        <v>37.118601076418642</v>
      </c>
    </row>
    <row r="53" spans="1:10" x14ac:dyDescent="0.25">
      <c r="A53" s="12" t="s">
        <v>50</v>
      </c>
      <c r="B53" s="2">
        <v>1688.7</v>
      </c>
      <c r="C53" s="2">
        <v>1118.0999999999999</v>
      </c>
      <c r="D53" s="2">
        <v>1248.5999999999999</v>
      </c>
      <c r="E53" s="2">
        <v>1071.5999999999999</v>
      </c>
      <c r="G53" s="2">
        <f>SEP_2022!B53-B53</f>
        <v>-319.53099999999995</v>
      </c>
      <c r="H53" s="2">
        <f>SEP_2022!C53-C53</f>
        <v>45.098777700465234</v>
      </c>
      <c r="I53" s="2">
        <f>SEP_2022!D53-D53</f>
        <v>-132.25203087791328</v>
      </c>
      <c r="J53" s="2">
        <f>SEP_2022!E53-E53</f>
        <v>-122.25787253324961</v>
      </c>
    </row>
    <row r="54" spans="1:10" x14ac:dyDescent="0.25">
      <c r="A54" s="13" t="s">
        <v>51</v>
      </c>
      <c r="B54" s="2">
        <v>194.5</v>
      </c>
      <c r="C54" s="2">
        <v>245.8</v>
      </c>
      <c r="D54" s="2">
        <v>357.4</v>
      </c>
      <c r="E54" s="2">
        <v>265.7</v>
      </c>
      <c r="G54" s="2"/>
      <c r="H54" s="2"/>
      <c r="I54" s="2"/>
      <c r="J54" s="2"/>
    </row>
    <row r="55" spans="1:10" x14ac:dyDescent="0.25">
      <c r="A55" s="13" t="s">
        <v>52</v>
      </c>
      <c r="B55" s="2">
        <v>308.60000000000002</v>
      </c>
      <c r="C55" s="2">
        <v>261.39999999999998</v>
      </c>
      <c r="D55" s="2">
        <v>268.39999999999998</v>
      </c>
      <c r="E55" s="2">
        <v>275.39999999999998</v>
      </c>
      <c r="G55" s="2"/>
      <c r="H55" s="2"/>
      <c r="I55" s="2"/>
      <c r="J55" s="2"/>
    </row>
    <row r="56" spans="1:10" x14ac:dyDescent="0.25">
      <c r="A56" s="14" t="s">
        <v>53</v>
      </c>
      <c r="B56" s="2"/>
      <c r="C56" s="2">
        <v>0.4</v>
      </c>
      <c r="D56" s="2">
        <v>0.4</v>
      </c>
      <c r="E56" s="2">
        <v>0.4</v>
      </c>
      <c r="G56" s="2"/>
      <c r="H56" s="2"/>
      <c r="I56" s="2"/>
      <c r="J56" s="2"/>
    </row>
    <row r="57" spans="1:10" x14ac:dyDescent="0.25">
      <c r="A57" s="14" t="s">
        <v>54</v>
      </c>
      <c r="B57" s="2">
        <v>255.2</v>
      </c>
      <c r="C57" s="2">
        <v>255</v>
      </c>
      <c r="D57" s="2">
        <v>262</v>
      </c>
      <c r="E57" s="2">
        <v>269</v>
      </c>
      <c r="G57" s="2"/>
      <c r="H57" s="2"/>
      <c r="I57" s="2"/>
      <c r="J57" s="2"/>
    </row>
    <row r="58" spans="1:10" x14ac:dyDescent="0.25">
      <c r="A58" s="13" t="s">
        <v>14</v>
      </c>
      <c r="B58" s="2">
        <v>1185.5</v>
      </c>
      <c r="C58" s="2">
        <v>610.9</v>
      </c>
      <c r="D58" s="2">
        <v>622.9</v>
      </c>
      <c r="E58" s="2">
        <v>530.5</v>
      </c>
      <c r="G58" s="2"/>
      <c r="H58" s="2"/>
      <c r="I58" s="2"/>
      <c r="J58" s="2"/>
    </row>
    <row r="59" spans="1:10" x14ac:dyDescent="0.25">
      <c r="A59" s="12" t="s">
        <v>55</v>
      </c>
      <c r="B59" s="2">
        <v>924.8</v>
      </c>
      <c r="C59" s="2">
        <v>918.3</v>
      </c>
      <c r="D59" s="2">
        <v>893.7</v>
      </c>
      <c r="E59" s="2">
        <v>994.5</v>
      </c>
      <c r="G59" s="2">
        <f>SEP_2022!B59-B59</f>
        <v>157.7650000000001</v>
      </c>
      <c r="H59" s="2">
        <f>SEP_2022!C59-C59</f>
        <v>197.6641465017492</v>
      </c>
      <c r="I59" s="2">
        <f>SEP_2022!D59-D59</f>
        <v>301.49092342996005</v>
      </c>
      <c r="J59" s="2">
        <f>SEP_2022!E59-E59</f>
        <v>488.29614163563383</v>
      </c>
    </row>
    <row r="60" spans="1:10" x14ac:dyDescent="0.25">
      <c r="A60" s="13" t="s">
        <v>56</v>
      </c>
      <c r="B60" s="2">
        <v>924.8</v>
      </c>
      <c r="C60" s="2">
        <v>918.3</v>
      </c>
      <c r="D60" s="2">
        <v>893.7</v>
      </c>
      <c r="E60" s="2">
        <v>994.5</v>
      </c>
      <c r="G60" s="2">
        <f>SEP_2022!B60-B60</f>
        <v>157.7650000000001</v>
      </c>
      <c r="H60" s="2">
        <f>SEP_2022!C60-C60</f>
        <v>197.6641465017492</v>
      </c>
      <c r="I60" s="2">
        <f>SEP_2022!D60-D60</f>
        <v>301.49092342996005</v>
      </c>
      <c r="J60" s="2">
        <f>SEP_2022!E60-E60</f>
        <v>488.29614163563383</v>
      </c>
    </row>
    <row r="61" spans="1:10" x14ac:dyDescent="0.25">
      <c r="A61" s="13" t="s">
        <v>57</v>
      </c>
      <c r="B61" s="2"/>
      <c r="C61" s="2"/>
      <c r="D61" s="2"/>
      <c r="E61" s="2"/>
      <c r="G61" s="2">
        <f>SEP_2022!B61-B61</f>
        <v>0</v>
      </c>
      <c r="H61" s="2">
        <f>SEP_2022!C61-C61</f>
        <v>0</v>
      </c>
      <c r="I61" s="2">
        <f>SEP_2022!D61-D61</f>
        <v>0</v>
      </c>
      <c r="J61" s="2">
        <f>SEP_2022!E61-E61</f>
        <v>0</v>
      </c>
    </row>
    <row r="62" spans="1:10" x14ac:dyDescent="0.25">
      <c r="A62" s="12" t="s">
        <v>58</v>
      </c>
      <c r="B62" s="2">
        <v>21538.7</v>
      </c>
      <c r="C62" s="2">
        <v>20305.599999999999</v>
      </c>
      <c r="D62" s="2">
        <v>21230.6</v>
      </c>
      <c r="E62" s="2">
        <v>22145.4</v>
      </c>
      <c r="G62" s="2">
        <f>SEP_2022!B62-B62</f>
        <v>-3162.7459999999992</v>
      </c>
      <c r="H62" s="2">
        <f>SEP_2022!C62-C62</f>
        <v>-759.30031590039289</v>
      </c>
      <c r="I62" s="2">
        <f>SEP_2022!D62-D62</f>
        <v>1562.7359381069546</v>
      </c>
      <c r="J62" s="2">
        <f>SEP_2022!E62-E62</f>
        <v>2831.8403677938149</v>
      </c>
    </row>
    <row r="63" spans="1:10" x14ac:dyDescent="0.25">
      <c r="A63" s="13" t="s">
        <v>59</v>
      </c>
      <c r="B63" s="2">
        <v>16242.5</v>
      </c>
      <c r="C63" s="2">
        <v>14883.4</v>
      </c>
      <c r="D63" s="2">
        <v>15544.5</v>
      </c>
      <c r="E63" s="2">
        <v>16216</v>
      </c>
      <c r="G63" s="2">
        <f>SEP_2022!B63-B63</f>
        <v>-1271.4339999999993</v>
      </c>
      <c r="H63" s="2">
        <f>SEP_2022!C63-C63</f>
        <v>958.37693474477237</v>
      </c>
      <c r="I63" s="2">
        <f>SEP_2022!D63-D63</f>
        <v>3064.8471203598201</v>
      </c>
      <c r="J63" s="2">
        <f>SEP_2022!E63-E63</f>
        <v>4330.5666256038385</v>
      </c>
    </row>
    <row r="64" spans="1:10" x14ac:dyDescent="0.25">
      <c r="A64" s="14" t="s">
        <v>60</v>
      </c>
      <c r="B64" s="2">
        <v>1381.4</v>
      </c>
      <c r="C64" s="2">
        <v>53.9</v>
      </c>
      <c r="D64" s="2">
        <v>54.1</v>
      </c>
      <c r="E64" s="2">
        <v>37.9</v>
      </c>
      <c r="G64" s="2">
        <f>SEP_2022!B64-B64</f>
        <v>-1341.0330000000001</v>
      </c>
      <c r="H64" s="2">
        <f>SEP_2022!C64-C64</f>
        <v>52.277849024722066</v>
      </c>
      <c r="I64" s="2">
        <f>SEP_2022!D64-D64</f>
        <v>55.778264988125464</v>
      </c>
      <c r="J64" s="2">
        <f>SEP_2022!E64-E64</f>
        <v>56.38295279413385</v>
      </c>
    </row>
    <row r="65" spans="1:10" x14ac:dyDescent="0.25">
      <c r="A65" s="14" t="s">
        <v>61</v>
      </c>
      <c r="B65" s="2">
        <v>1139</v>
      </c>
      <c r="C65" s="2">
        <v>1069.9000000000001</v>
      </c>
      <c r="D65" s="2">
        <v>1100.5</v>
      </c>
      <c r="E65" s="2">
        <v>1200.3</v>
      </c>
      <c r="G65" s="2">
        <f>SEP_2022!B65-B65</f>
        <v>-7.7159999999998945</v>
      </c>
      <c r="H65" s="2">
        <f>SEP_2022!C65-C65</f>
        <v>-29.194175000000087</v>
      </c>
      <c r="I65" s="2">
        <f>SEP_2022!D65-D65</f>
        <v>50.686872999999878</v>
      </c>
      <c r="J65" s="2">
        <f>SEP_2022!E65-E65</f>
        <v>67.530633999999964</v>
      </c>
    </row>
    <row r="66" spans="1:10" x14ac:dyDescent="0.25">
      <c r="A66" s="14" t="s">
        <v>62</v>
      </c>
      <c r="B66" s="2">
        <v>8418</v>
      </c>
      <c r="C66" s="2">
        <v>8727.7000000000007</v>
      </c>
      <c r="D66" s="2">
        <v>9259.5</v>
      </c>
      <c r="E66" s="2">
        <v>9703.2000000000007</v>
      </c>
      <c r="G66" s="2">
        <f>SEP_2022!B66-B66</f>
        <v>47.028000000000247</v>
      </c>
      <c r="H66" s="2">
        <f>SEP_2022!C66-C66</f>
        <v>29.768060000000332</v>
      </c>
      <c r="I66" s="2">
        <f>SEP_2022!D66-D66</f>
        <v>930.44345398533915</v>
      </c>
      <c r="J66" s="2">
        <f>SEP_2022!E66-E66</f>
        <v>2127.705544818451</v>
      </c>
    </row>
    <row r="67" spans="1:10" x14ac:dyDescent="0.25">
      <c r="A67" s="14" t="s">
        <v>63</v>
      </c>
      <c r="B67" s="2">
        <v>310</v>
      </c>
      <c r="C67" s="2">
        <v>287.7</v>
      </c>
      <c r="D67" s="2">
        <v>264.5</v>
      </c>
      <c r="E67" s="2">
        <v>263</v>
      </c>
      <c r="G67" s="2">
        <f>SEP_2022!B67-B67</f>
        <v>-20.160000000000025</v>
      </c>
      <c r="H67" s="2">
        <f>SEP_2022!C67-C67</f>
        <v>-54.657999999999987</v>
      </c>
      <c r="I67" s="2">
        <f>SEP_2022!D67-D67</f>
        <v>-12.432999999999993</v>
      </c>
      <c r="J67" s="2">
        <f>SEP_2022!E67-E67</f>
        <v>-0.97899999999998499</v>
      </c>
    </row>
    <row r="68" spans="1:10" x14ac:dyDescent="0.25">
      <c r="A68" s="14" t="s">
        <v>64</v>
      </c>
      <c r="B68" s="2">
        <v>2226</v>
      </c>
      <c r="C68" s="2">
        <v>2207</v>
      </c>
      <c r="D68" s="2">
        <v>2263.6</v>
      </c>
      <c r="E68" s="2">
        <v>2335.6</v>
      </c>
      <c r="G68" s="2">
        <f>SEP_2022!B68-B68</f>
        <v>1124.5859999999998</v>
      </c>
      <c r="H68" s="2">
        <f>SEP_2022!C68-C68</f>
        <v>385.74749005758622</v>
      </c>
      <c r="I68" s="2">
        <f>SEP_2022!D68-D68</f>
        <v>234.63823233252469</v>
      </c>
      <c r="J68" s="2">
        <f>SEP_2022!E68-E68</f>
        <v>321.51575372546313</v>
      </c>
    </row>
    <row r="69" spans="1:10" x14ac:dyDescent="0.25">
      <c r="A69" s="16" t="s">
        <v>65</v>
      </c>
      <c r="B69" s="2">
        <v>419.8</v>
      </c>
      <c r="C69" s="2">
        <v>349.1</v>
      </c>
      <c r="D69" s="2">
        <v>356.5</v>
      </c>
      <c r="E69" s="2">
        <v>368.1</v>
      </c>
      <c r="G69" s="2">
        <f>SEP_2022!B69-B69</f>
        <v>-76.578000000000031</v>
      </c>
      <c r="H69" s="2">
        <f>SEP_2022!C69-C69</f>
        <v>109.7067766559943</v>
      </c>
      <c r="I69" s="2">
        <f>SEP_2022!D69-D69</f>
        <v>166.82858196800487</v>
      </c>
      <c r="J69" s="2">
        <f>SEP_2022!E69-E69</f>
        <v>173.60146265166281</v>
      </c>
    </row>
    <row r="70" spans="1:10" x14ac:dyDescent="0.25">
      <c r="A70" s="16" t="s">
        <v>66</v>
      </c>
      <c r="B70" s="2">
        <v>44.2</v>
      </c>
      <c r="C70" s="2">
        <v>44</v>
      </c>
      <c r="D70" s="2">
        <v>44</v>
      </c>
      <c r="E70" s="2">
        <v>44.9</v>
      </c>
      <c r="G70" s="2">
        <f>SEP_2022!B70-B70</f>
        <v>-1.652000000000001</v>
      </c>
      <c r="H70" s="2">
        <f>SEP_2022!C70-C70</f>
        <v>-2.5209136939422763</v>
      </c>
      <c r="I70" s="2">
        <f>SEP_2022!D70-D70</f>
        <v>-3.5598625026465029</v>
      </c>
      <c r="J70" s="2">
        <f>SEP_2022!E70-E70</f>
        <v>-5.4362529108926054</v>
      </c>
    </row>
    <row r="71" spans="1:10" x14ac:dyDescent="0.25">
      <c r="A71" s="16" t="s">
        <v>67</v>
      </c>
      <c r="B71" s="2">
        <v>652.79999999999995</v>
      </c>
      <c r="C71" s="2">
        <v>617.9</v>
      </c>
      <c r="D71" s="2">
        <v>629.70000000000005</v>
      </c>
      <c r="E71" s="2">
        <v>653.4</v>
      </c>
      <c r="G71" s="2">
        <f>SEP_2022!B71-B71</f>
        <v>-2.9459999999999127</v>
      </c>
      <c r="H71" s="2">
        <f>SEP_2022!C71-C71</f>
        <v>-19.879029776594962</v>
      </c>
      <c r="I71" s="2">
        <f>SEP_2022!D71-D71</f>
        <v>-4.3748003616294682</v>
      </c>
      <c r="J71" s="2">
        <f>SEP_2022!E71-E71</f>
        <v>34.962427072681294</v>
      </c>
    </row>
    <row r="72" spans="1:10" x14ac:dyDescent="0.25">
      <c r="A72" s="16" t="s">
        <v>68</v>
      </c>
      <c r="B72" s="2">
        <v>107.3</v>
      </c>
      <c r="C72" s="2">
        <v>114.5</v>
      </c>
      <c r="D72" s="2">
        <v>120.3</v>
      </c>
      <c r="E72" s="2">
        <v>120.3</v>
      </c>
      <c r="G72" s="2">
        <f>SEP_2022!B72-B72</f>
        <v>-2.7459999999999951</v>
      </c>
      <c r="H72" s="2">
        <f>SEP_2022!C72-C72</f>
        <v>15.409187108526567</v>
      </c>
      <c r="I72" s="2">
        <f>SEP_2022!D72-D72</f>
        <v>-13.531984143928781</v>
      </c>
      <c r="J72" s="2">
        <f>SEP_2022!E72-E72</f>
        <v>-5.9746406137180088</v>
      </c>
    </row>
    <row r="73" spans="1:10" x14ac:dyDescent="0.25">
      <c r="A73" s="16" t="s">
        <v>69</v>
      </c>
      <c r="B73" s="2">
        <v>481.5</v>
      </c>
      <c r="C73" s="2">
        <v>529.6</v>
      </c>
      <c r="D73" s="2">
        <v>549</v>
      </c>
      <c r="E73" s="2">
        <v>571</v>
      </c>
      <c r="G73" s="2">
        <f>SEP_2022!B73-B73</f>
        <v>1214.683</v>
      </c>
      <c r="H73" s="2">
        <f>SEP_2022!C73-C73</f>
        <v>-1.4191514316963776</v>
      </c>
      <c r="I73" s="2">
        <f>SEP_2022!D73-D73</f>
        <v>10.19484160290051</v>
      </c>
      <c r="J73" s="2">
        <f>SEP_2022!E73-E73</f>
        <v>44.553024004504664</v>
      </c>
    </row>
    <row r="74" spans="1:10" x14ac:dyDescent="0.25">
      <c r="A74" s="16" t="s">
        <v>70</v>
      </c>
      <c r="B74" s="2">
        <v>520.4</v>
      </c>
      <c r="C74" s="2">
        <v>552</v>
      </c>
      <c r="D74" s="2">
        <v>564.20000000000005</v>
      </c>
      <c r="E74" s="2">
        <v>577.9</v>
      </c>
      <c r="G74" s="2">
        <f>SEP_2022!B74-B74</f>
        <v>-6.1749999999999545</v>
      </c>
      <c r="H74" s="2">
        <f>SEP_2022!C74-C74</f>
        <v>284.35062119529903</v>
      </c>
      <c r="I74" s="2">
        <f>SEP_2022!D74-D74</f>
        <v>78.981455769823924</v>
      </c>
      <c r="J74" s="2">
        <f>SEP_2022!E74-E74</f>
        <v>79.809733521225212</v>
      </c>
    </row>
    <row r="75" spans="1:10" x14ac:dyDescent="0.25">
      <c r="A75" s="14" t="s">
        <v>71</v>
      </c>
      <c r="B75" s="2">
        <v>1724.3</v>
      </c>
      <c r="C75" s="2">
        <v>1545.4</v>
      </c>
      <c r="D75" s="2">
        <v>1575.9</v>
      </c>
      <c r="E75" s="2">
        <v>1608.5</v>
      </c>
      <c r="G75" s="2">
        <f>SEP_2022!B75-B75</f>
        <v>40.301000000000158</v>
      </c>
      <c r="H75" s="2">
        <f>SEP_2022!C75-C75</f>
        <v>233.72348126797351</v>
      </c>
      <c r="I75" s="2">
        <f>SEP_2022!D75-D75</f>
        <v>581.21973464515531</v>
      </c>
      <c r="J75" s="2">
        <f>SEP_2022!E75-E75</f>
        <v>533.14821403561837</v>
      </c>
    </row>
    <row r="76" spans="1:10" x14ac:dyDescent="0.25">
      <c r="A76" s="16" t="s">
        <v>72</v>
      </c>
      <c r="B76" s="2">
        <v>434.8</v>
      </c>
      <c r="C76" s="2">
        <v>381.3</v>
      </c>
      <c r="D76" s="2">
        <v>402</v>
      </c>
      <c r="E76" s="2">
        <v>424.3</v>
      </c>
      <c r="G76" s="2">
        <f>SEP_2022!B76-B76</f>
        <v>37.677000000000021</v>
      </c>
      <c r="H76" s="2">
        <f>SEP_2022!C76-C76</f>
        <v>65.69691247986367</v>
      </c>
      <c r="I76" s="2">
        <f>SEP_2022!D76-D76</f>
        <v>71.805193180795868</v>
      </c>
      <c r="J76" s="2">
        <f>SEP_2022!E76-E76</f>
        <v>92.781299087288687</v>
      </c>
    </row>
    <row r="77" spans="1:10" x14ac:dyDescent="0.25">
      <c r="A77" s="16" t="s">
        <v>73</v>
      </c>
      <c r="B77" s="2">
        <v>1207.3</v>
      </c>
      <c r="C77" s="2">
        <v>1103</v>
      </c>
      <c r="D77" s="2">
        <v>1099.5</v>
      </c>
      <c r="E77" s="2">
        <v>1099.0999999999999</v>
      </c>
      <c r="G77" s="2">
        <f>SEP_2022!B77-B77</f>
        <v>84.824000000000069</v>
      </c>
      <c r="H77" s="2">
        <f>SEP_2022!C77-C77</f>
        <v>224.76232078810995</v>
      </c>
      <c r="I77" s="2">
        <f>SEP_2022!D77-D77</f>
        <v>579.44202846435974</v>
      </c>
      <c r="J77" s="2">
        <f>SEP_2022!E77-E77</f>
        <v>521.07743493832982</v>
      </c>
    </row>
    <row r="78" spans="1:10" x14ac:dyDescent="0.25">
      <c r="A78" s="13" t="s">
        <v>74</v>
      </c>
      <c r="B78" s="2">
        <v>5296.2</v>
      </c>
      <c r="C78" s="2">
        <v>5422.2</v>
      </c>
      <c r="D78" s="2">
        <v>5686.1</v>
      </c>
      <c r="E78" s="2">
        <v>5929.4</v>
      </c>
      <c r="G78" s="2">
        <f>SEP_2022!B78-B78</f>
        <v>-1891.3119999999999</v>
      </c>
      <c r="H78" s="2">
        <f>SEP_2022!C78-C78</f>
        <v>-1717.677250645168</v>
      </c>
      <c r="I78" s="2">
        <f>SEP_2022!D78-D78</f>
        <v>-1502.1111822528692</v>
      </c>
      <c r="J78" s="2">
        <f>SEP_2022!E78-E78</f>
        <v>-1498.7262578100226</v>
      </c>
    </row>
    <row r="79" spans="1:10" x14ac:dyDescent="0.25">
      <c r="A79" s="12" t="s">
        <v>39</v>
      </c>
      <c r="B79" s="2">
        <v>2223.6999999999998</v>
      </c>
      <c r="C79" s="2">
        <v>3334.4</v>
      </c>
      <c r="D79" s="2">
        <v>3149.8</v>
      </c>
      <c r="E79" s="2">
        <v>2709.6</v>
      </c>
      <c r="G79" s="2">
        <f>SEP_2022!B79-B79</f>
        <v>1754.078</v>
      </c>
      <c r="H79" s="2">
        <f>SEP_2022!C79-C79</f>
        <v>-1099.2390228037616</v>
      </c>
      <c r="I79" s="2">
        <f>SEP_2022!D79-D79</f>
        <v>-907.31682818308218</v>
      </c>
      <c r="J79" s="2">
        <f>SEP_2022!E79-E79</f>
        <v>-295.38668180004333</v>
      </c>
    </row>
    <row r="80" spans="1:10" x14ac:dyDescent="0.25">
      <c r="A80" s="13" t="s">
        <v>75</v>
      </c>
      <c r="B80" s="2">
        <v>1027.3</v>
      </c>
      <c r="C80" s="2">
        <v>1026.5999999999999</v>
      </c>
      <c r="D80" s="2">
        <v>1023</v>
      </c>
      <c r="E80" s="2">
        <v>1042.5999999999999</v>
      </c>
      <c r="G80" s="2">
        <f>SEP_2022!B80-B80</f>
        <v>-62.377999999999929</v>
      </c>
      <c r="H80" s="2">
        <f>SEP_2022!C80-C80</f>
        <v>-85.042335999999864</v>
      </c>
      <c r="I80" s="2">
        <f>SEP_2022!D80-D80</f>
        <v>-44.875866999999971</v>
      </c>
      <c r="J80" s="2">
        <f>SEP_2022!E80-E80</f>
        <v>-41.579908236761639</v>
      </c>
    </row>
    <row r="81" spans="1:10" x14ac:dyDescent="0.25">
      <c r="A81" s="13" t="s">
        <v>76</v>
      </c>
      <c r="B81" s="2">
        <v>526.1</v>
      </c>
      <c r="C81" s="2">
        <v>577.20000000000005</v>
      </c>
      <c r="D81" s="2">
        <v>578</v>
      </c>
      <c r="E81" s="2">
        <v>616.6</v>
      </c>
      <c r="G81" s="2">
        <f>SEP_2022!B81-B81</f>
        <v>75.456000000000017</v>
      </c>
      <c r="H81" s="2">
        <f>SEP_2022!C81-C81</f>
        <v>49.597177640000041</v>
      </c>
      <c r="I81" s="2">
        <f>SEP_2022!D81-D81</f>
        <v>106.80874037000001</v>
      </c>
      <c r="J81" s="2">
        <f>SEP_2022!E81-E81</f>
        <v>159.44628006048276</v>
      </c>
    </row>
    <row r="82" spans="1:10" x14ac:dyDescent="0.25">
      <c r="A82" s="13" t="s">
        <v>77</v>
      </c>
      <c r="B82" s="2">
        <v>86.3</v>
      </c>
      <c r="C82" s="2">
        <v>77.7</v>
      </c>
      <c r="D82" s="2">
        <v>85.5</v>
      </c>
      <c r="E82" s="2">
        <v>95.4</v>
      </c>
      <c r="G82" s="2">
        <f>SEP_2022!B82-B82</f>
        <v>0.89000000000000057</v>
      </c>
      <c r="H82" s="2">
        <f>SEP_2022!C82-C82</f>
        <v>7.6760000000000019</v>
      </c>
      <c r="I82" s="2">
        <f>SEP_2022!D82-D82</f>
        <v>18.971999999999994</v>
      </c>
      <c r="J82" s="2">
        <f>SEP_2022!E82-E82</f>
        <v>15.97699999999999</v>
      </c>
    </row>
    <row r="83" spans="1:10" x14ac:dyDescent="0.25">
      <c r="A83" s="10" t="s">
        <v>78</v>
      </c>
      <c r="B83" s="11">
        <v>4594.8999999999996</v>
      </c>
      <c r="C83" s="11">
        <v>5172.2</v>
      </c>
      <c r="D83" s="11">
        <v>5515.9</v>
      </c>
      <c r="E83" s="11">
        <v>5101</v>
      </c>
      <c r="G83" s="11">
        <f>SEP_2022!B83-B83</f>
        <v>-1154.0079999999998</v>
      </c>
      <c r="H83" s="11">
        <f>SEP_2022!C83-C83</f>
        <v>-111.02550876483565</v>
      </c>
      <c r="I83" s="11">
        <f>SEP_2022!D83-D83</f>
        <v>1876.3374745453357</v>
      </c>
      <c r="J83" s="11">
        <f>SEP_2022!E83-E83</f>
        <v>1546.5032335861697</v>
      </c>
    </row>
    <row r="84" spans="1:10" x14ac:dyDescent="0.25">
      <c r="A84" s="12" t="s">
        <v>79</v>
      </c>
      <c r="B84" s="2">
        <v>4133.2</v>
      </c>
      <c r="C84" s="2">
        <v>4828.8999999999996</v>
      </c>
      <c r="D84" s="2">
        <v>5227.2</v>
      </c>
      <c r="E84" s="2">
        <v>4874.5</v>
      </c>
      <c r="G84" s="2">
        <f>SEP_2022!B84-B84</f>
        <v>-984.11799999999994</v>
      </c>
      <c r="H84" s="2">
        <f>SEP_2022!C84-C84</f>
        <v>-453.49298779855144</v>
      </c>
      <c r="I84" s="2">
        <f>SEP_2022!D84-D84</f>
        <v>1534.8678497163301</v>
      </c>
      <c r="J84" s="2">
        <f>SEP_2022!E84-E84</f>
        <v>1200.5233749695162</v>
      </c>
    </row>
    <row r="85" spans="1:10" x14ac:dyDescent="0.25">
      <c r="A85" s="13" t="s">
        <v>80</v>
      </c>
      <c r="B85" s="2">
        <v>4069.3</v>
      </c>
      <c r="C85" s="2">
        <v>4788.6000000000004</v>
      </c>
      <c r="D85" s="2">
        <v>5147.8</v>
      </c>
      <c r="E85" s="2">
        <v>4665.6000000000004</v>
      </c>
      <c r="G85" s="2">
        <f>SEP_2022!B85-B85</f>
        <v>-1005.2440000000001</v>
      </c>
      <c r="H85" s="2">
        <f>SEP_2022!C85-C85</f>
        <v>-591.20926996985418</v>
      </c>
      <c r="I85" s="2">
        <f>SEP_2022!D85-D85</f>
        <v>1531.6654401840096</v>
      </c>
      <c r="J85" s="2">
        <f>SEP_2022!E85-E85</f>
        <v>1316.5612744382324</v>
      </c>
    </row>
    <row r="86" spans="1:10" x14ac:dyDescent="0.25">
      <c r="A86" s="13" t="s">
        <v>81</v>
      </c>
      <c r="B86" s="2">
        <v>88.7</v>
      </c>
      <c r="C86" s="2">
        <v>64.599999999999994</v>
      </c>
      <c r="D86" s="2">
        <v>150.5</v>
      </c>
      <c r="E86" s="2">
        <v>231.8</v>
      </c>
      <c r="G86" s="2">
        <f>SEP_2022!B86-B86</f>
        <v>10.518000000000001</v>
      </c>
      <c r="H86" s="2">
        <f>SEP_2022!C86-C86</f>
        <v>27.172908958152817</v>
      </c>
      <c r="I86" s="2">
        <f>SEP_2022!D86-D86</f>
        <v>-95.127833727500558</v>
      </c>
      <c r="J86" s="2">
        <f>SEP_2022!E86-E86</f>
        <v>-172.7206479888157</v>
      </c>
    </row>
    <row r="87" spans="1:10" x14ac:dyDescent="0.25">
      <c r="A87" s="13" t="s">
        <v>82</v>
      </c>
      <c r="B87" s="2">
        <v>-24.7</v>
      </c>
      <c r="C87" s="2">
        <v>-24.3</v>
      </c>
      <c r="D87" s="2">
        <v>-71.099999999999994</v>
      </c>
      <c r="E87" s="2">
        <v>-22.9</v>
      </c>
      <c r="G87" s="2">
        <f>SEP_2022!B87-B87</f>
        <v>10.507999999999999</v>
      </c>
      <c r="H87" s="2">
        <f>SEP_2022!C87-C87</f>
        <v>110.54337321314924</v>
      </c>
      <c r="I87" s="2">
        <f>SEP_2022!D87-D87</f>
        <v>98.330243259820577</v>
      </c>
      <c r="J87" s="2">
        <f>SEP_2022!E87-E87</f>
        <v>56.682748520098606</v>
      </c>
    </row>
    <row r="88" spans="1:10" x14ac:dyDescent="0.25">
      <c r="A88" s="12" t="s">
        <v>40</v>
      </c>
      <c r="B88" s="2">
        <v>461.6</v>
      </c>
      <c r="C88" s="2">
        <v>343.3</v>
      </c>
      <c r="D88" s="2">
        <v>288.7</v>
      </c>
      <c r="E88" s="2">
        <v>226.5</v>
      </c>
      <c r="G88" s="2">
        <f>SEP_2022!B88-B88</f>
        <v>-169.79000000000002</v>
      </c>
      <c r="H88" s="2">
        <f>SEP_2022!C88-C88</f>
        <v>342.46747903371619</v>
      </c>
      <c r="I88" s="2">
        <f>SEP_2022!D88-D88</f>
        <v>341.46962482900523</v>
      </c>
      <c r="J88" s="2">
        <f>SEP_2022!E88-E88</f>
        <v>345.97985861665336</v>
      </c>
    </row>
    <row r="89" spans="1:10" x14ac:dyDescent="0.25">
      <c r="A89" s="17" t="s">
        <v>83</v>
      </c>
      <c r="B89" s="18">
        <f t="shared" ref="B89:E89" si="8">B4-B43</f>
        <v>-7718.0999999999985</v>
      </c>
      <c r="C89" s="18">
        <f t="shared" si="8"/>
        <v>-5213.4999999999927</v>
      </c>
      <c r="D89" s="18">
        <f t="shared" si="8"/>
        <v>-3864.4000000000015</v>
      </c>
      <c r="E89" s="18">
        <f t="shared" si="8"/>
        <v>-3815.1999999999898</v>
      </c>
      <c r="G89" s="18">
        <f t="shared" ref="G89:J89" si="9">G4-G43</f>
        <v>1744.9559999999958</v>
      </c>
      <c r="H89" s="18">
        <f t="shared" si="9"/>
        <v>1453.8699571926561</v>
      </c>
      <c r="I89" s="18">
        <f t="shared" si="9"/>
        <v>-710.82059930643209</v>
      </c>
      <c r="J89" s="18">
        <f t="shared" si="9"/>
        <v>-2683.6822613242693</v>
      </c>
    </row>
    <row r="90" spans="1:10" x14ac:dyDescent="0.25">
      <c r="A90" s="17" t="s">
        <v>4</v>
      </c>
      <c r="B90" s="19">
        <f t="shared" ref="B90:E90" si="10">B89/B$91*100</f>
        <v>-7.920905716213487</v>
      </c>
      <c r="C90" s="19">
        <f t="shared" si="10"/>
        <v>-4.9400458946640367</v>
      </c>
      <c r="D90" s="19">
        <f t="shared" si="10"/>
        <v>-3.3931149134270493</v>
      </c>
      <c r="E90" s="19">
        <f t="shared" si="10"/>
        <v>-3.2555438392943823</v>
      </c>
      <c r="G90" s="19">
        <f t="shared" ref="G90:J90" si="11">G89/G$91*100</f>
        <v>1.7711153740750849</v>
      </c>
      <c r="H90" s="19">
        <f t="shared" si="11"/>
        <v>1.334883105711334</v>
      </c>
      <c r="I90" s="19">
        <f t="shared" si="11"/>
        <v>-0.57375472353555712</v>
      </c>
      <c r="J90" s="19">
        <f t="shared" si="11"/>
        <v>-2.0239129960193276</v>
      </c>
    </row>
    <row r="91" spans="1:10" x14ac:dyDescent="0.25">
      <c r="A91" s="12" t="s">
        <v>84</v>
      </c>
      <c r="B91" s="2">
        <v>97439.614565814598</v>
      </c>
      <c r="C91" s="2">
        <v>105535.456778475</v>
      </c>
      <c r="D91" s="2">
        <v>113889.45257079294</v>
      </c>
      <c r="E91" s="2">
        <v>117190.86543853482</v>
      </c>
      <c r="G91" s="2">
        <f>SEP_2022!B91</f>
        <v>98523</v>
      </c>
      <c r="H91" s="2">
        <f>SEP_2022!C91</f>
        <v>108913.65326089106</v>
      </c>
      <c r="I91" s="2">
        <f>SEP_2022!D91</f>
        <v>123889.28058426357</v>
      </c>
      <c r="J91" s="2">
        <f>SEP_2022!E91</f>
        <v>132598.69700933731</v>
      </c>
    </row>
    <row r="118" spans="2:10" x14ac:dyDescent="0.25">
      <c r="B118" s="20"/>
      <c r="C118" s="20"/>
      <c r="D118" s="20"/>
      <c r="E118" s="20"/>
      <c r="G118" s="20"/>
      <c r="H118" s="20"/>
      <c r="I118" s="20"/>
      <c r="J118" s="20"/>
    </row>
    <row r="119" spans="2:10" x14ac:dyDescent="0.25">
      <c r="B119" s="20"/>
      <c r="C119" s="20"/>
      <c r="D119" s="20"/>
      <c r="E119" s="20"/>
      <c r="G119" s="20"/>
      <c r="H119" s="20"/>
      <c r="I119" s="20"/>
      <c r="J119" s="20"/>
    </row>
    <row r="120" spans="2:10" x14ac:dyDescent="0.25">
      <c r="B120" s="20"/>
      <c r="C120" s="20"/>
      <c r="D120" s="20"/>
      <c r="E120" s="20"/>
      <c r="G120" s="20"/>
      <c r="H120" s="20"/>
      <c r="I120" s="20"/>
      <c r="J120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C119FC22A0543BBECA9CA435733F4" ma:contentTypeVersion="8" ma:contentTypeDescription="Create a new document." ma:contentTypeScope="" ma:versionID="940946079df200bbc9a75f9666ef60a8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211a0ab1ba26d63cf916f4ea170b268d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D5C5E3-3811-42C7-8050-E1195CBC087B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d76330f-e8f1-434f-b6cd-d02727bbea5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070D2F-CB06-41A5-BFEE-96B623B87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E8C0FE-4E6B-41B1-A23D-8E15C780EE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SEP_2022</vt:lpstr>
      <vt:lpstr>Rozdiel_v_prognózach</vt:lpstr>
      <vt:lpstr>JUL_2022</vt:lpstr>
      <vt:lpstr>FEB_2022</vt:lpstr>
      <vt:lpstr>RVS_2022_2024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Medveď</dc:creator>
  <cp:lastModifiedBy>Pavol Majher</cp:lastModifiedBy>
  <dcterms:created xsi:type="dcterms:W3CDTF">2022-02-16T12:56:12Z</dcterms:created>
  <dcterms:modified xsi:type="dcterms:W3CDTF">2022-10-19T07:34:27Z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