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3_10\"/>
    </mc:Choice>
  </mc:AlternateContent>
  <xr:revisionPtr revIDLastSave="0" documentId="8_{0CAE29B9-A5C8-498C-84F8-996E2F15ED57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7" r:id="rId1"/>
    <sheet name="2023_vplyvy" sheetId="8" r:id="rId2"/>
    <sheet name="2023_vplyvy_konsolidovan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8" i="7" l="1"/>
  <c r="R49" i="7" s="1"/>
  <c r="R9" i="7"/>
  <c r="Q48" i="7"/>
  <c r="Q49" i="7" s="1"/>
  <c r="Q9" i="7"/>
  <c r="Q10" i="7" s="1"/>
  <c r="P48" i="7"/>
  <c r="P49" i="7" s="1"/>
  <c r="P9" i="7"/>
  <c r="P10" i="7" s="1"/>
  <c r="O48" i="7"/>
  <c r="O49" i="7" s="1"/>
  <c r="O9" i="7"/>
  <c r="N48" i="7"/>
  <c r="N49" i="7" s="1"/>
  <c r="N9" i="7"/>
  <c r="N94" i="7" s="1"/>
  <c r="M48" i="7"/>
  <c r="M49" i="7" s="1"/>
  <c r="M9" i="7"/>
  <c r="M10" i="7" s="1"/>
  <c r="L48" i="7"/>
  <c r="L49" i="7" s="1"/>
  <c r="L9" i="7"/>
  <c r="L10" i="7" s="1"/>
  <c r="R94" i="7" l="1"/>
  <c r="R95" i="7" s="1"/>
  <c r="R10" i="7"/>
  <c r="R1" i="7"/>
  <c r="Q94" i="7"/>
  <c r="P94" i="7"/>
  <c r="P1" i="7" s="1"/>
  <c r="P3" i="7" s="1"/>
  <c r="P2" i="7"/>
  <c r="P95" i="7"/>
  <c r="P4" i="7"/>
  <c r="O94" i="7"/>
  <c r="O95" i="7"/>
  <c r="O1" i="7"/>
  <c r="O10" i="7"/>
  <c r="N1" i="7"/>
  <c r="N2" i="7" s="1"/>
  <c r="N95" i="7"/>
  <c r="N10" i="7"/>
  <c r="N3" i="7"/>
  <c r="M94" i="7"/>
  <c r="M1" i="7" s="1"/>
  <c r="M2" i="7" s="1"/>
  <c r="L94" i="7"/>
  <c r="L1" i="7" s="1"/>
  <c r="L2" i="7" s="1"/>
  <c r="L3" i="7"/>
  <c r="R4" i="7" l="1"/>
  <c r="R2" i="7"/>
  <c r="R3" i="7"/>
  <c r="Q95" i="7"/>
  <c r="Q1" i="7"/>
  <c r="O3" i="7"/>
  <c r="O4" i="7"/>
  <c r="O2" i="7"/>
  <c r="M3" i="7"/>
  <c r="M4" i="7"/>
  <c r="M95" i="7"/>
  <c r="N4" i="7"/>
  <c r="L95" i="7"/>
  <c r="K48" i="7"/>
  <c r="K49" i="7" s="1"/>
  <c r="K9" i="7"/>
  <c r="Q2" i="7" l="1"/>
  <c r="Q4" i="7"/>
  <c r="Q3" i="7"/>
  <c r="K94" i="7"/>
  <c r="K95" i="7" s="1"/>
  <c r="K10" i="7"/>
  <c r="K1" i="7" l="1"/>
  <c r="J48" i="7"/>
  <c r="J49" i="7" s="1"/>
  <c r="J9" i="7"/>
  <c r="J10" i="7" s="1"/>
  <c r="K2" i="7" l="1"/>
  <c r="L4" i="7"/>
  <c r="K3" i="7"/>
  <c r="K4" i="7"/>
  <c r="J94" i="7"/>
  <c r="J1" i="7" l="1"/>
  <c r="J95" i="7"/>
  <c r="J2" i="7" l="1"/>
  <c r="I9" i="7"/>
  <c r="I48" i="7" l="1"/>
  <c r="I49" i="7" s="1"/>
  <c r="G48" i="7"/>
  <c r="G49" i="7" s="1"/>
  <c r="F48" i="7"/>
  <c r="F49" i="7" s="1"/>
  <c r="D48" i="7"/>
  <c r="D49" i="7" s="1"/>
  <c r="I10" i="7"/>
  <c r="G9" i="7"/>
  <c r="G10" i="7" s="1"/>
  <c r="F9" i="7"/>
  <c r="F10" i="7" s="1"/>
  <c r="D9" i="7"/>
  <c r="D10" i="7" s="1"/>
  <c r="D94" i="7" l="1"/>
  <c r="F94" i="7"/>
  <c r="G94" i="7"/>
  <c r="I94" i="7"/>
  <c r="F95" i="7" l="1"/>
  <c r="F1" i="7"/>
  <c r="I95" i="7"/>
  <c r="I1" i="7"/>
  <c r="J4" i="7" s="1"/>
  <c r="G95" i="7"/>
  <c r="G1" i="7"/>
  <c r="D1" i="7"/>
  <c r="D95" i="7"/>
  <c r="D2" i="7" l="1"/>
  <c r="J3" i="7"/>
  <c r="G4" i="7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<sst xmlns="http://schemas.openxmlformats.org/spreadsheetml/2006/main" count="306" uniqueCount="181">
  <si>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</si>
  <si>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</si>
  <si>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</si>
  <si>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</si>
  <si>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</si>
  <si>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</si>
  <si>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</si>
  <si>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</si>
  <si>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</si>
  <si>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</si>
  <si>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</si>
  <si>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</si>
  <si>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</si>
  <si>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</si>
  <si>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</si>
  <si>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</si>
  <si>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</si>
  <si>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</si>
  <si>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</si>
  <si>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</si>
  <si>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</si>
  <si>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</si>
  <si>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</si>
  <si>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</si>
  <si>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</si>
  <si>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</si>
  <si>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</si>
  <si>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</si>
  <si>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</si>
  <si>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</si>
  <si>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</si>
  <si>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</si>
  <si>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</si>
  <si>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</si>
  <si>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</si>
  <si>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</si>
  <si>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</si>
  <si>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</si>
  <si>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</si>
  <si>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</si>
  <si>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</si>
  <si>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</si>
  <si>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</si>
  <si>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</si>
  <si>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</si>
  <si>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</si>
  <si>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</si>
  <si>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</si>
  <si>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</si>
  <si>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</si>
  <si>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</si>
  <si>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</si>
  <si>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</si>
  <si>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</si>
  <si>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</si>
  <si>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</si>
  <si>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</si>
  <si>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</si>
  <si>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</si>
  <si>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</si>
  <si>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</si>
  <si>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</si>
  <si>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</si>
  <si>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</si>
  <si>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</si>
  <si>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</si>
  <si>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</si>
  <si>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</si>
  <si>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</si>
  <si>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</si>
  <si>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</si>
  <si>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</si>
  <si>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</si>
  <si>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</si>
  <si>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</si>
  <si>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</si>
  <si>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</si>
  <si>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</si>
  <si>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</si>
  <si>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</si>
  <si>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</si>
  <si>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</si>
  <si>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</si>
  <si>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</si>
  <si>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</si>
  <si>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</si>
  <si>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</si>
  <si>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</si>
  <si>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</si>
  <si>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</si>
  <si>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</si>
  <si>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</si>
  <si>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</si>
  <si>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</si>
  <si>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</si>
  <si>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</si>
  <si>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</si>
  <si>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</si>
  <si>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</si>
  <si>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</si>
  <si>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</si>
  <si>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</si>
  <si>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</si>
  <si>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</si>
  <si>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</si>
  <si>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</si>
  <si>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</si>
  <si>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</si>
  <si>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</si>
  <si>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</si>
  <si>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</si>
  <si>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</si>
  <si>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</si>
  <si>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</si>
  <si>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</si>
  <si>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</si>
  <si>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</si>
  <si>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</si>
  <si>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</si>
  <si>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</si>
  <si>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</si>
  <si>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</si>
  <si>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</si>
  <si>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</si>
  <si>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</si>
  <si>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</si>
  <si>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</si>
  <si>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</si>
  <si>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</si>
  <si>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</si>
  <si>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</si>
  <si>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</si>
  <si>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</si>
  <si>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</si>
  <si>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</si>
  <si>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</si>
  <si>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</si>
  <si>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</si>
  <si>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</si>
  <si>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</si>
  <si>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</si>
  <si>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</si>
  <si>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</si>
  <si>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</si>
  <si>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</si>
  <si>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</si>
  <si>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</si>
  <si>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</si>
  <si>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</si>
  <si>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</si>
  <si>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</si>
  <si>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</si>
  <si>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</si>
  <si>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</si>
  <si>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</si>
  <si>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Tržby ŽSR</t>
  </si>
  <si>
    <t>Tržby ZSSK</t>
  </si>
  <si>
    <t>Tržby NDS</t>
  </si>
  <si>
    <t>*- pri konsolidácii vylučujeme vplyv transferov medzi subjektami verejnej správy</t>
  </si>
  <si>
    <t>ROK 2023</t>
  </si>
  <si>
    <t>Rozpočet VS 2023</t>
  </si>
  <si>
    <t>Porovnanie voči schválenému RVS 2023</t>
  </si>
  <si>
    <t>PS 2023-2025</t>
  </si>
  <si>
    <t>NRVS 2023-2025</t>
  </si>
  <si>
    <t>2023/01</t>
  </si>
  <si>
    <t>Odhad hospodárenia verejnej správy (ESA 2010, odchýlky od RVS 2023-2025, v mil. eur)</t>
  </si>
  <si>
    <t>Odhad hospodárenia verejnej správy (ESA 2010, odchýlky od RVS 2023-2025, NA KONSOLIDOVANEJ* BÁZE, v mil. eur)</t>
  </si>
  <si>
    <t>Opatrenia vlády v súvislosti s vojnou na Ukrajine</t>
  </si>
  <si>
    <t>Opatrenia vlády na kompenzáciu cien energií</t>
  </si>
  <si>
    <t>Opatrenia na riešenie pandémie</t>
  </si>
  <si>
    <t>2023/02</t>
  </si>
  <si>
    <t>2023/03</t>
  </si>
  <si>
    <t>2023/04</t>
  </si>
  <si>
    <t>2023/05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</si>
  <si>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2023-2026</t>
    </r>
  </si>
  <si>
    <t>2023/06</t>
  </si>
  <si>
    <t>Pozn: vzhľadom na spôsob rozpočtovania kapitálových výdavkov štátneho rozpočtu v údajoch nekonsolidujeme kapitálové transfery zo štátneho rozpočtu do subjektov VS</t>
  </si>
  <si>
    <t>2023/07</t>
  </si>
  <si>
    <t>2023/08</t>
  </si>
  <si>
    <t>2023/09</t>
  </si>
  <si>
    <t>2023/10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</si>
</sst>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11"/>
      <color rgb="FF13B5E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3" fontId="14" fillId="2" borderId="0" xfId="0" applyNumberFormat="1" applyFont="1" applyFill="1"/>
    <xf numFmtId="3" fontId="14" fillId="0" borderId="0" xfId="0" applyNumberFormat="1" applyFont="1"/>
    <xf numFmtId="0" fontId="15" fillId="0" borderId="0" xfId="2" applyFont="1" applyAlignment="1">
      <alignment horizontal="left" vertical="center" indent="1"/>
    </xf>
    <xf numFmtId="3" fontId="6" fillId="2" borderId="0" xfId="0" applyNumberFormat="1" applyFont="1" applyFill="1"/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3" fontId="11" fillId="2" borderId="0" xfId="0" applyNumberFormat="1" applyFont="1" applyFill="1"/>
    <xf numFmtId="0" fontId="16" fillId="0" borderId="0" xfId="0" applyFont="1"/>
    <xf numFmtId="0" fontId="16" fillId="0" borderId="0" xfId="2" applyFont="1" applyAlignment="1">
      <alignment vertical="center"/>
    </xf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0" fontId="15" fillId="0" borderId="0" xfId="2" applyFont="1" applyAlignment="1">
      <alignment horizontal="left" vertical="center" indent="4"/>
    </xf>
    <xf numFmtId="4" fontId="11" fillId="2" borderId="0" xfId="0" applyNumberFormat="1" applyFont="1" applyFill="1"/>
    <xf numFmtId="3" fontId="4" fillId="0" borderId="1" xfId="0" applyNumberFormat="1" applyFont="1" applyBorder="1" applyAlignment="1">
      <alignment horizontal="left"/>
    </xf>
    <xf numFmtId="0" fontId="15" fillId="0" borderId="0" xfId="2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21" fillId="3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0" fillId="0" borderId="0" xfId="2" applyFont="1" applyAlignment="1">
      <alignment vertical="center"/>
    </xf>
    <xf numFmtId="3" fontId="20" fillId="0" borderId="0" xfId="0" applyNumberFormat="1" applyFont="1"/>
    <xf numFmtId="0" fontId="22" fillId="0" borderId="0" xfId="2" applyFont="1" applyAlignment="1">
      <alignment horizontal="left" vertical="center" indent="1"/>
    </xf>
    <xf numFmtId="3" fontId="0" fillId="0" borderId="0" xfId="0" applyNumberFormat="1"/>
    <xf numFmtId="3" fontId="21" fillId="2" borderId="0" xfId="0" applyNumberFormat="1" applyFont="1" applyFill="1"/>
    <xf numFmtId="0" fontId="20" fillId="0" borderId="0" xfId="6" applyFont="1" applyAlignment="1">
      <alignment vertical="top"/>
    </xf>
    <xf numFmtId="3" fontId="0" fillId="0" borderId="2" xfId="0" applyNumberFormat="1" applyBorder="1" applyAlignment="1">
      <alignment horizontal="right"/>
    </xf>
    <xf numFmtId="1" fontId="23" fillId="0" borderId="0" xfId="6" applyNumberFormat="1" applyFont="1" applyAlignment="1">
      <alignment horizontal="right" vertical="top"/>
    </xf>
    <xf numFmtId="0" fontId="23" fillId="0" borderId="0" xfId="6" applyFont="1" applyAlignment="1">
      <alignment vertical="top"/>
    </xf>
    <xf numFmtId="0" fontId="11" fillId="4" borderId="0" xfId="0" applyFont="1" applyFill="1" applyAlignment="1">
      <alignment horizontal="right"/>
    </xf>
    <xf numFmtId="3" fontId="11" fillId="4" borderId="0" xfId="0" applyNumberFormat="1" applyFont="1" applyFill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R96"/>
  <sheetViews>
    <sheetView showGridLines="0" tabSelected="1" zoomScaleNormal="100" workbookViewId="0">
      <pane xSplit="3" ySplit="8" topLeftCell="I9" activePane="bottomRight" state="frozen"/>
      <selection pane="topRight" activeCell="D1" sqref="D1"/>
      <selection pane="bottomLeft" activeCell="A7" sqref="A7"/>
      <selection pane="bottomRight"/>
    </sheetView>
  </sheetViews>
  <sheetFormatPr defaultColWidth="9.33203125" defaultRowHeight="15" customHeight="1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hidden="1" customWidth="1"/>
    <col min="8" max="8" width="0.6640625" customWidth="1"/>
    <col min="9" max="14" width="14.6640625" customWidth="1"/>
    <col min="15" max="15" width="12.21875" bestFit="1" customWidth="1"/>
    <col min="16" max="18" width="12.5546875" bestFit="1" customWidth="1"/>
  </cols>
  <sheetData>
    <row r="1" spans="1:18" ht="15" customHeight="1" thickBot="1" x14ac:dyDescent="0.35">
      <c r="A1" s="1"/>
      <c r="B1" s="1"/>
      <c r="D1" s="2">
        <f>D94</f>
        <v>-7871.195999999989</v>
      </c>
      <c r="E1" s="3"/>
      <c r="F1" s="2">
        <f>F94</f>
        <v>0</v>
      </c>
      <c r="G1" s="2">
        <f>G94</f>
        <v>0</v>
      </c>
      <c r="H1" s="3"/>
      <c r="I1" s="2">
        <f t="shared" ref="I1:J1" si="0">I94</f>
        <v>-7392.4449363430176</v>
      </c>
      <c r="J1" s="2">
        <f t="shared" si="0"/>
        <v>-7439.0345950944975</v>
      </c>
      <c r="K1" s="2">
        <f t="shared" ref="K1:L1" si="1">K94</f>
        <v>-7092.8544664019064</v>
      </c>
      <c r="L1" s="2">
        <f t="shared" si="1"/>
        <v>-6996.6088893896813</v>
      </c>
      <c r="M1" s="2">
        <f t="shared" ref="M1:N1" si="2">M94</f>
        <v>-7499.8844587409912</v>
      </c>
      <c r="N1" s="2">
        <f t="shared" si="2"/>
        <v>-6996.3029421222745</v>
      </c>
      <c r="O1" s="2">
        <f t="shared" ref="O1:P1" si="3">O94</f>
        <v>-6819.2928573236277</v>
      </c>
      <c r="P1" s="2">
        <f t="shared" si="3"/>
        <v>-6766.8063236546586</v>
      </c>
      <c r="Q1" s="2">
        <f t="shared" ref="Q1:R1" si="4">Q94</f>
        <v>-6973.5959184915628</v>
      </c>
      <c r="R1" s="2">
        <f t="shared" si="4"/>
        <v>-6771.5589499698326</v>
      </c>
    </row>
    <row r="2" spans="1:18" ht="15" customHeight="1" x14ac:dyDescent="0.3">
      <c r="A2" s="1"/>
      <c r="B2" s="34" t="s">
        <v>126</v>
      </c>
      <c r="C2" s="4"/>
      <c r="D2" s="5" t="str">
        <f>TEXT(ROUND(D1,0),"# ###")&amp;" mil.eur"</f>
        <v>-7 871 mil.eur</v>
      </c>
      <c r="E2" s="4"/>
      <c r="F2" s="5" t="str">
        <f>TEXT(ROUND(F1,0),"# ###")&amp;" mil.eur"</f>
        <v xml:space="preserve"> mil.eur</v>
      </c>
      <c r="G2" s="5" t="str">
        <f>TEXT(ROUND(G1,0),"# ###")&amp;" mil.eur"</f>
        <v xml:space="preserve"> mil.eur</v>
      </c>
      <c r="H2" s="4"/>
      <c r="I2" s="5" t="str">
        <f t="shared" ref="I2:J2" si="5">TEXT(ROUND(I1,0),"# ###")&amp;" mil.eur"</f>
        <v>-7 392 mil.eur</v>
      </c>
      <c r="J2" s="5" t="str">
        <f t="shared" si="5"/>
        <v>-7 439 mil.eur</v>
      </c>
      <c r="K2" s="5" t="str">
        <f t="shared" ref="K2:L2" si="6">TEXT(ROUND(K1,0),"# ###")&amp;" mil.eur"</f>
        <v>-7 093 mil.eur</v>
      </c>
      <c r="L2" s="5" t="str">
        <f t="shared" si="6"/>
        <v>-6 997 mil.eur</v>
      </c>
      <c r="M2" s="5" t="str">
        <f t="shared" ref="M2:N2" si="7">TEXT(ROUND(M1,0),"# ###")&amp;" mil.eur"</f>
        <v>-7 500 mil.eur</v>
      </c>
      <c r="N2" s="5" t="str">
        <f t="shared" si="7"/>
        <v>-6 996 mil.eur</v>
      </c>
      <c r="O2" s="5" t="str">
        <f t="shared" ref="O2:P2" si="8">TEXT(ROUND(O1,0),"# ###")&amp;" mil.eur"</f>
        <v>-6 819 mil.eur</v>
      </c>
      <c r="P2" s="5" t="str">
        <f t="shared" si="8"/>
        <v>-6 767 mil.eur</v>
      </c>
      <c r="Q2" s="5" t="str">
        <f t="shared" ref="Q2:R2" si="9">TEXT(ROUND(Q1,0),"# ###")&amp;" mil.eur"</f>
        <v>-6 974 mil.eur</v>
      </c>
      <c r="R2" s="5" t="str">
        <f t="shared" si="9"/>
        <v>-6 772 mil.eur</v>
      </c>
    </row>
    <row r="3" spans="1:18" ht="15" customHeight="1" x14ac:dyDescent="0.3">
      <c r="A3" s="1"/>
      <c r="B3" s="36" t="s">
        <v>161</v>
      </c>
      <c r="C3" s="6"/>
      <c r="D3" s="7"/>
      <c r="E3" s="6"/>
      <c r="F3" s="7" t="str">
        <f>IF(F1-$D$1&gt;0,"+","")&amp;TEXT(ROUND((F1-$D$1),0),"# ###")&amp;" mil.eur"</f>
        <v>+7 871 mil.eur</v>
      </c>
      <c r="G3" s="7" t="str">
        <f>IF(G1-$D$1&gt;0,"+","")&amp;TEXT(ROUND((G1-$D$1),0),"# ###")&amp;" mil.eur"</f>
        <v>+7 871 mil.eur</v>
      </c>
      <c r="H3" s="6"/>
      <c r="I3" s="7" t="str">
        <f t="shared" ref="I3:J3" si="10">IF(I1-$D$1&gt;0,"+","")&amp;TEXT(ROUND((I1-$D$1),0),"# ###")&amp;" mil.eur"</f>
        <v>+479 mil.eur</v>
      </c>
      <c r="J3" s="7" t="str">
        <f t="shared" si="10"/>
        <v>+432 mil.eur</v>
      </c>
      <c r="K3" s="7" t="str">
        <f t="shared" ref="K3:L3" si="11">IF(K1-$D$1&gt;0,"+","")&amp;TEXT(ROUND((K1-$D$1),0),"# ###")&amp;" mil.eur"</f>
        <v>+778 mil.eur</v>
      </c>
      <c r="L3" s="7" t="str">
        <f t="shared" si="11"/>
        <v>+875 mil.eur</v>
      </c>
      <c r="M3" s="7" t="str">
        <f t="shared" ref="M3:N3" si="12">IF(M1-$D$1&gt;0,"+","")&amp;TEXT(ROUND((M1-$D$1),0),"# ###")&amp;" mil.eur"</f>
        <v>+371 mil.eur</v>
      </c>
      <c r="N3" s="7" t="str">
        <f t="shared" si="12"/>
        <v>+875 mil.eur</v>
      </c>
      <c r="O3" s="7" t="str">
        <f t="shared" ref="O3:P3" si="13">IF(O1-$D$1&gt;0,"+","")&amp;TEXT(ROUND((O1-$D$1),0),"# ###")&amp;" mil.eur"</f>
        <v>+1 052 mil.eur</v>
      </c>
      <c r="P3" s="7" t="str">
        <f t="shared" si="13"/>
        <v>+1 104 mil.eur</v>
      </c>
      <c r="Q3" s="7" t="str">
        <f t="shared" ref="Q3:R3" si="14">IF(Q1-$D$1&gt;0,"+","")&amp;TEXT(ROUND((Q1-$D$1),0),"# ###")&amp;" mil.eur"</f>
        <v>+898 mil.eur</v>
      </c>
      <c r="R3" s="7" t="str">
        <f t="shared" si="14"/>
        <v>+1 100 mil.eur</v>
      </c>
    </row>
    <row r="4" spans="1:18" ht="15" customHeight="1" thickBot="1" x14ac:dyDescent="0.35">
      <c r="A4" s="1"/>
      <c r="B4" s="8" t="s">
        <v>0</v>
      </c>
      <c r="C4" s="9"/>
      <c r="D4" s="10"/>
      <c r="E4" s="9"/>
      <c r="F4" s="10"/>
      <c r="G4" s="10" t="e">
        <f>IF(G1-#REF!&gt;0,"+","")&amp;TEXT(ROUND((G1-#REF!),0),"# ###")&amp;" mil.eur"</f>
        <v>#REF!</v>
      </c>
      <c r="H4" s="9"/>
      <c r="I4" s="10"/>
      <c r="J4" s="45" t="str">
        <f t="shared" ref="J4:R4" si="15">IF(J1-I1&gt;0,"+","")&amp;TEXT(ROUND((J1-I1),0),"# ###")&amp;" mil.eur"</f>
        <v>-47 mil.eur</v>
      </c>
      <c r="K4" s="45" t="str">
        <f t="shared" si="15"/>
        <v>+346 mil.eur</v>
      </c>
      <c r="L4" s="45" t="str">
        <f t="shared" si="15"/>
        <v>+96 mil.eur</v>
      </c>
      <c r="M4" s="45" t="str">
        <f t="shared" si="15"/>
        <v>-503 mil.eur</v>
      </c>
      <c r="N4" s="45" t="str">
        <f t="shared" si="15"/>
        <v>+504 mil.eur</v>
      </c>
      <c r="O4" s="45" t="str">
        <f t="shared" si="15"/>
        <v>+177 mil.eur</v>
      </c>
      <c r="P4" s="45" t="str">
        <f t="shared" si="15"/>
        <v>+52 mil.eur</v>
      </c>
      <c r="Q4" s="45" t="str">
        <f t="shared" si="15"/>
        <v>-207 mil.eur</v>
      </c>
      <c r="R4" s="45" t="str">
        <f t="shared" si="15"/>
        <v>+202 mil.eur</v>
      </c>
    </row>
    <row r="5" spans="1:18" ht="15" customHeight="1" x14ac:dyDescent="0.3">
      <c r="A5" s="1"/>
      <c r="B5" s="50" t="s">
        <v>159</v>
      </c>
      <c r="C5" s="1"/>
      <c r="D5" s="1"/>
      <c r="E5" s="1"/>
      <c r="F5" s="11"/>
      <c r="G5" s="11"/>
      <c r="H5" s="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5" customHeight="1" thickBot="1" x14ac:dyDescent="0.35">
      <c r="A6" s="1"/>
      <c r="B6" s="51"/>
      <c r="C6" s="1"/>
      <c r="D6" s="1"/>
      <c r="E6" s="1"/>
      <c r="F6" s="11"/>
      <c r="G6" s="11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" customHeight="1" thickBot="1" x14ac:dyDescent="0.35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  <c r="K7" s="15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15" t="s">
        <v>3</v>
      </c>
      <c r="Q7" s="15" t="s">
        <v>3</v>
      </c>
      <c r="R7" s="15" t="s">
        <v>3</v>
      </c>
    </row>
    <row r="8" spans="1:18" ht="15" customHeight="1" x14ac:dyDescent="0.3">
      <c r="A8" s="1"/>
      <c r="B8" s="16" t="s">
        <v>77</v>
      </c>
      <c r="C8" s="17"/>
      <c r="D8" s="17" t="s">
        <v>160</v>
      </c>
      <c r="E8" s="17"/>
      <c r="F8" s="17" t="s">
        <v>162</v>
      </c>
      <c r="G8" s="17" t="s">
        <v>163</v>
      </c>
      <c r="H8" s="17"/>
      <c r="I8" s="17" t="s">
        <v>164</v>
      </c>
      <c r="J8" s="17" t="s">
        <v>170</v>
      </c>
      <c r="K8" s="17" t="s">
        <v>171</v>
      </c>
      <c r="L8" s="17" t="s">
        <v>172</v>
      </c>
      <c r="M8" s="17" t="s">
        <v>173</v>
      </c>
      <c r="N8" s="17" t="s">
        <v>175</v>
      </c>
      <c r="O8" s="17" t="s">
        <v>177</v>
      </c>
      <c r="P8" s="17" t="s">
        <v>178</v>
      </c>
      <c r="Q8" s="17" t="s">
        <v>179</v>
      </c>
      <c r="R8" s="17" t="s">
        <v>180</v>
      </c>
    </row>
    <row r="9" spans="1:18" s="27" customFormat="1" ht="15" customHeight="1" x14ac:dyDescent="0.3">
      <c r="B9" s="28" t="s">
        <v>79</v>
      </c>
      <c r="C9" s="29"/>
      <c r="D9" s="30">
        <f>D11+D31+D36+D43</f>
        <v>51094.393000000004</v>
      </c>
      <c r="E9" s="29"/>
      <c r="F9" s="30">
        <f>F11+F31+F36+F43</f>
        <v>0</v>
      </c>
      <c r="G9" s="30">
        <f>G11+G31+G36+G43</f>
        <v>0</v>
      </c>
      <c r="H9" s="29"/>
      <c r="I9" s="30">
        <f t="shared" ref="I9:N9" si="16">I11+I31+I36+I43</f>
        <v>51060.909829649136</v>
      </c>
      <c r="J9" s="30">
        <f t="shared" si="16"/>
        <v>49948.763039972473</v>
      </c>
      <c r="K9" s="30">
        <f t="shared" si="16"/>
        <v>50381.806470366479</v>
      </c>
      <c r="L9" s="30">
        <f t="shared" si="16"/>
        <v>50512.197859822103</v>
      </c>
      <c r="M9" s="30">
        <f t="shared" si="16"/>
        <v>50602.136883002087</v>
      </c>
      <c r="N9" s="30">
        <f t="shared" si="16"/>
        <v>49700.483592248384</v>
      </c>
      <c r="O9" s="30">
        <f t="shared" ref="O9:P9" si="17">O11+O31+O36+O43</f>
        <v>49908.688849141858</v>
      </c>
      <c r="P9" s="30">
        <f t="shared" si="17"/>
        <v>50549.146887537492</v>
      </c>
      <c r="Q9" s="30">
        <f t="shared" ref="Q9:R9" si="18">Q11+Q31+Q36+Q43</f>
        <v>50093.324877274885</v>
      </c>
      <c r="R9" s="30">
        <f t="shared" si="18"/>
        <v>50189.63675735757</v>
      </c>
    </row>
    <row r="10" spans="1:18" s="27" customFormat="1" ht="15" customHeight="1" x14ac:dyDescent="0.3">
      <c r="B10" s="28" t="s">
        <v>7</v>
      </c>
      <c r="C10" s="29"/>
      <c r="D10" s="31">
        <f>D9/D$96*100</f>
        <v>41.775277341630634</v>
      </c>
      <c r="E10" s="29"/>
      <c r="F10" s="31" t="e">
        <f>F9/F$96*100</f>
        <v>#DIV/0!</v>
      </c>
      <c r="G10" s="31" t="e">
        <f>G9/G$96*100</f>
        <v>#DIV/0!</v>
      </c>
      <c r="H10" s="29"/>
      <c r="I10" s="31">
        <f t="shared" ref="I10:J10" si="19">I9/I$96*100</f>
        <v>41.21495385948257</v>
      </c>
      <c r="J10" s="31">
        <f t="shared" si="19"/>
        <v>42.161707806164628</v>
      </c>
      <c r="K10" s="31">
        <f t="shared" ref="K10:L10" si="20">K9/K$96*100</f>
        <v>42.527239392303009</v>
      </c>
      <c r="L10" s="31">
        <f t="shared" si="20"/>
        <v>41.828930232795983</v>
      </c>
      <c r="M10" s="31">
        <f t="shared" ref="M10:N10" si="21">M9/M$96*100</f>
        <v>41.903408344721377</v>
      </c>
      <c r="N10" s="31">
        <f t="shared" si="21"/>
        <v>40.483222915601353</v>
      </c>
      <c r="O10" s="31">
        <f t="shared" ref="O10:P10" si="22">O9/O$96*100</f>
        <v>40.652815225731977</v>
      </c>
      <c r="P10" s="31">
        <f t="shared" si="22"/>
        <v>41.174496377754068</v>
      </c>
      <c r="Q10" s="31">
        <f t="shared" ref="Q10:R10" si="23">Q9/Q$96*100</f>
        <v>41.164599707022568</v>
      </c>
      <c r="R10" s="31">
        <f t="shared" si="23"/>
        <v>41.246286868281764</v>
      </c>
    </row>
    <row r="11" spans="1:18" ht="15" customHeight="1" x14ac:dyDescent="0.3">
      <c r="A11" s="1"/>
      <c r="B11" s="18" t="s">
        <v>8</v>
      </c>
      <c r="C11" s="19"/>
      <c r="D11" s="20">
        <v>23893.690000000002</v>
      </c>
      <c r="E11" s="19"/>
      <c r="F11" s="20"/>
      <c r="G11" s="20"/>
      <c r="H11" s="19"/>
      <c r="I11" s="20">
        <v>23925.722736507993</v>
      </c>
      <c r="J11" s="20">
        <v>23417.180902267231</v>
      </c>
      <c r="K11" s="20">
        <v>23750.102009126902</v>
      </c>
      <c r="L11" s="20">
        <v>23794.000009126903</v>
      </c>
      <c r="M11" s="20">
        <v>23849.215156872353</v>
      </c>
      <c r="N11" s="20">
        <v>23913.657953848524</v>
      </c>
      <c r="O11" s="20">
        <v>23956.210960848519</v>
      </c>
      <c r="P11" s="20">
        <v>24017.9074063757</v>
      </c>
      <c r="Q11" s="20">
        <v>23980.126162367662</v>
      </c>
      <c r="R11" s="20">
        <v>23933.668378598661</v>
      </c>
    </row>
    <row r="12" spans="1:18" ht="15" customHeight="1" x14ac:dyDescent="0.3">
      <c r="A12" s="1"/>
      <c r="B12" s="21" t="s">
        <v>9</v>
      </c>
      <c r="C12" s="22"/>
      <c r="D12" s="11">
        <v>14457.145</v>
      </c>
      <c r="E12" s="22"/>
      <c r="F12" s="11"/>
      <c r="G12" s="11"/>
      <c r="H12" s="22"/>
      <c r="I12" s="11">
        <v>14286.890017987263</v>
      </c>
      <c r="J12" s="11">
        <v>14175.052787438774</v>
      </c>
      <c r="K12" s="11">
        <v>14063.5116881596</v>
      </c>
      <c r="L12" s="11">
        <v>14063.861688159599</v>
      </c>
      <c r="M12" s="11">
        <v>14119.076835905049</v>
      </c>
      <c r="N12" s="11">
        <v>14207.444934106314</v>
      </c>
      <c r="O12" s="11">
        <v>14217.469645056313</v>
      </c>
      <c r="P12" s="11">
        <v>14239.166290304755</v>
      </c>
      <c r="Q12" s="11">
        <v>14228.490138523877</v>
      </c>
      <c r="R12" s="11">
        <v>14222.291395600076</v>
      </c>
    </row>
    <row r="13" spans="1:18" ht="15" customHeight="1" x14ac:dyDescent="0.3">
      <c r="A13" s="1"/>
      <c r="B13" s="23" t="s">
        <v>10</v>
      </c>
      <c r="C13" s="22"/>
      <c r="D13" s="11">
        <v>9883.6790000000001</v>
      </c>
      <c r="E13" s="22"/>
      <c r="F13" s="11"/>
      <c r="G13" s="11"/>
      <c r="H13" s="22"/>
      <c r="I13" s="11">
        <v>9505.6749999999993</v>
      </c>
      <c r="J13" s="11">
        <v>9405</v>
      </c>
      <c r="K13" s="11">
        <v>9321</v>
      </c>
      <c r="L13" s="11">
        <v>9321</v>
      </c>
      <c r="M13" s="11">
        <v>9376.2151477454518</v>
      </c>
      <c r="N13" s="11">
        <v>9493</v>
      </c>
      <c r="O13" s="11">
        <v>9493</v>
      </c>
      <c r="P13" s="11">
        <v>9493</v>
      </c>
      <c r="Q13" s="11">
        <v>9493</v>
      </c>
      <c r="R13" s="11">
        <v>9493</v>
      </c>
    </row>
    <row r="14" spans="1:18" ht="15" customHeight="1" x14ac:dyDescent="0.3">
      <c r="A14" s="1"/>
      <c r="B14" s="23" t="s">
        <v>11</v>
      </c>
      <c r="C14" s="22"/>
      <c r="D14" s="11">
        <v>2806.5419999999999</v>
      </c>
      <c r="E14" s="22"/>
      <c r="F14" s="11"/>
      <c r="G14" s="11"/>
      <c r="H14" s="22"/>
      <c r="I14" s="11">
        <v>2666.7510000000002</v>
      </c>
      <c r="J14" s="11">
        <v>2632.1399999999994</v>
      </c>
      <c r="K14" s="11">
        <v>2632.04</v>
      </c>
      <c r="L14" s="11">
        <v>2632.04</v>
      </c>
      <c r="M14" s="11">
        <v>2632.04</v>
      </c>
      <c r="N14" s="11">
        <v>2613.92</v>
      </c>
      <c r="O14" s="11">
        <v>2613.9199999999996</v>
      </c>
      <c r="P14" s="11">
        <v>2618.9</v>
      </c>
      <c r="Q14" s="11">
        <v>2611.1800000000003</v>
      </c>
      <c r="R14" s="11">
        <v>2605.1799999999998</v>
      </c>
    </row>
    <row r="15" spans="1:18" ht="15" customHeight="1" x14ac:dyDescent="0.3">
      <c r="A15" s="1"/>
      <c r="B15" s="23" t="s">
        <v>139</v>
      </c>
      <c r="C15" s="22"/>
      <c r="D15" s="11">
        <v>455.02499999999998</v>
      </c>
      <c r="E15" s="22"/>
      <c r="F15" s="11"/>
      <c r="G15" s="11"/>
      <c r="H15" s="22"/>
      <c r="I15" s="11">
        <v>479.01678086398709</v>
      </c>
      <c r="J15" s="11">
        <v>526.19587010290093</v>
      </c>
      <c r="K15" s="11">
        <v>513.15362683585124</v>
      </c>
      <c r="L15" s="11">
        <v>513.15362683585124</v>
      </c>
      <c r="M15" s="11">
        <v>513.15362683585124</v>
      </c>
      <c r="N15" s="11">
        <v>510.25524961420888</v>
      </c>
      <c r="O15" s="11">
        <v>510.25524961420888</v>
      </c>
      <c r="P15" s="11">
        <v>511.71902777159931</v>
      </c>
      <c r="Q15" s="11">
        <v>511.06665590476234</v>
      </c>
      <c r="R15" s="11">
        <v>511.81928423789014</v>
      </c>
    </row>
    <row r="16" spans="1:18" ht="15" customHeight="1" x14ac:dyDescent="0.3">
      <c r="A16" s="1"/>
      <c r="B16" s="23" t="s">
        <v>140</v>
      </c>
      <c r="C16" s="22"/>
      <c r="D16" s="11">
        <v>0</v>
      </c>
      <c r="E16" s="22"/>
      <c r="F16" s="11"/>
      <c r="G16" s="11"/>
      <c r="H16" s="22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</row>
    <row r="17" spans="1:18" ht="15" customHeight="1" x14ac:dyDescent="0.3">
      <c r="A17" s="1"/>
      <c r="B17" s="23" t="s">
        <v>141</v>
      </c>
      <c r="C17" s="22"/>
      <c r="D17" s="11">
        <v>265.44799999999998</v>
      </c>
      <c r="E17" s="22"/>
      <c r="F17" s="11"/>
      <c r="G17" s="11"/>
      <c r="H17" s="22"/>
      <c r="I17" s="11">
        <v>325.36081977941774</v>
      </c>
      <c r="J17" s="11">
        <v>310.36100000000005</v>
      </c>
      <c r="K17" s="11">
        <v>310.36100000000005</v>
      </c>
      <c r="L17" s="11">
        <v>310.36100000000005</v>
      </c>
      <c r="M17" s="11">
        <v>310.36100000000005</v>
      </c>
      <c r="N17" s="11">
        <v>316.20400000000001</v>
      </c>
      <c r="O17" s="11">
        <v>317.60300000000001</v>
      </c>
      <c r="P17" s="11">
        <v>319.74900000000002</v>
      </c>
      <c r="Q17" s="11">
        <v>317.03500000000003</v>
      </c>
      <c r="R17" s="11">
        <v>317.03500000000003</v>
      </c>
    </row>
    <row r="18" spans="1:18" ht="15" customHeight="1" x14ac:dyDescent="0.3">
      <c r="A18" s="1"/>
      <c r="B18" s="23" t="s">
        <v>142</v>
      </c>
      <c r="C18" s="22"/>
      <c r="D18" s="11">
        <v>131</v>
      </c>
      <c r="E18" s="22"/>
      <c r="F18" s="11"/>
      <c r="G18" s="11"/>
      <c r="H18" s="22"/>
      <c r="I18" s="11">
        <v>135.30000000000001</v>
      </c>
      <c r="J18" s="11">
        <v>136.51</v>
      </c>
      <c r="K18" s="11">
        <v>134.77000000000001</v>
      </c>
      <c r="L18" s="11">
        <v>135.30000000000001</v>
      </c>
      <c r="M18" s="11">
        <v>135.30000000000001</v>
      </c>
      <c r="N18" s="11">
        <v>136.69</v>
      </c>
      <c r="O18" s="11">
        <v>137.52000000000001</v>
      </c>
      <c r="P18" s="11">
        <v>137.44999999999999</v>
      </c>
      <c r="Q18" s="11">
        <v>135.6</v>
      </c>
      <c r="R18" s="11">
        <v>136.19999999999999</v>
      </c>
    </row>
    <row r="19" spans="1:18" ht="15" customHeight="1" x14ac:dyDescent="0.3">
      <c r="A19" s="1"/>
      <c r="B19" s="23" t="s">
        <v>143</v>
      </c>
      <c r="C19" s="22"/>
      <c r="D19" s="11">
        <v>329.95299999999997</v>
      </c>
      <c r="E19" s="22"/>
      <c r="F19" s="11"/>
      <c r="G19" s="11"/>
      <c r="H19" s="22"/>
      <c r="I19" s="11">
        <v>359.12299999999999</v>
      </c>
      <c r="J19" s="11">
        <v>359.12299999999999</v>
      </c>
      <c r="K19" s="11">
        <v>359.12299999999999</v>
      </c>
      <c r="L19" s="11">
        <v>359.12299999999999</v>
      </c>
      <c r="M19" s="11">
        <v>359.12299999999999</v>
      </c>
      <c r="N19" s="11">
        <v>343.52199999999999</v>
      </c>
      <c r="O19" s="11">
        <v>343.52199999999999</v>
      </c>
      <c r="P19" s="11">
        <v>343.52199999999999</v>
      </c>
      <c r="Q19" s="11">
        <v>343.52199999999999</v>
      </c>
      <c r="R19" s="11">
        <v>343.52199999999999</v>
      </c>
    </row>
    <row r="20" spans="1:18" ht="15" customHeight="1" x14ac:dyDescent="0.3">
      <c r="A20" s="1"/>
      <c r="B20" s="23" t="s">
        <v>46</v>
      </c>
      <c r="C20" s="22"/>
      <c r="D20" s="11">
        <v>585.4980000000005</v>
      </c>
      <c r="E20" s="22"/>
      <c r="F20" s="11"/>
      <c r="G20" s="11"/>
      <c r="H20" s="22"/>
      <c r="I20" s="11">
        <v>815.66341734385969</v>
      </c>
      <c r="J20" s="11">
        <v>805.7229173358719</v>
      </c>
      <c r="K20" s="11">
        <v>793.06406132374832</v>
      </c>
      <c r="L20" s="11">
        <v>792.88406132374803</v>
      </c>
      <c r="M20" s="11">
        <v>792.88406132374803</v>
      </c>
      <c r="N20" s="11">
        <v>793.85368449210364</v>
      </c>
      <c r="O20" s="11">
        <v>801.64939544210392</v>
      </c>
      <c r="P20" s="11">
        <v>814.82626253315357</v>
      </c>
      <c r="Q20" s="11">
        <v>817.08648261911367</v>
      </c>
      <c r="R20" s="11">
        <v>815.53511136218367</v>
      </c>
    </row>
    <row r="21" spans="1:18" ht="15" customHeight="1" x14ac:dyDescent="0.3">
      <c r="A21" s="1"/>
      <c r="B21" s="21" t="s">
        <v>13</v>
      </c>
      <c r="C21" s="22"/>
      <c r="D21" s="11">
        <v>9436.5450000000001</v>
      </c>
      <c r="E21" s="22"/>
      <c r="F21" s="11"/>
      <c r="G21" s="11"/>
      <c r="H21" s="22"/>
      <c r="I21" s="11">
        <v>9638.832718520729</v>
      </c>
      <c r="J21" s="11">
        <v>9242.1281148284579</v>
      </c>
      <c r="K21" s="11">
        <v>9686.5903209673033</v>
      </c>
      <c r="L21" s="11">
        <v>9730.138320967304</v>
      </c>
      <c r="M21" s="11">
        <v>9730.138320967304</v>
      </c>
      <c r="N21" s="11">
        <v>9706.2130197422084</v>
      </c>
      <c r="O21" s="11">
        <v>9738.7413157922074</v>
      </c>
      <c r="P21" s="11">
        <v>9778.7411160709471</v>
      </c>
      <c r="Q21" s="11">
        <v>9751.6360238437828</v>
      </c>
      <c r="R21" s="11">
        <v>9711.3769829985831</v>
      </c>
    </row>
    <row r="22" spans="1:18" ht="15" customHeight="1" x14ac:dyDescent="0.3">
      <c r="A22" s="1"/>
      <c r="B22" s="23" t="s">
        <v>14</v>
      </c>
      <c r="C22" s="22"/>
      <c r="D22" s="11">
        <v>4837.5519999999997</v>
      </c>
      <c r="E22" s="22"/>
      <c r="F22" s="11"/>
      <c r="G22" s="11"/>
      <c r="H22" s="22"/>
      <c r="I22" s="11">
        <v>4960.7439999999997</v>
      </c>
      <c r="J22" s="11">
        <v>4727.9009999999998</v>
      </c>
      <c r="K22" s="11">
        <v>4692.41</v>
      </c>
      <c r="L22" s="11">
        <v>4707.7830000000004</v>
      </c>
      <c r="M22" s="11">
        <v>4707.7830000000004</v>
      </c>
      <c r="N22" s="11">
        <v>4711.0889999999999</v>
      </c>
      <c r="O22" s="11">
        <v>4711.0889999999999</v>
      </c>
      <c r="P22" s="11">
        <v>4713.0889999999999</v>
      </c>
      <c r="Q22" s="11">
        <v>4691.4549999999999</v>
      </c>
      <c r="R22" s="11">
        <v>4678.4549999999999</v>
      </c>
    </row>
    <row r="23" spans="1:18" s="1" customFormat="1" ht="15" customHeight="1" x14ac:dyDescent="0.3">
      <c r="B23" s="24" t="s">
        <v>15</v>
      </c>
      <c r="C23" s="22"/>
      <c r="D23" s="11">
        <v>4677.8509999999997</v>
      </c>
      <c r="E23" s="22"/>
      <c r="F23" s="11"/>
      <c r="G23" s="11"/>
      <c r="H23" s="2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" customFormat="1" ht="15" customHeight="1" x14ac:dyDescent="0.3">
      <c r="B24" s="24" t="s">
        <v>16</v>
      </c>
      <c r="C24" s="22"/>
      <c r="D24" s="11">
        <v>159.70099999999999</v>
      </c>
      <c r="E24" s="22"/>
      <c r="F24" s="11"/>
      <c r="G24" s="11"/>
      <c r="H24" s="2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 customHeight="1" x14ac:dyDescent="0.3">
      <c r="A25" s="1"/>
      <c r="B25" s="23" t="s">
        <v>17</v>
      </c>
      <c r="C25" s="22"/>
      <c r="D25" s="11">
        <v>4018.5929999999998</v>
      </c>
      <c r="E25" s="22"/>
      <c r="F25" s="11"/>
      <c r="G25" s="11"/>
      <c r="H25" s="22"/>
      <c r="I25" s="11">
        <v>4015.8910000000001</v>
      </c>
      <c r="J25" s="11">
        <v>3905.4459999999999</v>
      </c>
      <c r="K25" s="11">
        <v>3775.84</v>
      </c>
      <c r="L25" s="11">
        <v>3910.7290000000003</v>
      </c>
      <c r="M25" s="11">
        <v>3910.7290000000003</v>
      </c>
      <c r="N25" s="11">
        <v>3981.2809540000003</v>
      </c>
      <c r="O25" s="11">
        <v>4072.3879999999999</v>
      </c>
      <c r="P25" s="11">
        <v>4103.8779999999997</v>
      </c>
      <c r="Q25" s="11">
        <v>4080.9380000000001</v>
      </c>
      <c r="R25" s="11">
        <v>4093.9349999999999</v>
      </c>
    </row>
    <row r="26" spans="1:18" ht="15" customHeight="1" x14ac:dyDescent="0.3">
      <c r="A26" s="1"/>
      <c r="B26" s="35" t="s">
        <v>144</v>
      </c>
      <c r="C26" s="22"/>
      <c r="D26" s="11">
        <v>98.552000000000007</v>
      </c>
      <c r="E26" s="22"/>
      <c r="F26" s="11"/>
      <c r="G26" s="11"/>
      <c r="H26" s="22"/>
      <c r="I26" s="11">
        <v>98.472999999999999</v>
      </c>
      <c r="J26" s="11">
        <v>95.144000000000005</v>
      </c>
      <c r="K26" s="11">
        <v>95.144000000000005</v>
      </c>
      <c r="L26" s="11">
        <v>95.144000000000005</v>
      </c>
      <c r="M26" s="11">
        <v>95.144000000000005</v>
      </c>
      <c r="N26" s="11">
        <v>102.246954</v>
      </c>
      <c r="O26" s="11">
        <v>93.932000000000002</v>
      </c>
      <c r="P26" s="11">
        <v>93.932000000000002</v>
      </c>
      <c r="Q26" s="11">
        <v>88.486000000000004</v>
      </c>
      <c r="R26" s="11">
        <v>92.058000000000007</v>
      </c>
    </row>
    <row r="27" spans="1:18" ht="15" customHeight="1" x14ac:dyDescent="0.3">
      <c r="A27" s="1"/>
      <c r="B27" s="23" t="s">
        <v>18</v>
      </c>
      <c r="C27" s="22"/>
      <c r="D27" s="11">
        <v>368.67</v>
      </c>
      <c r="E27" s="22"/>
      <c r="F27" s="11"/>
      <c r="G27" s="11"/>
      <c r="H27" s="22"/>
      <c r="I27" s="11">
        <v>360.43</v>
      </c>
      <c r="J27" s="11">
        <v>350.71</v>
      </c>
      <c r="K27" s="11">
        <v>345.09</v>
      </c>
      <c r="L27" s="11">
        <v>350.09</v>
      </c>
      <c r="M27" s="11">
        <v>350.09</v>
      </c>
      <c r="N27" s="11">
        <v>384.5</v>
      </c>
      <c r="O27" s="11">
        <v>387.5</v>
      </c>
      <c r="P27" s="11">
        <v>392</v>
      </c>
      <c r="Q27" s="11">
        <v>409.5</v>
      </c>
      <c r="R27" s="11">
        <v>411</v>
      </c>
    </row>
    <row r="28" spans="1:18" ht="15" customHeight="1" x14ac:dyDescent="0.3">
      <c r="A28" s="1"/>
      <c r="B28" s="23" t="s">
        <v>12</v>
      </c>
      <c r="C28" s="22"/>
      <c r="D28" s="11">
        <v>50.701999999999998</v>
      </c>
      <c r="E28" s="22"/>
      <c r="F28" s="11"/>
      <c r="G28" s="11"/>
      <c r="H28" s="22"/>
      <c r="I28" s="11">
        <v>41.696956340197325</v>
      </c>
      <c r="J28" s="11">
        <v>45.94480233496369</v>
      </c>
      <c r="K28" s="11">
        <v>44.824353582152796</v>
      </c>
      <c r="L28" s="11">
        <v>44.824353582152796</v>
      </c>
      <c r="M28" s="11">
        <v>44.824353582152796</v>
      </c>
      <c r="N28" s="11">
        <v>42.182607785213747</v>
      </c>
      <c r="O28" s="11">
        <v>44.627769185213751</v>
      </c>
      <c r="P28" s="11">
        <v>44.814921064804132</v>
      </c>
      <c r="Q28" s="11">
        <v>44.819025272689892</v>
      </c>
      <c r="R28" s="11">
        <v>44.968322688090446</v>
      </c>
    </row>
    <row r="29" spans="1:18" ht="15" customHeight="1" x14ac:dyDescent="0.3">
      <c r="A29" s="1"/>
      <c r="B29" s="23" t="s">
        <v>46</v>
      </c>
      <c r="C29" s="22"/>
      <c r="D29" s="11">
        <v>161.02800000000053</v>
      </c>
      <c r="E29" s="22"/>
      <c r="F29" s="11"/>
      <c r="G29" s="11"/>
      <c r="H29" s="22"/>
      <c r="I29" s="11">
        <v>260.07076218053044</v>
      </c>
      <c r="J29" s="11">
        <v>212.12631249349579</v>
      </c>
      <c r="K29" s="11">
        <v>828.42596738515022</v>
      </c>
      <c r="L29" s="11">
        <v>716.71196738515027</v>
      </c>
      <c r="M29" s="11">
        <v>716.71196738515027</v>
      </c>
      <c r="N29" s="11">
        <v>587.16045795699574</v>
      </c>
      <c r="O29" s="11">
        <v>523.13654660699467</v>
      </c>
      <c r="P29" s="11">
        <v>524.95919500614218</v>
      </c>
      <c r="Q29" s="11">
        <v>524.92399857109376</v>
      </c>
      <c r="R29" s="11">
        <v>483.01866031049394</v>
      </c>
    </row>
    <row r="30" spans="1:18" ht="15" customHeight="1" x14ac:dyDescent="0.3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</row>
    <row r="31" spans="1:18" ht="15" customHeight="1" x14ac:dyDescent="0.3">
      <c r="A31" s="1"/>
      <c r="B31" s="18" t="s">
        <v>20</v>
      </c>
      <c r="C31" s="19"/>
      <c r="D31" s="20">
        <v>18424.057000000001</v>
      </c>
      <c r="E31" s="19"/>
      <c r="F31" s="20"/>
      <c r="G31" s="20"/>
      <c r="H31" s="19"/>
      <c r="I31" s="20">
        <v>18985.928806375025</v>
      </c>
      <c r="J31" s="20">
        <v>18780.818398471612</v>
      </c>
      <c r="K31" s="20">
        <v>18756.033736208883</v>
      </c>
      <c r="L31" s="20">
        <v>18755.528426002162</v>
      </c>
      <c r="M31" s="20">
        <v>18755.528426002162</v>
      </c>
      <c r="N31" s="20">
        <v>18502.660767176378</v>
      </c>
      <c r="O31" s="20">
        <v>18582.092723996258</v>
      </c>
      <c r="P31" s="20">
        <v>18861.120017950081</v>
      </c>
      <c r="Q31" s="20">
        <v>18839.942065848165</v>
      </c>
      <c r="R31" s="20">
        <v>18858.890731148855</v>
      </c>
    </row>
    <row r="32" spans="1:18" ht="15" customHeight="1" x14ac:dyDescent="0.3">
      <c r="A32" s="1"/>
      <c r="B32" s="21" t="s">
        <v>21</v>
      </c>
      <c r="C32" s="22"/>
      <c r="D32" s="11">
        <v>18165.312000000002</v>
      </c>
      <c r="E32" s="22"/>
      <c r="F32" s="11"/>
      <c r="G32" s="11"/>
      <c r="H32" s="22"/>
      <c r="I32" s="11">
        <v>18611.741762423437</v>
      </c>
      <c r="J32" s="11">
        <v>18400.614399649752</v>
      </c>
      <c r="K32" s="11">
        <v>18379.579972592215</v>
      </c>
      <c r="L32" s="11">
        <v>18379.074662385494</v>
      </c>
      <c r="M32" s="11">
        <v>18379.074662385494</v>
      </c>
      <c r="N32" s="11">
        <v>18245.34806059971</v>
      </c>
      <c r="O32" s="11">
        <v>18244.396231409592</v>
      </c>
      <c r="P32" s="11">
        <v>18522.509262303414</v>
      </c>
      <c r="Q32" s="11">
        <v>18503.517987211497</v>
      </c>
      <c r="R32" s="11">
        <v>18514.391688012187</v>
      </c>
    </row>
    <row r="33" spans="1:18" s="1" customFormat="1" ht="15" customHeight="1" x14ac:dyDescent="0.3">
      <c r="B33" s="23" t="s">
        <v>22</v>
      </c>
      <c r="C33" s="22"/>
      <c r="D33" s="11">
        <v>10552.923000000001</v>
      </c>
      <c r="E33" s="22"/>
      <c r="F33" s="11"/>
      <c r="G33" s="11"/>
      <c r="H33" s="2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1" customFormat="1" ht="15" customHeight="1" x14ac:dyDescent="0.3">
      <c r="B34" s="23" t="s">
        <v>145</v>
      </c>
      <c r="C34" s="22"/>
      <c r="D34" s="11">
        <v>7612.3890000000001</v>
      </c>
      <c r="E34" s="22"/>
      <c r="F34" s="11"/>
      <c r="G34" s="11"/>
      <c r="H34" s="22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 customHeight="1" x14ac:dyDescent="0.3">
      <c r="A35" s="1"/>
      <c r="B35" s="21" t="s">
        <v>23</v>
      </c>
      <c r="C35" s="22"/>
      <c r="D35" s="11">
        <v>258.745</v>
      </c>
      <c r="E35" s="22"/>
      <c r="F35" s="11"/>
      <c r="G35" s="11"/>
      <c r="H35" s="22"/>
      <c r="I35" s="11">
        <v>374.18704395158625</v>
      </c>
      <c r="J35" s="11">
        <v>380.20399882186052</v>
      </c>
      <c r="K35" s="11">
        <v>376.45376361666627</v>
      </c>
      <c r="L35" s="11">
        <v>376.45376361666627</v>
      </c>
      <c r="M35" s="11">
        <v>376.45376361666627</v>
      </c>
      <c r="N35" s="11">
        <v>257.3127065766671</v>
      </c>
      <c r="O35" s="11">
        <v>337.69649258666703</v>
      </c>
      <c r="P35" s="11">
        <v>338.61075564666737</v>
      </c>
      <c r="Q35" s="11">
        <v>336.42407863666676</v>
      </c>
      <c r="R35" s="11">
        <v>344.49904313666684</v>
      </c>
    </row>
    <row r="36" spans="1:18" ht="15" customHeight="1" x14ac:dyDescent="0.3">
      <c r="A36" s="1"/>
      <c r="B36" s="18" t="s">
        <v>24</v>
      </c>
      <c r="C36" s="19"/>
      <c r="D36" s="20">
        <v>3637.36</v>
      </c>
      <c r="E36" s="19"/>
      <c r="F36" s="20"/>
      <c r="G36" s="20"/>
      <c r="H36" s="19"/>
      <c r="I36" s="20">
        <v>4101.6962870033785</v>
      </c>
      <c r="J36" s="20">
        <v>3990.3132569032882</v>
      </c>
      <c r="K36" s="20">
        <v>4043.6562567353535</v>
      </c>
      <c r="L36" s="20">
        <v>4065.7190663827068</v>
      </c>
      <c r="M36" s="20">
        <v>4050.9457947180117</v>
      </c>
      <c r="N36" s="20">
        <v>4187.9400659697658</v>
      </c>
      <c r="O36" s="20">
        <v>4113.9649485560476</v>
      </c>
      <c r="P36" s="20">
        <v>4219.1826331914208</v>
      </c>
      <c r="Q36" s="20">
        <v>4210.7620519319207</v>
      </c>
      <c r="R36" s="20">
        <v>4222.43742550559</v>
      </c>
    </row>
    <row r="37" spans="1:18" ht="15" customHeight="1" x14ac:dyDescent="0.3">
      <c r="A37" s="1"/>
      <c r="B37" s="21" t="s">
        <v>25</v>
      </c>
      <c r="C37" s="22"/>
      <c r="D37" s="11">
        <v>2921.828</v>
      </c>
      <c r="E37" s="22"/>
      <c r="F37" s="11"/>
      <c r="G37" s="11"/>
      <c r="H37" s="22"/>
      <c r="I37" s="11">
        <v>3185.5455337258518</v>
      </c>
      <c r="J37" s="11">
        <v>3051.2658241550271</v>
      </c>
      <c r="K37" s="11">
        <v>3101.8421414752547</v>
      </c>
      <c r="L37" s="11">
        <v>3101.8421414752547</v>
      </c>
      <c r="M37" s="11">
        <v>3097.7125192101485</v>
      </c>
      <c r="N37" s="11">
        <v>3344.9231026813572</v>
      </c>
      <c r="O37" s="11">
        <v>3242.6992279579431</v>
      </c>
      <c r="P37" s="11">
        <v>3255.8168136637778</v>
      </c>
      <c r="Q37" s="11">
        <v>3241.9278004248436</v>
      </c>
      <c r="R37" s="11">
        <v>3218.965133123636</v>
      </c>
    </row>
    <row r="38" spans="1:18" ht="15" customHeight="1" x14ac:dyDescent="0.3">
      <c r="A38" s="1"/>
      <c r="B38" s="23" t="s">
        <v>26</v>
      </c>
      <c r="C38" s="22"/>
      <c r="D38" s="11">
        <v>2665.3159999999998</v>
      </c>
      <c r="E38" s="22"/>
      <c r="F38" s="11"/>
      <c r="G38" s="11"/>
      <c r="H38" s="22"/>
      <c r="I38" s="11">
        <v>2823.2896745362245</v>
      </c>
      <c r="J38" s="11">
        <v>2698.2965613262359</v>
      </c>
      <c r="K38" s="11">
        <v>2726.838244939398</v>
      </c>
      <c r="L38" s="11">
        <v>2726.838244939398</v>
      </c>
      <c r="M38" s="11">
        <v>2671.9274400297527</v>
      </c>
      <c r="N38" s="11">
        <v>2906.4977629916266</v>
      </c>
      <c r="O38" s="11">
        <v>2787.2155254475474</v>
      </c>
      <c r="P38" s="11">
        <v>2797.9166678946913</v>
      </c>
      <c r="Q38" s="11">
        <v>2786.7806223035159</v>
      </c>
      <c r="R38" s="11">
        <v>2763.5541968028283</v>
      </c>
    </row>
    <row r="39" spans="1:18" ht="15" customHeight="1" x14ac:dyDescent="0.3">
      <c r="A39" s="1"/>
      <c r="B39" s="23" t="s">
        <v>27</v>
      </c>
      <c r="C39" s="22"/>
      <c r="D39" s="11">
        <v>256.512</v>
      </c>
      <c r="E39" s="22"/>
      <c r="F39" s="11"/>
      <c r="G39" s="11"/>
      <c r="H39" s="22"/>
      <c r="I39" s="11">
        <v>362.25585918962724</v>
      </c>
      <c r="J39" s="11">
        <v>352.9692628287911</v>
      </c>
      <c r="K39" s="11">
        <v>375.00389653585671</v>
      </c>
      <c r="L39" s="11">
        <v>375.00389653585671</v>
      </c>
      <c r="M39" s="11">
        <v>425.78507918039554</v>
      </c>
      <c r="N39" s="11">
        <v>438.42533968973055</v>
      </c>
      <c r="O39" s="11">
        <v>455.48370251039552</v>
      </c>
      <c r="P39" s="11">
        <v>457.90014576908652</v>
      </c>
      <c r="Q39" s="11">
        <v>455.14717812132756</v>
      </c>
      <c r="R39" s="11">
        <v>455.41093632080754</v>
      </c>
    </row>
    <row r="40" spans="1:18" ht="15" customHeight="1" x14ac:dyDescent="0.3">
      <c r="A40" s="1"/>
      <c r="B40" s="21" t="s">
        <v>28</v>
      </c>
      <c r="C40" s="22"/>
      <c r="D40" s="11">
        <v>715.53200000000004</v>
      </c>
      <c r="E40" s="22"/>
      <c r="F40" s="11"/>
      <c r="G40" s="11"/>
      <c r="H40" s="22"/>
      <c r="I40" s="11">
        <v>916.1507532775272</v>
      </c>
      <c r="J40" s="11">
        <v>939.04743274826126</v>
      </c>
      <c r="K40" s="11">
        <v>941.8141152600989</v>
      </c>
      <c r="L40" s="11">
        <v>963.87692490745235</v>
      </c>
      <c r="M40" s="11">
        <v>953.23327550786303</v>
      </c>
      <c r="N40" s="11">
        <v>843.01696328840819</v>
      </c>
      <c r="O40" s="11">
        <v>871.26572059810474</v>
      </c>
      <c r="P40" s="11">
        <v>963.36581952764323</v>
      </c>
      <c r="Q40" s="11">
        <v>968.83425150707694</v>
      </c>
      <c r="R40" s="11">
        <v>1003.4722923819543</v>
      </c>
    </row>
    <row r="41" spans="1:18" ht="15" customHeight="1" x14ac:dyDescent="0.3">
      <c r="A41" s="1"/>
      <c r="B41" s="23" t="s">
        <v>29</v>
      </c>
      <c r="C41" s="22"/>
      <c r="D41" s="11">
        <v>543.08500000000004</v>
      </c>
      <c r="E41" s="22"/>
      <c r="F41" s="11"/>
      <c r="G41" s="11"/>
      <c r="H41" s="22"/>
      <c r="I41" s="11">
        <v>500.00871522998318</v>
      </c>
      <c r="J41" s="11">
        <v>498.55019979000008</v>
      </c>
      <c r="K41" s="11">
        <v>498.55019979000008</v>
      </c>
      <c r="L41" s="11">
        <v>498.55019979000008</v>
      </c>
      <c r="M41" s="11">
        <v>498.55019979000008</v>
      </c>
      <c r="N41" s="11">
        <v>340.56773453092819</v>
      </c>
      <c r="O41" s="11">
        <v>298.04523353092804</v>
      </c>
      <c r="P41" s="11">
        <v>299.14548053092801</v>
      </c>
      <c r="Q41" s="11">
        <v>310.11158653092809</v>
      </c>
      <c r="R41" s="11">
        <v>330.4340480000003</v>
      </c>
    </row>
    <row r="42" spans="1:18" ht="15" customHeight="1" x14ac:dyDescent="0.3">
      <c r="A42" s="1"/>
      <c r="B42" s="23" t="s">
        <v>30</v>
      </c>
      <c r="C42" s="22"/>
      <c r="D42" s="11">
        <v>61.703000000000003</v>
      </c>
      <c r="E42" s="22"/>
      <c r="F42" s="11"/>
      <c r="G42" s="11"/>
      <c r="H42" s="22"/>
      <c r="I42" s="11">
        <v>306.73300704754394</v>
      </c>
      <c r="J42" s="11">
        <v>330.51418395826124</v>
      </c>
      <c r="K42" s="11">
        <v>349.62386647009885</v>
      </c>
      <c r="L42" s="11">
        <v>371.68667611745229</v>
      </c>
      <c r="M42" s="11">
        <v>361.04302671786297</v>
      </c>
      <c r="N42" s="11">
        <v>397.65517775748003</v>
      </c>
      <c r="O42" s="11">
        <v>469.67875006717668</v>
      </c>
      <c r="P42" s="11">
        <v>562.73051299671522</v>
      </c>
      <c r="Q42" s="11">
        <v>557.2262399761488</v>
      </c>
      <c r="R42" s="11">
        <v>571.83076638195394</v>
      </c>
    </row>
    <row r="43" spans="1:18" ht="15" customHeight="1" x14ac:dyDescent="0.3">
      <c r="A43" s="1"/>
      <c r="B43" s="18" t="s">
        <v>31</v>
      </c>
      <c r="C43" s="19"/>
      <c r="D43" s="20">
        <v>5139.2860000000001</v>
      </c>
      <c r="E43" s="19"/>
      <c r="F43" s="20"/>
      <c r="G43" s="20"/>
      <c r="H43" s="19"/>
      <c r="I43" s="20">
        <v>4047.5619997627414</v>
      </c>
      <c r="J43" s="20">
        <v>3760.4504823303432</v>
      </c>
      <c r="K43" s="20">
        <v>3832.0144682953419</v>
      </c>
      <c r="L43" s="20">
        <v>3896.9503583103333</v>
      </c>
      <c r="M43" s="20">
        <v>3946.4475054095592</v>
      </c>
      <c r="N43" s="20">
        <v>3096.2248052537161</v>
      </c>
      <c r="O43" s="20">
        <v>3256.4202157410241</v>
      </c>
      <c r="P43" s="20">
        <v>3450.9368300202946</v>
      </c>
      <c r="Q43" s="20">
        <v>3062.4945971271436</v>
      </c>
      <c r="R43" s="20">
        <v>3174.6402221044723</v>
      </c>
    </row>
    <row r="44" spans="1:18" ht="15" customHeight="1" x14ac:dyDescent="0.3">
      <c r="A44" s="1"/>
      <c r="B44" s="23" t="s">
        <v>35</v>
      </c>
      <c r="C44" s="22"/>
      <c r="D44" s="11">
        <v>3996.7849999999999</v>
      </c>
      <c r="E44" s="22"/>
      <c r="F44" s="11"/>
      <c r="G44" s="11"/>
      <c r="H44" s="22"/>
      <c r="I44" s="11">
        <v>2816.4116076376727</v>
      </c>
      <c r="J44" s="11">
        <v>2815.232447637673</v>
      </c>
      <c r="K44" s="11">
        <v>2815.232447637673</v>
      </c>
      <c r="L44" s="11">
        <v>2815.2324476376725</v>
      </c>
      <c r="M44" s="11">
        <v>2815.2324476376725</v>
      </c>
      <c r="N44" s="11">
        <v>2404.0533533390612</v>
      </c>
      <c r="O44" s="11">
        <v>2405.1509823390611</v>
      </c>
      <c r="P44" s="11">
        <v>2697.8368467024125</v>
      </c>
      <c r="Q44" s="11">
        <v>2304.5470439541687</v>
      </c>
      <c r="R44" s="11">
        <v>2304.5470439541687</v>
      </c>
    </row>
    <row r="45" spans="1:18" ht="15" customHeight="1" x14ac:dyDescent="0.3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5" customHeight="1" x14ac:dyDescent="0.3">
      <c r="A46" s="1"/>
      <c r="B46" s="21" t="s">
        <v>33</v>
      </c>
      <c r="C46" s="22"/>
      <c r="D46" s="11">
        <v>4992.0829999999996</v>
      </c>
      <c r="E46" s="22"/>
      <c r="F46" s="11"/>
      <c r="G46" s="11"/>
      <c r="H46" s="22"/>
      <c r="I46" s="11">
        <v>1125.4916847563377</v>
      </c>
      <c r="J46" s="11">
        <v>1255.4013739702409</v>
      </c>
      <c r="K46" s="11">
        <v>1329.3915020367249</v>
      </c>
      <c r="L46" s="11">
        <v>1394.3273920517163</v>
      </c>
      <c r="M46" s="11">
        <v>1443.8245391509427</v>
      </c>
      <c r="N46" s="11">
        <v>1066.7074120515385</v>
      </c>
      <c r="O46" s="11">
        <v>1180.3593695388467</v>
      </c>
      <c r="P46" s="11">
        <v>1181.6492741961815</v>
      </c>
      <c r="Q46" s="11">
        <v>1165.7605009697418</v>
      </c>
      <c r="R46" s="11">
        <v>1181.8001290072252</v>
      </c>
    </row>
    <row r="47" spans="1:18" ht="15" customHeight="1" x14ac:dyDescent="0.3">
      <c r="A47" s="1"/>
      <c r="B47" s="21" t="s">
        <v>34</v>
      </c>
      <c r="C47" s="22"/>
      <c r="D47" s="11">
        <v>147.203</v>
      </c>
      <c r="E47" s="22"/>
      <c r="F47" s="11"/>
      <c r="G47" s="11"/>
      <c r="H47" s="22"/>
      <c r="I47" s="11">
        <v>2922.0703150064037</v>
      </c>
      <c r="J47" s="11">
        <v>2505.0491083601023</v>
      </c>
      <c r="K47" s="11">
        <v>2502.622966258617</v>
      </c>
      <c r="L47" s="11">
        <v>2502.622966258617</v>
      </c>
      <c r="M47" s="11">
        <v>2502.6229662586165</v>
      </c>
      <c r="N47" s="11">
        <v>2029.5173932021773</v>
      </c>
      <c r="O47" s="11">
        <v>2076.0608462021773</v>
      </c>
      <c r="P47" s="11">
        <v>2269.287555824113</v>
      </c>
      <c r="Q47" s="11">
        <v>1896.7340961574018</v>
      </c>
      <c r="R47" s="11">
        <v>1992.8400930972471</v>
      </c>
    </row>
    <row r="48" spans="1:18" s="27" customFormat="1" ht="15" customHeight="1" x14ac:dyDescent="0.3">
      <c r="B48" s="28" t="s">
        <v>80</v>
      </c>
      <c r="C48" s="29"/>
      <c r="D48" s="30">
        <f>D51+D54+D55+D58+D64+D67+D84+D88</f>
        <v>58965.588999999993</v>
      </c>
      <c r="E48" s="22"/>
      <c r="F48" s="30">
        <f t="shared" ref="F48:G48" si="24">F51+F54+F55+F58+F64+F67+F84+F88</f>
        <v>0</v>
      </c>
      <c r="G48" s="30">
        <f t="shared" si="24"/>
        <v>0</v>
      </c>
      <c r="H48" s="29"/>
      <c r="I48" s="30">
        <f t="shared" ref="I48:J48" si="25">I51+I54+I55+I58+I64+I67+I84+I88</f>
        <v>58453.354765992153</v>
      </c>
      <c r="J48" s="30">
        <f t="shared" si="25"/>
        <v>57387.797635066971</v>
      </c>
      <c r="K48" s="30">
        <f t="shared" ref="K48:L48" si="26">K51+K54+K55+K58+K64+K67+K84+K88</f>
        <v>57474.660936768385</v>
      </c>
      <c r="L48" s="30">
        <f t="shared" si="26"/>
        <v>57508.806749211784</v>
      </c>
      <c r="M48" s="30">
        <f t="shared" ref="M48:N48" si="27">M51+M54+M55+M58+M64+M67+M84+M88</f>
        <v>58102.021341743079</v>
      </c>
      <c r="N48" s="30">
        <f t="shared" si="27"/>
        <v>56696.786534370658</v>
      </c>
      <c r="O48" s="30">
        <f t="shared" ref="O48:P48" si="28">O51+O54+O55+O58+O64+O67+O84+O88</f>
        <v>56727.981706465485</v>
      </c>
      <c r="P48" s="30">
        <f t="shared" si="28"/>
        <v>57315.953211192151</v>
      </c>
      <c r="Q48" s="30">
        <f t="shared" ref="Q48:R48" si="29">Q51+Q54+Q55+Q58+Q64+Q67+Q84+Q88</f>
        <v>57066.920795766448</v>
      </c>
      <c r="R48" s="30">
        <f t="shared" si="29"/>
        <v>56961.195707327402</v>
      </c>
    </row>
    <row r="49" spans="1:18" s="27" customFormat="1" ht="15" customHeight="1" x14ac:dyDescent="0.3">
      <c r="B49" s="28" t="s">
        <v>7</v>
      </c>
      <c r="C49" s="29"/>
      <c r="D49" s="31">
        <f>D48/D$96*100</f>
        <v>48.210844467564264</v>
      </c>
      <c r="E49" s="29"/>
      <c r="F49" s="31" t="e">
        <f>F48/F$96*100</f>
        <v>#DIV/0!</v>
      </c>
      <c r="G49" s="31" t="e">
        <f>G48/G$96*100</f>
        <v>#DIV/0!</v>
      </c>
      <c r="H49" s="29"/>
      <c r="I49" s="31">
        <f t="shared" ref="I49:J49" si="30">I48/I$96*100</f>
        <v>47.181930906633177</v>
      </c>
      <c r="J49" s="31">
        <f t="shared" si="30"/>
        <v>48.440990492451093</v>
      </c>
      <c r="K49" s="31">
        <f t="shared" ref="K49:L49" si="31">K48/K$96*100</f>
        <v>48.514311730506229</v>
      </c>
      <c r="L49" s="31">
        <f t="shared" si="31"/>
        <v>47.622791468306119</v>
      </c>
      <c r="M49" s="31">
        <f t="shared" ref="M49:N49" si="32">M48/M$96*100</f>
        <v>48.11402987913371</v>
      </c>
      <c r="N49" s="31">
        <f t="shared" si="32"/>
        <v>46.182018402476423</v>
      </c>
      <c r="O49" s="31">
        <f t="shared" ref="O49:P49" si="33">O48/O$96*100</f>
        <v>46.207428237844752</v>
      </c>
      <c r="P49" s="31">
        <f t="shared" si="33"/>
        <v>46.68635680701432</v>
      </c>
      <c r="Q49" s="31">
        <f t="shared" ref="Q49:R49" si="34">Q48/Q$96*100</f>
        <v>46.895209228481185</v>
      </c>
      <c r="R49" s="31">
        <f t="shared" si="34"/>
        <v>46.811213834105892</v>
      </c>
    </row>
    <row r="50" spans="1:18" ht="15" customHeight="1" x14ac:dyDescent="0.3">
      <c r="A50" s="1"/>
      <c r="B50" s="18" t="s">
        <v>36</v>
      </c>
      <c r="C50" s="19"/>
      <c r="D50" s="20">
        <v>53390.246999999996</v>
      </c>
      <c r="E50" s="19"/>
      <c r="F50" s="20"/>
      <c r="G50" s="20"/>
      <c r="H50" s="19"/>
      <c r="I50" s="20">
        <v>51938.138580148676</v>
      </c>
      <c r="J50" s="20">
        <v>50889.705875499531</v>
      </c>
      <c r="K50" s="20">
        <v>51074.738021179583</v>
      </c>
      <c r="L50" s="20">
        <v>51017.981233430692</v>
      </c>
      <c r="M50" s="20">
        <v>51660.81366151636</v>
      </c>
      <c r="N50" s="20">
        <v>51127.11040903486</v>
      </c>
      <c r="O50" s="20">
        <v>50728.823761699678</v>
      </c>
      <c r="P50" s="20">
        <v>50993.048719934945</v>
      </c>
      <c r="Q50" s="20">
        <v>50992.929667612298</v>
      </c>
      <c r="R50" s="20">
        <v>50800.720344061439</v>
      </c>
    </row>
    <row r="51" spans="1:18" ht="15" customHeight="1" x14ac:dyDescent="0.3">
      <c r="A51" s="1"/>
      <c r="B51" s="21" t="s">
        <v>37</v>
      </c>
      <c r="C51" s="22"/>
      <c r="D51" s="11">
        <v>12151.508</v>
      </c>
      <c r="E51" s="22"/>
      <c r="F51" s="11"/>
      <c r="G51" s="11"/>
      <c r="H51" s="22"/>
      <c r="I51" s="11">
        <v>13505.513281759564</v>
      </c>
      <c r="J51" s="11">
        <v>13333.162498816422</v>
      </c>
      <c r="K51" s="11">
        <v>13302.315654761576</v>
      </c>
      <c r="L51" s="11">
        <v>13342.016318823353</v>
      </c>
      <c r="M51" s="11">
        <v>13392.79750146789</v>
      </c>
      <c r="N51" s="11">
        <v>12877.000406264784</v>
      </c>
      <c r="O51" s="11">
        <v>13093.992538275108</v>
      </c>
      <c r="P51" s="11">
        <v>13224.02323650347</v>
      </c>
      <c r="Q51" s="11">
        <v>13197.053730868451</v>
      </c>
      <c r="R51" s="11">
        <v>13217.00148796113</v>
      </c>
    </row>
    <row r="52" spans="1:18" ht="15" customHeight="1" x14ac:dyDescent="0.3">
      <c r="A52" s="1"/>
      <c r="B52" s="23" t="s">
        <v>38</v>
      </c>
      <c r="C52" s="22"/>
      <c r="D52" s="11">
        <v>8866.7070000000003</v>
      </c>
      <c r="E52" s="22"/>
      <c r="F52" s="11"/>
      <c r="G52" s="11"/>
      <c r="H52" s="22"/>
      <c r="I52" s="11">
        <v>9728.0967616220587</v>
      </c>
      <c r="J52" s="11">
        <v>9585.8944465160839</v>
      </c>
      <c r="K52" s="11">
        <v>9563.4616194495175</v>
      </c>
      <c r="L52" s="11">
        <v>9592.4979251865643</v>
      </c>
      <c r="M52" s="11">
        <v>9643.279107831102</v>
      </c>
      <c r="N52" s="11">
        <v>9517.3323859576285</v>
      </c>
      <c r="O52" s="11">
        <v>9512.4517877259386</v>
      </c>
      <c r="P52" s="11">
        <v>9598.9272453987505</v>
      </c>
      <c r="Q52" s="11">
        <v>9570.008366211965</v>
      </c>
      <c r="R52" s="11">
        <v>9569.4942453210951</v>
      </c>
    </row>
    <row r="53" spans="1:18" ht="15" customHeight="1" x14ac:dyDescent="0.3">
      <c r="A53" s="1"/>
      <c r="B53" s="23" t="s">
        <v>39</v>
      </c>
      <c r="C53" s="22"/>
      <c r="D53" s="11">
        <v>3284.8009999999995</v>
      </c>
      <c r="E53" s="22"/>
      <c r="F53" s="11"/>
      <c r="G53" s="11"/>
      <c r="H53" s="22"/>
      <c r="I53" s="11">
        <v>3777.4165201375054</v>
      </c>
      <c r="J53" s="11">
        <v>3747.2680523003391</v>
      </c>
      <c r="K53" s="11">
        <v>3738.8540353120584</v>
      </c>
      <c r="L53" s="11">
        <v>3749.5183936367889</v>
      </c>
      <c r="M53" s="11">
        <v>3749.5183936367889</v>
      </c>
      <c r="N53" s="11">
        <v>3359.6680203071551</v>
      </c>
      <c r="O53" s="11">
        <v>3581.5407505491689</v>
      </c>
      <c r="P53" s="11">
        <v>3625.0959911047189</v>
      </c>
      <c r="Q53" s="11">
        <v>3627.0453646564852</v>
      </c>
      <c r="R53" s="11">
        <v>3647.5072426400343</v>
      </c>
    </row>
    <row r="54" spans="1:18" ht="15" customHeight="1" x14ac:dyDescent="0.3">
      <c r="A54" s="1"/>
      <c r="B54" s="21" t="s">
        <v>40</v>
      </c>
      <c r="C54" s="22"/>
      <c r="D54" s="11">
        <v>11833.003000000001</v>
      </c>
      <c r="E54" s="22"/>
      <c r="F54" s="11"/>
      <c r="G54" s="11"/>
      <c r="H54" s="22"/>
      <c r="I54" s="11">
        <v>7767.3929878217086</v>
      </c>
      <c r="J54" s="11">
        <v>7602.8968014094589</v>
      </c>
      <c r="K54" s="11">
        <v>7695.6269466287249</v>
      </c>
      <c r="L54" s="11">
        <v>7846.1328826685294</v>
      </c>
      <c r="M54" s="11">
        <v>7855.6654339457637</v>
      </c>
      <c r="N54" s="11">
        <v>8550.878915372019</v>
      </c>
      <c r="O54" s="11">
        <v>7698.9470355661233</v>
      </c>
      <c r="P54" s="11">
        <v>7641.5747869541738</v>
      </c>
      <c r="Q54" s="11">
        <v>7475.8745339671677</v>
      </c>
      <c r="R54" s="11">
        <v>7353.539985787078</v>
      </c>
    </row>
    <row r="55" spans="1:18" ht="15" customHeight="1" x14ac:dyDescent="0.3">
      <c r="A55" s="1"/>
      <c r="B55" s="21" t="s">
        <v>74</v>
      </c>
      <c r="C55" s="22"/>
      <c r="D55" s="11">
        <v>124.914</v>
      </c>
      <c r="E55" s="22"/>
      <c r="F55" s="11"/>
      <c r="G55" s="11"/>
      <c r="H55" s="22"/>
      <c r="I55" s="11">
        <v>199.95188855299688</v>
      </c>
      <c r="J55" s="11">
        <v>221.11898012895975</v>
      </c>
      <c r="K55" s="11">
        <v>220.13979679040546</v>
      </c>
      <c r="L55" s="11">
        <v>220.13979679040546</v>
      </c>
      <c r="M55" s="11">
        <v>207.82312368269814</v>
      </c>
      <c r="N55" s="11">
        <v>175.35297448971247</v>
      </c>
      <c r="O55" s="11">
        <v>207.74100548971242</v>
      </c>
      <c r="P55" s="11">
        <v>206.56254348971245</v>
      </c>
      <c r="Q55" s="11">
        <v>205.78933248971239</v>
      </c>
      <c r="R55" s="11">
        <v>206.35765148971242</v>
      </c>
    </row>
    <row r="56" spans="1:18" ht="15" customHeight="1" x14ac:dyDescent="0.3">
      <c r="A56" s="1"/>
      <c r="B56" s="23" t="s">
        <v>75</v>
      </c>
      <c r="C56" s="22"/>
      <c r="D56" s="11">
        <v>124.914</v>
      </c>
      <c r="E56" s="22"/>
      <c r="F56" s="11"/>
      <c r="G56" s="11"/>
      <c r="H56" s="22"/>
      <c r="I56" s="11">
        <v>164.32527665382656</v>
      </c>
      <c r="J56" s="11">
        <v>186.50418352154</v>
      </c>
      <c r="K56" s="11">
        <v>185.52500018298571</v>
      </c>
      <c r="L56" s="11">
        <v>185.52500018298571</v>
      </c>
      <c r="M56" s="11">
        <v>185.52500018298571</v>
      </c>
      <c r="N56" s="11">
        <v>153.05494699000002</v>
      </c>
      <c r="O56" s="11">
        <v>185.44288198999999</v>
      </c>
      <c r="P56" s="11">
        <v>184.26441999000002</v>
      </c>
      <c r="Q56" s="11">
        <v>183.49120898999996</v>
      </c>
      <c r="R56" s="11">
        <v>184.05952798999999</v>
      </c>
    </row>
    <row r="57" spans="1:18" ht="15" customHeight="1" x14ac:dyDescent="0.3">
      <c r="A57" s="1"/>
      <c r="B57" s="23" t="s">
        <v>76</v>
      </c>
      <c r="C57" s="22"/>
      <c r="D57" s="11">
        <v>0</v>
      </c>
      <c r="E57" s="22"/>
      <c r="F57" s="11"/>
      <c r="G57" s="11"/>
      <c r="H57" s="22"/>
      <c r="I57" s="11">
        <v>35.6266118991703</v>
      </c>
      <c r="J57" s="11">
        <v>34.614796607419741</v>
      </c>
      <c r="K57" s="11">
        <v>34.614796607419741</v>
      </c>
      <c r="L57" s="11">
        <v>34.614796607419741</v>
      </c>
      <c r="M57" s="11">
        <v>22.298123499712439</v>
      </c>
      <c r="N57" s="11">
        <v>22.29802749971244</v>
      </c>
      <c r="O57" s="11">
        <v>22.298123499712439</v>
      </c>
      <c r="P57" s="11">
        <v>22.298123499712439</v>
      </c>
      <c r="Q57" s="11">
        <v>22.298123499712439</v>
      </c>
      <c r="R57" s="11">
        <v>22.298123499712439</v>
      </c>
    </row>
    <row r="58" spans="1:18" ht="15" customHeight="1" x14ac:dyDescent="0.3">
      <c r="A58" s="1"/>
      <c r="B58" s="21" t="s">
        <v>41</v>
      </c>
      <c r="C58" s="22"/>
      <c r="D58" s="11">
        <v>981.17200000000003</v>
      </c>
      <c r="E58" s="22"/>
      <c r="F58" s="11"/>
      <c r="G58" s="11"/>
      <c r="H58" s="22"/>
      <c r="I58" s="11">
        <v>1283.3218963590159</v>
      </c>
      <c r="J58" s="11">
        <v>1241.6575866492831</v>
      </c>
      <c r="K58" s="11">
        <v>1261.6575866492831</v>
      </c>
      <c r="L58" s="11">
        <v>1365.1789252745475</v>
      </c>
      <c r="M58" s="11">
        <v>3559.5872350028208</v>
      </c>
      <c r="N58" s="11">
        <v>3029.7205695507892</v>
      </c>
      <c r="O58" s="11">
        <v>2923.0927385771256</v>
      </c>
      <c r="P58" s="11">
        <v>2874.0653394827496</v>
      </c>
      <c r="Q58" s="11">
        <v>2857.5476735072352</v>
      </c>
      <c r="R58" s="11">
        <v>2823.7248519609611</v>
      </c>
    </row>
    <row r="59" spans="1:18" s="1" customFormat="1" ht="15" customHeight="1" x14ac:dyDescent="0.3">
      <c r="B59" s="23" t="s">
        <v>42</v>
      </c>
      <c r="C59" s="22"/>
      <c r="D59" s="11">
        <v>196.62100000000001</v>
      </c>
      <c r="E59" s="22"/>
      <c r="F59" s="11"/>
      <c r="G59" s="11"/>
      <c r="H59" s="22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s="1" customFormat="1" ht="15" customHeight="1" x14ac:dyDescent="0.3">
      <c r="B60" s="23" t="s">
        <v>43</v>
      </c>
      <c r="C60" s="22"/>
      <c r="D60" s="11">
        <v>280</v>
      </c>
      <c r="E60" s="22"/>
      <c r="F60" s="11"/>
      <c r="G60" s="11"/>
      <c r="H60" s="22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s="1" customFormat="1" ht="15" customHeight="1" x14ac:dyDescent="0.3">
      <c r="B61" s="24" t="s">
        <v>44</v>
      </c>
      <c r="C61" s="22"/>
      <c r="D61" s="11"/>
      <c r="E61" s="22"/>
      <c r="F61" s="11"/>
      <c r="G61" s="11"/>
      <c r="H61" s="22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s="1" customFormat="1" ht="15" customHeight="1" x14ac:dyDescent="0.3">
      <c r="B62" s="24" t="s">
        <v>45</v>
      </c>
      <c r="C62" s="22"/>
      <c r="D62" s="11">
        <v>274</v>
      </c>
      <c r="E62" s="22"/>
      <c r="F62" s="11"/>
      <c r="G62" s="11"/>
      <c r="H62" s="22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s="1" customFormat="1" ht="15" customHeight="1" x14ac:dyDescent="0.3">
      <c r="B63" s="23" t="s">
        <v>46</v>
      </c>
      <c r="C63" s="22"/>
      <c r="D63" s="11">
        <v>504.55100000000004</v>
      </c>
      <c r="E63" s="22"/>
      <c r="F63" s="11"/>
      <c r="G63" s="11"/>
      <c r="H63" s="22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" customHeight="1" x14ac:dyDescent="0.3">
      <c r="A64" s="1"/>
      <c r="B64" s="21" t="s">
        <v>47</v>
      </c>
      <c r="C64" s="22"/>
      <c r="D64" s="11">
        <v>1278.2370000000001</v>
      </c>
      <c r="E64" s="22"/>
      <c r="F64" s="11"/>
      <c r="G64" s="11"/>
      <c r="H64" s="22"/>
      <c r="I64" s="11">
        <v>1260.9928931628406</v>
      </c>
      <c r="J64" s="11">
        <v>1237.1153467202005</v>
      </c>
      <c r="K64" s="11">
        <v>1247.1511047715928</v>
      </c>
      <c r="L64" s="11">
        <v>1251.6452436484813</v>
      </c>
      <c r="M64" s="11">
        <v>1279.8939981132432</v>
      </c>
      <c r="N64" s="11">
        <v>1280.9560206904539</v>
      </c>
      <c r="O64" s="11">
        <v>1294.3639045197524</v>
      </c>
      <c r="P64" s="11">
        <v>1297.7899980446653</v>
      </c>
      <c r="Q64" s="11">
        <v>1300.2948865413257</v>
      </c>
      <c r="R64" s="11">
        <v>1300.9072943041608</v>
      </c>
    </row>
    <row r="65" spans="1:18" ht="15" customHeight="1" x14ac:dyDescent="0.3">
      <c r="A65" s="1"/>
      <c r="B65" s="23" t="s">
        <v>48</v>
      </c>
      <c r="C65" s="22"/>
      <c r="D65" s="11">
        <v>1278.2370000000001</v>
      </c>
      <c r="E65" s="22"/>
      <c r="F65" s="11"/>
      <c r="G65" s="11"/>
      <c r="H65" s="22"/>
      <c r="I65" s="11">
        <v>1260.9928931628406</v>
      </c>
      <c r="J65" s="11">
        <v>1237.1153467202005</v>
      </c>
      <c r="K65" s="11">
        <v>1247.1511047715928</v>
      </c>
      <c r="L65" s="11">
        <v>1251.6452436484813</v>
      </c>
      <c r="M65" s="11">
        <v>1279.8939981132432</v>
      </c>
      <c r="N65" s="11">
        <v>1280.9560206904539</v>
      </c>
      <c r="O65" s="11">
        <v>1294.3639045197524</v>
      </c>
      <c r="P65" s="11">
        <v>1297.7899980446653</v>
      </c>
      <c r="Q65" s="11">
        <v>1300.2948865413257</v>
      </c>
      <c r="R65" s="11">
        <v>1300.9072943041608</v>
      </c>
    </row>
    <row r="66" spans="1:18" ht="15" customHeight="1" x14ac:dyDescent="0.3">
      <c r="A66" s="1"/>
      <c r="B66" s="23" t="s">
        <v>49</v>
      </c>
      <c r="C66" s="22"/>
      <c r="D66" s="11">
        <v>0</v>
      </c>
      <c r="E66" s="22"/>
      <c r="F66" s="11"/>
      <c r="G66" s="11"/>
      <c r="H66" s="22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1:18" ht="15" customHeight="1" x14ac:dyDescent="0.3">
      <c r="A67" s="1"/>
      <c r="B67" s="21" t="s">
        <v>50</v>
      </c>
      <c r="C67" s="22"/>
      <c r="D67" s="11">
        <v>22084.121999999999</v>
      </c>
      <c r="E67" s="22"/>
      <c r="F67" s="11"/>
      <c r="G67" s="11"/>
      <c r="H67" s="22"/>
      <c r="I67" s="11">
        <v>25540.28852223064</v>
      </c>
      <c r="J67" s="11">
        <v>24869.010322929898</v>
      </c>
      <c r="K67" s="11">
        <v>25096.407838697429</v>
      </c>
      <c r="L67" s="11">
        <v>24762.15005559165</v>
      </c>
      <c r="M67" s="11">
        <v>23134.328358670213</v>
      </c>
      <c r="N67" s="11">
        <v>22763.194640897731</v>
      </c>
      <c r="O67" s="11">
        <v>22989.697476887737</v>
      </c>
      <c r="P67" s="11">
        <v>23338.281054936735</v>
      </c>
      <c r="Q67" s="11">
        <v>23632.116118689573</v>
      </c>
      <c r="R67" s="11">
        <v>23605.202986611977</v>
      </c>
    </row>
    <row r="68" spans="1:18" ht="15" customHeight="1" x14ac:dyDescent="0.3">
      <c r="A68" s="1"/>
      <c r="B68" s="23" t="s">
        <v>51</v>
      </c>
      <c r="C68" s="22"/>
      <c r="D68" s="11">
        <v>17567.833999999999</v>
      </c>
      <c r="E68" s="22"/>
      <c r="F68" s="11"/>
      <c r="G68" s="11"/>
      <c r="H68" s="22"/>
      <c r="I68" s="11">
        <v>21630.973009359692</v>
      </c>
      <c r="J68" s="11">
        <v>21004.140825883384</v>
      </c>
      <c r="K68" s="11">
        <v>21065.981139778152</v>
      </c>
      <c r="L68" s="11">
        <v>20731.723356672373</v>
      </c>
      <c r="M68" s="11">
        <v>19103.901659750936</v>
      </c>
      <c r="N68" s="11">
        <v>18835.735188333612</v>
      </c>
      <c r="O68" s="11">
        <v>19067.35321632362</v>
      </c>
      <c r="P68" s="11">
        <v>19340.875155267317</v>
      </c>
      <c r="Q68" s="11">
        <v>19518.62097520156</v>
      </c>
      <c r="R68" s="11">
        <v>19491.731283542576</v>
      </c>
    </row>
    <row r="69" spans="1:18" ht="15" customHeight="1" x14ac:dyDescent="0.3">
      <c r="A69" s="1"/>
      <c r="B69" s="24" t="s">
        <v>52</v>
      </c>
      <c r="C69" s="22"/>
      <c r="D69" s="11">
        <v>46.39</v>
      </c>
      <c r="E69" s="22"/>
      <c r="F69" s="11"/>
      <c r="G69" s="11"/>
      <c r="H69" s="22"/>
      <c r="I69" s="11">
        <v>136.74716659241795</v>
      </c>
      <c r="J69" s="11">
        <v>135.59570756515717</v>
      </c>
      <c r="K69" s="11">
        <v>135.59570756515717</v>
      </c>
      <c r="L69" s="11">
        <v>98.888787553719936</v>
      </c>
      <c r="M69" s="11">
        <v>98.888787553719936</v>
      </c>
      <c r="N69" s="11">
        <v>74.910508570226312</v>
      </c>
      <c r="O69" s="11">
        <v>74.894864570226304</v>
      </c>
      <c r="P69" s="11">
        <v>101.43053556615794</v>
      </c>
      <c r="Q69" s="11">
        <v>99.374400579728743</v>
      </c>
      <c r="R69" s="11">
        <v>103.70484957972876</v>
      </c>
    </row>
    <row r="70" spans="1:18" ht="15" customHeight="1" x14ac:dyDescent="0.3">
      <c r="A70" s="1"/>
      <c r="B70" s="24" t="s">
        <v>53</v>
      </c>
      <c r="C70" s="22"/>
      <c r="D70" s="11">
        <v>1152.9590000000001</v>
      </c>
      <c r="E70" s="22"/>
      <c r="F70" s="11"/>
      <c r="G70" s="11"/>
      <c r="H70" s="22"/>
      <c r="I70" s="11">
        <v>1169.0864235251724</v>
      </c>
      <c r="J70" s="11">
        <v>1138.849281</v>
      </c>
      <c r="K70" s="11">
        <v>1138.849281</v>
      </c>
      <c r="L70" s="11">
        <v>1119.9112810000001</v>
      </c>
      <c r="M70" s="11">
        <v>1119.9112810000001</v>
      </c>
      <c r="N70" s="11">
        <v>1083.0921899999998</v>
      </c>
      <c r="O70" s="11">
        <v>1082.9546780000001</v>
      </c>
      <c r="P70" s="11">
        <v>1082.9468359999998</v>
      </c>
      <c r="Q70" s="11">
        <v>1082.7158690000001</v>
      </c>
      <c r="R70" s="11">
        <v>1060.5142579999999</v>
      </c>
    </row>
    <row r="71" spans="1:18" ht="15" customHeight="1" x14ac:dyDescent="0.3">
      <c r="A71" s="1"/>
      <c r="B71" s="24" t="s">
        <v>54</v>
      </c>
      <c r="C71" s="22"/>
      <c r="D71" s="11">
        <v>9813.5730000000003</v>
      </c>
      <c r="E71" s="22"/>
      <c r="F71" s="11"/>
      <c r="G71" s="11"/>
      <c r="H71" s="22"/>
      <c r="I71" s="11">
        <v>10161.328796927326</v>
      </c>
      <c r="J71" s="11">
        <v>10146.545645939117</v>
      </c>
      <c r="K71" s="11">
        <v>10146.545645939117</v>
      </c>
      <c r="L71" s="11">
        <v>10142.273851949492</v>
      </c>
      <c r="M71" s="11">
        <v>10632.856851949491</v>
      </c>
      <c r="N71" s="11">
        <v>10712.121190939493</v>
      </c>
      <c r="O71" s="11">
        <v>10712.121845939491</v>
      </c>
      <c r="P71" s="11">
        <v>10712.123590949492</v>
      </c>
      <c r="Q71" s="11">
        <v>10811.068911949489</v>
      </c>
      <c r="R71" s="11">
        <v>10811.179898949489</v>
      </c>
    </row>
    <row r="72" spans="1:18" ht="15" customHeight="1" x14ac:dyDescent="0.3">
      <c r="A72" s="1"/>
      <c r="B72" s="24" t="s">
        <v>55</v>
      </c>
      <c r="C72" s="22"/>
      <c r="D72" s="11">
        <v>264.15499999999997</v>
      </c>
      <c r="E72" s="22"/>
      <c r="F72" s="11"/>
      <c r="G72" s="11"/>
      <c r="H72" s="22"/>
      <c r="I72" s="11">
        <v>260.78500000000003</v>
      </c>
      <c r="J72" s="11">
        <v>254.232</v>
      </c>
      <c r="K72" s="11">
        <v>254.232</v>
      </c>
      <c r="L72" s="11">
        <v>254.232</v>
      </c>
      <c r="M72" s="11">
        <v>254.232</v>
      </c>
      <c r="N72" s="11">
        <v>268.59500000000003</v>
      </c>
      <c r="O72" s="11">
        <v>268.59500000000003</v>
      </c>
      <c r="P72" s="11">
        <v>268.59500000000003</v>
      </c>
      <c r="Q72" s="11">
        <v>267.22300000000001</v>
      </c>
      <c r="R72" s="11">
        <v>270.613</v>
      </c>
    </row>
    <row r="73" spans="1:18" ht="15" customHeight="1" x14ac:dyDescent="0.3">
      <c r="A73" s="1"/>
      <c r="B73" s="24" t="s">
        <v>56</v>
      </c>
      <c r="C73" s="22"/>
      <c r="D73" s="11">
        <v>2445.4479999999999</v>
      </c>
      <c r="E73" s="22"/>
      <c r="F73" s="11"/>
      <c r="G73" s="11"/>
      <c r="H73" s="22"/>
      <c r="I73" s="11">
        <v>2655.2154694349229</v>
      </c>
      <c r="J73" s="11">
        <v>2672.1798788728529</v>
      </c>
      <c r="K73" s="11">
        <v>2698.110420903588</v>
      </c>
      <c r="L73" s="11">
        <v>2660.2323507712154</v>
      </c>
      <c r="M73" s="11">
        <v>2711.8276538497821</v>
      </c>
      <c r="N73" s="11">
        <v>2716.4825064459728</v>
      </c>
      <c r="O73" s="11">
        <v>2716.5517804459728</v>
      </c>
      <c r="P73" s="11">
        <v>2716.6462234459727</v>
      </c>
      <c r="Q73" s="11">
        <v>2733.1566336396636</v>
      </c>
      <c r="R73" s="11">
        <v>2733.6905292163647</v>
      </c>
    </row>
    <row r="74" spans="1:18" ht="15" customHeight="1" x14ac:dyDescent="0.3">
      <c r="A74" s="1"/>
      <c r="B74" s="32" t="s">
        <v>57</v>
      </c>
      <c r="C74" s="22"/>
      <c r="D74" s="11">
        <v>529.25199999999995</v>
      </c>
      <c r="E74" s="22"/>
      <c r="F74" s="11"/>
      <c r="G74" s="11"/>
      <c r="H74" s="22"/>
      <c r="I74" s="11">
        <v>793.8166509601059</v>
      </c>
      <c r="J74" s="11">
        <v>807.83231157618434</v>
      </c>
      <c r="K74" s="11">
        <v>807.83231157618434</v>
      </c>
      <c r="L74" s="11">
        <v>769.95424144381195</v>
      </c>
      <c r="M74" s="11">
        <v>769.95424144381195</v>
      </c>
      <c r="N74" s="11">
        <v>769.42876886891736</v>
      </c>
      <c r="O74" s="11">
        <v>769.42876886891736</v>
      </c>
      <c r="P74" s="11">
        <v>769.42876886891736</v>
      </c>
      <c r="Q74" s="11">
        <v>780.99386087999949</v>
      </c>
      <c r="R74" s="11">
        <v>780.33127400000012</v>
      </c>
    </row>
    <row r="75" spans="1:18" ht="15" customHeight="1" x14ac:dyDescent="0.3">
      <c r="A75" s="1"/>
      <c r="B75" s="32" t="s">
        <v>58</v>
      </c>
      <c r="C75" s="22"/>
      <c r="D75" s="11">
        <v>44.573999999999998</v>
      </c>
      <c r="E75" s="22"/>
      <c r="F75" s="11"/>
      <c r="G75" s="11"/>
      <c r="H75" s="22"/>
      <c r="I75" s="11">
        <v>42.820045891975468</v>
      </c>
      <c r="J75" s="11">
        <v>42.953956588185463</v>
      </c>
      <c r="K75" s="11">
        <v>42.953956588185463</v>
      </c>
      <c r="L75" s="11">
        <v>42.953956588185463</v>
      </c>
      <c r="M75" s="11">
        <v>42.953956588185463</v>
      </c>
      <c r="N75" s="11">
        <v>42.130299955532834</v>
      </c>
      <c r="O75" s="11">
        <v>42.130299955532834</v>
      </c>
      <c r="P75" s="11">
        <v>42.130299955532834</v>
      </c>
      <c r="Q75" s="11">
        <v>37.222621062857122</v>
      </c>
      <c r="R75" s="11">
        <v>37.47871</v>
      </c>
    </row>
    <row r="76" spans="1:18" ht="15" customHeight="1" x14ac:dyDescent="0.3">
      <c r="A76" s="1"/>
      <c r="B76" s="32" t="s">
        <v>59</v>
      </c>
      <c r="C76" s="22"/>
      <c r="D76" s="11">
        <v>649.01800000000003</v>
      </c>
      <c r="E76" s="22"/>
      <c r="F76" s="11"/>
      <c r="G76" s="11"/>
      <c r="H76" s="22"/>
      <c r="I76" s="11">
        <v>633.44766825951638</v>
      </c>
      <c r="J76" s="11">
        <v>639.18825109239515</v>
      </c>
      <c r="K76" s="11">
        <v>639.18825109239515</v>
      </c>
      <c r="L76" s="11">
        <v>639.18825109239515</v>
      </c>
      <c r="M76" s="11">
        <v>690.78355417096191</v>
      </c>
      <c r="N76" s="11">
        <v>684.01380045607516</v>
      </c>
      <c r="O76" s="11">
        <v>684.01380045607516</v>
      </c>
      <c r="P76" s="11">
        <v>684.01380045607516</v>
      </c>
      <c r="Q76" s="11">
        <v>676.13347248481648</v>
      </c>
      <c r="R76" s="11">
        <v>675.80088000000001</v>
      </c>
    </row>
    <row r="77" spans="1:18" ht="15" customHeight="1" x14ac:dyDescent="0.3">
      <c r="A77" s="1"/>
      <c r="B77" s="32" t="s">
        <v>60</v>
      </c>
      <c r="C77" s="22"/>
      <c r="D77" s="11">
        <v>114.876</v>
      </c>
      <c r="E77" s="22"/>
      <c r="F77" s="11"/>
      <c r="G77" s="11"/>
      <c r="H77" s="22"/>
      <c r="I77" s="11">
        <v>109.31365147682703</v>
      </c>
      <c r="J77" s="11">
        <v>106.28688462945991</v>
      </c>
      <c r="K77" s="11">
        <v>132.21742666019475</v>
      </c>
      <c r="L77" s="11">
        <v>132.21742666019475</v>
      </c>
      <c r="M77" s="11">
        <v>132.21742666019475</v>
      </c>
      <c r="N77" s="11">
        <v>136.98937129254512</v>
      </c>
      <c r="O77" s="11">
        <v>136.98937129254512</v>
      </c>
      <c r="P77" s="11">
        <v>136.98937129254512</v>
      </c>
      <c r="Q77" s="11">
        <v>141.03194772991134</v>
      </c>
      <c r="R77" s="11">
        <v>137.35118549999999</v>
      </c>
    </row>
    <row r="78" spans="1:18" ht="15" customHeight="1" x14ac:dyDescent="0.3">
      <c r="A78" s="1"/>
      <c r="B78" s="32" t="s">
        <v>61</v>
      </c>
      <c r="C78" s="22"/>
      <c r="D78" s="11">
        <v>564.61599999999999</v>
      </c>
      <c r="E78" s="22"/>
      <c r="F78" s="11"/>
      <c r="G78" s="11"/>
      <c r="H78" s="22"/>
      <c r="I78" s="11">
        <v>595.28177273524091</v>
      </c>
      <c r="J78" s="11">
        <v>594.04600900808782</v>
      </c>
      <c r="K78" s="11">
        <v>594.04600900808782</v>
      </c>
      <c r="L78" s="11">
        <v>594.04600900808782</v>
      </c>
      <c r="M78" s="11">
        <v>594.04600900808782</v>
      </c>
      <c r="N78" s="11">
        <v>592.10500000000002</v>
      </c>
      <c r="O78" s="11">
        <v>592.10500000000002</v>
      </c>
      <c r="P78" s="11">
        <v>592.10500000000002</v>
      </c>
      <c r="Q78" s="11">
        <v>583.86780400000021</v>
      </c>
      <c r="R78" s="11">
        <v>583.86780400000021</v>
      </c>
    </row>
    <row r="79" spans="1:18" ht="15" customHeight="1" x14ac:dyDescent="0.3">
      <c r="A79" s="1"/>
      <c r="B79" s="32" t="s">
        <v>62</v>
      </c>
      <c r="C79" s="22"/>
      <c r="D79" s="11">
        <v>543.11199999999985</v>
      </c>
      <c r="E79" s="22"/>
      <c r="F79" s="11"/>
      <c r="G79" s="11"/>
      <c r="H79" s="22"/>
      <c r="I79" s="11">
        <v>480.53568011125708</v>
      </c>
      <c r="J79" s="11">
        <v>481.87246597854028</v>
      </c>
      <c r="K79" s="11">
        <v>481.87246597854028</v>
      </c>
      <c r="L79" s="11">
        <v>481.87246597854028</v>
      </c>
      <c r="M79" s="11">
        <v>481.87246597854028</v>
      </c>
      <c r="N79" s="11">
        <v>491.81526587290227</v>
      </c>
      <c r="O79" s="11">
        <v>491.88453987290222</v>
      </c>
      <c r="P79" s="11">
        <v>491.97898287290218</v>
      </c>
      <c r="Q79" s="11">
        <v>513.90692748207903</v>
      </c>
      <c r="R79" s="11">
        <v>518.86067571636431</v>
      </c>
    </row>
    <row r="80" spans="1:18" ht="15" customHeight="1" x14ac:dyDescent="0.3">
      <c r="A80" s="1"/>
      <c r="B80" s="24" t="s">
        <v>63</v>
      </c>
      <c r="C80" s="22"/>
      <c r="D80" s="11">
        <v>2153.453</v>
      </c>
      <c r="E80" s="22"/>
      <c r="F80" s="11"/>
      <c r="G80" s="11"/>
      <c r="H80" s="22"/>
      <c r="I80" s="11">
        <v>2134.080481497178</v>
      </c>
      <c r="J80" s="11">
        <v>2123.6696358006398</v>
      </c>
      <c r="K80" s="11">
        <v>2141.001970038023</v>
      </c>
      <c r="L80" s="11">
        <v>2141.001970038023</v>
      </c>
      <c r="M80" s="11">
        <v>2141.001970038023</v>
      </c>
      <c r="N80" s="11">
        <v>2026.0679851149882</v>
      </c>
      <c r="O80" s="11">
        <v>2026.1699371149882</v>
      </c>
      <c r="P80" s="11">
        <v>2300.1136267458342</v>
      </c>
      <c r="Q80" s="11">
        <v>2408.365345014392</v>
      </c>
      <c r="R80" s="11">
        <v>2423.6057354469986</v>
      </c>
    </row>
    <row r="81" spans="1:18" ht="15" customHeight="1" x14ac:dyDescent="0.3">
      <c r="A81" s="1"/>
      <c r="B81" s="32" t="s">
        <v>64</v>
      </c>
      <c r="C81" s="22"/>
      <c r="D81" s="11">
        <v>460.81</v>
      </c>
      <c r="E81" s="22"/>
      <c r="F81" s="11"/>
      <c r="G81" s="11"/>
      <c r="H81" s="22"/>
      <c r="I81" s="11">
        <v>455.09774849569794</v>
      </c>
      <c r="J81" s="11">
        <v>470.86383062420953</v>
      </c>
      <c r="K81" s="11">
        <v>488.19616486159299</v>
      </c>
      <c r="L81" s="11">
        <v>488.19616486159299</v>
      </c>
      <c r="M81" s="11">
        <v>488.19616486159299</v>
      </c>
      <c r="N81" s="11">
        <v>456.18128711498821</v>
      </c>
      <c r="O81" s="11">
        <v>456.18128711498821</v>
      </c>
      <c r="P81" s="11">
        <v>448.81094174583382</v>
      </c>
      <c r="Q81" s="11">
        <v>463.18287201439193</v>
      </c>
      <c r="R81" s="11">
        <v>454.75799344699863</v>
      </c>
    </row>
    <row r="82" spans="1:18" ht="15" customHeight="1" x14ac:dyDescent="0.3">
      <c r="A82" s="1"/>
      <c r="B82" s="32" t="s">
        <v>65</v>
      </c>
      <c r="C82" s="22"/>
      <c r="D82" s="11">
        <v>1617.9690000000001</v>
      </c>
      <c r="E82" s="22"/>
      <c r="F82" s="11"/>
      <c r="G82" s="11"/>
      <c r="H82" s="22"/>
      <c r="I82" s="11">
        <v>1674.6846330114799</v>
      </c>
      <c r="J82" s="11">
        <v>1648.5199141164301</v>
      </c>
      <c r="K82" s="11">
        <v>1648.5199141164301</v>
      </c>
      <c r="L82" s="11">
        <v>1648.5199141164301</v>
      </c>
      <c r="M82" s="11">
        <v>1648.5199141164301</v>
      </c>
      <c r="N82" s="11">
        <v>1565.2850000000001</v>
      </c>
      <c r="O82" s="11">
        <v>1565.2850000000001</v>
      </c>
      <c r="P82" s="11">
        <v>1846.633</v>
      </c>
      <c r="Q82" s="11">
        <v>1940.4860000000001</v>
      </c>
      <c r="R82" s="11">
        <v>1964.058</v>
      </c>
    </row>
    <row r="83" spans="1:18" ht="15" customHeight="1" x14ac:dyDescent="0.3">
      <c r="A83" s="1"/>
      <c r="B83" s="23" t="s">
        <v>66</v>
      </c>
      <c r="C83" s="22"/>
      <c r="D83" s="11">
        <v>4516.2880000000005</v>
      </c>
      <c r="E83" s="22"/>
      <c r="F83" s="11"/>
      <c r="G83" s="11"/>
      <c r="H83" s="22"/>
      <c r="I83" s="11">
        <v>3909.3155128709468</v>
      </c>
      <c r="J83" s="11">
        <v>3864.8694970465167</v>
      </c>
      <c r="K83" s="11">
        <v>4030.4266989192779</v>
      </c>
      <c r="L83" s="11">
        <v>4030.4266989192779</v>
      </c>
      <c r="M83" s="11">
        <v>4030.4266989192779</v>
      </c>
      <c r="N83" s="11">
        <v>3927.4594525641169</v>
      </c>
      <c r="O83" s="11">
        <v>3922.3442605641171</v>
      </c>
      <c r="P83" s="11">
        <v>3997.4058996694175</v>
      </c>
      <c r="Q83" s="11">
        <v>4113.495143488014</v>
      </c>
      <c r="R83" s="11">
        <v>4113.4717030694028</v>
      </c>
    </row>
    <row r="84" spans="1:18" ht="15" customHeight="1" x14ac:dyDescent="0.3">
      <c r="A84" s="1"/>
      <c r="B84" s="21" t="s">
        <v>33</v>
      </c>
      <c r="C84" s="22"/>
      <c r="D84" s="11">
        <v>4937.2910000000002</v>
      </c>
      <c r="E84" s="22"/>
      <c r="F84" s="11"/>
      <c r="G84" s="11"/>
      <c r="H84" s="22"/>
      <c r="I84" s="11">
        <v>2380.67711026191</v>
      </c>
      <c r="J84" s="11">
        <v>2384.7443388453048</v>
      </c>
      <c r="K84" s="11">
        <v>2251.439092880576</v>
      </c>
      <c r="L84" s="11">
        <v>2230.718010633726</v>
      </c>
      <c r="M84" s="11">
        <v>2230.7180106337278</v>
      </c>
      <c r="N84" s="11">
        <v>2450.0068817693764</v>
      </c>
      <c r="O84" s="11">
        <v>2520.9890623841229</v>
      </c>
      <c r="P84" s="11">
        <v>2410.7517605234452</v>
      </c>
      <c r="Q84" s="11">
        <v>2324.2533915488375</v>
      </c>
      <c r="R84" s="11">
        <v>2293.9860859464261</v>
      </c>
    </row>
    <row r="85" spans="1:18" ht="15" customHeight="1" x14ac:dyDescent="0.3">
      <c r="A85" s="1"/>
      <c r="B85" s="23" t="s">
        <v>67</v>
      </c>
      <c r="C85" s="22"/>
      <c r="D85" s="11">
        <v>1027.5809999999999</v>
      </c>
      <c r="E85" s="22"/>
      <c r="F85" s="11"/>
      <c r="G85" s="11"/>
      <c r="H85" s="22"/>
      <c r="I85" s="11">
        <v>995.079567</v>
      </c>
      <c r="J85" s="11">
        <v>995.079567</v>
      </c>
      <c r="K85" s="11">
        <v>995.079567</v>
      </c>
      <c r="L85" s="11">
        <v>977.18403899999998</v>
      </c>
      <c r="M85" s="11">
        <v>977.18403899999998</v>
      </c>
      <c r="N85" s="11">
        <v>977.18403899999998</v>
      </c>
      <c r="O85" s="11">
        <v>960.35683700000004</v>
      </c>
      <c r="P85" s="11">
        <v>960.35683700000004</v>
      </c>
      <c r="Q85" s="11">
        <v>960.35683700000004</v>
      </c>
      <c r="R85" s="11">
        <v>937.40467599999999</v>
      </c>
    </row>
    <row r="86" spans="1:18" ht="15" customHeight="1" x14ac:dyDescent="0.3">
      <c r="A86" s="1"/>
      <c r="B86" s="23" t="s">
        <v>138</v>
      </c>
      <c r="C86" s="22"/>
      <c r="D86" s="11">
        <v>636.12099999999998</v>
      </c>
      <c r="E86" s="22"/>
      <c r="F86" s="11"/>
      <c r="G86" s="11"/>
      <c r="H86" s="22"/>
      <c r="I86" s="11">
        <v>710.41642313197599</v>
      </c>
      <c r="J86" s="11">
        <v>710.14740276514851</v>
      </c>
      <c r="K86" s="11">
        <v>718.13072140956353</v>
      </c>
      <c r="L86" s="11">
        <v>714.03716716271538</v>
      </c>
      <c r="M86" s="11">
        <v>714.03716716271538</v>
      </c>
      <c r="N86" s="11">
        <v>752.13792821339416</v>
      </c>
      <c r="O86" s="11">
        <v>736.39437751339449</v>
      </c>
      <c r="P86" s="11">
        <v>787.91040571920757</v>
      </c>
      <c r="Q86" s="11">
        <v>773.64196800000002</v>
      </c>
      <c r="R86" s="11">
        <v>765.34385219000012</v>
      </c>
    </row>
    <row r="87" spans="1:18" ht="15" customHeight="1" x14ac:dyDescent="0.3">
      <c r="A87" s="1"/>
      <c r="B87" s="23" t="s">
        <v>68</v>
      </c>
      <c r="C87" s="22"/>
      <c r="D87" s="11">
        <v>89.286000000000001</v>
      </c>
      <c r="E87" s="22"/>
      <c r="F87" s="11"/>
      <c r="G87" s="11"/>
      <c r="H87" s="22"/>
      <c r="I87" s="11">
        <v>102.24319230678771</v>
      </c>
      <c r="J87" s="11">
        <v>89.933000000000007</v>
      </c>
      <c r="K87" s="11">
        <v>89.873000000000005</v>
      </c>
      <c r="L87" s="11">
        <v>91.141000000000005</v>
      </c>
      <c r="M87" s="11">
        <v>91.141000000000005</v>
      </c>
      <c r="N87" s="11">
        <v>95.652000000000001</v>
      </c>
      <c r="O87" s="11">
        <v>102.70399999999999</v>
      </c>
      <c r="P87" s="11">
        <v>98.088999999999999</v>
      </c>
      <c r="Q87" s="11">
        <v>97.875</v>
      </c>
      <c r="R87" s="11">
        <v>96.875</v>
      </c>
    </row>
    <row r="88" spans="1:18" ht="15" customHeight="1" x14ac:dyDescent="0.3">
      <c r="A88" s="1"/>
      <c r="B88" s="18" t="s">
        <v>69</v>
      </c>
      <c r="C88" s="19"/>
      <c r="D88" s="20">
        <v>5575.3419999999996</v>
      </c>
      <c r="E88" s="19"/>
      <c r="F88" s="20"/>
      <c r="G88" s="20"/>
      <c r="H88" s="19"/>
      <c r="I88" s="20">
        <v>6515.2161858434783</v>
      </c>
      <c r="J88" s="20">
        <v>6498.0917595674409</v>
      </c>
      <c r="K88" s="20">
        <v>6399.9229155888006</v>
      </c>
      <c r="L88" s="20">
        <v>6490.8255157810963</v>
      </c>
      <c r="M88" s="20">
        <v>6441.2076802267193</v>
      </c>
      <c r="N88" s="20">
        <v>5569.6761253357981</v>
      </c>
      <c r="O88" s="20">
        <v>5999.1579447658105</v>
      </c>
      <c r="P88" s="20">
        <v>6322.9044912572044</v>
      </c>
      <c r="Q88" s="20">
        <v>6073.9911281541536</v>
      </c>
      <c r="R88" s="20">
        <v>6160.475363265964</v>
      </c>
    </row>
    <row r="89" spans="1:18" ht="15" customHeight="1" x14ac:dyDescent="0.3">
      <c r="A89" s="1"/>
      <c r="B89" s="21" t="s">
        <v>70</v>
      </c>
      <c r="C89" s="22"/>
      <c r="D89" s="11">
        <v>5098.5039999999999</v>
      </c>
      <c r="E89" s="22"/>
      <c r="F89" s="11"/>
      <c r="G89" s="11"/>
      <c r="H89" s="22"/>
      <c r="I89" s="11">
        <v>5986.3862573315682</v>
      </c>
      <c r="J89" s="11">
        <v>5936.6018668491743</v>
      </c>
      <c r="K89" s="11">
        <v>5856.3431957515204</v>
      </c>
      <c r="L89" s="11">
        <v>5855.2457959438161</v>
      </c>
      <c r="M89" s="11">
        <v>5823.4503827401377</v>
      </c>
      <c r="N89" s="11">
        <v>5011.5433147240155</v>
      </c>
      <c r="O89" s="11">
        <v>5472.3392255873723</v>
      </c>
      <c r="P89" s="11">
        <v>5801.9172453611718</v>
      </c>
      <c r="Q89" s="11">
        <v>5470.4292727717821</v>
      </c>
      <c r="R89" s="11">
        <v>5194.0067018313084</v>
      </c>
    </row>
    <row r="90" spans="1:18" ht="15" customHeight="1" x14ac:dyDescent="0.3">
      <c r="A90" s="1"/>
      <c r="B90" s="23" t="s">
        <v>71</v>
      </c>
      <c r="C90" s="22"/>
      <c r="D90" s="11">
        <v>4917.0140000000001</v>
      </c>
      <c r="E90" s="22"/>
      <c r="F90" s="11"/>
      <c r="G90" s="11"/>
      <c r="H90" s="22"/>
      <c r="I90" s="11">
        <v>5931.8709641792839</v>
      </c>
      <c r="J90" s="11">
        <v>5896.727969169905</v>
      </c>
      <c r="K90" s="11">
        <v>5817.2888598661584</v>
      </c>
      <c r="L90" s="11">
        <v>5816.1914600584541</v>
      </c>
      <c r="M90" s="11">
        <v>5784.3960468547757</v>
      </c>
      <c r="N90" s="11">
        <v>4881.6446257454891</v>
      </c>
      <c r="O90" s="11">
        <v>5339.7122614388463</v>
      </c>
      <c r="P90" s="11">
        <v>5679.2843617323251</v>
      </c>
      <c r="Q90" s="11">
        <v>5335.5068267819433</v>
      </c>
      <c r="R90" s="11">
        <v>5052.7568556369315</v>
      </c>
    </row>
    <row r="91" spans="1:18" ht="15" customHeight="1" x14ac:dyDescent="0.3">
      <c r="A91" s="1"/>
      <c r="B91" s="23" t="s">
        <v>72</v>
      </c>
      <c r="C91" s="22"/>
      <c r="D91" s="11">
        <v>235.715</v>
      </c>
      <c r="E91" s="22"/>
      <c r="F91" s="11"/>
      <c r="G91" s="11"/>
      <c r="H91" s="22"/>
      <c r="I91" s="11">
        <v>46.523861436285486</v>
      </c>
      <c r="J91" s="11">
        <v>43.967678225313875</v>
      </c>
      <c r="K91" s="11">
        <v>43.711678225313875</v>
      </c>
      <c r="L91" s="11">
        <v>43.711678225313875</v>
      </c>
      <c r="M91" s="11">
        <v>43.711678225313875</v>
      </c>
      <c r="N91" s="11">
        <v>98.947198198479128</v>
      </c>
      <c r="O91" s="11">
        <v>95.564568198479122</v>
      </c>
      <c r="P91" s="11">
        <v>106.86643568202621</v>
      </c>
      <c r="Q91" s="11">
        <v>110.67073738452416</v>
      </c>
      <c r="R91" s="11">
        <v>115.79301548269457</v>
      </c>
    </row>
    <row r="92" spans="1:18" ht="15" customHeight="1" x14ac:dyDescent="0.3">
      <c r="A92" s="1"/>
      <c r="B92" s="23" t="s">
        <v>73</v>
      </c>
      <c r="C92" s="22"/>
      <c r="D92" s="11">
        <v>-54.225000000000001</v>
      </c>
      <c r="E92" s="22"/>
      <c r="F92" s="11"/>
      <c r="G92" s="11"/>
      <c r="H92" s="22"/>
      <c r="I92" s="11">
        <v>7.9914317159989823</v>
      </c>
      <c r="J92" s="11">
        <v>-4.0937805460443251</v>
      </c>
      <c r="K92" s="11">
        <v>-4.6573423399525318</v>
      </c>
      <c r="L92" s="11">
        <v>-4.6573423399525318</v>
      </c>
      <c r="M92" s="11">
        <v>-4.6573423399525318</v>
      </c>
      <c r="N92" s="11">
        <v>30.9514907800475</v>
      </c>
      <c r="O92" s="11">
        <v>37.062395950047488</v>
      </c>
      <c r="P92" s="11">
        <v>15.766447946820199</v>
      </c>
      <c r="Q92" s="11">
        <v>24.251708605314565</v>
      </c>
      <c r="R92" s="11">
        <v>25.456830711682041</v>
      </c>
    </row>
    <row r="93" spans="1:18" ht="15" customHeight="1" x14ac:dyDescent="0.3">
      <c r="A93" s="1"/>
      <c r="B93" s="21" t="s">
        <v>34</v>
      </c>
      <c r="C93" s="22"/>
      <c r="D93" s="11">
        <v>476.83800000000002</v>
      </c>
      <c r="E93" s="22"/>
      <c r="F93" s="11"/>
      <c r="G93" s="11"/>
      <c r="H93" s="22"/>
      <c r="I93" s="11">
        <v>528.82992851191034</v>
      </c>
      <c r="J93" s="11">
        <v>561.48989271826701</v>
      </c>
      <c r="K93" s="11">
        <v>543.57971983728055</v>
      </c>
      <c r="L93" s="11">
        <v>635.57971983728055</v>
      </c>
      <c r="M93" s="11">
        <v>617.75729748658159</v>
      </c>
      <c r="N93" s="11">
        <v>558.13281061178247</v>
      </c>
      <c r="O93" s="11">
        <v>526.81871917843853</v>
      </c>
      <c r="P93" s="11">
        <v>520.98724589603285</v>
      </c>
      <c r="Q93" s="11">
        <v>603.56185538237185</v>
      </c>
      <c r="R93" s="11">
        <v>966.46866143465581</v>
      </c>
    </row>
    <row r="94" spans="1:18" ht="15" customHeight="1" x14ac:dyDescent="0.3">
      <c r="A94" s="1"/>
      <c r="B94" s="25" t="s">
        <v>81</v>
      </c>
      <c r="C94" s="26"/>
      <c r="D94" s="26">
        <f>D9-D48</f>
        <v>-7871.195999999989</v>
      </c>
      <c r="E94" s="26"/>
      <c r="F94" s="26">
        <f>F9-F48</f>
        <v>0</v>
      </c>
      <c r="G94" s="26">
        <f>G9-G48</f>
        <v>0</v>
      </c>
      <c r="H94" s="26"/>
      <c r="I94" s="26">
        <f t="shared" ref="I94:J94" si="35">I9-I48</f>
        <v>-7392.4449363430176</v>
      </c>
      <c r="J94" s="26">
        <f t="shared" si="35"/>
        <v>-7439.0345950944975</v>
      </c>
      <c r="K94" s="26">
        <f t="shared" ref="K94:L94" si="36">K9-K48</f>
        <v>-7092.8544664019064</v>
      </c>
      <c r="L94" s="26">
        <f t="shared" si="36"/>
        <v>-6996.6088893896813</v>
      </c>
      <c r="M94" s="26">
        <f t="shared" ref="M94:N94" si="37">M9-M48</f>
        <v>-7499.8844587409912</v>
      </c>
      <c r="N94" s="26">
        <f t="shared" si="37"/>
        <v>-6996.3029421222745</v>
      </c>
      <c r="O94" s="26">
        <f t="shared" ref="O94:P94" si="38">O9-O48</f>
        <v>-6819.2928573236277</v>
      </c>
      <c r="P94" s="26">
        <f t="shared" si="38"/>
        <v>-6766.8063236546586</v>
      </c>
      <c r="Q94" s="26">
        <f t="shared" ref="Q94:R94" si="39">Q9-Q48</f>
        <v>-6973.5959184915628</v>
      </c>
      <c r="R94" s="26">
        <f t="shared" si="39"/>
        <v>-6771.5589499698326</v>
      </c>
    </row>
    <row r="95" spans="1:18" ht="15" customHeight="1" x14ac:dyDescent="0.3">
      <c r="A95" s="1"/>
      <c r="B95" s="25" t="s">
        <v>7</v>
      </c>
      <c r="C95" s="26"/>
      <c r="D95" s="33">
        <f>D94/D$96*100</f>
        <v>-6.435567125933626</v>
      </c>
      <c r="E95" s="26"/>
      <c r="F95" s="33" t="e">
        <f>F94/F$96*100</f>
        <v>#DIV/0!</v>
      </c>
      <c r="G95" s="33" t="e">
        <f>G94/G$96*100</f>
        <v>#DIV/0!</v>
      </c>
      <c r="H95" s="26"/>
      <c r="I95" s="33">
        <f t="shared" ref="I95:J95" si="40">I94/I$96*100</f>
        <v>-5.9669770471506043</v>
      </c>
      <c r="J95" s="33">
        <f t="shared" si="40"/>
        <v>-6.2792826862864635</v>
      </c>
      <c r="K95" s="33">
        <f t="shared" ref="K95:L95" si="41">K94/K$96*100</f>
        <v>-5.9870723382032258</v>
      </c>
      <c r="L95" s="33">
        <f t="shared" si="41"/>
        <v>-5.7938612355101329</v>
      </c>
      <c r="M95" s="33">
        <f t="shared" ref="M95:N95" si="42">M94/M$96*100</f>
        <v>-6.2106215344123346</v>
      </c>
      <c r="N95" s="33">
        <f t="shared" si="42"/>
        <v>-5.6987954868750714</v>
      </c>
      <c r="O95" s="33">
        <f t="shared" ref="O95:P95" si="43">O94/O$96*100</f>
        <v>-5.5546130121127781</v>
      </c>
      <c r="P95" s="33">
        <f t="shared" si="43"/>
        <v>-5.5118604292602544</v>
      </c>
      <c r="Q95" s="33">
        <f t="shared" ref="Q95:R95" si="44">Q94/Q$96*100</f>
        <v>-5.7306095214586232</v>
      </c>
      <c r="R95" s="33">
        <f t="shared" si="44"/>
        <v>-5.5649269658241201</v>
      </c>
    </row>
    <row r="96" spans="1:18" ht="15" customHeight="1" x14ac:dyDescent="0.3">
      <c r="A96" s="1"/>
      <c r="B96" s="21" t="s">
        <v>78</v>
      </c>
      <c r="C96" s="22"/>
      <c r="D96" s="11">
        <v>122307.72900000001</v>
      </c>
      <c r="E96" s="22"/>
      <c r="F96" s="11"/>
      <c r="G96" s="11"/>
      <c r="H96" s="22"/>
      <c r="I96" s="11">
        <v>123889.28058426357</v>
      </c>
      <c r="J96" s="11">
        <v>118469.49670447</v>
      </c>
      <c r="K96" s="11">
        <v>118469.49670447</v>
      </c>
      <c r="L96" s="11">
        <v>120759</v>
      </c>
      <c r="M96" s="11">
        <v>120759</v>
      </c>
      <c r="N96" s="11">
        <v>122768.1</v>
      </c>
      <c r="O96" s="11">
        <v>122768.1</v>
      </c>
      <c r="P96" s="11">
        <v>122768.1</v>
      </c>
      <c r="Q96" s="11">
        <v>121690.3</v>
      </c>
      <c r="R96" s="11">
        <v>121682.8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S76"/>
  <sheetViews>
    <sheetView showGridLines="0" workbookViewId="0"/>
  </sheetViews>
  <sheetFormatPr defaultRowHeight="14.4" x14ac:dyDescent="0.3"/>
  <cols>
    <col min="1" max="1" width="40.6640625" customWidth="1"/>
    <col min="2" max="4" width="12.6640625" customWidth="1"/>
    <col min="5" max="5" width="12.88671875" customWidth="1"/>
    <col min="6" max="11" width="12.6640625" customWidth="1"/>
    <col min="13" max="16" width="12.6640625" customWidth="1"/>
    <col min="17" max="18" width="12.5546875" customWidth="1"/>
  </cols>
  <sheetData>
    <row r="1" spans="1:19" x14ac:dyDescent="0.3">
      <c r="A1" s="44" t="s">
        <v>165</v>
      </c>
      <c r="B1" s="44"/>
      <c r="M1" s="47" t="s">
        <v>174</v>
      </c>
      <c r="N1" s="47"/>
      <c r="O1" s="47"/>
      <c r="P1" s="47"/>
      <c r="S1" s="47"/>
    </row>
    <row r="2" spans="1:19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M2" s="48" t="s">
        <v>173</v>
      </c>
      <c r="N2" s="48" t="s">
        <v>175</v>
      </c>
      <c r="O2" s="48" t="s">
        <v>177</v>
      </c>
      <c r="P2" s="48" t="s">
        <v>178</v>
      </c>
      <c r="Q2" s="48" t="s">
        <v>179</v>
      </c>
      <c r="R2" s="48" t="s">
        <v>180</v>
      </c>
    </row>
    <row r="3" spans="1:19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M3" s="40">
        <v>401.46005774545483</v>
      </c>
      <c r="N3" s="40">
        <v>178.32991000000038</v>
      </c>
      <c r="O3" s="40">
        <v>250.12490999999864</v>
      </c>
      <c r="P3" s="40">
        <v>308.91355776284763</v>
      </c>
      <c r="Q3" s="40">
        <v>153.57555776285881</v>
      </c>
      <c r="R3" s="40">
        <v>135.38174613782758</v>
      </c>
    </row>
    <row r="4" spans="1:19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M4" s="42">
        <v>7.2479100000005019</v>
      </c>
      <c r="N4" s="42">
        <v>63.371910000000298</v>
      </c>
      <c r="O4" s="42">
        <v>149.37891000000036</v>
      </c>
      <c r="P4" s="42">
        <v>180.86891000000014</v>
      </c>
      <c r="Q4" s="42">
        <v>163.37491000000045</v>
      </c>
      <c r="R4" s="42">
        <v>163.37491000000045</v>
      </c>
    </row>
    <row r="5" spans="1:19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M5" s="42">
        <v>20.019000000000233</v>
      </c>
      <c r="N5" s="42">
        <v>23.324999999999818</v>
      </c>
      <c r="O5" s="42">
        <v>23.324999999998909</v>
      </c>
      <c r="P5" s="42">
        <v>25.324999999998909</v>
      </c>
      <c r="Q5" s="42">
        <v>3.6909999999998035</v>
      </c>
      <c r="R5" s="42">
        <v>-9.3090000000001965</v>
      </c>
    </row>
    <row r="6" spans="1:19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M6" s="42">
        <v>-118.67285225454907</v>
      </c>
      <c r="N6" s="42">
        <v>-1.8880000000008295</v>
      </c>
      <c r="O6" s="42">
        <v>-1.8880000000008295</v>
      </c>
      <c r="P6" s="42">
        <v>-1.8880000000008295</v>
      </c>
      <c r="Q6" s="42">
        <v>-1.8880000000008295</v>
      </c>
      <c r="R6" s="42">
        <v>-1.8880000000008295</v>
      </c>
    </row>
    <row r="7" spans="1:19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M7" s="42">
        <v>317.05500000000575</v>
      </c>
      <c r="N7" s="42">
        <v>1.8000000002757588E-2</v>
      </c>
      <c r="O7" s="42">
        <v>2.8579999999947177</v>
      </c>
      <c r="P7" s="42">
        <v>12.541647762848697</v>
      </c>
      <c r="Q7" s="42">
        <v>13.925647762853259</v>
      </c>
      <c r="R7" s="42">
        <v>17.731836137822938</v>
      </c>
    </row>
    <row r="8" spans="1:19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M8" s="42">
        <v>99.82799999999952</v>
      </c>
      <c r="N8" s="42">
        <v>74.59900000000016</v>
      </c>
      <c r="O8" s="42">
        <v>64.59900000000016</v>
      </c>
      <c r="P8" s="42">
        <v>80.59900000000016</v>
      </c>
      <c r="Q8" s="42">
        <v>-21.40099999999984</v>
      </c>
      <c r="R8" s="42">
        <v>-46.40099999999984</v>
      </c>
    </row>
    <row r="9" spans="1:19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M9" s="42">
        <v>70.371999999999389</v>
      </c>
      <c r="N9" s="42">
        <v>57.997999999999593</v>
      </c>
      <c r="O9" s="42">
        <v>57.997999999999593</v>
      </c>
      <c r="P9" s="42">
        <v>52.997999999999593</v>
      </c>
      <c r="Q9" s="42">
        <v>19.997999999999593</v>
      </c>
      <c r="R9" s="42">
        <v>20.997999999999593</v>
      </c>
    </row>
    <row r="10" spans="1:19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M10" s="42">
        <v>1.1009999999999991</v>
      </c>
      <c r="N10" s="42">
        <v>-2.7839999999999989</v>
      </c>
      <c r="O10" s="42">
        <v>-3.8359999999999985</v>
      </c>
      <c r="P10" s="42">
        <v>-4.2209999999999965</v>
      </c>
      <c r="Q10" s="42">
        <v>-4.0069999999999979</v>
      </c>
      <c r="R10" s="42">
        <v>-4.0069999999999979</v>
      </c>
    </row>
    <row r="11" spans="1:19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M11" s="42">
        <v>4.2999999999999261E-2</v>
      </c>
      <c r="N11" s="42">
        <v>-0.58299999999999841</v>
      </c>
      <c r="O11" s="42">
        <v>-6.5829999999999984</v>
      </c>
      <c r="P11" s="42">
        <v>-1.5829999999999984</v>
      </c>
      <c r="Q11" s="42">
        <v>-1.5829999999999984</v>
      </c>
      <c r="R11" s="42">
        <v>-0.58299999999999841</v>
      </c>
    </row>
    <row r="12" spans="1:19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M12" s="42">
        <v>4.4670000000000982</v>
      </c>
      <c r="N12" s="42">
        <v>-35.726999999999862</v>
      </c>
      <c r="O12" s="42">
        <v>-35.726999999999862</v>
      </c>
      <c r="P12" s="42">
        <v>-35.726999999999862</v>
      </c>
      <c r="Q12" s="42">
        <v>-18.535000000000082</v>
      </c>
      <c r="R12" s="42">
        <v>-4.5350000000000819</v>
      </c>
    </row>
    <row r="13" spans="1:19" x14ac:dyDescent="0.3">
      <c r="A13" s="39" t="s">
        <v>86</v>
      </c>
      <c r="B13" s="40">
        <v>293.16331201081221</v>
      </c>
      <c r="C13" s="40">
        <v>161.81478410798309</v>
      </c>
      <c r="D13" s="40">
        <v>144.31008655971027</v>
      </c>
      <c r="E13" s="40">
        <v>144.31008655971027</v>
      </c>
      <c r="F13" s="40">
        <v>10.19943519251774</v>
      </c>
      <c r="G13" s="40">
        <v>-24.95891099586197</v>
      </c>
      <c r="H13" s="40">
        <v>38.347554692727499</v>
      </c>
      <c r="I13" s="40">
        <v>-19.393418052576635</v>
      </c>
      <c r="J13" s="40">
        <v>-14.550499311284966</v>
      </c>
      <c r="K13" s="40">
        <v>16.207556570956058</v>
      </c>
      <c r="M13" s="40">
        <v>218.21843519251752</v>
      </c>
      <c r="N13" s="40">
        <v>183.06008900413781</v>
      </c>
      <c r="O13" s="40">
        <v>246.36655469272728</v>
      </c>
      <c r="P13" s="40">
        <v>188.62558194742314</v>
      </c>
      <c r="Q13" s="40">
        <v>193.46850068871481</v>
      </c>
      <c r="R13" s="40">
        <v>224.22655657095584</v>
      </c>
    </row>
    <row r="14" spans="1:19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M14" s="42">
        <v>301.14206399999995</v>
      </c>
      <c r="N14" s="42">
        <v>150.31451953092807</v>
      </c>
      <c r="O14" s="42">
        <v>1.7804415309280444</v>
      </c>
      <c r="P14" s="42">
        <v>1.7804415309280444</v>
      </c>
      <c r="Q14" s="42">
        <v>13.024411530928035</v>
      </c>
      <c r="R14" s="42">
        <v>33.228682000000219</v>
      </c>
    </row>
    <row r="15" spans="1:19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M15" s="42">
        <v>-47.388952079362014</v>
      </c>
      <c r="N15" s="42">
        <v>-25.811423079362157</v>
      </c>
      <c r="O15" s="42">
        <v>-5.5070760793620934</v>
      </c>
      <c r="P15" s="42">
        <v>-4.6626740793619774</v>
      </c>
      <c r="Q15" s="42">
        <v>-4.8890270793621085</v>
      </c>
      <c r="R15" s="42">
        <v>-5.5874755793620352</v>
      </c>
    </row>
    <row r="16" spans="1:19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M16" s="42">
        <v>11.886000000000024</v>
      </c>
      <c r="N16" s="42">
        <v>17.713000000000022</v>
      </c>
      <c r="O16" s="42">
        <v>19.076999999999998</v>
      </c>
      <c r="P16" s="42">
        <v>22.802000000000021</v>
      </c>
      <c r="Q16" s="42">
        <v>16.814000000000021</v>
      </c>
      <c r="R16" s="42">
        <v>16.814000000000021</v>
      </c>
    </row>
    <row r="17" spans="1:18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M17" s="42">
        <v>-13.909898839047617</v>
      </c>
      <c r="N17" s="42">
        <v>-13.909814839047618</v>
      </c>
      <c r="O17" s="42">
        <v>-13.909898839047619</v>
      </c>
      <c r="P17" s="42">
        <v>-13.909898839047619</v>
      </c>
      <c r="Q17" s="42">
        <v>-13.909898839047619</v>
      </c>
      <c r="R17" s="42">
        <v>-13.909898839047619</v>
      </c>
    </row>
    <row r="18" spans="1:18" x14ac:dyDescent="0.3">
      <c r="A18" s="41" t="s">
        <v>91</v>
      </c>
      <c r="B18" s="42">
        <v>41.039764455076977</v>
      </c>
      <c r="C18" s="42">
        <v>-40.401135975484351</v>
      </c>
      <c r="D18" s="42">
        <v>-40.770403521880098</v>
      </c>
      <c r="E18" s="42">
        <v>-40.770403521880098</v>
      </c>
      <c r="F18" s="42">
        <v>-174.88105488907266</v>
      </c>
      <c r="G18" s="42">
        <v>-79.12789624051959</v>
      </c>
      <c r="H18" s="42">
        <v>105.07363732378917</v>
      </c>
      <c r="I18" s="42">
        <v>42.627316359775705</v>
      </c>
      <c r="J18" s="42">
        <v>41.654116359775912</v>
      </c>
      <c r="K18" s="42">
        <v>59.990457846025379</v>
      </c>
      <c r="M18" s="42">
        <v>-45.35805488907252</v>
      </c>
      <c r="N18" s="42">
        <v>50.395103759480548</v>
      </c>
      <c r="O18" s="42">
        <v>234.59663732378931</v>
      </c>
      <c r="P18" s="42">
        <v>172.15031635977584</v>
      </c>
      <c r="Q18" s="42">
        <v>171.17711635977605</v>
      </c>
      <c r="R18" s="42">
        <v>189.51345784602552</v>
      </c>
    </row>
    <row r="19" spans="1:18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M19" s="42">
        <v>16.601999999999975</v>
      </c>
      <c r="N19" s="42">
        <v>1.0009999999999764</v>
      </c>
      <c r="O19" s="42">
        <v>1.0009999999999764</v>
      </c>
      <c r="P19" s="42">
        <v>1.0009999999999764</v>
      </c>
      <c r="Q19" s="42">
        <v>1.0009999999999764</v>
      </c>
      <c r="R19" s="42">
        <v>1.0009999999999764</v>
      </c>
    </row>
    <row r="20" spans="1:18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M20" s="42">
        <v>6.4638289999999898</v>
      </c>
      <c r="N20" s="42">
        <v>-0.56593600000000777</v>
      </c>
      <c r="O20" s="42">
        <v>-0.86164600000000746</v>
      </c>
      <c r="P20" s="42">
        <v>0.23682099999999195</v>
      </c>
      <c r="Q20" s="42">
        <v>2.4339999999995143E-2</v>
      </c>
      <c r="R20" s="42">
        <v>-0.72381300000000692</v>
      </c>
    </row>
    <row r="21" spans="1:18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M21" s="42">
        <v>-10.076619000000022</v>
      </c>
      <c r="N21" s="42">
        <v>-7.4948474607729736</v>
      </c>
      <c r="O21" s="42">
        <v>-11.692760620761021</v>
      </c>
      <c r="P21" s="42">
        <v>-11.455595132093009</v>
      </c>
      <c r="Q21" s="42">
        <v>-12.873418407466005</v>
      </c>
      <c r="R21" s="42">
        <v>-19.57812118002704</v>
      </c>
    </row>
    <row r="22" spans="1:18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M22" s="42">
        <v>2.6380810000000139</v>
      </c>
      <c r="N22" s="42">
        <v>15.770277509335017</v>
      </c>
      <c r="O22" s="42">
        <v>20.260103330000007</v>
      </c>
      <c r="P22" s="42">
        <v>19.571130588691005</v>
      </c>
      <c r="Q22" s="42">
        <v>19.511045940932007</v>
      </c>
      <c r="R22" s="42">
        <v>19.879794140412002</v>
      </c>
    </row>
    <row r="23" spans="1:18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M23" s="42">
        <v>-3.7800139999999374</v>
      </c>
      <c r="N23" s="42">
        <v>-4.3517904164230004</v>
      </c>
      <c r="O23" s="42">
        <v>1.6227540471809903</v>
      </c>
      <c r="P23" s="42">
        <v>1.1120405185309892</v>
      </c>
      <c r="Q23" s="42">
        <v>3.5889311829549797</v>
      </c>
      <c r="R23" s="42">
        <v>3.5889311829549797</v>
      </c>
    </row>
    <row r="24" spans="1:18" x14ac:dyDescent="0.3">
      <c r="A24" s="39" t="s">
        <v>94</v>
      </c>
      <c r="B24" s="40">
        <v>7.5555514576844871</v>
      </c>
      <c r="C24" s="40">
        <v>42.700940205129882</v>
      </c>
      <c r="D24" s="40">
        <v>15.9533361743961</v>
      </c>
      <c r="E24" s="40">
        <v>72.769406306766541</v>
      </c>
      <c r="F24" s="40">
        <v>-469.40889677179985</v>
      </c>
      <c r="G24" s="40">
        <v>-532.10674936798932</v>
      </c>
      <c r="H24" s="40">
        <v>-532.17602336798882</v>
      </c>
      <c r="I24" s="40">
        <v>-530.7154663679903</v>
      </c>
      <c r="J24" s="40">
        <v>-638.76673106167982</v>
      </c>
      <c r="K24" s="40">
        <v>-624.3060466383813</v>
      </c>
      <c r="M24" s="40">
        <v>-595.49153769949953</v>
      </c>
      <c r="N24" s="40">
        <v>-658.18939029568901</v>
      </c>
      <c r="O24" s="40">
        <v>-658.2586642956885</v>
      </c>
      <c r="P24" s="40">
        <v>-656.79810729568999</v>
      </c>
      <c r="Q24" s="40">
        <v>-764.84937198937951</v>
      </c>
      <c r="R24" s="40">
        <v>-750.38868756608099</v>
      </c>
    </row>
    <row r="25" spans="1:18" x14ac:dyDescent="0.3">
      <c r="A25" s="41" t="s">
        <v>95</v>
      </c>
      <c r="B25" s="42">
        <v>-46.303979107391569</v>
      </c>
      <c r="C25" s="42">
        <v>5.8058190779829602</v>
      </c>
      <c r="D25" s="42">
        <v>5.1483370779842517</v>
      </c>
      <c r="E25" s="42">
        <v>24.086337077982535</v>
      </c>
      <c r="F25" s="42">
        <v>-466.49666292201618</v>
      </c>
      <c r="G25" s="42">
        <v>-524.53966292201585</v>
      </c>
      <c r="H25" s="42">
        <v>-524.53966292201585</v>
      </c>
      <c r="I25" s="42">
        <v>-522.98466292201738</v>
      </c>
      <c r="J25" s="42">
        <v>-620.12666292201538</v>
      </c>
      <c r="K25" s="42">
        <v>-601.47466292201534</v>
      </c>
      <c r="M25" s="42">
        <v>-543.37530384971797</v>
      </c>
      <c r="N25" s="42">
        <v>-601.41830384971763</v>
      </c>
      <c r="O25" s="42">
        <v>-601.41830384971763</v>
      </c>
      <c r="P25" s="42">
        <v>-599.86330384971916</v>
      </c>
      <c r="Q25" s="42">
        <v>-697.00530384971717</v>
      </c>
      <c r="R25" s="42">
        <v>-678.35330384971712</v>
      </c>
    </row>
    <row r="26" spans="1:18" x14ac:dyDescent="0.3">
      <c r="A26" s="41" t="s">
        <v>96</v>
      </c>
      <c r="B26" s="42">
        <v>53.859530565077421</v>
      </c>
      <c r="C26" s="42">
        <v>36.895121127146922</v>
      </c>
      <c r="D26" s="42">
        <v>10.804999096411848</v>
      </c>
      <c r="E26" s="42">
        <v>48.683069228784461</v>
      </c>
      <c r="F26" s="42">
        <v>-2.9122338497822966</v>
      </c>
      <c r="G26" s="42">
        <v>-7.5670864459725635</v>
      </c>
      <c r="H26" s="42">
        <v>-7.6363604459725138</v>
      </c>
      <c r="I26" s="42">
        <v>-7.7308034459729242</v>
      </c>
      <c r="J26" s="42">
        <v>-18.640068139663526</v>
      </c>
      <c r="K26" s="42">
        <v>-22.831383716365053</v>
      </c>
      <c r="M26" s="42">
        <v>-52.11623384978202</v>
      </c>
      <c r="N26" s="42">
        <v>-56.771086445972287</v>
      </c>
      <c r="O26" s="42">
        <v>-56.840360445972237</v>
      </c>
      <c r="P26" s="42">
        <v>-56.934803445972648</v>
      </c>
      <c r="Q26" s="42">
        <v>-67.84406813966325</v>
      </c>
      <c r="R26" s="42">
        <v>-72.035383716364777</v>
      </c>
    </row>
    <row r="27" spans="1:18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650.71113694277665</v>
      </c>
      <c r="H27" s="40">
        <v>638.27921434041559</v>
      </c>
      <c r="I27" s="40">
        <v>551.37804728040237</v>
      </c>
      <c r="J27" s="40">
        <v>680.57844751002744</v>
      </c>
      <c r="K27" s="40">
        <v>758.07929334794267</v>
      </c>
      <c r="M27" s="40">
        <v>562.36844639883179</v>
      </c>
      <c r="N27" s="40">
        <v>723.11513694277664</v>
      </c>
      <c r="O27" s="40">
        <v>710.68321434041559</v>
      </c>
      <c r="P27" s="40">
        <v>623.78204728040237</v>
      </c>
      <c r="Q27" s="40">
        <v>752.98244751002744</v>
      </c>
      <c r="R27" s="40">
        <v>830.48329334794266</v>
      </c>
    </row>
    <row r="28" spans="1:18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M28" s="42">
        <v>50.396961000000033</v>
      </c>
      <c r="N28" s="42">
        <v>50.396961000000033</v>
      </c>
      <c r="O28" s="42">
        <v>67.224162999999976</v>
      </c>
      <c r="P28" s="42">
        <v>67.224162999999976</v>
      </c>
      <c r="Q28" s="42">
        <v>67.224162999999976</v>
      </c>
      <c r="R28" s="42">
        <v>90.176324000000136</v>
      </c>
    </row>
    <row r="29" spans="1:18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608.29048039330075</v>
      </c>
      <c r="H29" s="42">
        <v>604.77751901624561</v>
      </c>
      <c r="I29" s="42">
        <v>517.87635195623227</v>
      </c>
      <c r="J29" s="42">
        <v>592.94821934794231</v>
      </c>
      <c r="K29" s="42">
        <v>592.94821934794231</v>
      </c>
      <c r="M29" s="42">
        <v>451.7567898493561</v>
      </c>
      <c r="N29" s="42">
        <v>612.50348039330095</v>
      </c>
      <c r="O29" s="42">
        <v>608.9905190162458</v>
      </c>
      <c r="P29" s="42">
        <v>522.08935195623246</v>
      </c>
      <c r="Q29" s="42">
        <v>597.16121934794251</v>
      </c>
      <c r="R29" s="42">
        <v>597.16121934794251</v>
      </c>
    </row>
    <row r="30" spans="1:18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M30" s="42">
        <v>145.5</v>
      </c>
      <c r="N30" s="42">
        <v>145.5</v>
      </c>
      <c r="O30" s="42">
        <v>145.5</v>
      </c>
      <c r="P30" s="42">
        <v>145.5</v>
      </c>
      <c r="Q30" s="42">
        <v>145.5</v>
      </c>
      <c r="R30" s="42">
        <v>145.5</v>
      </c>
    </row>
    <row r="31" spans="1:18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M31" s="42">
        <v>-85.285304450524166</v>
      </c>
      <c r="N31" s="42">
        <v>-85.285304450524166</v>
      </c>
      <c r="O31" s="42">
        <v>-111.03146767582994</v>
      </c>
      <c r="P31" s="42">
        <v>-111.03146767582994</v>
      </c>
      <c r="Q31" s="42">
        <v>-56.902934837914998</v>
      </c>
      <c r="R31" s="42">
        <v>-2.3542500000000075</v>
      </c>
    </row>
    <row r="32" spans="1:18" x14ac:dyDescent="0.3">
      <c r="A32" s="39" t="s">
        <v>102</v>
      </c>
      <c r="B32" s="40">
        <v>-431.61710065288753</v>
      </c>
      <c r="C32" s="40">
        <v>-242.51673447418398</v>
      </c>
      <c r="D32" s="40">
        <v>-133.18613866223131</v>
      </c>
      <c r="E32" s="40">
        <v>-479.28830044763708</v>
      </c>
      <c r="F32" s="40">
        <v>506.03631470367509</v>
      </c>
      <c r="G32" s="40">
        <v>324.14654124562912</v>
      </c>
      <c r="H32" s="40">
        <v>419.49058913064619</v>
      </c>
      <c r="I32" s="40">
        <v>453.40552873005254</v>
      </c>
      <c r="J32" s="40">
        <v>249.7666232139436</v>
      </c>
      <c r="K32" s="40">
        <v>240.16758112788011</v>
      </c>
      <c r="M32" s="40">
        <v>-755.73924429633189</v>
      </c>
      <c r="N32" s="40">
        <v>-611.83101775437535</v>
      </c>
      <c r="O32" s="40">
        <v>-516.48696986935829</v>
      </c>
      <c r="P32" s="40">
        <v>-402.57203026995194</v>
      </c>
      <c r="Q32" s="40">
        <v>-419.65273245272692</v>
      </c>
      <c r="R32" s="40">
        <v>-429.25177453879041</v>
      </c>
    </row>
    <row r="33" spans="1:18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M33" s="42">
        <v>105.86153200000001</v>
      </c>
      <c r="N33" s="42">
        <v>105.86153200000001</v>
      </c>
      <c r="O33" s="42">
        <v>105.86153200000001</v>
      </c>
      <c r="P33" s="42">
        <v>105.86153200000001</v>
      </c>
      <c r="Q33" s="42">
        <v>105.86153200000001</v>
      </c>
      <c r="R33" s="42">
        <v>105.86153200000001</v>
      </c>
    </row>
    <row r="34" spans="1:18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M34" s="42">
        <v>46.757556177793958</v>
      </c>
      <c r="N34" s="42">
        <v>43.833533077532593</v>
      </c>
      <c r="O34" s="42">
        <v>2.857649434112318</v>
      </c>
      <c r="P34" s="42">
        <v>-64.307060329057549</v>
      </c>
      <c r="Q34" s="42">
        <v>-10.097931648043414</v>
      </c>
      <c r="R34" s="42">
        <v>-0.83339979784886964</v>
      </c>
    </row>
    <row r="35" spans="1:18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M35" s="42">
        <v>436.41794100857442</v>
      </c>
      <c r="N35" s="42">
        <v>280.9517598436064</v>
      </c>
      <c r="O35" s="42">
        <v>352.89586386360406</v>
      </c>
      <c r="P35" s="42">
        <v>352.41322082360603</v>
      </c>
      <c r="Q35" s="42">
        <v>345.98955772514364</v>
      </c>
      <c r="R35" s="42">
        <v>344.0124652954305</v>
      </c>
    </row>
    <row r="36" spans="1:18" x14ac:dyDescent="0.3">
      <c r="A36" s="41" t="s">
        <v>106</v>
      </c>
      <c r="B36" s="42">
        <v>-155.46752824260739</v>
      </c>
      <c r="C36" s="42">
        <v>-118.13285013364862</v>
      </c>
      <c r="D36" s="42">
        <v>-112.14521463508936</v>
      </c>
      <c r="E36" s="42">
        <v>-94.576543864624</v>
      </c>
      <c r="F36" s="42">
        <v>-230.24382632781408</v>
      </c>
      <c r="G36" s="42">
        <v>-180.60109185540614</v>
      </c>
      <c r="H36" s="42">
        <v>-129.69245937500841</v>
      </c>
      <c r="I36" s="42">
        <v>-48.260489970383333</v>
      </c>
      <c r="J36" s="42">
        <v>-55.357108487610276</v>
      </c>
      <c r="K36" s="42">
        <v>-51.513871124639536</v>
      </c>
      <c r="M36" s="42">
        <v>-208.64782632781407</v>
      </c>
      <c r="N36" s="42">
        <v>-159.00509185540614</v>
      </c>
      <c r="O36" s="42">
        <v>-108.09645937500841</v>
      </c>
      <c r="P36" s="42">
        <v>-26.664489970383329</v>
      </c>
      <c r="Q36" s="42">
        <v>-33.761108487610272</v>
      </c>
      <c r="R36" s="42">
        <v>-29.917871124639532</v>
      </c>
    </row>
    <row r="37" spans="1:18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M37" s="42">
        <v>-4.2059245228242617</v>
      </c>
      <c r="N37" s="42">
        <v>5.882788638119564</v>
      </c>
      <c r="O37" s="42">
        <v>5.882788638119564</v>
      </c>
      <c r="P37" s="42">
        <v>-4.345150403153184</v>
      </c>
      <c r="Q37" s="42">
        <v>-2.0850272846905682</v>
      </c>
      <c r="R37" s="42">
        <v>16.147341329531628</v>
      </c>
    </row>
    <row r="38" spans="1:18" x14ac:dyDescent="0.3">
      <c r="A38" s="41" t="s">
        <v>149</v>
      </c>
      <c r="B38" s="42">
        <v>-1083.2704098235263</v>
      </c>
      <c r="C38" s="42">
        <v>-1112.7270096574939</v>
      </c>
      <c r="D38" s="42">
        <v>-1127.1044761051644</v>
      </c>
      <c r="E38" s="42">
        <v>-1199.0218282601491</v>
      </c>
      <c r="F38" s="42">
        <v>-245.73613868350458</v>
      </c>
      <c r="G38" s="42">
        <v>-319.79745798827389</v>
      </c>
      <c r="H38" s="42">
        <v>-285.20363698023993</v>
      </c>
      <c r="I38" s="42">
        <v>-165.78342181738117</v>
      </c>
      <c r="J38" s="42">
        <v>-153.86593047023871</v>
      </c>
      <c r="K38" s="42">
        <v>-238.36334929690202</v>
      </c>
      <c r="M38" s="42">
        <v>-1041.5860246835068</v>
      </c>
      <c r="N38" s="42">
        <v>-1115.6473439882761</v>
      </c>
      <c r="O38" s="42">
        <v>-1081.0535229802422</v>
      </c>
      <c r="P38" s="42">
        <v>-1014.6163508173836</v>
      </c>
      <c r="Q38" s="42">
        <v>-1002.6988594702411</v>
      </c>
      <c r="R38" s="42">
        <v>-1087.1962782969044</v>
      </c>
    </row>
    <row r="39" spans="1:18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M39" s="42">
        <v>-151.51302866191986</v>
      </c>
      <c r="N39" s="42">
        <v>-151.51302866191986</v>
      </c>
      <c r="O39" s="42">
        <v>-151.51302866191986</v>
      </c>
      <c r="P39" s="42">
        <v>-104.99675386129286</v>
      </c>
      <c r="Q39" s="42">
        <v>-104.99675386129286</v>
      </c>
      <c r="R39" s="42">
        <v>-104.99675386129286</v>
      </c>
    </row>
    <row r="40" spans="1:18" x14ac:dyDescent="0.3">
      <c r="A40" s="41" t="s">
        <v>108</v>
      </c>
      <c r="B40" s="42">
        <v>-14.200447875571172</v>
      </c>
      <c r="C40" s="42">
        <v>11.501199018904117</v>
      </c>
      <c r="D40" s="42">
        <v>10.091618074492089</v>
      </c>
      <c r="E40" s="42">
        <v>-84.735563324517443</v>
      </c>
      <c r="F40" s="42">
        <v>-84.735563324521991</v>
      </c>
      <c r="G40" s="42">
        <v>-62.759730815173498</v>
      </c>
      <c r="H40" s="42">
        <v>-83.886356795165057</v>
      </c>
      <c r="I40" s="42">
        <v>-155.59778999098921</v>
      </c>
      <c r="J40" s="42">
        <v>-138.2298042917771</v>
      </c>
      <c r="K40" s="42">
        <v>-117.82397944784657</v>
      </c>
      <c r="M40" s="42">
        <v>-145.50652032452535</v>
      </c>
      <c r="N40" s="42">
        <v>202.26731218482564</v>
      </c>
      <c r="O40" s="42">
        <v>181.14068620483408</v>
      </c>
      <c r="P40" s="42">
        <v>109.42925300900993</v>
      </c>
      <c r="Q40" s="42">
        <v>126.79723870822204</v>
      </c>
      <c r="R40" s="42">
        <v>147.20306355215257</v>
      </c>
    </row>
    <row r="41" spans="1:18" x14ac:dyDescent="0.3">
      <c r="A41" s="41" t="s">
        <v>150</v>
      </c>
      <c r="B41" s="42">
        <v>876.74165330485539</v>
      </c>
      <c r="C41" s="42">
        <v>894.7166610636898</v>
      </c>
      <c r="D41" s="42">
        <v>916.92589465711217</v>
      </c>
      <c r="E41" s="42">
        <v>916.92589465711171</v>
      </c>
      <c r="F41" s="42">
        <v>898.45444146568411</v>
      </c>
      <c r="G41" s="42">
        <v>876.66988346568291</v>
      </c>
      <c r="H41" s="42">
        <v>876.6698834656836</v>
      </c>
      <c r="I41" s="42">
        <v>985.88586284305006</v>
      </c>
      <c r="J41" s="42">
        <v>939.85611171500727</v>
      </c>
      <c r="K41" s="42">
        <v>932.03752304478576</v>
      </c>
      <c r="M41" s="42">
        <v>308.99544146568428</v>
      </c>
      <c r="N41" s="42">
        <v>287.21088346568308</v>
      </c>
      <c r="O41" s="42">
        <v>287.21088346568376</v>
      </c>
      <c r="P41" s="42">
        <v>396.42686284305023</v>
      </c>
      <c r="Q41" s="42">
        <v>350.39711171500744</v>
      </c>
      <c r="R41" s="42">
        <v>342.57852304478592</v>
      </c>
    </row>
    <row r="42" spans="1:18" x14ac:dyDescent="0.3">
      <c r="A42" s="41" t="s">
        <v>151</v>
      </c>
      <c r="B42" s="42">
        <v>-528.55792982346588</v>
      </c>
      <c r="C42" s="42">
        <v>-508.48929875654011</v>
      </c>
      <c r="D42" s="42">
        <v>-505.97629153831025</v>
      </c>
      <c r="E42" s="42">
        <v>-505.97629153831025</v>
      </c>
      <c r="F42" s="42">
        <v>-505.97629153831025</v>
      </c>
      <c r="G42" s="42">
        <v>-505.97629153831025</v>
      </c>
      <c r="H42" s="42">
        <v>-505.97629153831014</v>
      </c>
      <c r="I42" s="42">
        <v>-556.22539151098113</v>
      </c>
      <c r="J42" s="42">
        <v>-594.82422174559179</v>
      </c>
      <c r="K42" s="42">
        <v>-520.85018618822801</v>
      </c>
      <c r="M42" s="42">
        <v>-106.97929153831024</v>
      </c>
      <c r="N42" s="42">
        <v>-106.97929153831024</v>
      </c>
      <c r="O42" s="42">
        <v>-106.97929153831012</v>
      </c>
      <c r="P42" s="42">
        <v>-157.22839151098117</v>
      </c>
      <c r="Q42" s="42">
        <v>-195.82722174559183</v>
      </c>
      <c r="R42" s="42">
        <v>-121.85318618822794</v>
      </c>
    </row>
    <row r="43" spans="1:18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M43" s="42">
        <v>4.6669011105197171</v>
      </c>
      <c r="N43" s="42">
        <v>-4.6940709202284268</v>
      </c>
      <c r="O43" s="42">
        <v>-4.6940709202284268</v>
      </c>
      <c r="P43" s="42">
        <v>5.4552979466346585</v>
      </c>
      <c r="Q43" s="42">
        <v>0.76872989637254818</v>
      </c>
      <c r="R43" s="42">
        <v>-40.257210491774714</v>
      </c>
    </row>
    <row r="44" spans="1:18" x14ac:dyDescent="0.3">
      <c r="A44" s="39" t="s">
        <v>109</v>
      </c>
      <c r="B44" s="40">
        <v>178.47507614872666</v>
      </c>
      <c r="C44" s="40">
        <v>264.85219745650375</v>
      </c>
      <c r="D44" s="40">
        <v>145.22680707894415</v>
      </c>
      <c r="E44" s="40">
        <v>210.75250261133169</v>
      </c>
      <c r="F44" s="40">
        <v>58.626153157547378</v>
      </c>
      <c r="G44" s="40">
        <v>25.867903747532182</v>
      </c>
      <c r="H44" s="40">
        <v>64.809052229268673</v>
      </c>
      <c r="I44" s="40">
        <v>133.45990000805341</v>
      </c>
      <c r="J44" s="40">
        <v>130.01960612295352</v>
      </c>
      <c r="K44" s="40">
        <v>115.03201806954075</v>
      </c>
      <c r="M44" s="40">
        <v>64.626153157547378</v>
      </c>
      <c r="N44" s="40">
        <v>31.867903747532182</v>
      </c>
      <c r="O44" s="40">
        <v>70.809052229268673</v>
      </c>
      <c r="P44" s="40">
        <v>139.45990000805341</v>
      </c>
      <c r="Q44" s="40">
        <v>136.01960612295352</v>
      </c>
      <c r="R44" s="40">
        <v>121.03201806954075</v>
      </c>
    </row>
    <row r="45" spans="1:18" x14ac:dyDescent="0.3">
      <c r="A45" s="41" t="s">
        <v>110</v>
      </c>
      <c r="B45" s="42">
        <v>130.11227429285009</v>
      </c>
      <c r="C45" s="42">
        <v>170.35567106813323</v>
      </c>
      <c r="D45" s="42">
        <v>132.27751161140714</v>
      </c>
      <c r="E45" s="42">
        <v>191.5816000185805</v>
      </c>
      <c r="F45" s="42">
        <v>80.785532552069526</v>
      </c>
      <c r="G45" s="42">
        <v>38.066089213041778</v>
      </c>
      <c r="H45" s="42">
        <v>72.492020353045973</v>
      </c>
      <c r="I45" s="42">
        <v>118.57293478209158</v>
      </c>
      <c r="J45" s="42">
        <v>123.01564958194194</v>
      </c>
      <c r="K45" s="42">
        <v>107.8262237149097</v>
      </c>
      <c r="M45" s="42">
        <v>53.785532552069526</v>
      </c>
      <c r="N45" s="42">
        <v>11.066089213041778</v>
      </c>
      <c r="O45" s="42">
        <v>45.492020353045973</v>
      </c>
      <c r="P45" s="42">
        <v>91.572934782091579</v>
      </c>
      <c r="Q45" s="42">
        <v>96.015649581941943</v>
      </c>
      <c r="R45" s="42">
        <v>80.826223714909702</v>
      </c>
    </row>
    <row r="46" spans="1:18" x14ac:dyDescent="0.3">
      <c r="A46" s="41" t="s">
        <v>111</v>
      </c>
      <c r="B46" s="42">
        <v>48.362801855876569</v>
      </c>
      <c r="C46" s="42">
        <v>94.496526388370512</v>
      </c>
      <c r="D46" s="42">
        <v>12.949295467537468</v>
      </c>
      <c r="E46" s="42">
        <v>19.170902592751645</v>
      </c>
      <c r="F46" s="42">
        <v>-22.159379394522148</v>
      </c>
      <c r="G46" s="42">
        <v>-12.198185465509368</v>
      </c>
      <c r="H46" s="42">
        <v>-7.6829681237773002</v>
      </c>
      <c r="I46" s="42">
        <v>14.886965225962058</v>
      </c>
      <c r="J46" s="42">
        <v>7.0039565410111209</v>
      </c>
      <c r="K46" s="42">
        <v>7.2057943546312799</v>
      </c>
      <c r="M46" s="42">
        <v>10.840620605477625</v>
      </c>
      <c r="N46" s="42">
        <v>20.801814534490404</v>
      </c>
      <c r="O46" s="42">
        <v>25.317031876222472</v>
      </c>
      <c r="P46" s="42">
        <v>47.886965225961831</v>
      </c>
      <c r="Q46" s="42">
        <v>40.003956541010893</v>
      </c>
      <c r="R46" s="42">
        <v>40.205794354631053</v>
      </c>
    </row>
    <row r="47" spans="1:18" x14ac:dyDescent="0.3">
      <c r="A47" s="39" t="s">
        <v>112</v>
      </c>
      <c r="B47" s="40">
        <v>-324.318865326989</v>
      </c>
      <c r="C47" s="40">
        <v>-243.00128458801373</v>
      </c>
      <c r="D47" s="40">
        <v>-417.90639013331747</v>
      </c>
      <c r="E47" s="40">
        <v>-340.5296728151925</v>
      </c>
      <c r="F47" s="40">
        <v>-354.80593968559242</v>
      </c>
      <c r="G47" s="40">
        <v>-261.40279956057384</v>
      </c>
      <c r="H47" s="40">
        <v>-314.75377626913723</v>
      </c>
      <c r="I47" s="40">
        <v>-207.37312143459349</v>
      </c>
      <c r="J47" s="40">
        <v>-293.73789422139635</v>
      </c>
      <c r="K47" s="40">
        <v>-288.56945075566</v>
      </c>
      <c r="M47" s="40">
        <v>-300.43093968559424</v>
      </c>
      <c r="N47" s="40">
        <v>-207.02779956057566</v>
      </c>
      <c r="O47" s="40">
        <v>-260.37877626913905</v>
      </c>
      <c r="P47" s="40">
        <v>-232.9981214345953</v>
      </c>
      <c r="Q47" s="40">
        <v>-319.36289422139816</v>
      </c>
      <c r="R47" s="40">
        <v>-314.19445075566182</v>
      </c>
    </row>
    <row r="48" spans="1:18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M48" s="42">
        <v>179.78547616405012</v>
      </c>
      <c r="N48" s="42">
        <v>200.79387709920957</v>
      </c>
      <c r="O48" s="42">
        <v>200.79387709920957</v>
      </c>
      <c r="P48" s="42">
        <v>64.371483117446587</v>
      </c>
      <c r="Q48" s="42">
        <v>-96.19656570330244</v>
      </c>
      <c r="R48" s="42">
        <v>-128.50542143685834</v>
      </c>
    </row>
    <row r="49" spans="1:18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M49" s="42">
        <v>-25</v>
      </c>
      <c r="N49" s="42">
        <v>-25</v>
      </c>
      <c r="O49" s="42">
        <v>-25</v>
      </c>
      <c r="P49" s="42">
        <v>-25</v>
      </c>
      <c r="Q49" s="42">
        <v>-25</v>
      </c>
      <c r="R49" s="42">
        <v>-25</v>
      </c>
    </row>
    <row r="50" spans="1:18" x14ac:dyDescent="0.3">
      <c r="A50" s="41" t="s">
        <v>115</v>
      </c>
      <c r="B50" s="42">
        <v>-381.59019749570621</v>
      </c>
      <c r="C50" s="42">
        <v>-367.71865240272001</v>
      </c>
      <c r="D50" s="42">
        <v>-446.01119725661334</v>
      </c>
      <c r="E50" s="42">
        <v>-368.63447993848882</v>
      </c>
      <c r="F50" s="42">
        <v>-381.58399180888847</v>
      </c>
      <c r="G50" s="42">
        <v>-355.17948004543013</v>
      </c>
      <c r="H50" s="42">
        <v>-370.09156356387354</v>
      </c>
      <c r="I50" s="42">
        <v>-242.92244661750425</v>
      </c>
      <c r="J50" s="42">
        <v>-227.80275557578057</v>
      </c>
      <c r="K50" s="42">
        <v>-215.10759122062893</v>
      </c>
      <c r="M50" s="42">
        <v>-380.97999180888905</v>
      </c>
      <c r="N50" s="42">
        <v>-354.57548004543071</v>
      </c>
      <c r="O50" s="42">
        <v>-369.48756356387412</v>
      </c>
      <c r="P50" s="42">
        <v>-322.31844661750483</v>
      </c>
      <c r="Q50" s="42">
        <v>-307.19875557578115</v>
      </c>
      <c r="R50" s="42">
        <v>-294.50359122062952</v>
      </c>
    </row>
    <row r="51" spans="1:18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M51" s="42">
        <v>136.66353368546973</v>
      </c>
      <c r="N51" s="42">
        <v>140.25508360177699</v>
      </c>
      <c r="O51" s="42">
        <v>151.26284841165767</v>
      </c>
      <c r="P51" s="42">
        <v>155.78475071591339</v>
      </c>
      <c r="Q51" s="42">
        <v>163.21030523697118</v>
      </c>
      <c r="R51" s="42">
        <v>164.9655809908335</v>
      </c>
    </row>
    <row r="52" spans="1:18" x14ac:dyDescent="0.3">
      <c r="A52" s="41" t="s">
        <v>125</v>
      </c>
      <c r="B52" s="42">
        <v>-53.522831830038172</v>
      </c>
      <c r="C52" s="42">
        <v>-32.973896608106202</v>
      </c>
      <c r="D52" s="42">
        <v>-108.82020272622378</v>
      </c>
      <c r="E52" s="42">
        <v>-108.82020272622378</v>
      </c>
      <c r="F52" s="42">
        <v>-110.14695772622383</v>
      </c>
      <c r="G52" s="42">
        <v>-67.748280216129615</v>
      </c>
      <c r="H52" s="42">
        <v>-117.19493821613025</v>
      </c>
      <c r="I52" s="42">
        <v>-5.0829086504480188</v>
      </c>
      <c r="J52" s="42">
        <v>46.575121820715822</v>
      </c>
      <c r="K52" s="42">
        <v>69.601980910994087</v>
      </c>
      <c r="M52" s="42">
        <v>-210.89995772622493</v>
      </c>
      <c r="N52" s="42">
        <v>-168.50128021613071</v>
      </c>
      <c r="O52" s="42">
        <v>-217.94793821613135</v>
      </c>
      <c r="P52" s="42">
        <v>-105.83590865044911</v>
      </c>
      <c r="Q52" s="42">
        <v>-54.177878179285273</v>
      </c>
      <c r="R52" s="42">
        <v>-31.151019089007008</v>
      </c>
    </row>
    <row r="53" spans="1:18" x14ac:dyDescent="0.3">
      <c r="A53" s="39" t="s">
        <v>116</v>
      </c>
      <c r="B53" s="40">
        <v>517.74628877249893</v>
      </c>
      <c r="C53" s="40">
        <v>359.94744187312699</v>
      </c>
      <c r="D53" s="40">
        <v>484.2349509336961</v>
      </c>
      <c r="E53" s="40">
        <v>509.94990130746794</v>
      </c>
      <c r="F53" s="40">
        <v>-316.77307378900173</v>
      </c>
      <c r="G53" s="40">
        <v>-392.130816881584</v>
      </c>
      <c r="H53" s="40">
        <v>-315.53311150102616</v>
      </c>
      <c r="I53" s="40">
        <v>-461.17011338810232</v>
      </c>
      <c r="J53" s="40">
        <v>-456.27533588000813</v>
      </c>
      <c r="K53" s="40">
        <v>-396.51403473448079</v>
      </c>
      <c r="M53" s="40">
        <v>364.5441261387017</v>
      </c>
      <c r="N53" s="40">
        <v>289.18638304611943</v>
      </c>
      <c r="O53" s="40">
        <v>365.78408842667727</v>
      </c>
      <c r="P53" s="40">
        <v>220.1470865396011</v>
      </c>
      <c r="Q53" s="40">
        <v>225.0418640476953</v>
      </c>
      <c r="R53" s="40">
        <v>284.80316519322264</v>
      </c>
    </row>
    <row r="54" spans="1:18" x14ac:dyDescent="0.3">
      <c r="A54" s="41" t="s">
        <v>117</v>
      </c>
      <c r="B54" s="42">
        <v>-19.604351539520025</v>
      </c>
      <c r="C54" s="42">
        <v>-18.98630378559821</v>
      </c>
      <c r="D54" s="42">
        <v>-22.636384662167046</v>
      </c>
      <c r="E54" s="42">
        <v>-22.636384662165227</v>
      </c>
      <c r="F54" s="42">
        <v>-24.663672662168182</v>
      </c>
      <c r="G54" s="42">
        <v>-1.738212662170497</v>
      </c>
      <c r="H54" s="42">
        <v>-21.470328662168839</v>
      </c>
      <c r="I54" s="42">
        <v>-22.840613662166078</v>
      </c>
      <c r="J54" s="42">
        <v>-29.136485283795054</v>
      </c>
      <c r="K54" s="42">
        <v>-28.54381590542377</v>
      </c>
      <c r="M54" s="42">
        <v>-31.936472734466662</v>
      </c>
      <c r="N54" s="42">
        <v>-9.0110127344689772</v>
      </c>
      <c r="O54" s="42">
        <v>-28.743128734467319</v>
      </c>
      <c r="P54" s="42">
        <v>-30.113413734464558</v>
      </c>
      <c r="Q54" s="42">
        <v>-36.409285356093534</v>
      </c>
      <c r="R54" s="42">
        <v>-35.81661597772225</v>
      </c>
    </row>
    <row r="55" spans="1:18" x14ac:dyDescent="0.3">
      <c r="A55" s="41" t="s">
        <v>118</v>
      </c>
      <c r="B55" s="42">
        <v>152.69508467485809</v>
      </c>
      <c r="C55" s="42">
        <v>-6.8117455953859576</v>
      </c>
      <c r="D55" s="42">
        <v>5.4453745094314172</v>
      </c>
      <c r="E55" s="42">
        <v>5.4453751880495247</v>
      </c>
      <c r="F55" s="42">
        <v>-121.87680455195056</v>
      </c>
      <c r="G55" s="42">
        <v>-83.527445382138524</v>
      </c>
      <c r="H55" s="42">
        <v>5.443223578856589</v>
      </c>
      <c r="I55" s="42">
        <v>0.51420999843196569</v>
      </c>
      <c r="J55" s="42">
        <v>13.042778985551934</v>
      </c>
      <c r="K55" s="42">
        <v>16.007290596683589</v>
      </c>
      <c r="M55" s="42">
        <v>-131.8738045519506</v>
      </c>
      <c r="N55" s="42">
        <v>-93.524445382138566</v>
      </c>
      <c r="O55" s="42">
        <v>-4.5537764211434535</v>
      </c>
      <c r="P55" s="42">
        <v>-9.4827900015680768</v>
      </c>
      <c r="Q55" s="42">
        <v>3.0457789855518911</v>
      </c>
      <c r="R55" s="42">
        <v>6.0102905966835465</v>
      </c>
    </row>
    <row r="56" spans="1:18" x14ac:dyDescent="0.3">
      <c r="A56" s="41" t="s">
        <v>119</v>
      </c>
      <c r="B56" s="42">
        <v>33.459598127791331</v>
      </c>
      <c r="C56" s="42">
        <v>-26.651470192985713</v>
      </c>
      <c r="D56" s="42">
        <v>-13.919757492741638</v>
      </c>
      <c r="E56" s="42">
        <v>-13.927909487033816</v>
      </c>
      <c r="F56" s="42">
        <v>-17.860069487033769</v>
      </c>
      <c r="G56" s="42">
        <v>40.769754974792647</v>
      </c>
      <c r="H56" s="42">
        <v>27.728916145171581</v>
      </c>
      <c r="I56" s="42">
        <v>28.326729323168848</v>
      </c>
      <c r="J56" s="42">
        <v>20.00184803759187</v>
      </c>
      <c r="K56" s="42">
        <v>32.893505473835702</v>
      </c>
      <c r="M56" s="42">
        <v>-29.591069487033835</v>
      </c>
      <c r="N56" s="42">
        <v>29.038754974792582</v>
      </c>
      <c r="O56" s="42">
        <v>15.997916145171516</v>
      </c>
      <c r="P56" s="42">
        <v>16.595729323168783</v>
      </c>
      <c r="Q56" s="42">
        <v>8.2708480375918043</v>
      </c>
      <c r="R56" s="42">
        <v>21.162505473835637</v>
      </c>
    </row>
    <row r="57" spans="1:18" x14ac:dyDescent="0.3">
      <c r="A57" s="41" t="s">
        <v>120</v>
      </c>
      <c r="B57" s="42">
        <v>131.66205498520537</v>
      </c>
      <c r="C57" s="42">
        <v>117.4897740511081</v>
      </c>
      <c r="D57" s="42">
        <v>91.379481776721349</v>
      </c>
      <c r="E57" s="42">
        <v>91.379481174839469</v>
      </c>
      <c r="F57" s="42">
        <v>86.528830174839442</v>
      </c>
      <c r="G57" s="42">
        <v>14.114340501929291</v>
      </c>
      <c r="H57" s="42">
        <v>36.066179860940622</v>
      </c>
      <c r="I57" s="42">
        <v>33.155253609925182</v>
      </c>
      <c r="J57" s="42">
        <v>79.552844668378384</v>
      </c>
      <c r="K57" s="42">
        <v>23.341566002647085</v>
      </c>
      <c r="M57" s="42">
        <v>69.86883017483936</v>
      </c>
      <c r="N57" s="42">
        <v>-2.5456594980707905</v>
      </c>
      <c r="O57" s="42">
        <v>19.40617986094054</v>
      </c>
      <c r="P57" s="42">
        <v>16.495253609925101</v>
      </c>
      <c r="Q57" s="42">
        <v>62.892844668378302</v>
      </c>
      <c r="R57" s="42">
        <v>6.6815660026470027</v>
      </c>
    </row>
    <row r="58" spans="1:18" x14ac:dyDescent="0.3">
      <c r="A58" s="41" t="s">
        <v>154</v>
      </c>
      <c r="B58" s="42">
        <v>-58.99052860141969</v>
      </c>
      <c r="C58" s="42">
        <v>-22.548201403324079</v>
      </c>
      <c r="D58" s="42">
        <v>8.8378287775182685</v>
      </c>
      <c r="E58" s="42">
        <v>16.388097055627981</v>
      </c>
      <c r="F58" s="42">
        <v>5.7012370556279848</v>
      </c>
      <c r="G58" s="42">
        <v>29.664729105757957</v>
      </c>
      <c r="H58" s="42">
        <v>30.885670105758003</v>
      </c>
      <c r="I58" s="42">
        <v>28.675052105758091</v>
      </c>
      <c r="J58" s="42">
        <v>20.74149442153719</v>
      </c>
      <c r="K58" s="42">
        <v>13.788263737316257</v>
      </c>
      <c r="M58" s="42">
        <v>5.7012370556279848</v>
      </c>
      <c r="N58" s="42">
        <v>29.664729105757957</v>
      </c>
      <c r="O58" s="42">
        <v>30.885670105758003</v>
      </c>
      <c r="P58" s="42">
        <v>28.675052105758091</v>
      </c>
      <c r="Q58" s="42">
        <v>20.74149442153719</v>
      </c>
      <c r="R58" s="42">
        <v>13.788263737316257</v>
      </c>
    </row>
    <row r="59" spans="1:18" x14ac:dyDescent="0.3">
      <c r="A59" s="41" t="s">
        <v>121</v>
      </c>
      <c r="B59" s="42">
        <v>-109.45601587725922</v>
      </c>
      <c r="C59" s="42">
        <v>-1.9172973811034666</v>
      </c>
      <c r="D59" s="42">
        <v>44.668839590877141</v>
      </c>
      <c r="E59" s="42">
        <v>40.487121276624052</v>
      </c>
      <c r="F59" s="42">
        <v>22.735873834983536</v>
      </c>
      <c r="G59" s="42">
        <v>0.12246883422820076</v>
      </c>
      <c r="H59" s="42">
        <v>44.770165944229532</v>
      </c>
      <c r="I59" s="42">
        <v>41.820058523620261</v>
      </c>
      <c r="J59" s="42">
        <v>35.652642283147387</v>
      </c>
      <c r="K59" s="42">
        <v>105.03441476635318</v>
      </c>
      <c r="M59" s="42">
        <v>22.735873834983536</v>
      </c>
      <c r="N59" s="42">
        <v>0.12246883422820076</v>
      </c>
      <c r="O59" s="42">
        <v>44.770165944229532</v>
      </c>
      <c r="P59" s="42">
        <v>41.820058523620261</v>
      </c>
      <c r="Q59" s="42">
        <v>35.652642283147387</v>
      </c>
      <c r="R59" s="42">
        <v>105.03441476635318</v>
      </c>
    </row>
    <row r="60" spans="1:18" x14ac:dyDescent="0.3">
      <c r="A60" s="41" t="s">
        <v>6</v>
      </c>
      <c r="B60" s="42">
        <v>-93.115189611575545</v>
      </c>
      <c r="C60" s="42">
        <v>17.621610388424529</v>
      </c>
      <c r="D60" s="42">
        <v>17.621610388424529</v>
      </c>
      <c r="E60" s="42">
        <v>14.291731999999968</v>
      </c>
      <c r="F60" s="42">
        <v>14.219314999999995</v>
      </c>
      <c r="G60" s="42">
        <v>130.1826890599358</v>
      </c>
      <c r="H60" s="42">
        <v>24.960646059935783</v>
      </c>
      <c r="I60" s="42">
        <v>17.059123059935843</v>
      </c>
      <c r="J60" s="42">
        <v>18.271593059935782</v>
      </c>
      <c r="K60" s="42">
        <v>18.555145059935796</v>
      </c>
      <c r="M60" s="42">
        <v>13.547315000000083</v>
      </c>
      <c r="N60" s="42">
        <v>129.51068905993588</v>
      </c>
      <c r="O60" s="42">
        <v>24.288646059935871</v>
      </c>
      <c r="P60" s="42">
        <v>16.387123059935931</v>
      </c>
      <c r="Q60" s="42">
        <v>17.59959305993587</v>
      </c>
      <c r="R60" s="42">
        <v>17.883145059935885</v>
      </c>
    </row>
    <row r="61" spans="1:18" x14ac:dyDescent="0.3">
      <c r="A61" s="41" t="s">
        <v>129</v>
      </c>
      <c r="B61" s="42">
        <v>-8.7152709105088633</v>
      </c>
      <c r="C61" s="42">
        <v>-33.351453163103471</v>
      </c>
      <c r="D61" s="42">
        <v>-32.036213981639648</v>
      </c>
      <c r="E61" s="42">
        <v>-28.884993900803281</v>
      </c>
      <c r="F61" s="42">
        <v>-28.099408211521833</v>
      </c>
      <c r="G61" s="42">
        <v>-104.04682329151228</v>
      </c>
      <c r="H61" s="42">
        <v>-92.029019934790341</v>
      </c>
      <c r="I61" s="42">
        <v>-89.222447801879014</v>
      </c>
      <c r="J61" s="42">
        <v>-101.09417771286014</v>
      </c>
      <c r="K61" s="42">
        <v>-66.743524383018226</v>
      </c>
      <c r="M61" s="42">
        <v>-27.272408211521885</v>
      </c>
      <c r="N61" s="42">
        <v>-103.21982329151234</v>
      </c>
      <c r="O61" s="42">
        <v>-91.2020199347904</v>
      </c>
      <c r="P61" s="42">
        <v>-88.395447801879072</v>
      </c>
      <c r="Q61" s="42">
        <v>-100.26717771286019</v>
      </c>
      <c r="R61" s="42">
        <v>-65.91652438301827</v>
      </c>
    </row>
    <row r="62" spans="1:18" x14ac:dyDescent="0.3">
      <c r="A62" s="41" t="s">
        <v>130</v>
      </c>
      <c r="B62" s="42">
        <v>37.158130054092666</v>
      </c>
      <c r="C62" s="42">
        <v>9.3395039763341572</v>
      </c>
      <c r="D62" s="42">
        <v>31.630528149894516</v>
      </c>
      <c r="E62" s="42">
        <v>31.630528149894516</v>
      </c>
      <c r="F62" s="42">
        <v>28.624146149894514</v>
      </c>
      <c r="G62" s="42">
        <v>76.602904905212981</v>
      </c>
      <c r="H62" s="42">
        <v>75.908724935212959</v>
      </c>
      <c r="I62" s="42">
        <v>76.204493945212974</v>
      </c>
      <c r="J62" s="42">
        <v>72.574189250107381</v>
      </c>
      <c r="K62" s="42">
        <v>63.665522575001845</v>
      </c>
      <c r="M62" s="42">
        <v>25.853146149894513</v>
      </c>
      <c r="N62" s="42">
        <v>73.83190490521298</v>
      </c>
      <c r="O62" s="42">
        <v>73.137724935212958</v>
      </c>
      <c r="P62" s="42">
        <v>73.433493945212973</v>
      </c>
      <c r="Q62" s="42">
        <v>69.80318925010738</v>
      </c>
      <c r="R62" s="42">
        <v>60.894522575001844</v>
      </c>
    </row>
    <row r="63" spans="1:18" x14ac:dyDescent="0.3">
      <c r="A63" s="41" t="s">
        <v>131</v>
      </c>
      <c r="B63" s="42">
        <v>-27.96978690889614</v>
      </c>
      <c r="C63" s="42">
        <v>-48.198496447465928</v>
      </c>
      <c r="D63" s="42">
        <v>-28.619318470483151</v>
      </c>
      <c r="E63" s="42">
        <v>-11.889074917417858</v>
      </c>
      <c r="F63" s="42">
        <v>-14.106890917417857</v>
      </c>
      <c r="G63" s="42">
        <v>22.754264779282764</v>
      </c>
      <c r="H63" s="42">
        <v>10.471219529516894</v>
      </c>
      <c r="I63" s="42">
        <v>12.818944529516884</v>
      </c>
      <c r="J63" s="42">
        <v>13.862955168656185</v>
      </c>
      <c r="K63" s="42">
        <v>14.811098807795389</v>
      </c>
      <c r="M63" s="42">
        <v>-28.446890917417868</v>
      </c>
      <c r="N63" s="42">
        <v>8.4142647792827532</v>
      </c>
      <c r="O63" s="42">
        <v>-3.8687804704831166</v>
      </c>
      <c r="P63" s="42">
        <v>-1.5210554704831267</v>
      </c>
      <c r="Q63" s="42">
        <v>-0.47704483134382514</v>
      </c>
      <c r="R63" s="42">
        <v>0.4710988077953786</v>
      </c>
    </row>
    <row r="64" spans="1:18" x14ac:dyDescent="0.3">
      <c r="A64" s="41" t="s">
        <v>132</v>
      </c>
      <c r="B64" s="42">
        <v>198.68458310250017</v>
      </c>
      <c r="C64" s="42">
        <v>205.93971650846342</v>
      </c>
      <c r="D64" s="42">
        <v>193.66512390106303</v>
      </c>
      <c r="E64" s="42">
        <v>193.66512390106303</v>
      </c>
      <c r="F64" s="42">
        <v>274.8839133810273</v>
      </c>
      <c r="G64" s="42">
        <v>80.313252901302846</v>
      </c>
      <c r="H64" s="42">
        <v>80.247700901302878</v>
      </c>
      <c r="I64" s="42">
        <v>90.671718935262689</v>
      </c>
      <c r="J64" s="42">
        <v>93.100901802986115</v>
      </c>
      <c r="K64" s="42">
        <v>110.88345322391272</v>
      </c>
      <c r="M64" s="42">
        <v>274.51891338102729</v>
      </c>
      <c r="N64" s="42">
        <v>79.948252901302837</v>
      </c>
      <c r="O64" s="42">
        <v>79.882700901302869</v>
      </c>
      <c r="P64" s="42">
        <v>90.30671893526268</v>
      </c>
      <c r="Q64" s="42">
        <v>92.735901802986106</v>
      </c>
      <c r="R64" s="42">
        <v>110.51845322391272</v>
      </c>
    </row>
    <row r="65" spans="1:18" x14ac:dyDescent="0.3">
      <c r="A65" s="41" t="s">
        <v>133</v>
      </c>
      <c r="B65" s="42">
        <v>-8.1814125074143504</v>
      </c>
      <c r="C65" s="42">
        <v>7.3564394925856433</v>
      </c>
      <c r="D65" s="42">
        <v>41.172363090983573</v>
      </c>
      <c r="E65" s="42">
        <v>41.11708859839792</v>
      </c>
      <c r="F65" s="42">
        <v>41.117088598397928</v>
      </c>
      <c r="G65" s="42">
        <v>62.974294951353627</v>
      </c>
      <c r="H65" s="42">
        <v>41.325809951353641</v>
      </c>
      <c r="I65" s="42">
        <v>41.318853951353631</v>
      </c>
      <c r="J65" s="42">
        <v>30.049750418554328</v>
      </c>
      <c r="K65" s="42">
        <v>18.785399885755027</v>
      </c>
      <c r="M65" s="42">
        <v>41.80808859839793</v>
      </c>
      <c r="N65" s="42">
        <v>63.66529495135363</v>
      </c>
      <c r="O65" s="42">
        <v>42.016809951353643</v>
      </c>
      <c r="P65" s="42">
        <v>42.009853951353634</v>
      </c>
      <c r="Q65" s="42">
        <v>30.740750418554331</v>
      </c>
      <c r="R65" s="42">
        <v>19.476399885755029</v>
      </c>
    </row>
    <row r="66" spans="1:18" x14ac:dyDescent="0.3">
      <c r="A66" s="41" t="s">
        <v>134</v>
      </c>
      <c r="B66" s="42">
        <v>2.6293109999999995</v>
      </c>
      <c r="C66" s="42">
        <v>1.2484980000000014</v>
      </c>
      <c r="D66" s="42">
        <v>1.2484980000000014</v>
      </c>
      <c r="E66" s="42">
        <v>1.2484980000000014</v>
      </c>
      <c r="F66" s="42">
        <v>1.2484980000000014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M66" s="42">
        <v>1.2484980000000014</v>
      </c>
      <c r="N66" s="42">
        <v>-8.415499999999998E-2</v>
      </c>
      <c r="O66" s="42">
        <v>1.2484980000000014</v>
      </c>
      <c r="P66" s="42">
        <v>1.2484980000000014</v>
      </c>
      <c r="Q66" s="42">
        <v>1.2484980000000014</v>
      </c>
      <c r="R66" s="42">
        <v>1.2484980000000014</v>
      </c>
    </row>
    <row r="67" spans="1:18" x14ac:dyDescent="0.3">
      <c r="A67" s="41" t="s">
        <v>135</v>
      </c>
      <c r="B67" s="42">
        <v>18.356869</v>
      </c>
      <c r="C67" s="42">
        <v>20.159521999999999</v>
      </c>
      <c r="D67" s="42">
        <v>21.90189285931687</v>
      </c>
      <c r="E67" s="42">
        <v>21.90189285931687</v>
      </c>
      <c r="F67" s="42">
        <v>21.732808859316869</v>
      </c>
      <c r="G67" s="42">
        <v>23.156412781387143</v>
      </c>
      <c r="H67" s="42">
        <v>18.827615781387145</v>
      </c>
      <c r="I67" s="42">
        <v>18.866614781387142</v>
      </c>
      <c r="J67" s="42">
        <v>18.256513494948187</v>
      </c>
      <c r="K67" s="42">
        <v>20.49435220850923</v>
      </c>
      <c r="M67" s="42">
        <v>23.493808859316868</v>
      </c>
      <c r="N67" s="42">
        <v>24.917412781387142</v>
      </c>
      <c r="O67" s="42">
        <v>20.588615781387141</v>
      </c>
      <c r="P67" s="42">
        <v>20.627614781387141</v>
      </c>
      <c r="Q67" s="42">
        <v>20.017513494948187</v>
      </c>
      <c r="R67" s="42">
        <v>22.25535220850923</v>
      </c>
    </row>
    <row r="68" spans="1:18" x14ac:dyDescent="0.3">
      <c r="A68" s="41" t="s">
        <v>136</v>
      </c>
      <c r="B68" s="42">
        <v>-2.5758537272890942</v>
      </c>
      <c r="C68" s="42">
        <v>-1.2132427272890935</v>
      </c>
      <c r="D68" s="42">
        <v>-1.2132427272890935</v>
      </c>
      <c r="E68" s="42">
        <v>-1.2132427272890935</v>
      </c>
      <c r="F68" s="42">
        <v>-1.4369461620593844</v>
      </c>
      <c r="G68" s="42">
        <v>-0.40773007711182352</v>
      </c>
      <c r="H68" s="42">
        <v>-1.1432800771118234</v>
      </c>
      <c r="I68" s="42">
        <v>-0.95482907711182274</v>
      </c>
      <c r="J68" s="42">
        <v>-1.2558670771118234</v>
      </c>
      <c r="K68" s="42">
        <v>-0.93387107711182293</v>
      </c>
      <c r="M68" s="42">
        <v>0.2280538379406154</v>
      </c>
      <c r="N68" s="42">
        <v>1.2572699228881765</v>
      </c>
      <c r="O68" s="42">
        <v>0.52171992288817637</v>
      </c>
      <c r="P68" s="42">
        <v>0.71017092288817718</v>
      </c>
      <c r="Q68" s="42">
        <v>0.4091329228881766</v>
      </c>
      <c r="R68" s="42">
        <v>0.73112892288817699</v>
      </c>
    </row>
    <row r="69" spans="1:18" x14ac:dyDescent="0.3">
      <c r="A69" s="41" t="s">
        <v>5</v>
      </c>
      <c r="B69" s="42">
        <v>-11.880166000000031</v>
      </c>
      <c r="C69" s="42">
        <v>-11.731087000000002</v>
      </c>
      <c r="D69" s="42">
        <v>-18.039240859213351</v>
      </c>
      <c r="E69" s="42">
        <v>-18.039240859213351</v>
      </c>
      <c r="F69" s="42">
        <v>-750.21681850851473</v>
      </c>
      <c r="G69" s="42">
        <v>-749.77036150851472</v>
      </c>
      <c r="H69" s="42">
        <v>-750.21681850851473</v>
      </c>
      <c r="I69" s="42">
        <v>-750.21681850851473</v>
      </c>
      <c r="J69" s="42">
        <v>-750.21681850851473</v>
      </c>
      <c r="K69" s="42">
        <v>-750.21681850851473</v>
      </c>
      <c r="M69" s="42">
        <v>32.664181491485316</v>
      </c>
      <c r="N69" s="42">
        <v>33.110638491485311</v>
      </c>
      <c r="O69" s="42">
        <v>32.664181491485316</v>
      </c>
      <c r="P69" s="42">
        <v>32.664181491485316</v>
      </c>
      <c r="Q69" s="42">
        <v>32.664181491485316</v>
      </c>
      <c r="R69" s="42">
        <v>32.664181491485316</v>
      </c>
    </row>
    <row r="70" spans="1:18" x14ac:dyDescent="0.3">
      <c r="A70" s="41" t="s">
        <v>137</v>
      </c>
      <c r="B70" s="42">
        <v>209.92095921703995</v>
      </c>
      <c r="C70" s="42">
        <v>100.60327344369637</v>
      </c>
      <c r="D70" s="42">
        <v>100.60327344369637</v>
      </c>
      <c r="E70" s="42">
        <v>109.24599943970645</v>
      </c>
      <c r="F70" s="42">
        <v>109.11965443970632</v>
      </c>
      <c r="G70" s="42">
        <v>88.241222281368138</v>
      </c>
      <c r="H70" s="42">
        <v>160.87930472328208</v>
      </c>
      <c r="I70" s="42">
        <v>62.955161838033519</v>
      </c>
      <c r="J70" s="42">
        <v>65.596695466517332</v>
      </c>
      <c r="K70" s="42">
        <v>65.386883260376209</v>
      </c>
      <c r="M70" s="42">
        <v>109.08065443970632</v>
      </c>
      <c r="N70" s="42">
        <v>88.202222281368137</v>
      </c>
      <c r="O70" s="42">
        <v>160.84030472328209</v>
      </c>
      <c r="P70" s="42">
        <v>62.916161838033517</v>
      </c>
      <c r="Q70" s="42">
        <v>65.55769546651733</v>
      </c>
      <c r="R70" s="42">
        <v>65.347883260376207</v>
      </c>
    </row>
    <row r="71" spans="1:18" x14ac:dyDescent="0.3">
      <c r="A71" s="41" t="s">
        <v>122</v>
      </c>
      <c r="B71" s="42">
        <v>73.66827429489436</v>
      </c>
      <c r="C71" s="42">
        <v>51.59840170877095</v>
      </c>
      <c r="D71" s="42">
        <v>42.524294639302781</v>
      </c>
      <c r="E71" s="42">
        <v>39.739810217870712</v>
      </c>
      <c r="F71" s="42">
        <v>35.576171217870645</v>
      </c>
      <c r="G71" s="42">
        <v>-21.45242403668761</v>
      </c>
      <c r="H71" s="42">
        <v>-9.4373398353880162</v>
      </c>
      <c r="I71" s="42">
        <v>-51.570116940038147</v>
      </c>
      <c r="J71" s="42">
        <v>-56.524692355638692</v>
      </c>
      <c r="K71" s="42">
        <v>-54.971398458534466</v>
      </c>
      <c r="M71" s="42">
        <v>-7.0838287821275578</v>
      </c>
      <c r="N71" s="42">
        <v>-64.112424036685809</v>
      </c>
      <c r="O71" s="42">
        <v>-52.097339835386222</v>
      </c>
      <c r="P71" s="42">
        <v>-94.230116940036353</v>
      </c>
      <c r="Q71" s="42">
        <v>-99.184692355636898</v>
      </c>
      <c r="R71" s="42">
        <v>-97.631398458532672</v>
      </c>
    </row>
    <row r="72" spans="1:18" x14ac:dyDescent="0.3">
      <c r="A72" s="39" t="s">
        <v>169</v>
      </c>
      <c r="B72" s="40">
        <v>0</v>
      </c>
      <c r="C72" s="40">
        <v>0</v>
      </c>
      <c r="D72" s="46">
        <v>0</v>
      </c>
      <c r="E72" s="46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M72" s="40">
        <v>-70</v>
      </c>
      <c r="N72" s="40">
        <v>2.3710000000000093</v>
      </c>
      <c r="O72" s="40">
        <v>2.3710000000000093</v>
      </c>
      <c r="P72" s="40">
        <v>2.3710000000000093</v>
      </c>
      <c r="Q72" s="40">
        <v>2.3710000000000093</v>
      </c>
      <c r="R72" s="40">
        <v>2.3710000000000093</v>
      </c>
    </row>
    <row r="73" spans="1:18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M73" s="40">
        <v>-103.66917100999999</v>
      </c>
      <c r="N73" s="40">
        <v>-103.66917100999999</v>
      </c>
      <c r="O73" s="40">
        <v>-152.89543331000002</v>
      </c>
      <c r="P73" s="40">
        <v>-152.25038873857142</v>
      </c>
      <c r="Q73" s="40">
        <v>-114.22617917000002</v>
      </c>
      <c r="R73" s="40">
        <v>-4.4966302550000279</v>
      </c>
    </row>
    <row r="74" spans="1:18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M74" s="40">
        <v>232.08378027173012</v>
      </c>
      <c r="N74" s="40">
        <v>692.92566600000032</v>
      </c>
      <c r="O74" s="40">
        <v>638.42387897366029</v>
      </c>
      <c r="P74" s="40">
        <v>707.73783978803908</v>
      </c>
      <c r="Q74" s="40">
        <v>677.1380196304392</v>
      </c>
      <c r="R74" s="40">
        <v>633.60533909216906</v>
      </c>
    </row>
    <row r="75" spans="1:18" x14ac:dyDescent="0.3">
      <c r="A75" s="39" t="s">
        <v>123</v>
      </c>
      <c r="B75" s="40">
        <v>25.207835662946309</v>
      </c>
      <c r="C75" s="40">
        <v>26.52945444902798</v>
      </c>
      <c r="D75" s="40">
        <v>45.605407638060569</v>
      </c>
      <c r="E75" s="40">
        <v>45.597912079039816</v>
      </c>
      <c r="F75" s="40">
        <v>45.60543542564119</v>
      </c>
      <c r="G75" s="40">
        <v>47.05505513778553</v>
      </c>
      <c r="H75" s="40">
        <v>47.624288137794792</v>
      </c>
      <c r="I75" s="40">
        <v>50.235311137792451</v>
      </c>
      <c r="J75" s="40">
        <v>67.358263959231408</v>
      </c>
      <c r="K75" s="40">
        <v>58.329475114041998</v>
      </c>
      <c r="M75" s="40">
        <v>17.973435425643402</v>
      </c>
      <c r="N75" s="40">
        <v>19.423055137787742</v>
      </c>
      <c r="O75" s="40">
        <v>19.992288137797004</v>
      </c>
      <c r="P75" s="40">
        <v>22.603311137794662</v>
      </c>
      <c r="Q75" s="40">
        <v>39.72626395923362</v>
      </c>
      <c r="R75" s="40">
        <v>30.697475114044209</v>
      </c>
    </row>
    <row r="76" spans="1:18" x14ac:dyDescent="0.3">
      <c r="A76" s="37" t="s">
        <v>124</v>
      </c>
      <c r="B76" s="43">
        <v>478.41040265695119</v>
      </c>
      <c r="C76" s="43">
        <v>432.16140490549151</v>
      </c>
      <c r="D76" s="43">
        <v>778.34153359809625</v>
      </c>
      <c r="E76" s="43">
        <v>874.58711061031954</v>
      </c>
      <c r="F76" s="43">
        <v>371.31154125899684</v>
      </c>
      <c r="G76" s="43">
        <v>874.9297648777092</v>
      </c>
      <c r="H76" s="43">
        <v>1051.903142676354</v>
      </c>
      <c r="I76" s="43">
        <v>1104.3896763453449</v>
      </c>
      <c r="J76" s="43">
        <v>897.60008150840258</v>
      </c>
      <c r="K76" s="43">
        <v>1099.6370500301618</v>
      </c>
      <c r="M76" s="49">
        <v>35.943541638999704</v>
      </c>
      <c r="N76" s="49">
        <v>539.56176525771207</v>
      </c>
      <c r="O76" s="49">
        <v>716.5351430563569</v>
      </c>
      <c r="P76" s="49">
        <v>769.02167672534779</v>
      </c>
      <c r="Q76" s="49">
        <v>562.23208188840545</v>
      </c>
      <c r="R76" s="49">
        <v>764.26905041016471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T78"/>
  <sheetViews>
    <sheetView showGridLines="0" workbookViewId="0"/>
  </sheetViews>
  <sheetFormatPr defaultRowHeight="14.4" x14ac:dyDescent="0.3"/>
  <cols>
    <col min="1" max="1" width="40.6640625" customWidth="1"/>
    <col min="2" max="11" width="12.6640625" customWidth="1"/>
    <col min="13" max="18" width="12.88671875" customWidth="1"/>
  </cols>
  <sheetData>
    <row r="1" spans="1:20" x14ac:dyDescent="0.3">
      <c r="A1" s="44" t="s">
        <v>166</v>
      </c>
      <c r="B1" s="44"/>
      <c r="M1" s="47" t="s">
        <v>174</v>
      </c>
      <c r="N1" s="47"/>
      <c r="O1" s="47"/>
      <c r="P1" s="47"/>
      <c r="Q1" s="47"/>
      <c r="R1" s="47"/>
      <c r="T1" s="47"/>
    </row>
    <row r="2" spans="1:20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M2" s="48" t="s">
        <v>173</v>
      </c>
      <c r="N2" s="48" t="s">
        <v>175</v>
      </c>
      <c r="O2" s="48" t="s">
        <v>177</v>
      </c>
      <c r="P2" s="48" t="s">
        <v>178</v>
      </c>
      <c r="Q2" s="48" t="s">
        <v>179</v>
      </c>
      <c r="R2" s="48" t="s">
        <v>180</v>
      </c>
    </row>
    <row r="3" spans="1:20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M3" s="40">
        <v>401.46005774545483</v>
      </c>
      <c r="N3" s="40">
        <v>178.32991000000038</v>
      </c>
      <c r="O3" s="40">
        <v>250.12490999999864</v>
      </c>
      <c r="P3" s="40">
        <v>308.91355776284763</v>
      </c>
      <c r="Q3" s="40">
        <v>153.57555776285881</v>
      </c>
      <c r="R3" s="40">
        <v>135.38174613782758</v>
      </c>
    </row>
    <row r="4" spans="1:20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M4" s="42">
        <v>7.2479100000005019</v>
      </c>
      <c r="N4" s="42">
        <v>63.371910000000298</v>
      </c>
      <c r="O4" s="42">
        <v>149.37891000000036</v>
      </c>
      <c r="P4" s="42">
        <v>180.86891000000014</v>
      </c>
      <c r="Q4" s="42">
        <v>163.37491000000045</v>
      </c>
      <c r="R4" s="42">
        <v>163.37491000000045</v>
      </c>
    </row>
    <row r="5" spans="1:20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M5" s="42">
        <v>20.019000000000233</v>
      </c>
      <c r="N5" s="42">
        <v>23.324999999999818</v>
      </c>
      <c r="O5" s="42">
        <v>23.324999999998909</v>
      </c>
      <c r="P5" s="42">
        <v>25.324999999998909</v>
      </c>
      <c r="Q5" s="42">
        <v>3.6909999999998035</v>
      </c>
      <c r="R5" s="42">
        <v>-9.3090000000001965</v>
      </c>
    </row>
    <row r="6" spans="1:20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M6" s="42">
        <v>-118.67285225454907</v>
      </c>
      <c r="N6" s="42">
        <v>-1.8880000000008295</v>
      </c>
      <c r="O6" s="42">
        <v>-1.8880000000008295</v>
      </c>
      <c r="P6" s="42">
        <v>-1.8880000000008295</v>
      </c>
      <c r="Q6" s="42">
        <v>-1.8880000000008295</v>
      </c>
      <c r="R6" s="42">
        <v>-1.8880000000008295</v>
      </c>
    </row>
    <row r="7" spans="1:20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M7" s="42">
        <v>317.05500000000575</v>
      </c>
      <c r="N7" s="42">
        <v>1.8000000002757588E-2</v>
      </c>
      <c r="O7" s="42">
        <v>2.8579999999947177</v>
      </c>
      <c r="P7" s="42">
        <v>12.541647762848697</v>
      </c>
      <c r="Q7" s="42">
        <v>13.925647762853259</v>
      </c>
      <c r="R7" s="42">
        <v>17.731836137822938</v>
      </c>
    </row>
    <row r="8" spans="1:20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M8" s="42">
        <v>99.82799999999952</v>
      </c>
      <c r="N8" s="42">
        <v>74.59900000000016</v>
      </c>
      <c r="O8" s="42">
        <v>64.59900000000016</v>
      </c>
      <c r="P8" s="42">
        <v>80.59900000000016</v>
      </c>
      <c r="Q8" s="42">
        <v>-21.40099999999984</v>
      </c>
      <c r="R8" s="42">
        <v>-46.40099999999984</v>
      </c>
    </row>
    <row r="9" spans="1:20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M9" s="42">
        <v>70.371999999999389</v>
      </c>
      <c r="N9" s="42">
        <v>57.997999999999593</v>
      </c>
      <c r="O9" s="42">
        <v>57.997999999999593</v>
      </c>
      <c r="P9" s="42">
        <v>52.997999999999593</v>
      </c>
      <c r="Q9" s="42">
        <v>19.997999999999593</v>
      </c>
      <c r="R9" s="42">
        <v>20.997999999999593</v>
      </c>
    </row>
    <row r="10" spans="1:20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M10" s="42">
        <v>1.1009999999999991</v>
      </c>
      <c r="N10" s="42">
        <v>-2.7839999999999989</v>
      </c>
      <c r="O10" s="42">
        <v>-3.8359999999999985</v>
      </c>
      <c r="P10" s="42">
        <v>-4.2209999999999965</v>
      </c>
      <c r="Q10" s="42">
        <v>-4.0069999999999979</v>
      </c>
      <c r="R10" s="42">
        <v>-4.0069999999999979</v>
      </c>
    </row>
    <row r="11" spans="1:20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M11" s="42">
        <v>4.2999999999999261E-2</v>
      </c>
      <c r="N11" s="42">
        <v>-0.58299999999999841</v>
      </c>
      <c r="O11" s="42">
        <v>-6.5829999999999984</v>
      </c>
      <c r="P11" s="42">
        <v>-1.5829999999999984</v>
      </c>
      <c r="Q11" s="42">
        <v>-1.5829999999999984</v>
      </c>
      <c r="R11" s="42">
        <v>-0.58299999999999841</v>
      </c>
    </row>
    <row r="12" spans="1:20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M12" s="42">
        <v>4.4670000000000982</v>
      </c>
      <c r="N12" s="42">
        <v>-35.726999999999862</v>
      </c>
      <c r="O12" s="42">
        <v>-35.726999999999862</v>
      </c>
      <c r="P12" s="42">
        <v>-35.726999999999862</v>
      </c>
      <c r="Q12" s="42">
        <v>-18.535000000000082</v>
      </c>
      <c r="R12" s="42">
        <v>-4.5350000000000819</v>
      </c>
    </row>
    <row r="13" spans="1:20" x14ac:dyDescent="0.3">
      <c r="A13" s="39" t="s">
        <v>86</v>
      </c>
      <c r="B13" s="40">
        <v>263.88701167973659</v>
      </c>
      <c r="C13" s="40">
        <v>133.99812696513163</v>
      </c>
      <c r="D13" s="40">
        <v>116.86269696325462</v>
      </c>
      <c r="E13" s="40">
        <v>116.86269696325462</v>
      </c>
      <c r="F13" s="40">
        <v>-33.137303036745379</v>
      </c>
      <c r="G13" s="40">
        <v>-214.86865632891841</v>
      </c>
      <c r="H13" s="40">
        <v>-157.07410464032864</v>
      </c>
      <c r="I13" s="40">
        <v>-168.83529267745325</v>
      </c>
      <c r="J13" s="40">
        <v>-163.98794493616151</v>
      </c>
      <c r="K13" s="40">
        <v>-133.23005205392064</v>
      </c>
      <c r="M13" s="40">
        <v>158.33369696325462</v>
      </c>
      <c r="N13" s="40">
        <v>-23.397656328918401</v>
      </c>
      <c r="O13" s="40">
        <v>34.396895359671362</v>
      </c>
      <c r="P13" s="40">
        <v>22.63570732254675</v>
      </c>
      <c r="Q13" s="40">
        <v>27.483055063838492</v>
      </c>
      <c r="R13" s="40">
        <v>58.240947946079359</v>
      </c>
    </row>
    <row r="14" spans="1:20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M14" s="42">
        <v>301.14206399999995</v>
      </c>
      <c r="N14" s="42">
        <v>150.31451953092807</v>
      </c>
      <c r="O14" s="42">
        <v>1.7804415309280444</v>
      </c>
      <c r="P14" s="42">
        <v>1.7804415309280444</v>
      </c>
      <c r="Q14" s="42">
        <v>13.024411530928035</v>
      </c>
      <c r="R14" s="42">
        <v>33.228682000000219</v>
      </c>
    </row>
    <row r="15" spans="1:20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M15" s="42">
        <v>-47.388952079362014</v>
      </c>
      <c r="N15" s="42">
        <v>-25.811423079362157</v>
      </c>
      <c r="O15" s="42">
        <v>-5.5070760793620934</v>
      </c>
      <c r="P15" s="42">
        <v>-4.6626740793619774</v>
      </c>
      <c r="Q15" s="42">
        <v>-4.8890270793621085</v>
      </c>
      <c r="R15" s="42">
        <v>-5.5874755793620352</v>
      </c>
    </row>
    <row r="16" spans="1:20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M16" s="42">
        <v>11.886000000000024</v>
      </c>
      <c r="N16" s="42">
        <v>17.713000000000022</v>
      </c>
      <c r="O16" s="42">
        <v>19.076999999999998</v>
      </c>
      <c r="P16" s="42">
        <v>22.802000000000021</v>
      </c>
      <c r="Q16" s="42">
        <v>16.814000000000021</v>
      </c>
      <c r="R16" s="42">
        <v>16.814000000000021</v>
      </c>
    </row>
    <row r="17" spans="1:18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M17" s="42">
        <v>-13.909898839047617</v>
      </c>
      <c r="N17" s="42">
        <v>-13.909814839047618</v>
      </c>
      <c r="O17" s="42">
        <v>-13.909898839047619</v>
      </c>
      <c r="P17" s="42">
        <v>-13.909898839047619</v>
      </c>
      <c r="Q17" s="42">
        <v>-13.909898839047619</v>
      </c>
      <c r="R17" s="42">
        <v>-13.909898839047619</v>
      </c>
    </row>
    <row r="18" spans="1:18" x14ac:dyDescent="0.3">
      <c r="A18" s="41" t="s">
        <v>91</v>
      </c>
      <c r="B18" s="42">
        <v>11.763464124001359</v>
      </c>
      <c r="C18" s="42">
        <v>-68.217793118335635</v>
      </c>
      <c r="D18" s="42">
        <v>-68.217793118335635</v>
      </c>
      <c r="E18" s="42">
        <v>-68.217793118335862</v>
      </c>
      <c r="F18" s="42">
        <v>-218.21779311833589</v>
      </c>
      <c r="G18" s="42">
        <v>-269.03764157357602</v>
      </c>
      <c r="H18" s="42">
        <v>-90.348022009267112</v>
      </c>
      <c r="I18" s="42">
        <v>-106.81455826510083</v>
      </c>
      <c r="J18" s="42">
        <v>-107.78332926510066</v>
      </c>
      <c r="K18" s="42">
        <v>-89.447150778851125</v>
      </c>
      <c r="M18" s="42">
        <v>-105.24279311833564</v>
      </c>
      <c r="N18" s="42">
        <v>-156.0626415735758</v>
      </c>
      <c r="O18" s="42">
        <v>22.626977990733138</v>
      </c>
      <c r="P18" s="42">
        <v>6.1604417348994218</v>
      </c>
      <c r="Q18" s="42">
        <v>5.1916707348995885</v>
      </c>
      <c r="R18" s="42">
        <v>23.527849221149125</v>
      </c>
    </row>
    <row r="19" spans="1:18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M19" s="42">
        <v>16.601999999999975</v>
      </c>
      <c r="N19" s="42">
        <v>1.0009999999999764</v>
      </c>
      <c r="O19" s="42">
        <v>1.0009999999999764</v>
      </c>
      <c r="P19" s="42">
        <v>1.0009999999999764</v>
      </c>
      <c r="Q19" s="42">
        <v>1.0009999999999764</v>
      </c>
      <c r="R19" s="42">
        <v>1.0009999999999764</v>
      </c>
    </row>
    <row r="20" spans="1:18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M20" s="42">
        <v>6.4638289999999898</v>
      </c>
      <c r="N20" s="42">
        <v>-0.56593600000000777</v>
      </c>
      <c r="O20" s="42">
        <v>-0.86164600000000746</v>
      </c>
      <c r="P20" s="42">
        <v>0.23682099999999195</v>
      </c>
      <c r="Q20" s="42">
        <v>2.4339999999995143E-2</v>
      </c>
      <c r="R20" s="42">
        <v>-0.72381300000000692</v>
      </c>
    </row>
    <row r="21" spans="1:18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M21" s="42">
        <v>-10.076619000000022</v>
      </c>
      <c r="N21" s="42">
        <v>-7.4948474607729736</v>
      </c>
      <c r="O21" s="42">
        <v>-11.692760620761021</v>
      </c>
      <c r="P21" s="42">
        <v>-11.455595132093009</v>
      </c>
      <c r="Q21" s="42">
        <v>-12.873418407466005</v>
      </c>
      <c r="R21" s="42">
        <v>-19.57812118002704</v>
      </c>
    </row>
    <row r="22" spans="1:18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M22" s="42">
        <v>2.6380810000000139</v>
      </c>
      <c r="N22" s="42">
        <v>15.770277509335017</v>
      </c>
      <c r="O22" s="42">
        <v>20.260103330000007</v>
      </c>
      <c r="P22" s="42">
        <v>19.571130588691005</v>
      </c>
      <c r="Q22" s="42">
        <v>19.511045940932007</v>
      </c>
      <c r="R22" s="42">
        <v>19.879794140412002</v>
      </c>
    </row>
    <row r="23" spans="1:18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M23" s="42">
        <v>-3.7800139999999374</v>
      </c>
      <c r="N23" s="42">
        <v>-4.3517904164230004</v>
      </c>
      <c r="O23" s="42">
        <v>1.6227540471809903</v>
      </c>
      <c r="P23" s="42">
        <v>1.1120405185309892</v>
      </c>
      <c r="Q23" s="42">
        <v>3.5889311829549797</v>
      </c>
      <c r="R23" s="42">
        <v>3.5889311829549797</v>
      </c>
    </row>
    <row r="24" spans="1:18" x14ac:dyDescent="0.3">
      <c r="A24" s="39" t="s">
        <v>94</v>
      </c>
      <c r="B24" s="40">
        <v>7.5555514576863061</v>
      </c>
      <c r="C24" s="40">
        <v>42.700940205131701</v>
      </c>
      <c r="D24" s="40">
        <v>15.953336174397919</v>
      </c>
      <c r="E24" s="40">
        <v>72.76940630676836</v>
      </c>
      <c r="F24" s="40">
        <v>-469.40889677179803</v>
      </c>
      <c r="G24" s="40">
        <v>-532.1067493679875</v>
      </c>
      <c r="H24" s="40">
        <v>-532.176023367987</v>
      </c>
      <c r="I24" s="40">
        <v>-530.7154663679903</v>
      </c>
      <c r="J24" s="40">
        <v>-638.76673106167982</v>
      </c>
      <c r="K24" s="40">
        <v>-624.3060466383813</v>
      </c>
      <c r="M24" s="40">
        <v>-595.49153769949953</v>
      </c>
      <c r="N24" s="40">
        <v>-658.18939029568901</v>
      </c>
      <c r="O24" s="40">
        <v>-658.2586642956885</v>
      </c>
      <c r="P24" s="40">
        <v>-656.79810729568999</v>
      </c>
      <c r="Q24" s="40">
        <v>-764.84937198937951</v>
      </c>
      <c r="R24" s="40">
        <v>-750.38868756608099</v>
      </c>
    </row>
    <row r="25" spans="1:18" x14ac:dyDescent="0.3">
      <c r="A25" s="41" t="s">
        <v>95</v>
      </c>
      <c r="B25" s="42">
        <v>207.32302089260884</v>
      </c>
      <c r="C25" s="42">
        <v>259.43281907798337</v>
      </c>
      <c r="D25" s="42">
        <v>258.77533707798466</v>
      </c>
      <c r="E25" s="42">
        <v>277.71333707798294</v>
      </c>
      <c r="F25" s="42">
        <v>-212.86966292201578</v>
      </c>
      <c r="G25" s="42">
        <v>-270.91266292201544</v>
      </c>
      <c r="H25" s="42">
        <v>-270.91266292201544</v>
      </c>
      <c r="I25" s="42">
        <v>-522.98466292201738</v>
      </c>
      <c r="J25" s="42">
        <v>-620.12666292201538</v>
      </c>
      <c r="K25" s="42">
        <v>-601.47466292201534</v>
      </c>
      <c r="M25" s="42">
        <v>-543.37530384971797</v>
      </c>
      <c r="N25" s="42">
        <v>-601.41830384971763</v>
      </c>
      <c r="O25" s="42">
        <v>-601.41830384971763</v>
      </c>
      <c r="P25" s="42">
        <v>-599.86330384971916</v>
      </c>
      <c r="Q25" s="42">
        <v>-697.00530384971717</v>
      </c>
      <c r="R25" s="42">
        <v>-678.35330384971712</v>
      </c>
    </row>
    <row r="26" spans="1:18" x14ac:dyDescent="0.3">
      <c r="A26" s="41" t="s">
        <v>96</v>
      </c>
      <c r="B26" s="42">
        <v>-199.76746943492253</v>
      </c>
      <c r="C26" s="42">
        <v>-216.73187887285303</v>
      </c>
      <c r="D26" s="42">
        <v>-242.8220009035881</v>
      </c>
      <c r="E26" s="42">
        <v>-204.94393077121549</v>
      </c>
      <c r="F26" s="42">
        <v>-256.53923384978225</v>
      </c>
      <c r="G26" s="42">
        <v>-261.19408644597252</v>
      </c>
      <c r="H26" s="42">
        <v>-261.26336044597247</v>
      </c>
      <c r="I26" s="42">
        <v>-7.7308034459729242</v>
      </c>
      <c r="J26" s="42">
        <v>-18.640068139663526</v>
      </c>
      <c r="K26" s="42">
        <v>-22.831383716365053</v>
      </c>
      <c r="M26" s="42">
        <v>-52.11623384978202</v>
      </c>
      <c r="N26" s="42">
        <v>-56.771086445972287</v>
      </c>
      <c r="O26" s="42">
        <v>-56.840360445972237</v>
      </c>
      <c r="P26" s="42">
        <v>-56.934803445972648</v>
      </c>
      <c r="Q26" s="42">
        <v>-67.84406813966325</v>
      </c>
      <c r="R26" s="42">
        <v>-72.035383716364777</v>
      </c>
    </row>
    <row r="27" spans="1:18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650.71113694277642</v>
      </c>
      <c r="H27" s="40">
        <v>638.27921434041559</v>
      </c>
      <c r="I27" s="40">
        <v>551.37804728040214</v>
      </c>
      <c r="J27" s="40">
        <v>680.57844751002722</v>
      </c>
      <c r="K27" s="40">
        <v>758.07929334794244</v>
      </c>
      <c r="M27" s="40">
        <v>562.36844639883179</v>
      </c>
      <c r="N27" s="40">
        <v>723.11513694277642</v>
      </c>
      <c r="O27" s="40">
        <v>710.68321434041559</v>
      </c>
      <c r="P27" s="40">
        <v>623.78204728040214</v>
      </c>
      <c r="Q27" s="40">
        <v>752.98244751002721</v>
      </c>
      <c r="R27" s="40">
        <v>830.48329334794244</v>
      </c>
    </row>
    <row r="28" spans="1:18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M28" s="42">
        <v>50.396961000000033</v>
      </c>
      <c r="N28" s="42">
        <v>50.396961000000033</v>
      </c>
      <c r="O28" s="42">
        <v>67.224162999999976</v>
      </c>
      <c r="P28" s="42">
        <v>67.224162999999976</v>
      </c>
      <c r="Q28" s="42">
        <v>67.224162999999976</v>
      </c>
      <c r="R28" s="42">
        <v>90.176324000000136</v>
      </c>
    </row>
    <row r="29" spans="1:18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608.29048039330064</v>
      </c>
      <c r="H29" s="42">
        <v>604.77751901624549</v>
      </c>
      <c r="I29" s="42">
        <v>517.87635195623216</v>
      </c>
      <c r="J29" s="42">
        <v>592.9482193479422</v>
      </c>
      <c r="K29" s="42">
        <v>592.9482193479422</v>
      </c>
      <c r="M29" s="42">
        <v>451.7567898493561</v>
      </c>
      <c r="N29" s="42">
        <v>612.50348039330083</v>
      </c>
      <c r="O29" s="42">
        <v>608.99051901624568</v>
      </c>
      <c r="P29" s="42">
        <v>522.08935195623235</v>
      </c>
      <c r="Q29" s="42">
        <v>597.16121934794239</v>
      </c>
      <c r="R29" s="42">
        <v>597.16121934794239</v>
      </c>
    </row>
    <row r="30" spans="1:18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M30" s="42">
        <v>145.5</v>
      </c>
      <c r="N30" s="42">
        <v>145.5</v>
      </c>
      <c r="O30" s="42">
        <v>145.5</v>
      </c>
      <c r="P30" s="42">
        <v>145.5</v>
      </c>
      <c r="Q30" s="42">
        <v>145.5</v>
      </c>
      <c r="R30" s="42">
        <v>145.5</v>
      </c>
    </row>
    <row r="31" spans="1:18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M31" s="42">
        <v>-85.285304450524166</v>
      </c>
      <c r="N31" s="42">
        <v>-85.285304450524166</v>
      </c>
      <c r="O31" s="42">
        <v>-111.03146767582994</v>
      </c>
      <c r="P31" s="42">
        <v>-111.03146767582994</v>
      </c>
      <c r="Q31" s="42">
        <v>-56.902934837914998</v>
      </c>
      <c r="R31" s="42">
        <v>-2.3542500000000075</v>
      </c>
    </row>
    <row r="32" spans="1:18" x14ac:dyDescent="0.3">
      <c r="A32" s="39" t="s">
        <v>102</v>
      </c>
      <c r="B32" s="40">
        <v>1008.337930050895</v>
      </c>
      <c r="C32" s="40">
        <v>1226.8948960635698</v>
      </c>
      <c r="D32" s="40">
        <v>1348.0899511049611</v>
      </c>
      <c r="E32" s="40">
        <v>1073.9051414745409</v>
      </c>
      <c r="F32" s="40">
        <v>1207.9781783145027</v>
      </c>
      <c r="G32" s="40">
        <v>1098.1036028199305</v>
      </c>
      <c r="H32" s="40">
        <v>1160.8999510382037</v>
      </c>
      <c r="I32" s="40">
        <v>1076.2011581979496</v>
      </c>
      <c r="J32" s="40">
        <v>864.34520383472591</v>
      </c>
      <c r="K32" s="40">
        <v>939.26005058398005</v>
      </c>
      <c r="M32" s="40">
        <v>583.57650531450054</v>
      </c>
      <c r="N32" s="40">
        <v>473.70192981992841</v>
      </c>
      <c r="O32" s="40">
        <v>536.49827803820153</v>
      </c>
      <c r="P32" s="40">
        <v>584.78252819794761</v>
      </c>
      <c r="Q32" s="40">
        <v>559.48477716805792</v>
      </c>
      <c r="R32" s="40">
        <v>634.39962391731206</v>
      </c>
    </row>
    <row r="33" spans="1:18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M33" s="42">
        <v>105.86153200000001</v>
      </c>
      <c r="N33" s="42">
        <v>105.86153200000001</v>
      </c>
      <c r="O33" s="42">
        <v>105.86153200000001</v>
      </c>
      <c r="P33" s="42">
        <v>105.86153200000001</v>
      </c>
      <c r="Q33" s="42">
        <v>105.86153200000001</v>
      </c>
      <c r="R33" s="42">
        <v>105.86153200000001</v>
      </c>
    </row>
    <row r="34" spans="1:18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M34" s="42">
        <v>46.757556177793958</v>
      </c>
      <c r="N34" s="42">
        <v>43.833533077532593</v>
      </c>
      <c r="O34" s="42">
        <v>2.857649434112318</v>
      </c>
      <c r="P34" s="42">
        <v>-64.307060329057549</v>
      </c>
      <c r="Q34" s="42">
        <v>-10.097931648043414</v>
      </c>
      <c r="R34" s="42">
        <v>-0.83339979784886964</v>
      </c>
    </row>
    <row r="35" spans="1:18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M35" s="42">
        <v>436.41794100857442</v>
      </c>
      <c r="N35" s="42">
        <v>280.9517598436064</v>
      </c>
      <c r="O35" s="42">
        <v>352.89586386360406</v>
      </c>
      <c r="P35" s="42">
        <v>352.41322082360603</v>
      </c>
      <c r="Q35" s="42">
        <v>345.98955772514364</v>
      </c>
      <c r="R35" s="42">
        <v>344.0124652954305</v>
      </c>
    </row>
    <row r="36" spans="1:18" x14ac:dyDescent="0.3">
      <c r="A36" s="41" t="s">
        <v>106</v>
      </c>
      <c r="B36" s="42">
        <v>201.21709263765115</v>
      </c>
      <c r="C36" s="42">
        <v>238.55177074661015</v>
      </c>
      <c r="D36" s="42">
        <v>244.5394062451694</v>
      </c>
      <c r="E36" s="42">
        <v>262.10807701563476</v>
      </c>
      <c r="F36" s="42">
        <v>225.961898599508</v>
      </c>
      <c r="G36" s="42">
        <v>275.60463307191606</v>
      </c>
      <c r="H36" s="42">
        <v>326.51326555231367</v>
      </c>
      <c r="I36" s="42">
        <v>407.94523495693909</v>
      </c>
      <c r="J36" s="42">
        <v>400.84861643971203</v>
      </c>
      <c r="K36" s="42">
        <v>404.69185380268243</v>
      </c>
      <c r="M36" s="42">
        <v>89.081898599507895</v>
      </c>
      <c r="N36" s="42">
        <v>138.72463307191595</v>
      </c>
      <c r="O36" s="42">
        <v>189.63326555231356</v>
      </c>
      <c r="P36" s="42">
        <v>271.06523495693898</v>
      </c>
      <c r="Q36" s="42">
        <v>263.96861643971192</v>
      </c>
      <c r="R36" s="42">
        <v>267.81185380268232</v>
      </c>
    </row>
    <row r="37" spans="1:18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M37" s="42">
        <v>-4.2059245228242617</v>
      </c>
      <c r="N37" s="42">
        <v>5.882788638119564</v>
      </c>
      <c r="O37" s="42">
        <v>5.882788638119564</v>
      </c>
      <c r="P37" s="42">
        <v>-4.345150403153184</v>
      </c>
      <c r="Q37" s="42">
        <v>-2.0850272846905682</v>
      </c>
      <c r="R37" s="42">
        <v>16.147341329531628</v>
      </c>
    </row>
    <row r="38" spans="1:18" x14ac:dyDescent="0.3">
      <c r="A38" s="41" t="s">
        <v>149</v>
      </c>
      <c r="B38" s="42">
        <v>0</v>
      </c>
      <c r="C38" s="42">
        <v>0</v>
      </c>
      <c r="D38" s="42">
        <v>0</v>
      </c>
      <c r="E38" s="42">
        <v>0</v>
      </c>
      <c r="F38" s="42">
        <v>1.3642420526593924E-12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M38" s="42">
        <v>1.3642420526593924E-12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</row>
    <row r="39" spans="1:18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M39" s="42">
        <v>-151.51302866191986</v>
      </c>
      <c r="N39" s="42">
        <v>-151.51302866191986</v>
      </c>
      <c r="O39" s="42">
        <v>-151.51302866191986</v>
      </c>
      <c r="P39" s="42">
        <v>-104.99675386129286</v>
      </c>
      <c r="Q39" s="42">
        <v>-104.99675386129286</v>
      </c>
      <c r="R39" s="42">
        <v>-104.99675386129286</v>
      </c>
    </row>
    <row r="40" spans="1:18" x14ac:dyDescent="0.3">
      <c r="A40" s="41" t="s">
        <v>108</v>
      </c>
      <c r="B40" s="42">
        <v>-14.200447875575719</v>
      </c>
      <c r="C40" s="42">
        <v>11.501199018904117</v>
      </c>
      <c r="D40" s="42">
        <v>10.09161807449027</v>
      </c>
      <c r="E40" s="42">
        <v>-84.735563324517443</v>
      </c>
      <c r="F40" s="42">
        <v>-84.735563324524719</v>
      </c>
      <c r="G40" s="42">
        <v>-62.759730815170769</v>
      </c>
      <c r="H40" s="42">
        <v>-83.886356795171423</v>
      </c>
      <c r="I40" s="42">
        <v>-155.59778999098921</v>
      </c>
      <c r="J40" s="42">
        <v>-138.22980429178347</v>
      </c>
      <c r="K40" s="42">
        <v>-117.82397944784657</v>
      </c>
      <c r="M40" s="42">
        <v>-145.50652032452535</v>
      </c>
      <c r="N40" s="42">
        <v>-123.5306878151714</v>
      </c>
      <c r="O40" s="42">
        <v>-144.65731379517206</v>
      </c>
      <c r="P40" s="42">
        <v>-216.36874699098985</v>
      </c>
      <c r="Q40" s="42">
        <v>-199.0007612917841</v>
      </c>
      <c r="R40" s="42">
        <v>-178.5949364478472</v>
      </c>
    </row>
    <row r="41" spans="1:18" x14ac:dyDescent="0.3">
      <c r="A41" s="41" t="s">
        <v>150</v>
      </c>
      <c r="B41" s="42">
        <v>906.18865330485528</v>
      </c>
      <c r="C41" s="42">
        <v>924.16366106369003</v>
      </c>
      <c r="D41" s="42">
        <v>946.37289465711217</v>
      </c>
      <c r="E41" s="42">
        <v>946.37289465711171</v>
      </c>
      <c r="F41" s="42">
        <v>927.90144146568434</v>
      </c>
      <c r="G41" s="42">
        <v>906.11688346568337</v>
      </c>
      <c r="H41" s="42">
        <v>906.11688346568371</v>
      </c>
      <c r="I41" s="42">
        <v>1015.3328628430502</v>
      </c>
      <c r="J41" s="42">
        <v>969.30311171500728</v>
      </c>
      <c r="K41" s="42">
        <v>961.4845230447861</v>
      </c>
      <c r="M41" s="42">
        <v>308.99544146568451</v>
      </c>
      <c r="N41" s="42">
        <v>287.21088346568354</v>
      </c>
      <c r="O41" s="42">
        <v>287.21088346568388</v>
      </c>
      <c r="P41" s="42">
        <v>396.42686284305034</v>
      </c>
      <c r="Q41" s="42">
        <v>350.39711171500744</v>
      </c>
      <c r="R41" s="42">
        <v>342.57852304478627</v>
      </c>
    </row>
    <row r="42" spans="1:18" x14ac:dyDescent="0.3">
      <c r="A42" s="41" t="s">
        <v>151</v>
      </c>
      <c r="B42" s="42">
        <v>-558.00492982346577</v>
      </c>
      <c r="C42" s="42">
        <v>-537.93629875654005</v>
      </c>
      <c r="D42" s="42">
        <v>-537.93629875654005</v>
      </c>
      <c r="E42" s="42">
        <v>-537.93629875654005</v>
      </c>
      <c r="F42" s="42">
        <v>-535.4232915383102</v>
      </c>
      <c r="G42" s="42">
        <v>-537.46941287961135</v>
      </c>
      <c r="H42" s="42">
        <v>-535.4232915383102</v>
      </c>
      <c r="I42" s="42">
        <v>-584.86590878778679</v>
      </c>
      <c r="J42" s="42">
        <v>-619.76429652236516</v>
      </c>
      <c r="K42" s="42">
        <v>-545.77379095635274</v>
      </c>
      <c r="M42" s="42">
        <v>-106.97929153831024</v>
      </c>
      <c r="N42" s="42">
        <v>-109.02541287961139</v>
      </c>
      <c r="O42" s="42">
        <v>-106.97929153831024</v>
      </c>
      <c r="P42" s="42">
        <v>-156.42190878778672</v>
      </c>
      <c r="Q42" s="42">
        <v>-191.3202965223652</v>
      </c>
      <c r="R42" s="42">
        <v>-117.32979095635267</v>
      </c>
    </row>
    <row r="43" spans="1:18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M43" s="42">
        <v>4.6669011105197171</v>
      </c>
      <c r="N43" s="42">
        <v>-4.6940709202284268</v>
      </c>
      <c r="O43" s="42">
        <v>-4.6940709202284268</v>
      </c>
      <c r="P43" s="42">
        <v>5.4552979466346585</v>
      </c>
      <c r="Q43" s="42">
        <v>0.76872989637254818</v>
      </c>
      <c r="R43" s="42">
        <v>-40.257210491774714</v>
      </c>
    </row>
    <row r="44" spans="1:18" x14ac:dyDescent="0.3">
      <c r="A44" s="39" t="s">
        <v>109</v>
      </c>
      <c r="B44" s="40">
        <v>-460.98926908130397</v>
      </c>
      <c r="C44" s="40">
        <v>-486.11650184558857</v>
      </c>
      <c r="D44" s="40">
        <v>-563.07826229967668</v>
      </c>
      <c r="E44" s="40">
        <v>-562.83368750840509</v>
      </c>
      <c r="F44" s="40">
        <v>-558.60755047970815</v>
      </c>
      <c r="G44" s="40">
        <v>-541.74257928463157</v>
      </c>
      <c r="H44" s="40">
        <v>-473.47682303462534</v>
      </c>
      <c r="I44" s="40">
        <v>-369.23747411298427</v>
      </c>
      <c r="J44" s="40">
        <v>-338.12748365094376</v>
      </c>
      <c r="K44" s="40">
        <v>-362.1109925210194</v>
      </c>
      <c r="M44" s="40">
        <v>-731.43343647970869</v>
      </c>
      <c r="N44" s="40">
        <v>-388.77046528463143</v>
      </c>
      <c r="O44" s="40">
        <v>-320.50470903462519</v>
      </c>
      <c r="P44" s="40">
        <v>-269.24840311298431</v>
      </c>
      <c r="Q44" s="40">
        <v>-238.13841265094379</v>
      </c>
      <c r="R44" s="40">
        <v>-262.12192152101943</v>
      </c>
    </row>
    <row r="45" spans="1:18" x14ac:dyDescent="0.3">
      <c r="A45" s="41" t="s">
        <v>110</v>
      </c>
      <c r="B45" s="42">
        <v>-432.18312104168308</v>
      </c>
      <c r="C45" s="42">
        <v>-469.65330247702877</v>
      </c>
      <c r="D45" s="42">
        <v>-522.54366822346856</v>
      </c>
      <c r="E45" s="42">
        <v>-522.29909343219697</v>
      </c>
      <c r="F45" s="42">
        <v>-515.81632050443386</v>
      </c>
      <c r="G45" s="42">
        <v>-405.78090211758899</v>
      </c>
      <c r="H45" s="42">
        <v>-375.29099496758499</v>
      </c>
      <c r="I45" s="42">
        <v>-308.52730740568313</v>
      </c>
      <c r="J45" s="42">
        <v>-287.6006092486914</v>
      </c>
      <c r="K45" s="42">
        <v>-301.38358474238794</v>
      </c>
      <c r="M45" s="42">
        <v>-648.96920650443371</v>
      </c>
      <c r="N45" s="42">
        <v>-310.87478811758865</v>
      </c>
      <c r="O45" s="42">
        <v>-280.38488096758465</v>
      </c>
      <c r="P45" s="42">
        <v>-266.60423640568297</v>
      </c>
      <c r="Q45" s="42">
        <v>-245.67753824869123</v>
      </c>
      <c r="R45" s="42">
        <v>-259.46051374238777</v>
      </c>
    </row>
    <row r="46" spans="1:18" x14ac:dyDescent="0.3">
      <c r="A46" s="41" t="s">
        <v>111</v>
      </c>
      <c r="B46" s="42">
        <v>-28.806148039620666</v>
      </c>
      <c r="C46" s="42">
        <v>-16.463199368559799</v>
      </c>
      <c r="D46" s="42">
        <v>-40.534594076208123</v>
      </c>
      <c r="E46" s="42">
        <v>-40.534594076207895</v>
      </c>
      <c r="F46" s="42">
        <v>-42.791229975273836</v>
      </c>
      <c r="G46" s="42">
        <v>-135.96167716704258</v>
      </c>
      <c r="H46" s="42">
        <v>-98.185828067039893</v>
      </c>
      <c r="I46" s="42">
        <v>-60.710166707300687</v>
      </c>
      <c r="J46" s="42">
        <v>-50.526874402251678</v>
      </c>
      <c r="K46" s="42">
        <v>-60.727407778631004</v>
      </c>
      <c r="M46" s="42">
        <v>-82.464229975274293</v>
      </c>
      <c r="N46" s="42">
        <v>-77.895677167043004</v>
      </c>
      <c r="O46" s="42">
        <v>-40.119828067040316</v>
      </c>
      <c r="P46" s="42">
        <v>-2.6441667073011104</v>
      </c>
      <c r="Q46" s="42">
        <v>7.5391255977478977</v>
      </c>
      <c r="R46" s="42">
        <v>-2.6614077786314283</v>
      </c>
    </row>
    <row r="47" spans="1:18" x14ac:dyDescent="0.3">
      <c r="A47" s="39" t="s">
        <v>112</v>
      </c>
      <c r="B47" s="40">
        <v>-374.69853450133724</v>
      </c>
      <c r="C47" s="40">
        <v>-323.7340670582862</v>
      </c>
      <c r="D47" s="40">
        <v>-477.24402679373634</v>
      </c>
      <c r="E47" s="40">
        <v>-477.24402679373634</v>
      </c>
      <c r="F47" s="40">
        <v>-491.5197870485581</v>
      </c>
      <c r="G47" s="40">
        <v>-382.20719424044273</v>
      </c>
      <c r="H47" s="40">
        <v>-436.08837394900638</v>
      </c>
      <c r="I47" s="40">
        <v>-332.77389117126859</v>
      </c>
      <c r="J47" s="40">
        <v>-420.66861995807176</v>
      </c>
      <c r="K47" s="40">
        <v>-416.4742884923362</v>
      </c>
      <c r="M47" s="40">
        <v>-363.47378704855964</v>
      </c>
      <c r="N47" s="40">
        <v>-254.16119424044427</v>
      </c>
      <c r="O47" s="40">
        <v>-308.04237394900792</v>
      </c>
      <c r="P47" s="40">
        <v>-284.72789117127013</v>
      </c>
      <c r="Q47" s="40">
        <v>-372.6226199580733</v>
      </c>
      <c r="R47" s="40">
        <v>-368.42828849233774</v>
      </c>
    </row>
    <row r="48" spans="1:18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M48" s="42">
        <v>179.78547616405012</v>
      </c>
      <c r="N48" s="42">
        <v>200.79387709920957</v>
      </c>
      <c r="O48" s="42">
        <v>200.79387709920957</v>
      </c>
      <c r="P48" s="42">
        <v>64.371483117446587</v>
      </c>
      <c r="Q48" s="42">
        <v>-96.19656570330244</v>
      </c>
      <c r="R48" s="42">
        <v>-128.50542143685834</v>
      </c>
    </row>
    <row r="49" spans="1:18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M49" s="42">
        <v>-25</v>
      </c>
      <c r="N49" s="42">
        <v>-25</v>
      </c>
      <c r="O49" s="42">
        <v>-25</v>
      </c>
      <c r="P49" s="42">
        <v>-25</v>
      </c>
      <c r="Q49" s="42">
        <v>-25</v>
      </c>
      <c r="R49" s="42">
        <v>-25</v>
      </c>
    </row>
    <row r="50" spans="1:18" x14ac:dyDescent="0.3">
      <c r="A50" s="41" t="s">
        <v>115</v>
      </c>
      <c r="B50" s="42">
        <v>-435.6028232220753</v>
      </c>
      <c r="C50" s="42">
        <v>-449.96928840763411</v>
      </c>
      <c r="D50" s="42">
        <v>-507.28964097383863</v>
      </c>
      <c r="E50" s="42">
        <v>-507.28964097383863</v>
      </c>
      <c r="F50" s="42">
        <v>-520.23864622866029</v>
      </c>
      <c r="G50" s="42">
        <v>-488.63124178210563</v>
      </c>
      <c r="H50" s="42">
        <v>-504.15273430054964</v>
      </c>
      <c r="I50" s="42">
        <v>-297.04721635417997</v>
      </c>
      <c r="J50" s="42">
        <v>-283.45748131245608</v>
      </c>
      <c r="K50" s="42">
        <v>-271.73642895730472</v>
      </c>
      <c r="M50" s="42">
        <v>-517.23964622866038</v>
      </c>
      <c r="N50" s="42">
        <v>-485.63224178210584</v>
      </c>
      <c r="O50" s="42">
        <v>-501.15373430054984</v>
      </c>
      <c r="P50" s="42">
        <v>-374.04821635418017</v>
      </c>
      <c r="Q50" s="42">
        <v>-360.45848131245629</v>
      </c>
      <c r="R50" s="42">
        <v>-348.73742895730493</v>
      </c>
    </row>
    <row r="51" spans="1:18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M51" s="42">
        <v>136.66353368546973</v>
      </c>
      <c r="N51" s="42">
        <v>140.25508360177699</v>
      </c>
      <c r="O51" s="42">
        <v>151.26284841165767</v>
      </c>
      <c r="P51" s="42">
        <v>155.78475071591339</v>
      </c>
      <c r="Q51" s="42">
        <v>163.21030523697118</v>
      </c>
      <c r="R51" s="42">
        <v>164.9655809908335</v>
      </c>
    </row>
    <row r="52" spans="1:18" x14ac:dyDescent="0.3">
      <c r="A52" s="41" t="s">
        <v>125</v>
      </c>
      <c r="B52" s="42">
        <v>-49.889875278016945</v>
      </c>
      <c r="C52" s="42">
        <v>-31.456043073464599</v>
      </c>
      <c r="D52" s="42">
        <v>-106.87939566941716</v>
      </c>
      <c r="E52" s="42">
        <v>-106.87939566941716</v>
      </c>
      <c r="F52" s="42">
        <v>-108.20615066941721</v>
      </c>
      <c r="G52" s="42">
        <v>-55.100913159323028</v>
      </c>
      <c r="H52" s="42">
        <v>-104.46836515932367</v>
      </c>
      <c r="I52" s="42">
        <v>-76.358908650447887</v>
      </c>
      <c r="J52" s="42">
        <v>-24.700878179284047</v>
      </c>
      <c r="K52" s="42">
        <v>-1.6740190890057818</v>
      </c>
      <c r="M52" s="42">
        <v>-137.68315066941844</v>
      </c>
      <c r="N52" s="42">
        <v>-84.577913159324254</v>
      </c>
      <c r="O52" s="42">
        <v>-133.94536515932489</v>
      </c>
      <c r="P52" s="42">
        <v>-105.83590865044911</v>
      </c>
      <c r="Q52" s="42">
        <v>-54.177878179285273</v>
      </c>
      <c r="R52" s="42">
        <v>-31.151019089007008</v>
      </c>
    </row>
    <row r="53" spans="1:18" x14ac:dyDescent="0.3">
      <c r="A53" s="39" t="s">
        <v>116</v>
      </c>
      <c r="B53" s="40">
        <v>-226.65241889742811</v>
      </c>
      <c r="C53" s="40">
        <v>-276.79563323038474</v>
      </c>
      <c r="D53" s="40">
        <v>-228.80062667897437</v>
      </c>
      <c r="E53" s="40">
        <v>-197.28857597496608</v>
      </c>
      <c r="F53" s="40">
        <v>-362.72076432456015</v>
      </c>
      <c r="G53" s="40">
        <v>-283.05487369864477</v>
      </c>
      <c r="H53" s="40">
        <v>-197.19195941962153</v>
      </c>
      <c r="I53" s="40">
        <v>-301.71734266126714</v>
      </c>
      <c r="J53" s="40">
        <v>-321.63027365320522</v>
      </c>
      <c r="K53" s="40">
        <v>-336.41266552632442</v>
      </c>
      <c r="M53" s="40">
        <v>-201.23756439685712</v>
      </c>
      <c r="N53" s="40">
        <v>-121.57167377094174</v>
      </c>
      <c r="O53" s="40">
        <v>-35.708759491918499</v>
      </c>
      <c r="P53" s="40">
        <v>-140.23414273356411</v>
      </c>
      <c r="Q53" s="40">
        <v>-160.1470737255022</v>
      </c>
      <c r="R53" s="40">
        <v>-174.92946559862139</v>
      </c>
    </row>
    <row r="54" spans="1:18" x14ac:dyDescent="0.3">
      <c r="A54" s="41" t="s">
        <v>117</v>
      </c>
      <c r="B54" s="42">
        <v>-0.71301906547216731</v>
      </c>
      <c r="C54" s="42">
        <v>3.925300688451216</v>
      </c>
      <c r="D54" s="42">
        <v>0.27521981188240829</v>
      </c>
      <c r="E54" s="42">
        <v>0.27521981188240829</v>
      </c>
      <c r="F54" s="42">
        <v>-1.7520681881187272</v>
      </c>
      <c r="G54" s="42">
        <v>13.079751811877998</v>
      </c>
      <c r="H54" s="42">
        <v>-6.6523641881203446</v>
      </c>
      <c r="I54" s="42">
        <v>-8.0226491881175832</v>
      </c>
      <c r="J54" s="42">
        <v>-14.318520809746559</v>
      </c>
      <c r="K54" s="42">
        <v>-13.725851431373457</v>
      </c>
      <c r="M54" s="42">
        <v>-9.0248682604172075</v>
      </c>
      <c r="N54" s="42">
        <v>5.8069517395795174</v>
      </c>
      <c r="O54" s="42">
        <v>-13.925164260418825</v>
      </c>
      <c r="P54" s="42">
        <v>-15.295449260416063</v>
      </c>
      <c r="Q54" s="42">
        <v>-21.591320882045039</v>
      </c>
      <c r="R54" s="42">
        <v>-20.998651503671937</v>
      </c>
    </row>
    <row r="55" spans="1:18" x14ac:dyDescent="0.3">
      <c r="A55" s="41" t="s">
        <v>118</v>
      </c>
      <c r="B55" s="42">
        <v>70.625391303315723</v>
      </c>
      <c r="C55" s="42">
        <v>-81.931752595386001</v>
      </c>
      <c r="D55" s="42">
        <v>-69.674632490568683</v>
      </c>
      <c r="E55" s="42">
        <v>-69.674632490568683</v>
      </c>
      <c r="F55" s="42">
        <v>-196.99681223056871</v>
      </c>
      <c r="G55" s="42">
        <v>-176.47705938213858</v>
      </c>
      <c r="H55" s="42">
        <v>-112.21213542114344</v>
      </c>
      <c r="I55" s="42">
        <v>-119.7684540015681</v>
      </c>
      <c r="J55" s="42">
        <v>-111.55849101444835</v>
      </c>
      <c r="K55" s="42">
        <v>-116.16143540331643</v>
      </c>
      <c r="M55" s="42">
        <v>-124.74981223056852</v>
      </c>
      <c r="N55" s="42">
        <v>-104.23005938213839</v>
      </c>
      <c r="O55" s="42">
        <v>-39.965135421143259</v>
      </c>
      <c r="P55" s="42">
        <v>-47.521454001567918</v>
      </c>
      <c r="Q55" s="42">
        <v>-39.311491014448166</v>
      </c>
      <c r="R55" s="42">
        <v>-43.914435403316247</v>
      </c>
    </row>
    <row r="56" spans="1:18" x14ac:dyDescent="0.3">
      <c r="A56" s="41" t="s">
        <v>119</v>
      </c>
      <c r="B56" s="42">
        <v>-39.038125725278178</v>
      </c>
      <c r="C56" s="42">
        <v>-92.176049192985829</v>
      </c>
      <c r="D56" s="42">
        <v>-79.444336492741627</v>
      </c>
      <c r="E56" s="42">
        <v>-76.405998478230913</v>
      </c>
      <c r="F56" s="42">
        <v>-80.338158478230753</v>
      </c>
      <c r="G56" s="42">
        <v>-47.514275025207439</v>
      </c>
      <c r="H56" s="42">
        <v>-60.555113854828505</v>
      </c>
      <c r="I56" s="42">
        <v>-51.854413676831257</v>
      </c>
      <c r="J56" s="42">
        <v>-65.21378496240817</v>
      </c>
      <c r="K56" s="42">
        <v>-56.064303526164338</v>
      </c>
      <c r="M56" s="42">
        <v>-11.352158478230763</v>
      </c>
      <c r="N56" s="42">
        <v>21.471724974792551</v>
      </c>
      <c r="O56" s="42">
        <v>8.4308861451714847</v>
      </c>
      <c r="P56" s="42">
        <v>17.131586323168733</v>
      </c>
      <c r="Q56" s="42">
        <v>3.7722150375918204</v>
      </c>
      <c r="R56" s="42">
        <v>12.921696473835652</v>
      </c>
    </row>
    <row r="57" spans="1:18" x14ac:dyDescent="0.3">
      <c r="A57" s="41" t="s">
        <v>120</v>
      </c>
      <c r="B57" s="42">
        <v>129.74418898520537</v>
      </c>
      <c r="C57" s="42">
        <v>115.86346505110811</v>
      </c>
      <c r="D57" s="42">
        <v>89.753172776721442</v>
      </c>
      <c r="E57" s="42">
        <v>89.753172776721442</v>
      </c>
      <c r="F57" s="42">
        <v>84.902521776721358</v>
      </c>
      <c r="G57" s="42">
        <v>14.104547501929289</v>
      </c>
      <c r="H57" s="42">
        <v>36.056386860940677</v>
      </c>
      <c r="I57" s="42">
        <v>33.145460609925181</v>
      </c>
      <c r="J57" s="42">
        <v>79.53240066837833</v>
      </c>
      <c r="K57" s="42">
        <v>23.32112200264703</v>
      </c>
      <c r="M57" s="42">
        <v>68.242521776721219</v>
      </c>
      <c r="N57" s="42">
        <v>-2.5554524980708493</v>
      </c>
      <c r="O57" s="42">
        <v>19.396386860940538</v>
      </c>
      <c r="P57" s="42">
        <v>16.485460609925042</v>
      </c>
      <c r="Q57" s="42">
        <v>62.872400668378191</v>
      </c>
      <c r="R57" s="42">
        <v>6.6611220026468914</v>
      </c>
    </row>
    <row r="58" spans="1:18" x14ac:dyDescent="0.3">
      <c r="A58" s="41" t="s">
        <v>154</v>
      </c>
      <c r="B58" s="42">
        <v>-48.371487671411359</v>
      </c>
      <c r="C58" s="42">
        <v>-7.6784481969292813</v>
      </c>
      <c r="D58" s="42">
        <v>23.707581983913059</v>
      </c>
      <c r="E58" s="42">
        <v>23.707581983913059</v>
      </c>
      <c r="F58" s="42">
        <v>13.020721983913091</v>
      </c>
      <c r="G58" s="42">
        <v>11.475691983913009</v>
      </c>
      <c r="H58" s="42">
        <v>10.073663983913093</v>
      </c>
      <c r="I58" s="42">
        <v>11.668092983913112</v>
      </c>
      <c r="J58" s="42">
        <v>3.7148622996921858</v>
      </c>
      <c r="K58" s="42">
        <v>-3.2383683845287408</v>
      </c>
      <c r="M58" s="42">
        <v>13.020721983913091</v>
      </c>
      <c r="N58" s="42">
        <v>11.475691983913009</v>
      </c>
      <c r="O58" s="42">
        <v>10.073663983913093</v>
      </c>
      <c r="P58" s="42">
        <v>11.668092983913112</v>
      </c>
      <c r="Q58" s="42">
        <v>3.7148622996921858</v>
      </c>
      <c r="R58" s="42">
        <v>-3.2383683845287408</v>
      </c>
    </row>
    <row r="59" spans="1:18" x14ac:dyDescent="0.3">
      <c r="A59" s="41" t="s">
        <v>121</v>
      </c>
      <c r="B59" s="42">
        <v>-302.02212276957005</v>
      </c>
      <c r="C59" s="42">
        <v>-159.136475162279</v>
      </c>
      <c r="D59" s="42">
        <v>-167.51266056967449</v>
      </c>
      <c r="E59" s="42">
        <v>-164.41894551371058</v>
      </c>
      <c r="F59" s="42">
        <v>-186.60342084683509</v>
      </c>
      <c r="G59" s="42">
        <v>-105.35667992280025</v>
      </c>
      <c r="H59" s="42">
        <v>-86.545255822799277</v>
      </c>
      <c r="I59" s="42">
        <v>-102.30433823340843</v>
      </c>
      <c r="J59" s="42">
        <v>-118.67462947388151</v>
      </c>
      <c r="K59" s="42">
        <v>-73.277168990675477</v>
      </c>
      <c r="M59" s="42">
        <v>-184.679420846835</v>
      </c>
      <c r="N59" s="42">
        <v>-103.43267992280016</v>
      </c>
      <c r="O59" s="42">
        <v>-84.621255822799185</v>
      </c>
      <c r="P59" s="42">
        <v>-100.38033823340834</v>
      </c>
      <c r="Q59" s="42">
        <v>-116.75062947388142</v>
      </c>
      <c r="R59" s="42">
        <v>-71.353168990675385</v>
      </c>
    </row>
    <row r="60" spans="1:18" x14ac:dyDescent="0.3">
      <c r="A60" s="41" t="s">
        <v>6</v>
      </c>
      <c r="B60" s="42">
        <v>-96.808617000000083</v>
      </c>
      <c r="C60" s="42">
        <v>15.780757999999935</v>
      </c>
      <c r="D60" s="42">
        <v>15.780757999999935</v>
      </c>
      <c r="E60" s="42">
        <v>15.780757999999935</v>
      </c>
      <c r="F60" s="42">
        <v>15.708340999999905</v>
      </c>
      <c r="G60" s="42">
        <v>19.843180999999959</v>
      </c>
      <c r="H60" s="42">
        <v>20.510446999999871</v>
      </c>
      <c r="I60" s="42">
        <v>20.455235000000002</v>
      </c>
      <c r="J60" s="42">
        <v>20.319527999999863</v>
      </c>
      <c r="K60" s="42">
        <v>19.982749999999882</v>
      </c>
      <c r="M60" s="42">
        <v>15.036340999999993</v>
      </c>
      <c r="N60" s="42">
        <v>19.171181000000047</v>
      </c>
      <c r="O60" s="42">
        <v>19.83844699999996</v>
      </c>
      <c r="P60" s="42">
        <v>19.78323500000009</v>
      </c>
      <c r="Q60" s="42">
        <v>19.647527999999951</v>
      </c>
      <c r="R60" s="42">
        <v>19.31074999999997</v>
      </c>
    </row>
    <row r="61" spans="1:18" x14ac:dyDescent="0.3">
      <c r="A61" s="41" t="s">
        <v>129</v>
      </c>
      <c r="B61" s="42">
        <v>-93.76346851509004</v>
      </c>
      <c r="C61" s="42">
        <v>-114.56422808843968</v>
      </c>
      <c r="D61" s="42">
        <v>-113.2489889069758</v>
      </c>
      <c r="E61" s="42">
        <v>-111.56394326944962</v>
      </c>
      <c r="F61" s="42">
        <v>-113.81435289661647</v>
      </c>
      <c r="G61" s="42">
        <v>-117.71143468832179</v>
      </c>
      <c r="H61" s="42">
        <v>-106.53344933159963</v>
      </c>
      <c r="I61" s="42">
        <v>-103.76696119868836</v>
      </c>
      <c r="J61" s="42">
        <v>-115.63669010966942</v>
      </c>
      <c r="K61" s="42">
        <v>-116.81671977982751</v>
      </c>
      <c r="M61" s="42">
        <v>-109.98835289661633</v>
      </c>
      <c r="N61" s="42">
        <v>-113.88543468832165</v>
      </c>
      <c r="O61" s="42">
        <v>-102.70744933159949</v>
      </c>
      <c r="P61" s="42">
        <v>-99.940961198688228</v>
      </c>
      <c r="Q61" s="42">
        <v>-111.81069010966928</v>
      </c>
      <c r="R61" s="42">
        <v>-112.99071977982737</v>
      </c>
    </row>
    <row r="62" spans="1:18" x14ac:dyDescent="0.3">
      <c r="A62" s="41" t="s">
        <v>130</v>
      </c>
      <c r="B62" s="42">
        <v>33.510322054092683</v>
      </c>
      <c r="C62" s="42">
        <v>16.449635976334164</v>
      </c>
      <c r="D62" s="42">
        <v>38.740660149894524</v>
      </c>
      <c r="E62" s="42">
        <v>38.740660149894524</v>
      </c>
      <c r="F62" s="42">
        <v>35.734278149894521</v>
      </c>
      <c r="G62" s="42">
        <v>36.24660490521299</v>
      </c>
      <c r="H62" s="42">
        <v>35.63237993521301</v>
      </c>
      <c r="I62" s="42">
        <v>39.188211945212984</v>
      </c>
      <c r="J62" s="42">
        <v>37.225682250107369</v>
      </c>
      <c r="K62" s="42">
        <v>31.995006575001838</v>
      </c>
      <c r="M62" s="42">
        <v>32.963278149894535</v>
      </c>
      <c r="N62" s="42">
        <v>33.475604905213004</v>
      </c>
      <c r="O62" s="42">
        <v>32.861379935213023</v>
      </c>
      <c r="P62" s="42">
        <v>36.417211945212998</v>
      </c>
      <c r="Q62" s="42">
        <v>34.454682250107382</v>
      </c>
      <c r="R62" s="42">
        <v>29.224006575001852</v>
      </c>
    </row>
    <row r="63" spans="1:18" x14ac:dyDescent="0.3">
      <c r="A63" s="41" t="s">
        <v>131</v>
      </c>
      <c r="B63" s="42">
        <v>-36.789775138389913</v>
      </c>
      <c r="C63" s="42">
        <v>-28.718343312236627</v>
      </c>
      <c r="D63" s="42">
        <v>-31.002803229654475</v>
      </c>
      <c r="E63" s="42">
        <v>-31.002803229654475</v>
      </c>
      <c r="F63" s="42">
        <v>-31.894940396476457</v>
      </c>
      <c r="G63" s="42">
        <v>-20.27751539647646</v>
      </c>
      <c r="H63" s="42">
        <v>-30.936348396476419</v>
      </c>
      <c r="I63" s="42">
        <v>-28.58862339647645</v>
      </c>
      <c r="J63" s="42">
        <v>-27.201573757337158</v>
      </c>
      <c r="K63" s="42">
        <v>-26.253430118197898</v>
      </c>
      <c r="M63" s="42">
        <v>-3.7019403964764592</v>
      </c>
      <c r="N63" s="42">
        <v>7.915484603523538</v>
      </c>
      <c r="O63" s="42">
        <v>-2.7433483964764207</v>
      </c>
      <c r="P63" s="42">
        <v>-0.39562339647645217</v>
      </c>
      <c r="Q63" s="42">
        <v>0.99142624266283974</v>
      </c>
      <c r="R63" s="42">
        <v>1.9395698818021003</v>
      </c>
    </row>
    <row r="64" spans="1:18" x14ac:dyDescent="0.3">
      <c r="A64" s="41" t="s">
        <v>132</v>
      </c>
      <c r="B64" s="42">
        <v>-31.412502169760174</v>
      </c>
      <c r="C64" s="42">
        <v>-31.633681549509578</v>
      </c>
      <c r="D64" s="42">
        <v>-43.908274156909968</v>
      </c>
      <c r="E64" s="42">
        <v>-43.908274156909968</v>
      </c>
      <c r="F64" s="42">
        <v>-43.90827415690994</v>
      </c>
      <c r="G64" s="42">
        <v>-43.903407156910006</v>
      </c>
      <c r="H64" s="42">
        <v>-43.931618156909977</v>
      </c>
      <c r="I64" s="42">
        <v>-36.767663122950182</v>
      </c>
      <c r="J64" s="42">
        <v>-36.006255255226769</v>
      </c>
      <c r="K64" s="42">
        <v>-21.901694834300081</v>
      </c>
      <c r="M64" s="42">
        <v>-44.273274156909949</v>
      </c>
      <c r="N64" s="42">
        <v>-44.268407156910008</v>
      </c>
      <c r="O64" s="42">
        <v>-44.296618156909979</v>
      </c>
      <c r="P64" s="42">
        <v>-37.132663122950184</v>
      </c>
      <c r="Q64" s="42">
        <v>-36.371255255226771</v>
      </c>
      <c r="R64" s="42">
        <v>-22.266694834300083</v>
      </c>
    </row>
    <row r="65" spans="1:18" x14ac:dyDescent="0.3">
      <c r="A65" s="41" t="s">
        <v>133</v>
      </c>
      <c r="B65" s="42">
        <v>-8.2326869999999985</v>
      </c>
      <c r="C65" s="42">
        <v>7.3051649999999952</v>
      </c>
      <c r="D65" s="42">
        <v>41.121088598397925</v>
      </c>
      <c r="E65" s="42">
        <v>41.121088598397925</v>
      </c>
      <c r="F65" s="42">
        <v>41.121088598397925</v>
      </c>
      <c r="G65" s="42">
        <v>62.933856598397924</v>
      </c>
      <c r="H65" s="42">
        <v>41.285371598397937</v>
      </c>
      <c r="I65" s="42">
        <v>41.278415598397928</v>
      </c>
      <c r="J65" s="42">
        <v>30.009312065598625</v>
      </c>
      <c r="K65" s="42">
        <v>18.744961532799323</v>
      </c>
      <c r="M65" s="42">
        <v>41.812088598397928</v>
      </c>
      <c r="N65" s="42">
        <v>63.624856598397926</v>
      </c>
      <c r="O65" s="42">
        <v>41.97637159839794</v>
      </c>
      <c r="P65" s="42">
        <v>41.96941559839793</v>
      </c>
      <c r="Q65" s="42">
        <v>30.700312065598627</v>
      </c>
      <c r="R65" s="42">
        <v>19.435961532799325</v>
      </c>
    </row>
    <row r="66" spans="1:18" x14ac:dyDescent="0.3">
      <c r="A66" s="41" t="s">
        <v>134</v>
      </c>
      <c r="B66" s="42">
        <v>-13.145268999999999</v>
      </c>
      <c r="C66" s="42">
        <v>-14.475048999999999</v>
      </c>
      <c r="D66" s="42">
        <v>-14.475048999999999</v>
      </c>
      <c r="E66" s="42">
        <v>-14.475048999999999</v>
      </c>
      <c r="F66" s="42">
        <v>-14.475048999999999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M66" s="42">
        <v>-14.475048999999999</v>
      </c>
      <c r="N66" s="42">
        <v>-8.415499999999998E-2</v>
      </c>
      <c r="O66" s="42">
        <v>1.2484980000000014</v>
      </c>
      <c r="P66" s="42">
        <v>1.2484980000000014</v>
      </c>
      <c r="Q66" s="42">
        <v>1.2484980000000014</v>
      </c>
      <c r="R66" s="42">
        <v>1.2484980000000014</v>
      </c>
    </row>
    <row r="67" spans="1:18" x14ac:dyDescent="0.3">
      <c r="A67" s="41" t="s">
        <v>135</v>
      </c>
      <c r="B67" s="42">
        <v>18.372869000000001</v>
      </c>
      <c r="C67" s="42">
        <v>20.175522000000001</v>
      </c>
      <c r="D67" s="42">
        <v>21.917892859316872</v>
      </c>
      <c r="E67" s="42">
        <v>21.917892859316872</v>
      </c>
      <c r="F67" s="42">
        <v>21.74880885931687</v>
      </c>
      <c r="G67" s="42">
        <v>23.009783859316872</v>
      </c>
      <c r="H67" s="42">
        <v>18.680986859316871</v>
      </c>
      <c r="I67" s="42">
        <v>18.719985859316871</v>
      </c>
      <c r="J67" s="42">
        <v>18.109884572877917</v>
      </c>
      <c r="K67" s="42">
        <v>20.347723286438956</v>
      </c>
      <c r="M67" s="42">
        <v>23.493808859316868</v>
      </c>
      <c r="N67" s="42">
        <v>24.75478385931687</v>
      </c>
      <c r="O67" s="42">
        <v>20.425986859316868</v>
      </c>
      <c r="P67" s="42">
        <v>20.464985859316869</v>
      </c>
      <c r="Q67" s="42">
        <v>19.854884572877914</v>
      </c>
      <c r="R67" s="42">
        <v>22.092723286438954</v>
      </c>
    </row>
    <row r="68" spans="1:18" x14ac:dyDescent="0.3">
      <c r="A68" s="41" t="s">
        <v>136</v>
      </c>
      <c r="B68" s="42">
        <v>-2.6285550000000004</v>
      </c>
      <c r="C68" s="42">
        <v>-1.2659439999999997</v>
      </c>
      <c r="D68" s="42">
        <v>-1.2659439999999997</v>
      </c>
      <c r="E68" s="42">
        <v>-1.2659439999999997</v>
      </c>
      <c r="F68" s="42">
        <v>-1.5108480000000002</v>
      </c>
      <c r="G68" s="42">
        <v>-0.43522300000000014</v>
      </c>
      <c r="H68" s="42">
        <v>-1.1707730000000001</v>
      </c>
      <c r="I68" s="42">
        <v>-0.98232199999999936</v>
      </c>
      <c r="J68" s="42">
        <v>-1.2833600000000001</v>
      </c>
      <c r="K68" s="42">
        <v>-0.96136399999999955</v>
      </c>
      <c r="M68" s="42">
        <v>0.15115199999999995</v>
      </c>
      <c r="N68" s="42">
        <v>1.2267770000000002</v>
      </c>
      <c r="O68" s="42">
        <v>0.4912270000000003</v>
      </c>
      <c r="P68" s="42">
        <v>0.67967800000000089</v>
      </c>
      <c r="Q68" s="42">
        <v>0.37864000000000031</v>
      </c>
      <c r="R68" s="42">
        <v>0.7006360000000007</v>
      </c>
    </row>
    <row r="69" spans="1:18" x14ac:dyDescent="0.3">
      <c r="A69" s="41" t="s">
        <v>5</v>
      </c>
      <c r="B69" s="42">
        <v>-11.880165999999999</v>
      </c>
      <c r="C69" s="42">
        <v>-11.731086999999999</v>
      </c>
      <c r="D69" s="42">
        <v>-18.039240859213272</v>
      </c>
      <c r="E69" s="42">
        <v>-18.039240859213272</v>
      </c>
      <c r="F69" s="42">
        <v>-0.21681850851467743</v>
      </c>
      <c r="G69" s="42">
        <v>0.22963849148531956</v>
      </c>
      <c r="H69" s="42">
        <v>-0.21681850851467743</v>
      </c>
      <c r="I69" s="42">
        <v>-0.21681850851467743</v>
      </c>
      <c r="J69" s="42">
        <v>-0.21681850851467743</v>
      </c>
      <c r="K69" s="42">
        <v>-0.21681850851467743</v>
      </c>
      <c r="M69" s="42">
        <v>0.94318149148532004</v>
      </c>
      <c r="N69" s="42">
        <v>1.389638491485317</v>
      </c>
      <c r="O69" s="42">
        <v>0.94318149148532004</v>
      </c>
      <c r="P69" s="42">
        <v>0.94318149148532004</v>
      </c>
      <c r="Q69" s="42">
        <v>0.94318149148532004</v>
      </c>
      <c r="R69" s="42">
        <v>0.94318149148532004</v>
      </c>
    </row>
    <row r="70" spans="1:18" x14ac:dyDescent="0.3">
      <c r="A70" s="41" t="s">
        <v>137</v>
      </c>
      <c r="B70" s="42">
        <v>160.330856722991</v>
      </c>
      <c r="C70" s="42">
        <v>44.897951949647506</v>
      </c>
      <c r="D70" s="42">
        <v>44.897951949647506</v>
      </c>
      <c r="E70" s="42">
        <v>68.592903945657611</v>
      </c>
      <c r="F70" s="42">
        <v>68.466558945657368</v>
      </c>
      <c r="G70" s="42">
        <v>87.726047807319034</v>
      </c>
      <c r="H70" s="42">
        <v>112.50932624923308</v>
      </c>
      <c r="I70" s="42">
        <v>14.585183363984584</v>
      </c>
      <c r="J70" s="42">
        <v>17.22671699246834</v>
      </c>
      <c r="K70" s="42">
        <v>17.016904786327217</v>
      </c>
      <c r="M70" s="42">
        <v>68.427558945657381</v>
      </c>
      <c r="N70" s="42">
        <v>87.687047807319047</v>
      </c>
      <c r="O70" s="42">
        <v>112.4703262492331</v>
      </c>
      <c r="P70" s="42">
        <v>14.546183363984596</v>
      </c>
      <c r="Q70" s="42">
        <v>17.187716992468353</v>
      </c>
      <c r="R70" s="42">
        <v>16.97790478632723</v>
      </c>
    </row>
    <row r="71" spans="1:18" x14ac:dyDescent="0.3">
      <c r="A71" s="41" t="s">
        <v>122</v>
      </c>
      <c r="B71" s="42">
        <v>45.569748091939033</v>
      </c>
      <c r="C71" s="42">
        <v>42.117626201839869</v>
      </c>
      <c r="D71" s="42">
        <v>33.576976896989407</v>
      </c>
      <c r="E71" s="42">
        <v>33.576976896987588</v>
      </c>
      <c r="F71" s="42">
        <v>28.08765906380961</v>
      </c>
      <c r="G71" s="42">
        <v>-39.944228086243896</v>
      </c>
      <c r="H71" s="42">
        <v>-24.435143226245003</v>
      </c>
      <c r="I71" s="42">
        <v>-29.734182695463147</v>
      </c>
      <c r="J71" s="42">
        <v>-38.907034611095895</v>
      </c>
      <c r="K71" s="42">
        <v>-40.452476732640122</v>
      </c>
      <c r="M71" s="42">
        <v>36.91665906381067</v>
      </c>
      <c r="N71" s="42">
        <v>-31.115228086242837</v>
      </c>
      <c r="O71" s="42">
        <v>-15.606143226243944</v>
      </c>
      <c r="P71" s="42">
        <v>-20.905182695462088</v>
      </c>
      <c r="Q71" s="42">
        <v>-30.078034611094836</v>
      </c>
      <c r="R71" s="42">
        <v>-31.623476732639062</v>
      </c>
    </row>
    <row r="72" spans="1:18" x14ac:dyDescent="0.3">
      <c r="A72" s="39" t="s">
        <v>169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M72" s="40">
        <v>-70</v>
      </c>
      <c r="N72" s="40">
        <v>2.3710000000000093</v>
      </c>
      <c r="O72" s="40">
        <v>2.3710000000000093</v>
      </c>
      <c r="P72" s="40">
        <v>2.3710000000000093</v>
      </c>
      <c r="Q72" s="40">
        <v>2.3710000000000093</v>
      </c>
      <c r="R72" s="40">
        <v>2.3710000000000093</v>
      </c>
    </row>
    <row r="73" spans="1:18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M73" s="40">
        <v>-103.66917100999999</v>
      </c>
      <c r="N73" s="40">
        <v>-103.66917100999999</v>
      </c>
      <c r="O73" s="40">
        <v>-152.89543331000002</v>
      </c>
      <c r="P73" s="40">
        <v>-152.25038873857142</v>
      </c>
      <c r="Q73" s="40">
        <v>-114.22617917000002</v>
      </c>
      <c r="R73" s="40">
        <v>-4.4966302550000279</v>
      </c>
    </row>
    <row r="74" spans="1:18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M74" s="40">
        <v>232.08378027173012</v>
      </c>
      <c r="N74" s="40">
        <v>692.92566600000032</v>
      </c>
      <c r="O74" s="40">
        <v>638.42387897366029</v>
      </c>
      <c r="P74" s="40">
        <v>707.73783978803908</v>
      </c>
      <c r="Q74" s="40">
        <v>677.1380196304392</v>
      </c>
      <c r="R74" s="40">
        <v>633.60533909216906</v>
      </c>
    </row>
    <row r="75" spans="1:18" x14ac:dyDescent="0.3">
      <c r="A75" s="39" t="s">
        <v>123</v>
      </c>
      <c r="B75" s="40">
        <v>48.771827364540513</v>
      </c>
      <c r="C75" s="40">
        <v>53.379037930004415</v>
      </c>
      <c r="D75" s="40">
        <v>72.454991119033366</v>
      </c>
      <c r="E75" s="40">
        <v>137.39088113402977</v>
      </c>
      <c r="F75" s="40">
        <v>186.8955515798516</v>
      </c>
      <c r="G75" s="40">
        <v>42.346673425636254</v>
      </c>
      <c r="H75" s="40">
        <v>42.915906425645517</v>
      </c>
      <c r="I75" s="40">
        <v>45.526929425646813</v>
      </c>
      <c r="J75" s="40">
        <v>62.64988224708577</v>
      </c>
      <c r="K75" s="40">
        <v>53.621093401892722</v>
      </c>
      <c r="M75" s="40">
        <v>163.42655157985428</v>
      </c>
      <c r="N75" s="40">
        <v>18.877673425638932</v>
      </c>
      <c r="O75" s="40">
        <v>19.446906425648194</v>
      </c>
      <c r="P75" s="40">
        <v>22.05792942564949</v>
      </c>
      <c r="Q75" s="40">
        <v>39.180882247088448</v>
      </c>
      <c r="R75" s="40">
        <v>30.152093401895399</v>
      </c>
    </row>
    <row r="76" spans="1:18" x14ac:dyDescent="0.3">
      <c r="A76" s="37" t="s">
        <v>124</v>
      </c>
      <c r="B76" s="43">
        <v>478.41040265693937</v>
      </c>
      <c r="C76" s="43">
        <v>432.16140490549333</v>
      </c>
      <c r="D76" s="43">
        <v>778.34153359808897</v>
      </c>
      <c r="E76" s="43">
        <v>874.58711061031045</v>
      </c>
      <c r="F76" s="43">
        <v>371.31154125898411</v>
      </c>
      <c r="G76" s="43">
        <v>874.92976487770648</v>
      </c>
      <c r="H76" s="43">
        <v>1051.9031426763468</v>
      </c>
      <c r="I76" s="43">
        <v>1104.3896763453413</v>
      </c>
      <c r="J76" s="43">
        <v>897.60008150839258</v>
      </c>
      <c r="K76" s="43">
        <v>1099.6370500301518</v>
      </c>
      <c r="M76" s="49">
        <v>35.943541639003342</v>
      </c>
      <c r="N76" s="49">
        <v>539.56176525772389</v>
      </c>
      <c r="O76" s="49">
        <v>716.53514305636418</v>
      </c>
      <c r="P76" s="49">
        <v>769.0216767253587</v>
      </c>
      <c r="Q76" s="49">
        <v>562.23208188840999</v>
      </c>
      <c r="R76" s="49">
        <v>764.26905041016926</v>
      </c>
    </row>
    <row r="77" spans="1:18" x14ac:dyDescent="0.3">
      <c r="A77" t="s">
        <v>158</v>
      </c>
    </row>
    <row r="78" spans="1:18" x14ac:dyDescent="0.3">
      <c r="A78" s="39" t="s">
        <v>176</v>
      </c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9" ma:contentTypeDescription="Create a new document." ma:contentTypeScope="" ma:versionID="5f8dc7111f4700419601b80cdf293b9e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557f13d0cc827cd137e39f0e79c5369c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851353-1FFB-44D6-8181-FF4980901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3F2DA6-DB56-4048-93C8-EA33641D4EA7}">
  <ds:schemaRefs>
    <ds:schemaRef ds:uri="http://www.w3.org/XML/1998/namespace"/>
    <ds:schemaRef ds:uri="http://purl.org/dc/elements/1.1/"/>
    <ds:schemaRef ds:uri="9d76330f-e8f1-434f-b6cd-d02727bbea50"/>
    <ds:schemaRef ds:uri="ca90bd8a-abf5-4496-9b56-aba63058f6b7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2023_vplyvy</vt:lpstr>
      <vt:lpstr>2023_vplyvy_konsolidovane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2023-10-26T15:04:58Z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