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10\"/>
    </mc:Choice>
  </mc:AlternateContent>
  <xr:revisionPtr revIDLastSave="0" documentId="8_{0CAE29B9-A5C8-498C-84F8-996E2F15ED57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8" i="7" l="1"/>
  <c r="R49" i="7" s="1"/>
  <c r="R9" i="7"/>
  <c r="Q48" i="7"/>
  <c r="Q49" i="7" s="1"/>
  <c r="Q9" i="7"/>
  <c r="Q10" i="7" s="1"/>
  <c r="P48" i="7"/>
  <c r="P49" i="7" s="1"/>
  <c r="P9" i="7"/>
  <c r="P10" i="7" s="1"/>
  <c r="O48" i="7"/>
  <c r="O49" i="7" s="1"/>
  <c r="O9" i="7"/>
  <c r="N48" i="7"/>
  <c r="N49" i="7" s="1"/>
  <c r="N9" i="7"/>
  <c r="N94" i="7" s="1"/>
  <c r="M48" i="7"/>
  <c r="M49" i="7" s="1"/>
  <c r="M9" i="7"/>
  <c r="M10" i="7" s="1"/>
  <c r="L48" i="7"/>
  <c r="L49" i="7" s="1"/>
  <c r="L9" i="7"/>
  <c r="L10" i="7" s="1"/>
  <c r="R94" i="7" l="1"/>
  <c r="R95" i="7" s="1"/>
  <c r="R10" i="7"/>
  <c r="R1" i="7"/>
  <c r="Q94" i="7"/>
  <c r="P94" i="7"/>
  <c r="P1" i="7" s="1"/>
  <c r="P3" i="7" s="1"/>
  <c r="P2" i="7"/>
  <c r="P95" i="7"/>
  <c r="P4" i="7"/>
  <c r="O94" i="7"/>
  <c r="O95" i="7"/>
  <c r="O1" i="7"/>
  <c r="O10" i="7"/>
  <c r="N1" i="7"/>
  <c r="N2" i="7" s="1"/>
  <c r="N95" i="7"/>
  <c r="N10" i="7"/>
  <c r="N3" i="7"/>
  <c r="M94" i="7"/>
  <c r="M1" i="7" s="1"/>
  <c r="M2" i="7" s="1"/>
  <c r="L94" i="7"/>
  <c r="L1" i="7" s="1"/>
  <c r="L2" i="7" s="1"/>
  <c r="L3" i="7"/>
  <c r="R4" i="7" l="1"/>
  <c r="R2" i="7"/>
  <c r="R3" i="7"/>
  <c r="Q95" i="7"/>
  <c r="Q1" i="7"/>
  <c r="O3" i="7"/>
  <c r="O4" i="7"/>
  <c r="O2" i="7"/>
  <c r="M3" i="7"/>
  <c r="M4" i="7"/>
  <c r="M95" i="7"/>
  <c r="N4" i="7"/>
  <c r="L95" i="7"/>
  <c r="K48" i="7"/>
  <c r="K49" i="7" s="1"/>
  <c r="K9" i="7"/>
  <c r="Q2" i="7" l="1"/>
  <c r="Q4" i="7"/>
  <c r="Q3" i="7"/>
  <c r="K94" i="7"/>
  <c r="K95" i="7" s="1"/>
  <c r="K10" i="7"/>
  <c r="K1" i="7" l="1"/>
  <c r="J48" i="7"/>
  <c r="J49" i="7" s="1"/>
  <c r="J9" i="7"/>
  <c r="J10" i="7" s="1"/>
  <c r="K2" i="7" l="1"/>
  <c r="L4" i="7"/>
  <c r="K3" i="7"/>
  <c r="K4" i="7"/>
  <c r="J94" i="7"/>
  <c r="J1" i="7" l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D2" i="7" l="1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<sst xmlns="http://schemas.openxmlformats.org/spreadsheetml/2006/main" count="306" uniqueCount="181">
  <si>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</si>
  <si>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</si>
  <si>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</si>
  <si>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</si>
  <si>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</si>
  <si>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</si>
  <si>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</si>
  <si>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</si>
  <si>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</si>
  <si>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</si>
  <si>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</si>
  <si>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</si>
  <si>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</si>
  <si>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</si>
  <si>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</si>
  <si>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</si>
  <si>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</si>
  <si>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</si>
  <si>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</si>
  <si>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</si>
  <si>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</si>
  <si>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</si>
  <si>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</si>
  <si>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</si>
  <si>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</si>
  <si>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</si>
  <si>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</si>
  <si>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</si>
  <si>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</si>
  <si>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</si>
  <si>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</si>
  <si>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</si>
  <si>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</si>
  <si>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</si>
  <si>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</si>
  <si>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</si>
  <si>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</si>
  <si>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</si>
  <si>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</si>
  <si>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</si>
  <si>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</si>
  <si>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</si>
  <si>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</si>
  <si>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</si>
  <si>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</si>
  <si>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</si>
  <si>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</si>
  <si>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</si>
  <si>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</si>
  <si>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</si>
  <si>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</si>
  <si>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</si>
  <si>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</si>
  <si>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</si>
  <si>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</si>
  <si>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</si>
  <si>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</si>
  <si>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</si>
  <si>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</si>
  <si>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</si>
  <si>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</si>
  <si>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</si>
  <si>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</si>
  <si>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</si>
  <si>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</si>
  <si>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</si>
  <si>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</si>
  <si>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</si>
  <si>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</si>
  <si>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</si>
  <si>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</si>
  <si>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</si>
  <si>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</si>
  <si>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</si>
  <si>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</si>
  <si>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</si>
  <si>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</si>
  <si>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</si>
  <si>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</si>
  <si>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</si>
  <si>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</si>
  <si>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</si>
  <si>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</si>
  <si>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</si>
  <si>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</si>
  <si>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</si>
  <si>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</si>
  <si>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</si>
  <si>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</si>
  <si>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</si>
  <si>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</si>
  <si>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</si>
  <si>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</si>
  <si>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</si>
  <si>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</si>
  <si>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</si>
  <si>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</si>
  <si>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</si>
  <si>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</si>
  <si>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</si>
  <si>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</si>
  <si>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</si>
  <si>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</si>
  <si>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</si>
  <si>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</si>
  <si>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</si>
  <si>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</si>
  <si>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</si>
  <si>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</si>
  <si>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</si>
  <si>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</si>
  <si>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</si>
  <si>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</si>
  <si>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</si>
  <si>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</si>
  <si>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</si>
  <si>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</si>
  <si>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</si>
  <si>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</si>
  <si>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</si>
  <si>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</si>
  <si>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</si>
  <si>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</si>
  <si>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</si>
  <si>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</si>
  <si>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</si>
  <si>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</si>
  <si>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</si>
  <si>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</si>
  <si>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</si>
  <si>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</si>
  <si>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</si>
  <si>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</si>
  <si>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</si>
  <si>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</si>
  <si>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</si>
  <si>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</si>
  <si>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</si>
  <si>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</si>
  <si>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</si>
  <si>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</si>
  <si>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</si>
  <si>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</si>
  <si>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</si>
  <si>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</si>
  <si>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</si>
  <si>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</si>
  <si>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</si>
  <si>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</si>
  <si>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</si>
  <si>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</si>
  <si>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</si>
  <si>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</si>
  <si>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</si>
  <si>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</si>
  <si>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</si>
  <si>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</si>
  <si>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</si>
  <si>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</si>
  <si>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</si>
  <si>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</si>
  <si>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</si>
  <si>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</si>
  <si>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</si>
  <si>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</si>
  <si>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</si>
  <si>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</si>
  <si>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</si>
  <si>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</si>
  <si>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</si>
  <si>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</si>
  <si>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</si>
  <si>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</si>
  <si>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</si>
  <si>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</si>
  <si>
    <t>2023/06</t>
  </si>
  <si>
    <t>Pozn: vzhľadom na spôsob rozpočtovania kapitálových výdavkov štátneho rozpočtu v údajoch nekonsolidujeme kapitálové transfery zo štátneho rozpočtu do subjektov VS</t>
  </si>
  <si>
    <t>2023/07</t>
  </si>
  <si>
    <t>2023/08</t>
  </si>
  <si>
    <t>2023/09</t>
  </si>
  <si>
    <t>2023/10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</si>
</sst>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R96"/>
  <sheetViews>
    <sheetView showGridLines="0" tabSelected="1" zoomScaleNormal="100" workbookViewId="0">
      <pane xSplit="3" ySplit="8" topLeftCell="I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14" width="14.6640625" customWidth="1"/>
    <col min="15" max="15" width="12.21875" bestFit="1" customWidth="1"/>
    <col min="16" max="18" width="12.5546875" bestFit="1" customWidth="1"/>
  </cols>
  <sheetData>
    <row r="1" spans="1:18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:N1" si="2">M94</f>
        <v>-7499.8844587409912</v>
      </c>
      <c r="N1" s="2">
        <f t="shared" si="2"/>
        <v>-6996.3029421222745</v>
      </c>
      <c r="O1" s="2">
        <f t="shared" ref="O1:P1" si="3">O94</f>
        <v>-6819.2928573236277</v>
      </c>
      <c r="P1" s="2">
        <f t="shared" si="3"/>
        <v>-6766.8063236546586</v>
      </c>
      <c r="Q1" s="2">
        <f t="shared" ref="Q1:R1" si="4">Q94</f>
        <v>-6973.5959184915628</v>
      </c>
      <c r="R1" s="2">
        <f t="shared" si="4"/>
        <v>-6771.5589499698326</v>
      </c>
    </row>
    <row r="2" spans="1:18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5">TEXT(ROUND(I1,0),"# ###")&amp;" mil.eur"</f>
        <v>-7 392 mil.eur</v>
      </c>
      <c r="J2" s="5" t="str">
        <f t="shared" si="5"/>
        <v>-7 439 mil.eur</v>
      </c>
      <c r="K2" s="5" t="str">
        <f t="shared" ref="K2:L2" si="6">TEXT(ROUND(K1,0),"# ###")&amp;" mil.eur"</f>
        <v>-7 093 mil.eur</v>
      </c>
      <c r="L2" s="5" t="str">
        <f t="shared" si="6"/>
        <v>-6 997 mil.eur</v>
      </c>
      <c r="M2" s="5" t="str">
        <f t="shared" ref="M2:N2" si="7">TEXT(ROUND(M1,0),"# ###")&amp;" mil.eur"</f>
        <v>-7 500 mil.eur</v>
      </c>
      <c r="N2" s="5" t="str">
        <f t="shared" si="7"/>
        <v>-6 996 mil.eur</v>
      </c>
      <c r="O2" s="5" t="str">
        <f t="shared" ref="O2:P2" si="8">TEXT(ROUND(O1,0),"# ###")&amp;" mil.eur"</f>
        <v>-6 819 mil.eur</v>
      </c>
      <c r="P2" s="5" t="str">
        <f t="shared" si="8"/>
        <v>-6 767 mil.eur</v>
      </c>
      <c r="Q2" s="5" t="str">
        <f t="shared" ref="Q2:R2" si="9">TEXT(ROUND(Q1,0),"# ###")&amp;" mil.eur"</f>
        <v>-6 974 mil.eur</v>
      </c>
      <c r="R2" s="5" t="str">
        <f t="shared" si="9"/>
        <v>-6 772 mil.eur</v>
      </c>
    </row>
    <row r="3" spans="1:18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10">IF(I1-$D$1&gt;0,"+","")&amp;TEXT(ROUND((I1-$D$1),0),"# ###")&amp;" mil.eur"</f>
        <v>+479 mil.eur</v>
      </c>
      <c r="J3" s="7" t="str">
        <f t="shared" si="10"/>
        <v>+432 mil.eur</v>
      </c>
      <c r="K3" s="7" t="str">
        <f t="shared" ref="K3:L3" si="11">IF(K1-$D$1&gt;0,"+","")&amp;TEXT(ROUND((K1-$D$1),0),"# ###")&amp;" mil.eur"</f>
        <v>+778 mil.eur</v>
      </c>
      <c r="L3" s="7" t="str">
        <f t="shared" si="11"/>
        <v>+875 mil.eur</v>
      </c>
      <c r="M3" s="7" t="str">
        <f t="shared" ref="M3:N3" si="12">IF(M1-$D$1&gt;0,"+","")&amp;TEXT(ROUND((M1-$D$1),0),"# ###")&amp;" mil.eur"</f>
        <v>+371 mil.eur</v>
      </c>
      <c r="N3" s="7" t="str">
        <f t="shared" si="12"/>
        <v>+875 mil.eur</v>
      </c>
      <c r="O3" s="7" t="str">
        <f t="shared" ref="O3:P3" si="13">IF(O1-$D$1&gt;0,"+","")&amp;TEXT(ROUND((O1-$D$1),0),"# ###")&amp;" mil.eur"</f>
        <v>+1 052 mil.eur</v>
      </c>
      <c r="P3" s="7" t="str">
        <f t="shared" si="13"/>
        <v>+1 104 mil.eur</v>
      </c>
      <c r="Q3" s="7" t="str">
        <f t="shared" ref="Q3:R3" si="14">IF(Q1-$D$1&gt;0,"+","")&amp;TEXT(ROUND((Q1-$D$1),0),"# ###")&amp;" mil.eur"</f>
        <v>+898 mil.eur</v>
      </c>
      <c r="R3" s="7" t="str">
        <f t="shared" si="14"/>
        <v>+1 100 mil.eur</v>
      </c>
    </row>
    <row r="4" spans="1:18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45" t="str">
        <f t="shared" ref="J4:R4" si="15">IF(J1-I1&gt;0,"+","")&amp;TEXT(ROUND((J1-I1),0),"# ###")&amp;" mil.eur"</f>
        <v>-47 mil.eur</v>
      </c>
      <c r="K4" s="45" t="str">
        <f t="shared" si="15"/>
        <v>+346 mil.eur</v>
      </c>
      <c r="L4" s="45" t="str">
        <f t="shared" si="15"/>
        <v>+96 mil.eur</v>
      </c>
      <c r="M4" s="45" t="str">
        <f t="shared" si="15"/>
        <v>-503 mil.eur</v>
      </c>
      <c r="N4" s="45" t="str">
        <f t="shared" si="15"/>
        <v>+504 mil.eur</v>
      </c>
      <c r="O4" s="45" t="str">
        <f t="shared" si="15"/>
        <v>+177 mil.eur</v>
      </c>
      <c r="P4" s="45" t="str">
        <f t="shared" si="15"/>
        <v>+52 mil.eur</v>
      </c>
      <c r="Q4" s="45" t="str">
        <f t="shared" si="15"/>
        <v>-207 mil.eur</v>
      </c>
      <c r="R4" s="45" t="str">
        <f t="shared" si="15"/>
        <v>+202 mil.eur</v>
      </c>
    </row>
    <row r="5" spans="1:18" ht="15" customHeight="1" x14ac:dyDescent="0.3">
      <c r="A5" s="1"/>
      <c r="B5" s="50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5" customHeight="1" thickBot="1" x14ac:dyDescent="0.35">
      <c r="A6" s="1"/>
      <c r="B6" s="51"/>
      <c r="C6" s="1"/>
      <c r="D6" s="1"/>
      <c r="E6" s="1"/>
      <c r="F6" s="11"/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</row>
    <row r="8" spans="1:18" ht="15" customHeight="1" x14ac:dyDescent="0.3">
      <c r="A8" s="1"/>
      <c r="B8" s="16" t="s">
        <v>77</v>
      </c>
      <c r="C8" s="17"/>
      <c r="D8" s="17" t="s">
        <v>160</v>
      </c>
      <c r="E8" s="17"/>
      <c r="F8" s="17" t="s">
        <v>162</v>
      </c>
      <c r="G8" s="17" t="s">
        <v>163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  <c r="N8" s="17" t="s">
        <v>175</v>
      </c>
      <c r="O8" s="17" t="s">
        <v>177</v>
      </c>
      <c r="P8" s="17" t="s">
        <v>178</v>
      </c>
      <c r="Q8" s="17" t="s">
        <v>179</v>
      </c>
      <c r="R8" s="17" t="s">
        <v>180</v>
      </c>
    </row>
    <row r="9" spans="1:18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N9" si="16">I11+I31+I36+I43</f>
        <v>51060.909829649136</v>
      </c>
      <c r="J9" s="30">
        <f t="shared" si="16"/>
        <v>49948.763039972473</v>
      </c>
      <c r="K9" s="30">
        <f t="shared" si="16"/>
        <v>50381.806470366479</v>
      </c>
      <c r="L9" s="30">
        <f t="shared" si="16"/>
        <v>50512.197859822103</v>
      </c>
      <c r="M9" s="30">
        <f t="shared" si="16"/>
        <v>50602.136883002087</v>
      </c>
      <c r="N9" s="30">
        <f t="shared" si="16"/>
        <v>49700.483592248384</v>
      </c>
      <c r="O9" s="30">
        <f t="shared" ref="O9:P9" si="17">O11+O31+O36+O43</f>
        <v>49908.688849141858</v>
      </c>
      <c r="P9" s="30">
        <f t="shared" si="17"/>
        <v>50549.146887537492</v>
      </c>
      <c r="Q9" s="30">
        <f t="shared" ref="Q9:R9" si="18">Q11+Q31+Q36+Q43</f>
        <v>50093.324877274885</v>
      </c>
      <c r="R9" s="30">
        <f t="shared" si="18"/>
        <v>50189.63675735757</v>
      </c>
    </row>
    <row r="10" spans="1:18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19">I9/I$96*100</f>
        <v>41.21495385948257</v>
      </c>
      <c r="J10" s="31">
        <f t="shared" si="19"/>
        <v>42.161707806164628</v>
      </c>
      <c r="K10" s="31">
        <f t="shared" ref="K10:L10" si="20">K9/K$96*100</f>
        <v>42.527239392303009</v>
      </c>
      <c r="L10" s="31">
        <f t="shared" si="20"/>
        <v>41.828930232795983</v>
      </c>
      <c r="M10" s="31">
        <f t="shared" ref="M10:N10" si="21">M9/M$96*100</f>
        <v>41.903408344721377</v>
      </c>
      <c r="N10" s="31">
        <f t="shared" si="21"/>
        <v>40.483222915601353</v>
      </c>
      <c r="O10" s="31">
        <f t="shared" ref="O10:P10" si="22">O9/O$96*100</f>
        <v>40.652815225731977</v>
      </c>
      <c r="P10" s="31">
        <f t="shared" si="22"/>
        <v>41.174496377754068</v>
      </c>
      <c r="Q10" s="31">
        <f t="shared" ref="Q10:R10" si="23">Q9/Q$96*100</f>
        <v>41.164599707022568</v>
      </c>
      <c r="R10" s="31">
        <f t="shared" si="23"/>
        <v>41.246286868281764</v>
      </c>
    </row>
    <row r="11" spans="1:18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  <c r="N11" s="20">
        <v>23913.657953848524</v>
      </c>
      <c r="O11" s="20">
        <v>23956.210960848519</v>
      </c>
      <c r="P11" s="20">
        <v>24017.9074063757</v>
      </c>
      <c r="Q11" s="20">
        <v>23980.126162367662</v>
      </c>
      <c r="R11" s="20">
        <v>23933.668378598661</v>
      </c>
    </row>
    <row r="12" spans="1:18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  <c r="N12" s="11">
        <v>14207.444934106314</v>
      </c>
      <c r="O12" s="11">
        <v>14217.469645056313</v>
      </c>
      <c r="P12" s="11">
        <v>14239.166290304755</v>
      </c>
      <c r="Q12" s="11">
        <v>14228.490138523877</v>
      </c>
      <c r="R12" s="11">
        <v>14222.291395600076</v>
      </c>
    </row>
    <row r="13" spans="1:18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  <c r="N13" s="11">
        <v>9493</v>
      </c>
      <c r="O13" s="11">
        <v>9493</v>
      </c>
      <c r="P13" s="11">
        <v>9493</v>
      </c>
      <c r="Q13" s="11">
        <v>9493</v>
      </c>
      <c r="R13" s="11">
        <v>9493</v>
      </c>
    </row>
    <row r="14" spans="1:18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  <c r="N14" s="11">
        <v>2613.92</v>
      </c>
      <c r="O14" s="11">
        <v>2613.9199999999996</v>
      </c>
      <c r="P14" s="11">
        <v>2618.9</v>
      </c>
      <c r="Q14" s="11">
        <v>2611.1800000000003</v>
      </c>
      <c r="R14" s="11">
        <v>2605.1799999999998</v>
      </c>
    </row>
    <row r="15" spans="1:18" ht="15" customHeight="1" x14ac:dyDescent="0.3">
      <c r="A15" s="1"/>
      <c r="B15" s="23" t="s">
        <v>139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  <c r="N15" s="11">
        <v>510.25524961420888</v>
      </c>
      <c r="O15" s="11">
        <v>510.25524961420888</v>
      </c>
      <c r="P15" s="11">
        <v>511.71902777159931</v>
      </c>
      <c r="Q15" s="11">
        <v>511.06665590476234</v>
      </c>
      <c r="R15" s="11">
        <v>511.81928423789014</v>
      </c>
    </row>
    <row r="16" spans="1:18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1:18" ht="15" customHeight="1" x14ac:dyDescent="0.3">
      <c r="A17" s="1"/>
      <c r="B17" s="23" t="s">
        <v>141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  <c r="N17" s="11">
        <v>316.20400000000001</v>
      </c>
      <c r="O17" s="11">
        <v>317.60300000000001</v>
      </c>
      <c r="P17" s="11">
        <v>319.74900000000002</v>
      </c>
      <c r="Q17" s="11">
        <v>317.03500000000003</v>
      </c>
      <c r="R17" s="11">
        <v>317.03500000000003</v>
      </c>
    </row>
    <row r="18" spans="1:18" ht="15" customHeight="1" x14ac:dyDescent="0.3">
      <c r="A18" s="1"/>
      <c r="B18" s="23" t="s">
        <v>142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  <c r="N18" s="11">
        <v>136.69</v>
      </c>
      <c r="O18" s="11">
        <v>137.52000000000001</v>
      </c>
      <c r="P18" s="11">
        <v>137.44999999999999</v>
      </c>
      <c r="Q18" s="11">
        <v>135.6</v>
      </c>
      <c r="R18" s="11">
        <v>136.19999999999999</v>
      </c>
    </row>
    <row r="19" spans="1:18" ht="15" customHeight="1" x14ac:dyDescent="0.3">
      <c r="A19" s="1"/>
      <c r="B19" s="23" t="s">
        <v>143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  <c r="N19" s="11">
        <v>343.52199999999999</v>
      </c>
      <c r="O19" s="11">
        <v>343.52199999999999</v>
      </c>
      <c r="P19" s="11">
        <v>343.52199999999999</v>
      </c>
      <c r="Q19" s="11">
        <v>343.52199999999999</v>
      </c>
      <c r="R19" s="11">
        <v>343.52199999999999</v>
      </c>
    </row>
    <row r="20" spans="1:18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  <c r="N20" s="11">
        <v>793.85368449210364</v>
      </c>
      <c r="O20" s="11">
        <v>801.64939544210392</v>
      </c>
      <c r="P20" s="11">
        <v>814.82626253315357</v>
      </c>
      <c r="Q20" s="11">
        <v>817.08648261911367</v>
      </c>
      <c r="R20" s="11">
        <v>815.53511136218367</v>
      </c>
    </row>
    <row r="21" spans="1:18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  <c r="N21" s="11">
        <v>9706.2130197422084</v>
      </c>
      <c r="O21" s="11">
        <v>9738.7413157922074</v>
      </c>
      <c r="P21" s="11">
        <v>9778.7411160709471</v>
      </c>
      <c r="Q21" s="11">
        <v>9751.6360238437828</v>
      </c>
      <c r="R21" s="11">
        <v>9711.3769829985831</v>
      </c>
    </row>
    <row r="22" spans="1:18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  <c r="N22" s="11">
        <v>4711.0889999999999</v>
      </c>
      <c r="O22" s="11">
        <v>4711.0889999999999</v>
      </c>
      <c r="P22" s="11">
        <v>4713.0889999999999</v>
      </c>
      <c r="Q22" s="11">
        <v>4691.4549999999999</v>
      </c>
      <c r="R22" s="11">
        <v>4678.4549999999999</v>
      </c>
    </row>
    <row r="23" spans="1:18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  <c r="N25" s="11">
        <v>3981.2809540000003</v>
      </c>
      <c r="O25" s="11">
        <v>4072.3879999999999</v>
      </c>
      <c r="P25" s="11">
        <v>4103.8779999999997</v>
      </c>
      <c r="Q25" s="11">
        <v>4080.9380000000001</v>
      </c>
      <c r="R25" s="11">
        <v>4093.9349999999999</v>
      </c>
    </row>
    <row r="26" spans="1:18" ht="15" customHeight="1" x14ac:dyDescent="0.3">
      <c r="A26" s="1"/>
      <c r="B26" s="35" t="s">
        <v>144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  <c r="N26" s="11">
        <v>102.246954</v>
      </c>
      <c r="O26" s="11">
        <v>93.932000000000002</v>
      </c>
      <c r="P26" s="11">
        <v>93.932000000000002</v>
      </c>
      <c r="Q26" s="11">
        <v>88.486000000000004</v>
      </c>
      <c r="R26" s="11">
        <v>92.058000000000007</v>
      </c>
    </row>
    <row r="27" spans="1:18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  <c r="N27" s="11">
        <v>384.5</v>
      </c>
      <c r="O27" s="11">
        <v>387.5</v>
      </c>
      <c r="P27" s="11">
        <v>392</v>
      </c>
      <c r="Q27" s="11">
        <v>409.5</v>
      </c>
      <c r="R27" s="11">
        <v>411</v>
      </c>
    </row>
    <row r="28" spans="1:18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  <c r="N28" s="11">
        <v>42.182607785213747</v>
      </c>
      <c r="O28" s="11">
        <v>44.627769185213751</v>
      </c>
      <c r="P28" s="11">
        <v>44.814921064804132</v>
      </c>
      <c r="Q28" s="11">
        <v>44.819025272689892</v>
      </c>
      <c r="R28" s="11">
        <v>44.968322688090446</v>
      </c>
    </row>
    <row r="29" spans="1:18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  <c r="N29" s="11">
        <v>587.16045795699574</v>
      </c>
      <c r="O29" s="11">
        <v>523.13654660699467</v>
      </c>
      <c r="P29" s="11">
        <v>524.95919500614218</v>
      </c>
      <c r="Q29" s="11">
        <v>524.92399857109376</v>
      </c>
      <c r="R29" s="11">
        <v>483.01866031049394</v>
      </c>
    </row>
    <row r="30" spans="1:18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</row>
    <row r="31" spans="1:18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  <c r="N31" s="20">
        <v>18502.660767176378</v>
      </c>
      <c r="O31" s="20">
        <v>18582.092723996258</v>
      </c>
      <c r="P31" s="20">
        <v>18861.120017950081</v>
      </c>
      <c r="Q31" s="20">
        <v>18839.942065848165</v>
      </c>
      <c r="R31" s="20">
        <v>18858.890731148855</v>
      </c>
    </row>
    <row r="32" spans="1:18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  <c r="N32" s="11">
        <v>18245.34806059971</v>
      </c>
      <c r="O32" s="11">
        <v>18244.396231409592</v>
      </c>
      <c r="P32" s="11">
        <v>18522.509262303414</v>
      </c>
      <c r="Q32" s="11">
        <v>18503.517987211497</v>
      </c>
      <c r="R32" s="11">
        <v>18514.391688012187</v>
      </c>
    </row>
    <row r="33" spans="1:18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s="1" customFormat="1" ht="15" customHeight="1" x14ac:dyDescent="0.3">
      <c r="B34" s="23" t="s">
        <v>145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  <c r="N35" s="11">
        <v>257.3127065766671</v>
      </c>
      <c r="O35" s="11">
        <v>337.69649258666703</v>
      </c>
      <c r="P35" s="11">
        <v>338.61075564666737</v>
      </c>
      <c r="Q35" s="11">
        <v>336.42407863666676</v>
      </c>
      <c r="R35" s="11">
        <v>344.49904313666684</v>
      </c>
    </row>
    <row r="36" spans="1:18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  <c r="N36" s="20">
        <v>4187.9400659697658</v>
      </c>
      <c r="O36" s="20">
        <v>4113.9649485560476</v>
      </c>
      <c r="P36" s="20">
        <v>4219.1826331914208</v>
      </c>
      <c r="Q36" s="20">
        <v>4210.7620519319207</v>
      </c>
      <c r="R36" s="20">
        <v>4222.43742550559</v>
      </c>
    </row>
    <row r="37" spans="1:18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  <c r="N37" s="11">
        <v>3344.9231026813572</v>
      </c>
      <c r="O37" s="11">
        <v>3242.6992279579431</v>
      </c>
      <c r="P37" s="11">
        <v>3255.8168136637778</v>
      </c>
      <c r="Q37" s="11">
        <v>3241.9278004248436</v>
      </c>
      <c r="R37" s="11">
        <v>3218.965133123636</v>
      </c>
    </row>
    <row r="38" spans="1:18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  <c r="N38" s="11">
        <v>2906.4977629916266</v>
      </c>
      <c r="O38" s="11">
        <v>2787.2155254475474</v>
      </c>
      <c r="P38" s="11">
        <v>2797.9166678946913</v>
      </c>
      <c r="Q38" s="11">
        <v>2786.7806223035159</v>
      </c>
      <c r="R38" s="11">
        <v>2763.5541968028283</v>
      </c>
    </row>
    <row r="39" spans="1:18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  <c r="N39" s="11">
        <v>438.42533968973055</v>
      </c>
      <c r="O39" s="11">
        <v>455.48370251039552</v>
      </c>
      <c r="P39" s="11">
        <v>457.90014576908652</v>
      </c>
      <c r="Q39" s="11">
        <v>455.14717812132756</v>
      </c>
      <c r="R39" s="11">
        <v>455.41093632080754</v>
      </c>
    </row>
    <row r="40" spans="1:18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  <c r="N40" s="11">
        <v>843.01696328840819</v>
      </c>
      <c r="O40" s="11">
        <v>871.26572059810474</v>
      </c>
      <c r="P40" s="11">
        <v>963.36581952764323</v>
      </c>
      <c r="Q40" s="11">
        <v>968.83425150707694</v>
      </c>
      <c r="R40" s="11">
        <v>1003.4722923819543</v>
      </c>
    </row>
    <row r="41" spans="1:18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  <c r="N41" s="11">
        <v>340.56773453092819</v>
      </c>
      <c r="O41" s="11">
        <v>298.04523353092804</v>
      </c>
      <c r="P41" s="11">
        <v>299.14548053092801</v>
      </c>
      <c r="Q41" s="11">
        <v>310.11158653092809</v>
      </c>
      <c r="R41" s="11">
        <v>330.4340480000003</v>
      </c>
    </row>
    <row r="42" spans="1:18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  <c r="N42" s="11">
        <v>397.65517775748003</v>
      </c>
      <c r="O42" s="11">
        <v>469.67875006717668</v>
      </c>
      <c r="P42" s="11">
        <v>562.73051299671522</v>
      </c>
      <c r="Q42" s="11">
        <v>557.2262399761488</v>
      </c>
      <c r="R42" s="11">
        <v>571.83076638195394</v>
      </c>
    </row>
    <row r="43" spans="1:18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  <c r="N43" s="20">
        <v>3096.2248052537161</v>
      </c>
      <c r="O43" s="20">
        <v>3256.4202157410241</v>
      </c>
      <c r="P43" s="20">
        <v>3450.9368300202946</v>
      </c>
      <c r="Q43" s="20">
        <v>3062.4945971271436</v>
      </c>
      <c r="R43" s="20">
        <v>3174.6402221044723</v>
      </c>
    </row>
    <row r="44" spans="1:18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  <c r="N44" s="11">
        <v>2404.0533533390612</v>
      </c>
      <c r="O44" s="11">
        <v>2405.1509823390611</v>
      </c>
      <c r="P44" s="11">
        <v>2697.8368467024125</v>
      </c>
      <c r="Q44" s="11">
        <v>2304.5470439541687</v>
      </c>
      <c r="R44" s="11">
        <v>2304.5470439541687</v>
      </c>
    </row>
    <row r="45" spans="1:18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  <c r="N46" s="11">
        <v>1066.7074120515385</v>
      </c>
      <c r="O46" s="11">
        <v>1180.3593695388467</v>
      </c>
      <c r="P46" s="11">
        <v>1181.6492741961815</v>
      </c>
      <c r="Q46" s="11">
        <v>1165.7605009697418</v>
      </c>
      <c r="R46" s="11">
        <v>1181.8001290072252</v>
      </c>
    </row>
    <row r="47" spans="1:18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  <c r="N47" s="11">
        <v>2029.5173932021773</v>
      </c>
      <c r="O47" s="11">
        <v>2076.0608462021773</v>
      </c>
      <c r="P47" s="11">
        <v>2269.287555824113</v>
      </c>
      <c r="Q47" s="11">
        <v>1896.7340961574018</v>
      </c>
      <c r="R47" s="11">
        <v>1992.8400930972471</v>
      </c>
    </row>
    <row r="48" spans="1:18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24">F51+F54+F55+F58+F64+F67+F84+F88</f>
        <v>0</v>
      </c>
      <c r="G48" s="30">
        <f t="shared" si="24"/>
        <v>0</v>
      </c>
      <c r="H48" s="29"/>
      <c r="I48" s="30">
        <f t="shared" ref="I48:J48" si="25">I51+I54+I55+I58+I64+I67+I84+I88</f>
        <v>58453.354765992153</v>
      </c>
      <c r="J48" s="30">
        <f t="shared" si="25"/>
        <v>57387.797635066971</v>
      </c>
      <c r="K48" s="30">
        <f t="shared" ref="K48:L48" si="26">K51+K54+K55+K58+K64+K67+K84+K88</f>
        <v>57474.660936768385</v>
      </c>
      <c r="L48" s="30">
        <f t="shared" si="26"/>
        <v>57508.806749211784</v>
      </c>
      <c r="M48" s="30">
        <f t="shared" ref="M48:N48" si="27">M51+M54+M55+M58+M64+M67+M84+M88</f>
        <v>58102.021341743079</v>
      </c>
      <c r="N48" s="30">
        <f t="shared" si="27"/>
        <v>56696.786534370658</v>
      </c>
      <c r="O48" s="30">
        <f t="shared" ref="O48:P48" si="28">O51+O54+O55+O58+O64+O67+O84+O88</f>
        <v>56727.981706465485</v>
      </c>
      <c r="P48" s="30">
        <f t="shared" si="28"/>
        <v>57315.953211192151</v>
      </c>
      <c r="Q48" s="30">
        <f t="shared" ref="Q48:R48" si="29">Q51+Q54+Q55+Q58+Q64+Q67+Q84+Q88</f>
        <v>57066.920795766448</v>
      </c>
      <c r="R48" s="30">
        <f t="shared" si="29"/>
        <v>56961.195707327402</v>
      </c>
    </row>
    <row r="49" spans="1:18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30">I48/I$96*100</f>
        <v>47.181930906633177</v>
      </c>
      <c r="J49" s="31">
        <f t="shared" si="30"/>
        <v>48.440990492451093</v>
      </c>
      <c r="K49" s="31">
        <f t="shared" ref="K49:L49" si="31">K48/K$96*100</f>
        <v>48.514311730506229</v>
      </c>
      <c r="L49" s="31">
        <f t="shared" si="31"/>
        <v>47.622791468306119</v>
      </c>
      <c r="M49" s="31">
        <f t="shared" ref="M49:N49" si="32">M48/M$96*100</f>
        <v>48.11402987913371</v>
      </c>
      <c r="N49" s="31">
        <f t="shared" si="32"/>
        <v>46.182018402476423</v>
      </c>
      <c r="O49" s="31">
        <f t="shared" ref="O49:P49" si="33">O48/O$96*100</f>
        <v>46.207428237844752</v>
      </c>
      <c r="P49" s="31">
        <f t="shared" si="33"/>
        <v>46.68635680701432</v>
      </c>
      <c r="Q49" s="31">
        <f t="shared" ref="Q49:R49" si="34">Q48/Q$96*100</f>
        <v>46.895209228481185</v>
      </c>
      <c r="R49" s="31">
        <f t="shared" si="34"/>
        <v>46.811213834105892</v>
      </c>
    </row>
    <row r="50" spans="1:18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  <c r="N50" s="20">
        <v>51127.11040903486</v>
      </c>
      <c r="O50" s="20">
        <v>50728.823761699678</v>
      </c>
      <c r="P50" s="20">
        <v>50993.048719934945</v>
      </c>
      <c r="Q50" s="20">
        <v>50992.929667612298</v>
      </c>
      <c r="R50" s="20">
        <v>50800.720344061439</v>
      </c>
    </row>
    <row r="51" spans="1:18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  <c r="N51" s="11">
        <v>12877.000406264784</v>
      </c>
      <c r="O51" s="11">
        <v>13093.992538275108</v>
      </c>
      <c r="P51" s="11">
        <v>13224.02323650347</v>
      </c>
      <c r="Q51" s="11">
        <v>13197.053730868451</v>
      </c>
      <c r="R51" s="11">
        <v>13217.00148796113</v>
      </c>
    </row>
    <row r="52" spans="1:18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  <c r="N52" s="11">
        <v>9517.3323859576285</v>
      </c>
      <c r="O52" s="11">
        <v>9512.4517877259386</v>
      </c>
      <c r="P52" s="11">
        <v>9598.9272453987505</v>
      </c>
      <c r="Q52" s="11">
        <v>9570.008366211965</v>
      </c>
      <c r="R52" s="11">
        <v>9569.4942453210951</v>
      </c>
    </row>
    <row r="53" spans="1:18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  <c r="N53" s="11">
        <v>3359.6680203071551</v>
      </c>
      <c r="O53" s="11">
        <v>3581.5407505491689</v>
      </c>
      <c r="P53" s="11">
        <v>3625.0959911047189</v>
      </c>
      <c r="Q53" s="11">
        <v>3627.0453646564852</v>
      </c>
      <c r="R53" s="11">
        <v>3647.5072426400343</v>
      </c>
    </row>
    <row r="54" spans="1:18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  <c r="N54" s="11">
        <v>8550.878915372019</v>
      </c>
      <c r="O54" s="11">
        <v>7698.9470355661233</v>
      </c>
      <c r="P54" s="11">
        <v>7641.5747869541738</v>
      </c>
      <c r="Q54" s="11">
        <v>7475.8745339671677</v>
      </c>
      <c r="R54" s="11">
        <v>7353.539985787078</v>
      </c>
    </row>
    <row r="55" spans="1:18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  <c r="N55" s="11">
        <v>175.35297448971247</v>
      </c>
      <c r="O55" s="11">
        <v>207.74100548971242</v>
      </c>
      <c r="P55" s="11">
        <v>206.56254348971245</v>
      </c>
      <c r="Q55" s="11">
        <v>205.78933248971239</v>
      </c>
      <c r="R55" s="11">
        <v>206.35765148971242</v>
      </c>
    </row>
    <row r="56" spans="1:18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  <c r="N56" s="11">
        <v>153.05494699000002</v>
      </c>
      <c r="O56" s="11">
        <v>185.44288198999999</v>
      </c>
      <c r="P56" s="11">
        <v>184.26441999000002</v>
      </c>
      <c r="Q56" s="11">
        <v>183.49120898999996</v>
      </c>
      <c r="R56" s="11">
        <v>184.05952798999999</v>
      </c>
    </row>
    <row r="57" spans="1:18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  <c r="N57" s="11">
        <v>22.29802749971244</v>
      </c>
      <c r="O57" s="11">
        <v>22.298123499712439</v>
      </c>
      <c r="P57" s="11">
        <v>22.298123499712439</v>
      </c>
      <c r="Q57" s="11">
        <v>22.298123499712439</v>
      </c>
      <c r="R57" s="11">
        <v>22.298123499712439</v>
      </c>
    </row>
    <row r="58" spans="1:18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  <c r="N58" s="11">
        <v>3029.7205695507892</v>
      </c>
      <c r="O58" s="11">
        <v>2923.0927385771256</v>
      </c>
      <c r="P58" s="11">
        <v>2874.0653394827496</v>
      </c>
      <c r="Q58" s="11">
        <v>2857.5476735072352</v>
      </c>
      <c r="R58" s="11">
        <v>2823.7248519609611</v>
      </c>
    </row>
    <row r="59" spans="1:18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  <c r="N64" s="11">
        <v>1280.9560206904539</v>
      </c>
      <c r="O64" s="11">
        <v>1294.3639045197524</v>
      </c>
      <c r="P64" s="11">
        <v>1297.7899980446653</v>
      </c>
      <c r="Q64" s="11">
        <v>1300.2948865413257</v>
      </c>
      <c r="R64" s="11">
        <v>1300.9072943041608</v>
      </c>
    </row>
    <row r="65" spans="1:18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  <c r="N65" s="11">
        <v>1280.9560206904539</v>
      </c>
      <c r="O65" s="11">
        <v>1294.3639045197524</v>
      </c>
      <c r="P65" s="11">
        <v>1297.7899980446653</v>
      </c>
      <c r="Q65" s="11">
        <v>1300.2948865413257</v>
      </c>
      <c r="R65" s="11">
        <v>1300.9072943041608</v>
      </c>
    </row>
    <row r="66" spans="1:18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1:18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  <c r="N67" s="11">
        <v>22763.194640897731</v>
      </c>
      <c r="O67" s="11">
        <v>22989.697476887737</v>
      </c>
      <c r="P67" s="11">
        <v>23338.281054936735</v>
      </c>
      <c r="Q67" s="11">
        <v>23632.116118689573</v>
      </c>
      <c r="R67" s="11">
        <v>23605.202986611977</v>
      </c>
    </row>
    <row r="68" spans="1:18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  <c r="N68" s="11">
        <v>18835.735188333612</v>
      </c>
      <c r="O68" s="11">
        <v>19067.35321632362</v>
      </c>
      <c r="P68" s="11">
        <v>19340.875155267317</v>
      </c>
      <c r="Q68" s="11">
        <v>19518.62097520156</v>
      </c>
      <c r="R68" s="11">
        <v>19491.731283542576</v>
      </c>
    </row>
    <row r="69" spans="1:18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  <c r="N69" s="11">
        <v>74.910508570226312</v>
      </c>
      <c r="O69" s="11">
        <v>74.894864570226304</v>
      </c>
      <c r="P69" s="11">
        <v>101.43053556615794</v>
      </c>
      <c r="Q69" s="11">
        <v>99.374400579728743</v>
      </c>
      <c r="R69" s="11">
        <v>103.70484957972876</v>
      </c>
    </row>
    <row r="70" spans="1:18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  <c r="N70" s="11">
        <v>1083.0921899999998</v>
      </c>
      <c r="O70" s="11">
        <v>1082.9546780000001</v>
      </c>
      <c r="P70" s="11">
        <v>1082.9468359999998</v>
      </c>
      <c r="Q70" s="11">
        <v>1082.7158690000001</v>
      </c>
      <c r="R70" s="11">
        <v>1060.5142579999999</v>
      </c>
    </row>
    <row r="71" spans="1:18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  <c r="N71" s="11">
        <v>10712.121190939493</v>
      </c>
      <c r="O71" s="11">
        <v>10712.121845939491</v>
      </c>
      <c r="P71" s="11">
        <v>10712.123590949492</v>
      </c>
      <c r="Q71" s="11">
        <v>10811.068911949489</v>
      </c>
      <c r="R71" s="11">
        <v>10811.179898949489</v>
      </c>
    </row>
    <row r="72" spans="1:18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  <c r="N72" s="11">
        <v>268.59500000000003</v>
      </c>
      <c r="O72" s="11">
        <v>268.59500000000003</v>
      </c>
      <c r="P72" s="11">
        <v>268.59500000000003</v>
      </c>
      <c r="Q72" s="11">
        <v>267.22300000000001</v>
      </c>
      <c r="R72" s="11">
        <v>270.613</v>
      </c>
    </row>
    <row r="73" spans="1:18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  <c r="N73" s="11">
        <v>2716.4825064459728</v>
      </c>
      <c r="O73" s="11">
        <v>2716.5517804459728</v>
      </c>
      <c r="P73" s="11">
        <v>2716.6462234459727</v>
      </c>
      <c r="Q73" s="11">
        <v>2733.1566336396636</v>
      </c>
      <c r="R73" s="11">
        <v>2733.6905292163647</v>
      </c>
    </row>
    <row r="74" spans="1:18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  <c r="N74" s="11">
        <v>769.42876886891736</v>
      </c>
      <c r="O74" s="11">
        <v>769.42876886891736</v>
      </c>
      <c r="P74" s="11">
        <v>769.42876886891736</v>
      </c>
      <c r="Q74" s="11">
        <v>780.99386087999949</v>
      </c>
      <c r="R74" s="11">
        <v>780.33127400000012</v>
      </c>
    </row>
    <row r="75" spans="1:18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  <c r="N75" s="11">
        <v>42.130299955532834</v>
      </c>
      <c r="O75" s="11">
        <v>42.130299955532834</v>
      </c>
      <c r="P75" s="11">
        <v>42.130299955532834</v>
      </c>
      <c r="Q75" s="11">
        <v>37.222621062857122</v>
      </c>
      <c r="R75" s="11">
        <v>37.47871</v>
      </c>
    </row>
    <row r="76" spans="1:18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  <c r="N76" s="11">
        <v>684.01380045607516</v>
      </c>
      <c r="O76" s="11">
        <v>684.01380045607516</v>
      </c>
      <c r="P76" s="11">
        <v>684.01380045607516</v>
      </c>
      <c r="Q76" s="11">
        <v>676.13347248481648</v>
      </c>
      <c r="R76" s="11">
        <v>675.80088000000001</v>
      </c>
    </row>
    <row r="77" spans="1:18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  <c r="N77" s="11">
        <v>136.98937129254512</v>
      </c>
      <c r="O77" s="11">
        <v>136.98937129254512</v>
      </c>
      <c r="P77" s="11">
        <v>136.98937129254512</v>
      </c>
      <c r="Q77" s="11">
        <v>141.03194772991134</v>
      </c>
      <c r="R77" s="11">
        <v>137.35118549999999</v>
      </c>
    </row>
    <row r="78" spans="1:18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  <c r="N78" s="11">
        <v>592.10500000000002</v>
      </c>
      <c r="O78" s="11">
        <v>592.10500000000002</v>
      </c>
      <c r="P78" s="11">
        <v>592.10500000000002</v>
      </c>
      <c r="Q78" s="11">
        <v>583.86780400000021</v>
      </c>
      <c r="R78" s="11">
        <v>583.86780400000021</v>
      </c>
    </row>
    <row r="79" spans="1:18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  <c r="N79" s="11">
        <v>491.81526587290227</v>
      </c>
      <c r="O79" s="11">
        <v>491.88453987290222</v>
      </c>
      <c r="P79" s="11">
        <v>491.97898287290218</v>
      </c>
      <c r="Q79" s="11">
        <v>513.90692748207903</v>
      </c>
      <c r="R79" s="11">
        <v>518.86067571636431</v>
      </c>
    </row>
    <row r="80" spans="1:18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  <c r="N80" s="11">
        <v>2026.0679851149882</v>
      </c>
      <c r="O80" s="11">
        <v>2026.1699371149882</v>
      </c>
      <c r="P80" s="11">
        <v>2300.1136267458342</v>
      </c>
      <c r="Q80" s="11">
        <v>2408.365345014392</v>
      </c>
      <c r="R80" s="11">
        <v>2423.6057354469986</v>
      </c>
    </row>
    <row r="81" spans="1:18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  <c r="N81" s="11">
        <v>456.18128711498821</v>
      </c>
      <c r="O81" s="11">
        <v>456.18128711498821</v>
      </c>
      <c r="P81" s="11">
        <v>448.81094174583382</v>
      </c>
      <c r="Q81" s="11">
        <v>463.18287201439193</v>
      </c>
      <c r="R81" s="11">
        <v>454.75799344699863</v>
      </c>
    </row>
    <row r="82" spans="1:18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  <c r="N82" s="11">
        <v>1565.2850000000001</v>
      </c>
      <c r="O82" s="11">
        <v>1565.2850000000001</v>
      </c>
      <c r="P82" s="11">
        <v>1846.633</v>
      </c>
      <c r="Q82" s="11">
        <v>1940.4860000000001</v>
      </c>
      <c r="R82" s="11">
        <v>1964.058</v>
      </c>
    </row>
    <row r="83" spans="1:18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  <c r="N83" s="11">
        <v>3927.4594525641169</v>
      </c>
      <c r="O83" s="11">
        <v>3922.3442605641171</v>
      </c>
      <c r="P83" s="11">
        <v>3997.4058996694175</v>
      </c>
      <c r="Q83" s="11">
        <v>4113.495143488014</v>
      </c>
      <c r="R83" s="11">
        <v>4113.4717030694028</v>
      </c>
    </row>
    <row r="84" spans="1:18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  <c r="N84" s="11">
        <v>2450.0068817693764</v>
      </c>
      <c r="O84" s="11">
        <v>2520.9890623841229</v>
      </c>
      <c r="P84" s="11">
        <v>2410.7517605234452</v>
      </c>
      <c r="Q84" s="11">
        <v>2324.2533915488375</v>
      </c>
      <c r="R84" s="11">
        <v>2293.9860859464261</v>
      </c>
    </row>
    <row r="85" spans="1:18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  <c r="N85" s="11">
        <v>977.18403899999998</v>
      </c>
      <c r="O85" s="11">
        <v>960.35683700000004</v>
      </c>
      <c r="P85" s="11">
        <v>960.35683700000004</v>
      </c>
      <c r="Q85" s="11">
        <v>960.35683700000004</v>
      </c>
      <c r="R85" s="11">
        <v>937.40467599999999</v>
      </c>
    </row>
    <row r="86" spans="1:18" ht="15" customHeight="1" x14ac:dyDescent="0.3">
      <c r="A86" s="1"/>
      <c r="B86" s="23" t="s">
        <v>138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  <c r="N86" s="11">
        <v>752.13792821339416</v>
      </c>
      <c r="O86" s="11">
        <v>736.39437751339449</v>
      </c>
      <c r="P86" s="11">
        <v>787.91040571920757</v>
      </c>
      <c r="Q86" s="11">
        <v>773.64196800000002</v>
      </c>
      <c r="R86" s="11">
        <v>765.34385219000012</v>
      </c>
    </row>
    <row r="87" spans="1:18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  <c r="N87" s="11">
        <v>95.652000000000001</v>
      </c>
      <c r="O87" s="11">
        <v>102.70399999999999</v>
      </c>
      <c r="P87" s="11">
        <v>98.088999999999999</v>
      </c>
      <c r="Q87" s="11">
        <v>97.875</v>
      </c>
      <c r="R87" s="11">
        <v>96.875</v>
      </c>
    </row>
    <row r="88" spans="1:18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  <c r="N88" s="20">
        <v>5569.6761253357981</v>
      </c>
      <c r="O88" s="20">
        <v>5999.1579447658105</v>
      </c>
      <c r="P88" s="20">
        <v>6322.9044912572044</v>
      </c>
      <c r="Q88" s="20">
        <v>6073.9911281541536</v>
      </c>
      <c r="R88" s="20">
        <v>6160.475363265964</v>
      </c>
    </row>
    <row r="89" spans="1:18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  <c r="N89" s="11">
        <v>5011.5433147240155</v>
      </c>
      <c r="O89" s="11">
        <v>5472.3392255873723</v>
      </c>
      <c r="P89" s="11">
        <v>5801.9172453611718</v>
      </c>
      <c r="Q89" s="11">
        <v>5470.4292727717821</v>
      </c>
      <c r="R89" s="11">
        <v>5194.0067018313084</v>
      </c>
    </row>
    <row r="90" spans="1:18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  <c r="N90" s="11">
        <v>4881.6446257454891</v>
      </c>
      <c r="O90" s="11">
        <v>5339.7122614388463</v>
      </c>
      <c r="P90" s="11">
        <v>5679.2843617323251</v>
      </c>
      <c r="Q90" s="11">
        <v>5335.5068267819433</v>
      </c>
      <c r="R90" s="11">
        <v>5052.7568556369315</v>
      </c>
    </row>
    <row r="91" spans="1:18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  <c r="N91" s="11">
        <v>98.947198198479128</v>
      </c>
      <c r="O91" s="11">
        <v>95.564568198479122</v>
      </c>
      <c r="P91" s="11">
        <v>106.86643568202621</v>
      </c>
      <c r="Q91" s="11">
        <v>110.67073738452416</v>
      </c>
      <c r="R91" s="11">
        <v>115.79301548269457</v>
      </c>
    </row>
    <row r="92" spans="1:18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  <c r="N92" s="11">
        <v>30.9514907800475</v>
      </c>
      <c r="O92" s="11">
        <v>37.062395950047488</v>
      </c>
      <c r="P92" s="11">
        <v>15.766447946820199</v>
      </c>
      <c r="Q92" s="11">
        <v>24.251708605314565</v>
      </c>
      <c r="R92" s="11">
        <v>25.456830711682041</v>
      </c>
    </row>
    <row r="93" spans="1:18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  <c r="N93" s="11">
        <v>558.13281061178247</v>
      </c>
      <c r="O93" s="11">
        <v>526.81871917843853</v>
      </c>
      <c r="P93" s="11">
        <v>520.98724589603285</v>
      </c>
      <c r="Q93" s="11">
        <v>603.56185538237185</v>
      </c>
      <c r="R93" s="11">
        <v>966.46866143465581</v>
      </c>
    </row>
    <row r="94" spans="1:18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35">I9-I48</f>
        <v>-7392.4449363430176</v>
      </c>
      <c r="J94" s="26">
        <f t="shared" si="35"/>
        <v>-7439.0345950944975</v>
      </c>
      <c r="K94" s="26">
        <f t="shared" ref="K94:L94" si="36">K9-K48</f>
        <v>-7092.8544664019064</v>
      </c>
      <c r="L94" s="26">
        <f t="shared" si="36"/>
        <v>-6996.6088893896813</v>
      </c>
      <c r="M94" s="26">
        <f t="shared" ref="M94:N94" si="37">M9-M48</f>
        <v>-7499.8844587409912</v>
      </c>
      <c r="N94" s="26">
        <f t="shared" si="37"/>
        <v>-6996.3029421222745</v>
      </c>
      <c r="O94" s="26">
        <f t="shared" ref="O94:P94" si="38">O9-O48</f>
        <v>-6819.2928573236277</v>
      </c>
      <c r="P94" s="26">
        <f t="shared" si="38"/>
        <v>-6766.8063236546586</v>
      </c>
      <c r="Q94" s="26">
        <f t="shared" ref="Q94:R94" si="39">Q9-Q48</f>
        <v>-6973.5959184915628</v>
      </c>
      <c r="R94" s="26">
        <f t="shared" si="39"/>
        <v>-6771.5589499698326</v>
      </c>
    </row>
    <row r="95" spans="1:18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40">I94/I$96*100</f>
        <v>-5.9669770471506043</v>
      </c>
      <c r="J95" s="33">
        <f t="shared" si="40"/>
        <v>-6.2792826862864635</v>
      </c>
      <c r="K95" s="33">
        <f t="shared" ref="K95:L95" si="41">K94/K$96*100</f>
        <v>-5.9870723382032258</v>
      </c>
      <c r="L95" s="33">
        <f t="shared" si="41"/>
        <v>-5.7938612355101329</v>
      </c>
      <c r="M95" s="33">
        <f t="shared" ref="M95:N95" si="42">M94/M$96*100</f>
        <v>-6.2106215344123346</v>
      </c>
      <c r="N95" s="33">
        <f t="shared" si="42"/>
        <v>-5.6987954868750714</v>
      </c>
      <c r="O95" s="33">
        <f t="shared" ref="O95:P95" si="43">O94/O$96*100</f>
        <v>-5.5546130121127781</v>
      </c>
      <c r="P95" s="33">
        <f t="shared" si="43"/>
        <v>-5.5118604292602544</v>
      </c>
      <c r="Q95" s="33">
        <f t="shared" ref="Q95:R95" si="44">Q94/Q$96*100</f>
        <v>-5.7306095214586232</v>
      </c>
      <c r="R95" s="33">
        <f t="shared" si="44"/>
        <v>-5.5649269658241201</v>
      </c>
    </row>
    <row r="96" spans="1:18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  <c r="N96" s="11">
        <v>122768.1</v>
      </c>
      <c r="O96" s="11">
        <v>122768.1</v>
      </c>
      <c r="P96" s="11">
        <v>122768.1</v>
      </c>
      <c r="Q96" s="11">
        <v>121690.3</v>
      </c>
      <c r="R96" s="11">
        <v>121682.8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S76"/>
  <sheetViews>
    <sheetView showGridLines="0" workbookViewId="0"/>
  </sheetViews>
  <sheetFormatPr defaultRowHeight="14.4" x14ac:dyDescent="0.3"/>
  <cols>
    <col min="1" max="1" width="40.6640625" customWidth="1"/>
    <col min="2" max="4" width="12.6640625" customWidth="1"/>
    <col min="5" max="5" width="12.88671875" customWidth="1"/>
    <col min="6" max="11" width="12.6640625" customWidth="1"/>
    <col min="13" max="16" width="12.6640625" customWidth="1"/>
    <col min="17" max="18" width="12.5546875" customWidth="1"/>
  </cols>
  <sheetData>
    <row r="1" spans="1:19" x14ac:dyDescent="0.3">
      <c r="A1" s="44" t="s">
        <v>165</v>
      </c>
      <c r="B1" s="44"/>
      <c r="M1" s="47" t="s">
        <v>174</v>
      </c>
      <c r="N1" s="47"/>
      <c r="O1" s="47"/>
      <c r="P1" s="47"/>
      <c r="S1" s="47"/>
    </row>
    <row r="2" spans="1:19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M2" s="48" t="s">
        <v>173</v>
      </c>
      <c r="N2" s="48" t="s">
        <v>175</v>
      </c>
      <c r="O2" s="48" t="s">
        <v>177</v>
      </c>
      <c r="P2" s="48" t="s">
        <v>178</v>
      </c>
      <c r="Q2" s="48" t="s">
        <v>179</v>
      </c>
      <c r="R2" s="48" t="s">
        <v>180</v>
      </c>
    </row>
    <row r="3" spans="1:19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M3" s="40">
        <v>401.46005774545483</v>
      </c>
      <c r="N3" s="40">
        <v>178.32991000000038</v>
      </c>
      <c r="O3" s="40">
        <v>250.12490999999864</v>
      </c>
      <c r="P3" s="40">
        <v>308.91355776284763</v>
      </c>
      <c r="Q3" s="40">
        <v>153.57555776285881</v>
      </c>
      <c r="R3" s="40">
        <v>135.38174613782758</v>
      </c>
    </row>
    <row r="4" spans="1:19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M4" s="42">
        <v>7.2479100000005019</v>
      </c>
      <c r="N4" s="42">
        <v>63.371910000000298</v>
      </c>
      <c r="O4" s="42">
        <v>149.37891000000036</v>
      </c>
      <c r="P4" s="42">
        <v>180.86891000000014</v>
      </c>
      <c r="Q4" s="42">
        <v>163.37491000000045</v>
      </c>
      <c r="R4" s="42">
        <v>163.37491000000045</v>
      </c>
    </row>
    <row r="5" spans="1:19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M5" s="42">
        <v>20.019000000000233</v>
      </c>
      <c r="N5" s="42">
        <v>23.324999999999818</v>
      </c>
      <c r="O5" s="42">
        <v>23.324999999998909</v>
      </c>
      <c r="P5" s="42">
        <v>25.324999999998909</v>
      </c>
      <c r="Q5" s="42">
        <v>3.6909999999998035</v>
      </c>
      <c r="R5" s="42">
        <v>-9.3090000000001965</v>
      </c>
    </row>
    <row r="6" spans="1:19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M6" s="42">
        <v>-118.67285225454907</v>
      </c>
      <c r="N6" s="42">
        <v>-1.8880000000008295</v>
      </c>
      <c r="O6" s="42">
        <v>-1.8880000000008295</v>
      </c>
      <c r="P6" s="42">
        <v>-1.8880000000008295</v>
      </c>
      <c r="Q6" s="42">
        <v>-1.8880000000008295</v>
      </c>
      <c r="R6" s="42">
        <v>-1.8880000000008295</v>
      </c>
    </row>
    <row r="7" spans="1:19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M7" s="42">
        <v>317.05500000000575</v>
      </c>
      <c r="N7" s="42">
        <v>1.8000000002757588E-2</v>
      </c>
      <c r="O7" s="42">
        <v>2.8579999999947177</v>
      </c>
      <c r="P7" s="42">
        <v>12.541647762848697</v>
      </c>
      <c r="Q7" s="42">
        <v>13.925647762853259</v>
      </c>
      <c r="R7" s="42">
        <v>17.731836137822938</v>
      </c>
    </row>
    <row r="8" spans="1:19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M8" s="42">
        <v>99.82799999999952</v>
      </c>
      <c r="N8" s="42">
        <v>74.59900000000016</v>
      </c>
      <c r="O8" s="42">
        <v>64.59900000000016</v>
      </c>
      <c r="P8" s="42">
        <v>80.59900000000016</v>
      </c>
      <c r="Q8" s="42">
        <v>-21.40099999999984</v>
      </c>
      <c r="R8" s="42">
        <v>-46.40099999999984</v>
      </c>
    </row>
    <row r="9" spans="1:19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M9" s="42">
        <v>70.371999999999389</v>
      </c>
      <c r="N9" s="42">
        <v>57.997999999999593</v>
      </c>
      <c r="O9" s="42">
        <v>57.997999999999593</v>
      </c>
      <c r="P9" s="42">
        <v>52.997999999999593</v>
      </c>
      <c r="Q9" s="42">
        <v>19.997999999999593</v>
      </c>
      <c r="R9" s="42">
        <v>20.997999999999593</v>
      </c>
    </row>
    <row r="10" spans="1:19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M10" s="42">
        <v>1.1009999999999991</v>
      </c>
      <c r="N10" s="42">
        <v>-2.7839999999999989</v>
      </c>
      <c r="O10" s="42">
        <v>-3.8359999999999985</v>
      </c>
      <c r="P10" s="42">
        <v>-4.2209999999999965</v>
      </c>
      <c r="Q10" s="42">
        <v>-4.0069999999999979</v>
      </c>
      <c r="R10" s="42">
        <v>-4.0069999999999979</v>
      </c>
    </row>
    <row r="11" spans="1:19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M11" s="42">
        <v>4.2999999999999261E-2</v>
      </c>
      <c r="N11" s="42">
        <v>-0.58299999999999841</v>
      </c>
      <c r="O11" s="42">
        <v>-6.5829999999999984</v>
      </c>
      <c r="P11" s="42">
        <v>-1.5829999999999984</v>
      </c>
      <c r="Q11" s="42">
        <v>-1.5829999999999984</v>
      </c>
      <c r="R11" s="42">
        <v>-0.58299999999999841</v>
      </c>
    </row>
    <row r="12" spans="1:19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M12" s="42">
        <v>4.4670000000000982</v>
      </c>
      <c r="N12" s="42">
        <v>-35.726999999999862</v>
      </c>
      <c r="O12" s="42">
        <v>-35.726999999999862</v>
      </c>
      <c r="P12" s="42">
        <v>-35.726999999999862</v>
      </c>
      <c r="Q12" s="42">
        <v>-18.535000000000082</v>
      </c>
      <c r="R12" s="42">
        <v>-4.5350000000000819</v>
      </c>
    </row>
    <row r="13" spans="1:19" x14ac:dyDescent="0.3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G13" s="40">
        <v>-24.95891099586197</v>
      </c>
      <c r="H13" s="40">
        <v>38.347554692727499</v>
      </c>
      <c r="I13" s="40">
        <v>-19.393418052576635</v>
      </c>
      <c r="J13" s="40">
        <v>-14.550499311284966</v>
      </c>
      <c r="K13" s="40">
        <v>16.207556570956058</v>
      </c>
      <c r="M13" s="40">
        <v>218.21843519251752</v>
      </c>
      <c r="N13" s="40">
        <v>183.06008900413781</v>
      </c>
      <c r="O13" s="40">
        <v>246.36655469272728</v>
      </c>
      <c r="P13" s="40">
        <v>188.62558194742314</v>
      </c>
      <c r="Q13" s="40">
        <v>193.46850068871481</v>
      </c>
      <c r="R13" s="40">
        <v>224.22655657095584</v>
      </c>
    </row>
    <row r="14" spans="1:19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M14" s="42">
        <v>301.14206399999995</v>
      </c>
      <c r="N14" s="42">
        <v>150.31451953092807</v>
      </c>
      <c r="O14" s="42">
        <v>1.7804415309280444</v>
      </c>
      <c r="P14" s="42">
        <v>1.7804415309280444</v>
      </c>
      <c r="Q14" s="42">
        <v>13.024411530928035</v>
      </c>
      <c r="R14" s="42">
        <v>33.228682000000219</v>
      </c>
    </row>
    <row r="15" spans="1:19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M15" s="42">
        <v>-47.388952079362014</v>
      </c>
      <c r="N15" s="42">
        <v>-25.811423079362157</v>
      </c>
      <c r="O15" s="42">
        <v>-5.5070760793620934</v>
      </c>
      <c r="P15" s="42">
        <v>-4.6626740793619774</v>
      </c>
      <c r="Q15" s="42">
        <v>-4.8890270793621085</v>
      </c>
      <c r="R15" s="42">
        <v>-5.5874755793620352</v>
      </c>
    </row>
    <row r="16" spans="1:19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M16" s="42">
        <v>11.886000000000024</v>
      </c>
      <c r="N16" s="42">
        <v>17.713000000000022</v>
      </c>
      <c r="O16" s="42">
        <v>19.076999999999998</v>
      </c>
      <c r="P16" s="42">
        <v>22.802000000000021</v>
      </c>
      <c r="Q16" s="42">
        <v>16.814000000000021</v>
      </c>
      <c r="R16" s="42">
        <v>16.814000000000021</v>
      </c>
    </row>
    <row r="17" spans="1:18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M17" s="42">
        <v>-13.909898839047617</v>
      </c>
      <c r="N17" s="42">
        <v>-13.909814839047618</v>
      </c>
      <c r="O17" s="42">
        <v>-13.909898839047619</v>
      </c>
      <c r="P17" s="42">
        <v>-13.909898839047619</v>
      </c>
      <c r="Q17" s="42">
        <v>-13.909898839047619</v>
      </c>
      <c r="R17" s="42">
        <v>-13.909898839047619</v>
      </c>
    </row>
    <row r="18" spans="1:18" x14ac:dyDescent="0.3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G18" s="42">
        <v>-79.12789624051959</v>
      </c>
      <c r="H18" s="42">
        <v>105.07363732378917</v>
      </c>
      <c r="I18" s="42">
        <v>42.627316359775705</v>
      </c>
      <c r="J18" s="42">
        <v>41.654116359775912</v>
      </c>
      <c r="K18" s="42">
        <v>59.990457846025379</v>
      </c>
      <c r="M18" s="42">
        <v>-45.35805488907252</v>
      </c>
      <c r="N18" s="42">
        <v>50.395103759480548</v>
      </c>
      <c r="O18" s="42">
        <v>234.59663732378931</v>
      </c>
      <c r="P18" s="42">
        <v>172.15031635977584</v>
      </c>
      <c r="Q18" s="42">
        <v>171.17711635977605</v>
      </c>
      <c r="R18" s="42">
        <v>189.51345784602552</v>
      </c>
    </row>
    <row r="19" spans="1:18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M19" s="42">
        <v>16.601999999999975</v>
      </c>
      <c r="N19" s="42">
        <v>1.0009999999999764</v>
      </c>
      <c r="O19" s="42">
        <v>1.0009999999999764</v>
      </c>
      <c r="P19" s="42">
        <v>1.0009999999999764</v>
      </c>
      <c r="Q19" s="42">
        <v>1.0009999999999764</v>
      </c>
      <c r="R19" s="42">
        <v>1.0009999999999764</v>
      </c>
    </row>
    <row r="20" spans="1:18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M20" s="42">
        <v>6.4638289999999898</v>
      </c>
      <c r="N20" s="42">
        <v>-0.56593600000000777</v>
      </c>
      <c r="O20" s="42">
        <v>-0.86164600000000746</v>
      </c>
      <c r="P20" s="42">
        <v>0.23682099999999195</v>
      </c>
      <c r="Q20" s="42">
        <v>2.4339999999995143E-2</v>
      </c>
      <c r="R20" s="42">
        <v>-0.72381300000000692</v>
      </c>
    </row>
    <row r="21" spans="1:18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M21" s="42">
        <v>-10.076619000000022</v>
      </c>
      <c r="N21" s="42">
        <v>-7.4948474607729736</v>
      </c>
      <c r="O21" s="42">
        <v>-11.692760620761021</v>
      </c>
      <c r="P21" s="42">
        <v>-11.455595132093009</v>
      </c>
      <c r="Q21" s="42">
        <v>-12.873418407466005</v>
      </c>
      <c r="R21" s="42">
        <v>-19.57812118002704</v>
      </c>
    </row>
    <row r="22" spans="1:18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M22" s="42">
        <v>2.6380810000000139</v>
      </c>
      <c r="N22" s="42">
        <v>15.770277509335017</v>
      </c>
      <c r="O22" s="42">
        <v>20.260103330000007</v>
      </c>
      <c r="P22" s="42">
        <v>19.571130588691005</v>
      </c>
      <c r="Q22" s="42">
        <v>19.511045940932007</v>
      </c>
      <c r="R22" s="42">
        <v>19.879794140412002</v>
      </c>
    </row>
    <row r="23" spans="1:18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M23" s="42">
        <v>-3.7800139999999374</v>
      </c>
      <c r="N23" s="42">
        <v>-4.3517904164230004</v>
      </c>
      <c r="O23" s="42">
        <v>1.6227540471809903</v>
      </c>
      <c r="P23" s="42">
        <v>1.1120405185309892</v>
      </c>
      <c r="Q23" s="42">
        <v>3.5889311829549797</v>
      </c>
      <c r="R23" s="42">
        <v>3.5889311829549797</v>
      </c>
    </row>
    <row r="24" spans="1:18" x14ac:dyDescent="0.3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G24" s="40">
        <v>-532.10674936798932</v>
      </c>
      <c r="H24" s="40">
        <v>-532.17602336798882</v>
      </c>
      <c r="I24" s="40">
        <v>-530.7154663679903</v>
      </c>
      <c r="J24" s="40">
        <v>-638.76673106167982</v>
      </c>
      <c r="K24" s="40">
        <v>-624.3060466383813</v>
      </c>
      <c r="M24" s="40">
        <v>-595.49153769949953</v>
      </c>
      <c r="N24" s="40">
        <v>-658.18939029568901</v>
      </c>
      <c r="O24" s="40">
        <v>-658.2586642956885</v>
      </c>
      <c r="P24" s="40">
        <v>-656.79810729568999</v>
      </c>
      <c r="Q24" s="40">
        <v>-764.84937198937951</v>
      </c>
      <c r="R24" s="40">
        <v>-750.38868756608099</v>
      </c>
    </row>
    <row r="25" spans="1:18" x14ac:dyDescent="0.3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G25" s="42">
        <v>-524.53966292201585</v>
      </c>
      <c r="H25" s="42">
        <v>-524.53966292201585</v>
      </c>
      <c r="I25" s="42">
        <v>-522.98466292201738</v>
      </c>
      <c r="J25" s="42">
        <v>-620.12666292201538</v>
      </c>
      <c r="K25" s="42">
        <v>-601.47466292201534</v>
      </c>
      <c r="M25" s="42">
        <v>-543.37530384971797</v>
      </c>
      <c r="N25" s="42">
        <v>-601.41830384971763</v>
      </c>
      <c r="O25" s="42">
        <v>-601.41830384971763</v>
      </c>
      <c r="P25" s="42">
        <v>-599.86330384971916</v>
      </c>
      <c r="Q25" s="42">
        <v>-697.00530384971717</v>
      </c>
      <c r="R25" s="42">
        <v>-678.35330384971712</v>
      </c>
    </row>
    <row r="26" spans="1:18" x14ac:dyDescent="0.3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G26" s="42">
        <v>-7.5670864459725635</v>
      </c>
      <c r="H26" s="42">
        <v>-7.6363604459725138</v>
      </c>
      <c r="I26" s="42">
        <v>-7.7308034459729242</v>
      </c>
      <c r="J26" s="42">
        <v>-18.640068139663526</v>
      </c>
      <c r="K26" s="42">
        <v>-22.831383716365053</v>
      </c>
      <c r="M26" s="42">
        <v>-52.11623384978202</v>
      </c>
      <c r="N26" s="42">
        <v>-56.771086445972287</v>
      </c>
      <c r="O26" s="42">
        <v>-56.840360445972237</v>
      </c>
      <c r="P26" s="42">
        <v>-56.934803445972648</v>
      </c>
      <c r="Q26" s="42">
        <v>-67.84406813966325</v>
      </c>
      <c r="R26" s="42">
        <v>-72.035383716364777</v>
      </c>
    </row>
    <row r="27" spans="1:18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650.71113694277665</v>
      </c>
      <c r="H27" s="40">
        <v>638.27921434041559</v>
      </c>
      <c r="I27" s="40">
        <v>551.37804728040237</v>
      </c>
      <c r="J27" s="40">
        <v>680.57844751002744</v>
      </c>
      <c r="K27" s="40">
        <v>758.07929334794267</v>
      </c>
      <c r="M27" s="40">
        <v>562.36844639883179</v>
      </c>
      <c r="N27" s="40">
        <v>723.11513694277664</v>
      </c>
      <c r="O27" s="40">
        <v>710.68321434041559</v>
      </c>
      <c r="P27" s="40">
        <v>623.78204728040237</v>
      </c>
      <c r="Q27" s="40">
        <v>752.98244751002744</v>
      </c>
      <c r="R27" s="40">
        <v>830.48329334794266</v>
      </c>
    </row>
    <row r="28" spans="1:18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M28" s="42">
        <v>50.396961000000033</v>
      </c>
      <c r="N28" s="42">
        <v>50.396961000000033</v>
      </c>
      <c r="O28" s="42">
        <v>67.224162999999976</v>
      </c>
      <c r="P28" s="42">
        <v>67.224162999999976</v>
      </c>
      <c r="Q28" s="42">
        <v>67.224162999999976</v>
      </c>
      <c r="R28" s="42">
        <v>90.176324000000136</v>
      </c>
    </row>
    <row r="29" spans="1:18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608.29048039330075</v>
      </c>
      <c r="H29" s="42">
        <v>604.77751901624561</v>
      </c>
      <c r="I29" s="42">
        <v>517.87635195623227</v>
      </c>
      <c r="J29" s="42">
        <v>592.94821934794231</v>
      </c>
      <c r="K29" s="42">
        <v>592.94821934794231</v>
      </c>
      <c r="M29" s="42">
        <v>451.7567898493561</v>
      </c>
      <c r="N29" s="42">
        <v>612.50348039330095</v>
      </c>
      <c r="O29" s="42">
        <v>608.9905190162458</v>
      </c>
      <c r="P29" s="42">
        <v>522.08935195623246</v>
      </c>
      <c r="Q29" s="42">
        <v>597.16121934794251</v>
      </c>
      <c r="R29" s="42">
        <v>597.16121934794251</v>
      </c>
    </row>
    <row r="30" spans="1:18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M30" s="42">
        <v>145.5</v>
      </c>
      <c r="N30" s="42">
        <v>145.5</v>
      </c>
      <c r="O30" s="42">
        <v>145.5</v>
      </c>
      <c r="P30" s="42">
        <v>145.5</v>
      </c>
      <c r="Q30" s="42">
        <v>145.5</v>
      </c>
      <c r="R30" s="42">
        <v>145.5</v>
      </c>
    </row>
    <row r="31" spans="1:18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M31" s="42">
        <v>-85.285304450524166</v>
      </c>
      <c r="N31" s="42">
        <v>-85.285304450524166</v>
      </c>
      <c r="O31" s="42">
        <v>-111.03146767582994</v>
      </c>
      <c r="P31" s="42">
        <v>-111.03146767582994</v>
      </c>
      <c r="Q31" s="42">
        <v>-56.902934837914998</v>
      </c>
      <c r="R31" s="42">
        <v>-2.3542500000000075</v>
      </c>
    </row>
    <row r="32" spans="1:18" x14ac:dyDescent="0.3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G32" s="40">
        <v>324.14654124562912</v>
      </c>
      <c r="H32" s="40">
        <v>419.49058913064619</v>
      </c>
      <c r="I32" s="40">
        <v>453.40552873005254</v>
      </c>
      <c r="J32" s="40">
        <v>249.7666232139436</v>
      </c>
      <c r="K32" s="40">
        <v>240.16758112788011</v>
      </c>
      <c r="M32" s="40">
        <v>-755.73924429633189</v>
      </c>
      <c r="N32" s="40">
        <v>-611.83101775437535</v>
      </c>
      <c r="O32" s="40">
        <v>-516.48696986935829</v>
      </c>
      <c r="P32" s="40">
        <v>-402.57203026995194</v>
      </c>
      <c r="Q32" s="40">
        <v>-419.65273245272692</v>
      </c>
      <c r="R32" s="40">
        <v>-429.25177453879041</v>
      </c>
    </row>
    <row r="33" spans="1:18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M33" s="42">
        <v>105.86153200000001</v>
      </c>
      <c r="N33" s="42">
        <v>105.86153200000001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</row>
    <row r="34" spans="1:18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M34" s="42">
        <v>46.757556177793958</v>
      </c>
      <c r="N34" s="42">
        <v>43.833533077532593</v>
      </c>
      <c r="O34" s="42">
        <v>2.857649434112318</v>
      </c>
      <c r="P34" s="42">
        <v>-64.307060329057549</v>
      </c>
      <c r="Q34" s="42">
        <v>-10.097931648043414</v>
      </c>
      <c r="R34" s="42">
        <v>-0.83339979784886964</v>
      </c>
    </row>
    <row r="35" spans="1:18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M35" s="42">
        <v>436.41794100857442</v>
      </c>
      <c r="N35" s="42">
        <v>280.9517598436064</v>
      </c>
      <c r="O35" s="42">
        <v>352.89586386360406</v>
      </c>
      <c r="P35" s="42">
        <v>352.41322082360603</v>
      </c>
      <c r="Q35" s="42">
        <v>345.98955772514364</v>
      </c>
      <c r="R35" s="42">
        <v>344.0124652954305</v>
      </c>
    </row>
    <row r="36" spans="1:18" x14ac:dyDescent="0.3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G36" s="42">
        <v>-180.60109185540614</v>
      </c>
      <c r="H36" s="42">
        <v>-129.69245937500841</v>
      </c>
      <c r="I36" s="42">
        <v>-48.260489970383333</v>
      </c>
      <c r="J36" s="42">
        <v>-55.357108487610276</v>
      </c>
      <c r="K36" s="42">
        <v>-51.513871124639536</v>
      </c>
      <c r="M36" s="42">
        <v>-208.64782632781407</v>
      </c>
      <c r="N36" s="42">
        <v>-159.00509185540614</v>
      </c>
      <c r="O36" s="42">
        <v>-108.09645937500841</v>
      </c>
      <c r="P36" s="42">
        <v>-26.664489970383329</v>
      </c>
      <c r="Q36" s="42">
        <v>-33.761108487610272</v>
      </c>
      <c r="R36" s="42">
        <v>-29.917871124639532</v>
      </c>
    </row>
    <row r="37" spans="1:18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M37" s="42">
        <v>-4.2059245228242617</v>
      </c>
      <c r="N37" s="42">
        <v>5.882788638119564</v>
      </c>
      <c r="O37" s="42">
        <v>5.882788638119564</v>
      </c>
      <c r="P37" s="42">
        <v>-4.345150403153184</v>
      </c>
      <c r="Q37" s="42">
        <v>-2.0850272846905682</v>
      </c>
      <c r="R37" s="42">
        <v>16.147341329531628</v>
      </c>
    </row>
    <row r="38" spans="1:18" x14ac:dyDescent="0.3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G38" s="42">
        <v>-319.79745798827389</v>
      </c>
      <c r="H38" s="42">
        <v>-285.20363698023993</v>
      </c>
      <c r="I38" s="42">
        <v>-165.78342181738117</v>
      </c>
      <c r="J38" s="42">
        <v>-153.86593047023871</v>
      </c>
      <c r="K38" s="42">
        <v>-238.36334929690202</v>
      </c>
      <c r="M38" s="42">
        <v>-1041.5860246835068</v>
      </c>
      <c r="N38" s="42">
        <v>-1115.6473439882761</v>
      </c>
      <c r="O38" s="42">
        <v>-1081.0535229802422</v>
      </c>
      <c r="P38" s="42">
        <v>-1014.6163508173836</v>
      </c>
      <c r="Q38" s="42">
        <v>-1002.6988594702411</v>
      </c>
      <c r="R38" s="42">
        <v>-1087.1962782969044</v>
      </c>
    </row>
    <row r="39" spans="1:18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M39" s="42">
        <v>-151.51302866191986</v>
      </c>
      <c r="N39" s="42">
        <v>-151.51302866191986</v>
      </c>
      <c r="O39" s="42">
        <v>-151.51302866191986</v>
      </c>
      <c r="P39" s="42">
        <v>-104.99675386129286</v>
      </c>
      <c r="Q39" s="42">
        <v>-104.99675386129286</v>
      </c>
      <c r="R39" s="42">
        <v>-104.99675386129286</v>
      </c>
    </row>
    <row r="40" spans="1:18" x14ac:dyDescent="0.3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G40" s="42">
        <v>-62.759730815173498</v>
      </c>
      <c r="H40" s="42">
        <v>-83.886356795165057</v>
      </c>
      <c r="I40" s="42">
        <v>-155.59778999098921</v>
      </c>
      <c r="J40" s="42">
        <v>-138.2298042917771</v>
      </c>
      <c r="K40" s="42">
        <v>-117.82397944784657</v>
      </c>
      <c r="M40" s="42">
        <v>-145.50652032452535</v>
      </c>
      <c r="N40" s="42">
        <v>202.26731218482564</v>
      </c>
      <c r="O40" s="42">
        <v>181.14068620483408</v>
      </c>
      <c r="P40" s="42">
        <v>109.42925300900993</v>
      </c>
      <c r="Q40" s="42">
        <v>126.79723870822204</v>
      </c>
      <c r="R40" s="42">
        <v>147.20306355215257</v>
      </c>
    </row>
    <row r="41" spans="1:18" x14ac:dyDescent="0.3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G41" s="42">
        <v>876.66988346568291</v>
      </c>
      <c r="H41" s="42">
        <v>876.6698834656836</v>
      </c>
      <c r="I41" s="42">
        <v>985.88586284305006</v>
      </c>
      <c r="J41" s="42">
        <v>939.85611171500727</v>
      </c>
      <c r="K41" s="42">
        <v>932.03752304478576</v>
      </c>
      <c r="M41" s="42">
        <v>308.99544146568428</v>
      </c>
      <c r="N41" s="42">
        <v>287.21088346568308</v>
      </c>
      <c r="O41" s="42">
        <v>287.21088346568376</v>
      </c>
      <c r="P41" s="42">
        <v>396.42686284305023</v>
      </c>
      <c r="Q41" s="42">
        <v>350.39711171500744</v>
      </c>
      <c r="R41" s="42">
        <v>342.57852304478592</v>
      </c>
    </row>
    <row r="42" spans="1:18" x14ac:dyDescent="0.3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G42" s="42">
        <v>-505.97629153831025</v>
      </c>
      <c r="H42" s="42">
        <v>-505.97629153831014</v>
      </c>
      <c r="I42" s="42">
        <v>-556.22539151098113</v>
      </c>
      <c r="J42" s="42">
        <v>-594.82422174559179</v>
      </c>
      <c r="K42" s="42">
        <v>-520.85018618822801</v>
      </c>
      <c r="M42" s="42">
        <v>-106.97929153831024</v>
      </c>
      <c r="N42" s="42">
        <v>-106.97929153831024</v>
      </c>
      <c r="O42" s="42">
        <v>-106.97929153831012</v>
      </c>
      <c r="P42" s="42">
        <v>-157.22839151098117</v>
      </c>
      <c r="Q42" s="42">
        <v>-195.82722174559183</v>
      </c>
      <c r="R42" s="42">
        <v>-121.85318618822794</v>
      </c>
    </row>
    <row r="43" spans="1:18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M43" s="42">
        <v>4.6669011105197171</v>
      </c>
      <c r="N43" s="42">
        <v>-4.6940709202284268</v>
      </c>
      <c r="O43" s="42">
        <v>-4.6940709202284268</v>
      </c>
      <c r="P43" s="42">
        <v>5.4552979466346585</v>
      </c>
      <c r="Q43" s="42">
        <v>0.76872989637254818</v>
      </c>
      <c r="R43" s="42">
        <v>-40.257210491774714</v>
      </c>
    </row>
    <row r="44" spans="1:18" x14ac:dyDescent="0.3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G44" s="40">
        <v>25.867903747532182</v>
      </c>
      <c r="H44" s="40">
        <v>64.809052229268673</v>
      </c>
      <c r="I44" s="40">
        <v>133.45990000805341</v>
      </c>
      <c r="J44" s="40">
        <v>130.01960612295352</v>
      </c>
      <c r="K44" s="40">
        <v>115.03201806954075</v>
      </c>
      <c r="M44" s="40">
        <v>64.626153157547378</v>
      </c>
      <c r="N44" s="40">
        <v>31.867903747532182</v>
      </c>
      <c r="O44" s="40">
        <v>70.809052229268673</v>
      </c>
      <c r="P44" s="40">
        <v>139.45990000805341</v>
      </c>
      <c r="Q44" s="40">
        <v>136.01960612295352</v>
      </c>
      <c r="R44" s="40">
        <v>121.03201806954075</v>
      </c>
    </row>
    <row r="45" spans="1:18" x14ac:dyDescent="0.3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G45" s="42">
        <v>38.066089213041778</v>
      </c>
      <c r="H45" s="42">
        <v>72.492020353045973</v>
      </c>
      <c r="I45" s="42">
        <v>118.57293478209158</v>
      </c>
      <c r="J45" s="42">
        <v>123.01564958194194</v>
      </c>
      <c r="K45" s="42">
        <v>107.8262237149097</v>
      </c>
      <c r="M45" s="42">
        <v>53.785532552069526</v>
      </c>
      <c r="N45" s="42">
        <v>11.066089213041778</v>
      </c>
      <c r="O45" s="42">
        <v>45.492020353045973</v>
      </c>
      <c r="P45" s="42">
        <v>91.572934782091579</v>
      </c>
      <c r="Q45" s="42">
        <v>96.015649581941943</v>
      </c>
      <c r="R45" s="42">
        <v>80.826223714909702</v>
      </c>
    </row>
    <row r="46" spans="1:18" x14ac:dyDescent="0.3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G46" s="42">
        <v>-12.198185465509368</v>
      </c>
      <c r="H46" s="42">
        <v>-7.6829681237773002</v>
      </c>
      <c r="I46" s="42">
        <v>14.886965225962058</v>
      </c>
      <c r="J46" s="42">
        <v>7.0039565410111209</v>
      </c>
      <c r="K46" s="42">
        <v>7.2057943546312799</v>
      </c>
      <c r="M46" s="42">
        <v>10.840620605477625</v>
      </c>
      <c r="N46" s="42">
        <v>20.801814534490404</v>
      </c>
      <c r="O46" s="42">
        <v>25.317031876222472</v>
      </c>
      <c r="P46" s="42">
        <v>47.886965225961831</v>
      </c>
      <c r="Q46" s="42">
        <v>40.003956541010893</v>
      </c>
      <c r="R46" s="42">
        <v>40.205794354631053</v>
      </c>
    </row>
    <row r="47" spans="1:18" x14ac:dyDescent="0.3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G47" s="40">
        <v>-261.40279956057384</v>
      </c>
      <c r="H47" s="40">
        <v>-314.75377626913723</v>
      </c>
      <c r="I47" s="40">
        <v>-207.37312143459349</v>
      </c>
      <c r="J47" s="40">
        <v>-293.73789422139635</v>
      </c>
      <c r="K47" s="40">
        <v>-288.56945075566</v>
      </c>
      <c r="M47" s="40">
        <v>-300.43093968559424</v>
      </c>
      <c r="N47" s="40">
        <v>-207.02779956057566</v>
      </c>
      <c r="O47" s="40">
        <v>-260.37877626913905</v>
      </c>
      <c r="P47" s="40">
        <v>-232.9981214345953</v>
      </c>
      <c r="Q47" s="40">
        <v>-319.36289422139816</v>
      </c>
      <c r="R47" s="40">
        <v>-314.19445075566182</v>
      </c>
    </row>
    <row r="48" spans="1:18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M48" s="42">
        <v>179.78547616405012</v>
      </c>
      <c r="N48" s="42">
        <v>200.79387709920957</v>
      </c>
      <c r="O48" s="42">
        <v>200.79387709920957</v>
      </c>
      <c r="P48" s="42">
        <v>64.371483117446587</v>
      </c>
      <c r="Q48" s="42">
        <v>-96.19656570330244</v>
      </c>
      <c r="R48" s="42">
        <v>-128.50542143685834</v>
      </c>
    </row>
    <row r="49" spans="1:1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M49" s="42">
        <v>-25</v>
      </c>
      <c r="N49" s="42">
        <v>-25</v>
      </c>
      <c r="O49" s="42">
        <v>-25</v>
      </c>
      <c r="P49" s="42">
        <v>-25</v>
      </c>
      <c r="Q49" s="42">
        <v>-25</v>
      </c>
      <c r="R49" s="42">
        <v>-25</v>
      </c>
    </row>
    <row r="50" spans="1:18" x14ac:dyDescent="0.3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G50" s="42">
        <v>-355.17948004543013</v>
      </c>
      <c r="H50" s="42">
        <v>-370.09156356387354</v>
      </c>
      <c r="I50" s="42">
        <v>-242.92244661750425</v>
      </c>
      <c r="J50" s="42">
        <v>-227.80275557578057</v>
      </c>
      <c r="K50" s="42">
        <v>-215.10759122062893</v>
      </c>
      <c r="M50" s="42">
        <v>-380.97999180888905</v>
      </c>
      <c r="N50" s="42">
        <v>-354.57548004543071</v>
      </c>
      <c r="O50" s="42">
        <v>-369.48756356387412</v>
      </c>
      <c r="P50" s="42">
        <v>-322.31844661750483</v>
      </c>
      <c r="Q50" s="42">
        <v>-307.19875557578115</v>
      </c>
      <c r="R50" s="42">
        <v>-294.50359122062952</v>
      </c>
    </row>
    <row r="51" spans="1:18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M51" s="42">
        <v>136.66353368546973</v>
      </c>
      <c r="N51" s="42">
        <v>140.25508360177699</v>
      </c>
      <c r="O51" s="42">
        <v>151.26284841165767</v>
      </c>
      <c r="P51" s="42">
        <v>155.78475071591339</v>
      </c>
      <c r="Q51" s="42">
        <v>163.21030523697118</v>
      </c>
      <c r="R51" s="42">
        <v>164.9655809908335</v>
      </c>
    </row>
    <row r="52" spans="1:18" x14ac:dyDescent="0.3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G52" s="42">
        <v>-67.748280216129615</v>
      </c>
      <c r="H52" s="42">
        <v>-117.19493821613025</v>
      </c>
      <c r="I52" s="42">
        <v>-5.0829086504480188</v>
      </c>
      <c r="J52" s="42">
        <v>46.575121820715822</v>
      </c>
      <c r="K52" s="42">
        <v>69.601980910994087</v>
      </c>
      <c r="M52" s="42">
        <v>-210.89995772622493</v>
      </c>
      <c r="N52" s="42">
        <v>-168.50128021613071</v>
      </c>
      <c r="O52" s="42">
        <v>-217.94793821613135</v>
      </c>
      <c r="P52" s="42">
        <v>-105.83590865044911</v>
      </c>
      <c r="Q52" s="42">
        <v>-54.177878179285273</v>
      </c>
      <c r="R52" s="42">
        <v>-31.151019089007008</v>
      </c>
    </row>
    <row r="53" spans="1:18" x14ac:dyDescent="0.3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G53" s="40">
        <v>-392.130816881584</v>
      </c>
      <c r="H53" s="40">
        <v>-315.53311150102616</v>
      </c>
      <c r="I53" s="40">
        <v>-461.17011338810232</v>
      </c>
      <c r="J53" s="40">
        <v>-456.27533588000813</v>
      </c>
      <c r="K53" s="40">
        <v>-396.51403473448079</v>
      </c>
      <c r="M53" s="40">
        <v>364.5441261387017</v>
      </c>
      <c r="N53" s="40">
        <v>289.18638304611943</v>
      </c>
      <c r="O53" s="40">
        <v>365.78408842667727</v>
      </c>
      <c r="P53" s="40">
        <v>220.1470865396011</v>
      </c>
      <c r="Q53" s="40">
        <v>225.0418640476953</v>
      </c>
      <c r="R53" s="40">
        <v>284.80316519322264</v>
      </c>
    </row>
    <row r="54" spans="1:18" x14ac:dyDescent="0.3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G54" s="42">
        <v>-1.738212662170497</v>
      </c>
      <c r="H54" s="42">
        <v>-21.470328662168839</v>
      </c>
      <c r="I54" s="42">
        <v>-22.840613662166078</v>
      </c>
      <c r="J54" s="42">
        <v>-29.136485283795054</v>
      </c>
      <c r="K54" s="42">
        <v>-28.54381590542377</v>
      </c>
      <c r="M54" s="42">
        <v>-31.936472734466662</v>
      </c>
      <c r="N54" s="42">
        <v>-9.0110127344689772</v>
      </c>
      <c r="O54" s="42">
        <v>-28.743128734467319</v>
      </c>
      <c r="P54" s="42">
        <v>-30.113413734464558</v>
      </c>
      <c r="Q54" s="42">
        <v>-36.409285356093534</v>
      </c>
      <c r="R54" s="42">
        <v>-35.81661597772225</v>
      </c>
    </row>
    <row r="55" spans="1:18" x14ac:dyDescent="0.3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G55" s="42">
        <v>-83.527445382138524</v>
      </c>
      <c r="H55" s="42">
        <v>5.443223578856589</v>
      </c>
      <c r="I55" s="42">
        <v>0.51420999843196569</v>
      </c>
      <c r="J55" s="42">
        <v>13.042778985551934</v>
      </c>
      <c r="K55" s="42">
        <v>16.007290596683589</v>
      </c>
      <c r="M55" s="42">
        <v>-131.8738045519506</v>
      </c>
      <c r="N55" s="42">
        <v>-93.524445382138566</v>
      </c>
      <c r="O55" s="42">
        <v>-4.5537764211434535</v>
      </c>
      <c r="P55" s="42">
        <v>-9.4827900015680768</v>
      </c>
      <c r="Q55" s="42">
        <v>3.0457789855518911</v>
      </c>
      <c r="R55" s="42">
        <v>6.0102905966835465</v>
      </c>
    </row>
    <row r="56" spans="1:18" x14ac:dyDescent="0.3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G56" s="42">
        <v>40.769754974792647</v>
      </c>
      <c r="H56" s="42">
        <v>27.728916145171581</v>
      </c>
      <c r="I56" s="42">
        <v>28.326729323168848</v>
      </c>
      <c r="J56" s="42">
        <v>20.00184803759187</v>
      </c>
      <c r="K56" s="42">
        <v>32.893505473835702</v>
      </c>
      <c r="M56" s="42">
        <v>-29.591069487033835</v>
      </c>
      <c r="N56" s="42">
        <v>29.038754974792582</v>
      </c>
      <c r="O56" s="42">
        <v>15.997916145171516</v>
      </c>
      <c r="P56" s="42">
        <v>16.595729323168783</v>
      </c>
      <c r="Q56" s="42">
        <v>8.2708480375918043</v>
      </c>
      <c r="R56" s="42">
        <v>21.162505473835637</v>
      </c>
    </row>
    <row r="57" spans="1:18" x14ac:dyDescent="0.3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G57" s="42">
        <v>14.114340501929291</v>
      </c>
      <c r="H57" s="42">
        <v>36.066179860940622</v>
      </c>
      <c r="I57" s="42">
        <v>33.155253609925182</v>
      </c>
      <c r="J57" s="42">
        <v>79.552844668378384</v>
      </c>
      <c r="K57" s="42">
        <v>23.341566002647085</v>
      </c>
      <c r="M57" s="42">
        <v>69.86883017483936</v>
      </c>
      <c r="N57" s="42">
        <v>-2.5456594980707905</v>
      </c>
      <c r="O57" s="42">
        <v>19.40617986094054</v>
      </c>
      <c r="P57" s="42">
        <v>16.495253609925101</v>
      </c>
      <c r="Q57" s="42">
        <v>62.892844668378302</v>
      </c>
      <c r="R57" s="42">
        <v>6.6815660026470027</v>
      </c>
    </row>
    <row r="58" spans="1:18" x14ac:dyDescent="0.3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G58" s="42">
        <v>29.664729105757957</v>
      </c>
      <c r="H58" s="42">
        <v>30.885670105758003</v>
      </c>
      <c r="I58" s="42">
        <v>28.675052105758091</v>
      </c>
      <c r="J58" s="42">
        <v>20.74149442153719</v>
      </c>
      <c r="K58" s="42">
        <v>13.788263737316257</v>
      </c>
      <c r="M58" s="42">
        <v>5.7012370556279848</v>
      </c>
      <c r="N58" s="42">
        <v>29.664729105757957</v>
      </c>
      <c r="O58" s="42">
        <v>30.885670105758003</v>
      </c>
      <c r="P58" s="42">
        <v>28.675052105758091</v>
      </c>
      <c r="Q58" s="42">
        <v>20.74149442153719</v>
      </c>
      <c r="R58" s="42">
        <v>13.788263737316257</v>
      </c>
    </row>
    <row r="59" spans="1:18" x14ac:dyDescent="0.3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G59" s="42">
        <v>0.12246883422820076</v>
      </c>
      <c r="H59" s="42">
        <v>44.770165944229532</v>
      </c>
      <c r="I59" s="42">
        <v>41.820058523620261</v>
      </c>
      <c r="J59" s="42">
        <v>35.652642283147387</v>
      </c>
      <c r="K59" s="42">
        <v>105.03441476635318</v>
      </c>
      <c r="M59" s="42">
        <v>22.735873834983536</v>
      </c>
      <c r="N59" s="42">
        <v>0.12246883422820076</v>
      </c>
      <c r="O59" s="42">
        <v>44.770165944229532</v>
      </c>
      <c r="P59" s="42">
        <v>41.820058523620261</v>
      </c>
      <c r="Q59" s="42">
        <v>35.652642283147387</v>
      </c>
      <c r="R59" s="42">
        <v>105.03441476635318</v>
      </c>
    </row>
    <row r="60" spans="1:18" x14ac:dyDescent="0.3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G60" s="42">
        <v>130.1826890599358</v>
      </c>
      <c r="H60" s="42">
        <v>24.960646059935783</v>
      </c>
      <c r="I60" s="42">
        <v>17.059123059935843</v>
      </c>
      <c r="J60" s="42">
        <v>18.271593059935782</v>
      </c>
      <c r="K60" s="42">
        <v>18.555145059935796</v>
      </c>
      <c r="M60" s="42">
        <v>13.547315000000083</v>
      </c>
      <c r="N60" s="42">
        <v>129.51068905993588</v>
      </c>
      <c r="O60" s="42">
        <v>24.288646059935871</v>
      </c>
      <c r="P60" s="42">
        <v>16.387123059935931</v>
      </c>
      <c r="Q60" s="42">
        <v>17.59959305993587</v>
      </c>
      <c r="R60" s="42">
        <v>17.883145059935885</v>
      </c>
    </row>
    <row r="61" spans="1:18" x14ac:dyDescent="0.3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G61" s="42">
        <v>-104.04682329151228</v>
      </c>
      <c r="H61" s="42">
        <v>-92.029019934790341</v>
      </c>
      <c r="I61" s="42">
        <v>-89.222447801879014</v>
      </c>
      <c r="J61" s="42">
        <v>-101.09417771286014</v>
      </c>
      <c r="K61" s="42">
        <v>-66.743524383018226</v>
      </c>
      <c r="M61" s="42">
        <v>-27.272408211521885</v>
      </c>
      <c r="N61" s="42">
        <v>-103.21982329151234</v>
      </c>
      <c r="O61" s="42">
        <v>-91.2020199347904</v>
      </c>
      <c r="P61" s="42">
        <v>-88.395447801879072</v>
      </c>
      <c r="Q61" s="42">
        <v>-100.26717771286019</v>
      </c>
      <c r="R61" s="42">
        <v>-65.91652438301827</v>
      </c>
    </row>
    <row r="62" spans="1:18" x14ac:dyDescent="0.3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G62" s="42">
        <v>76.602904905212981</v>
      </c>
      <c r="H62" s="42">
        <v>75.908724935212959</v>
      </c>
      <c r="I62" s="42">
        <v>76.204493945212974</v>
      </c>
      <c r="J62" s="42">
        <v>72.574189250107381</v>
      </c>
      <c r="K62" s="42">
        <v>63.665522575001845</v>
      </c>
      <c r="M62" s="42">
        <v>25.853146149894513</v>
      </c>
      <c r="N62" s="42">
        <v>73.83190490521298</v>
      </c>
      <c r="O62" s="42">
        <v>73.137724935212958</v>
      </c>
      <c r="P62" s="42">
        <v>73.433493945212973</v>
      </c>
      <c r="Q62" s="42">
        <v>69.80318925010738</v>
      </c>
      <c r="R62" s="42">
        <v>60.894522575001844</v>
      </c>
    </row>
    <row r="63" spans="1:18" x14ac:dyDescent="0.3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G63" s="42">
        <v>22.754264779282764</v>
      </c>
      <c r="H63" s="42">
        <v>10.471219529516894</v>
      </c>
      <c r="I63" s="42">
        <v>12.818944529516884</v>
      </c>
      <c r="J63" s="42">
        <v>13.862955168656185</v>
      </c>
      <c r="K63" s="42">
        <v>14.811098807795389</v>
      </c>
      <c r="M63" s="42">
        <v>-28.446890917417868</v>
      </c>
      <c r="N63" s="42">
        <v>8.4142647792827532</v>
      </c>
      <c r="O63" s="42">
        <v>-3.8687804704831166</v>
      </c>
      <c r="P63" s="42">
        <v>-1.5210554704831267</v>
      </c>
      <c r="Q63" s="42">
        <v>-0.47704483134382514</v>
      </c>
      <c r="R63" s="42">
        <v>0.4710988077953786</v>
      </c>
    </row>
    <row r="64" spans="1:18" x14ac:dyDescent="0.3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G64" s="42">
        <v>80.313252901302846</v>
      </c>
      <c r="H64" s="42">
        <v>80.247700901302878</v>
      </c>
      <c r="I64" s="42">
        <v>90.671718935262689</v>
      </c>
      <c r="J64" s="42">
        <v>93.100901802986115</v>
      </c>
      <c r="K64" s="42">
        <v>110.88345322391272</v>
      </c>
      <c r="M64" s="42">
        <v>274.51891338102729</v>
      </c>
      <c r="N64" s="42">
        <v>79.948252901302837</v>
      </c>
      <c r="O64" s="42">
        <v>79.882700901302869</v>
      </c>
      <c r="P64" s="42">
        <v>90.30671893526268</v>
      </c>
      <c r="Q64" s="42">
        <v>92.735901802986106</v>
      </c>
      <c r="R64" s="42">
        <v>110.51845322391272</v>
      </c>
    </row>
    <row r="65" spans="1:18" x14ac:dyDescent="0.3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G65" s="42">
        <v>62.974294951353627</v>
      </c>
      <c r="H65" s="42">
        <v>41.325809951353641</v>
      </c>
      <c r="I65" s="42">
        <v>41.318853951353631</v>
      </c>
      <c r="J65" s="42">
        <v>30.049750418554328</v>
      </c>
      <c r="K65" s="42">
        <v>18.785399885755027</v>
      </c>
      <c r="M65" s="42">
        <v>41.80808859839793</v>
      </c>
      <c r="N65" s="42">
        <v>63.66529495135363</v>
      </c>
      <c r="O65" s="42">
        <v>42.016809951353643</v>
      </c>
      <c r="P65" s="42">
        <v>42.009853951353634</v>
      </c>
      <c r="Q65" s="42">
        <v>30.740750418554331</v>
      </c>
      <c r="R65" s="42">
        <v>19.476399885755029</v>
      </c>
    </row>
    <row r="66" spans="1:18" x14ac:dyDescent="0.3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M66" s="42">
        <v>1.2484980000000014</v>
      </c>
      <c r="N66" s="42">
        <v>-8.415499999999998E-2</v>
      </c>
      <c r="O66" s="42">
        <v>1.2484980000000014</v>
      </c>
      <c r="P66" s="42">
        <v>1.2484980000000014</v>
      </c>
      <c r="Q66" s="42">
        <v>1.2484980000000014</v>
      </c>
      <c r="R66" s="42">
        <v>1.2484980000000014</v>
      </c>
    </row>
    <row r="67" spans="1:18" x14ac:dyDescent="0.3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G67" s="42">
        <v>23.156412781387143</v>
      </c>
      <c r="H67" s="42">
        <v>18.827615781387145</v>
      </c>
      <c r="I67" s="42">
        <v>18.866614781387142</v>
      </c>
      <c r="J67" s="42">
        <v>18.256513494948187</v>
      </c>
      <c r="K67" s="42">
        <v>20.49435220850923</v>
      </c>
      <c r="M67" s="42">
        <v>23.493808859316868</v>
      </c>
      <c r="N67" s="42">
        <v>24.917412781387142</v>
      </c>
      <c r="O67" s="42">
        <v>20.588615781387141</v>
      </c>
      <c r="P67" s="42">
        <v>20.627614781387141</v>
      </c>
      <c r="Q67" s="42">
        <v>20.017513494948187</v>
      </c>
      <c r="R67" s="42">
        <v>22.25535220850923</v>
      </c>
    </row>
    <row r="68" spans="1:18" x14ac:dyDescent="0.3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G68" s="42">
        <v>-0.40773007711182352</v>
      </c>
      <c r="H68" s="42">
        <v>-1.1432800771118234</v>
      </c>
      <c r="I68" s="42">
        <v>-0.95482907711182274</v>
      </c>
      <c r="J68" s="42">
        <v>-1.2558670771118234</v>
      </c>
      <c r="K68" s="42">
        <v>-0.93387107711182293</v>
      </c>
      <c r="M68" s="42">
        <v>0.2280538379406154</v>
      </c>
      <c r="N68" s="42">
        <v>1.2572699228881765</v>
      </c>
      <c r="O68" s="42">
        <v>0.52171992288817637</v>
      </c>
      <c r="P68" s="42">
        <v>0.71017092288817718</v>
      </c>
      <c r="Q68" s="42">
        <v>0.4091329228881766</v>
      </c>
      <c r="R68" s="42">
        <v>0.73112892288817699</v>
      </c>
    </row>
    <row r="69" spans="1:18" x14ac:dyDescent="0.3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G69" s="42">
        <v>-749.77036150851472</v>
      </c>
      <c r="H69" s="42">
        <v>-750.21681850851473</v>
      </c>
      <c r="I69" s="42">
        <v>-750.21681850851473</v>
      </c>
      <c r="J69" s="42">
        <v>-750.21681850851473</v>
      </c>
      <c r="K69" s="42">
        <v>-750.21681850851473</v>
      </c>
      <c r="M69" s="42">
        <v>32.664181491485316</v>
      </c>
      <c r="N69" s="42">
        <v>33.110638491485311</v>
      </c>
      <c r="O69" s="42">
        <v>32.664181491485316</v>
      </c>
      <c r="P69" s="42">
        <v>32.664181491485316</v>
      </c>
      <c r="Q69" s="42">
        <v>32.664181491485316</v>
      </c>
      <c r="R69" s="42">
        <v>32.664181491485316</v>
      </c>
    </row>
    <row r="70" spans="1:18" x14ac:dyDescent="0.3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G70" s="42">
        <v>88.241222281368138</v>
      </c>
      <c r="H70" s="42">
        <v>160.87930472328208</v>
      </c>
      <c r="I70" s="42">
        <v>62.955161838033519</v>
      </c>
      <c r="J70" s="42">
        <v>65.596695466517332</v>
      </c>
      <c r="K70" s="42">
        <v>65.386883260376209</v>
      </c>
      <c r="M70" s="42">
        <v>109.08065443970632</v>
      </c>
      <c r="N70" s="42">
        <v>88.202222281368137</v>
      </c>
      <c r="O70" s="42">
        <v>160.84030472328209</v>
      </c>
      <c r="P70" s="42">
        <v>62.916161838033517</v>
      </c>
      <c r="Q70" s="42">
        <v>65.55769546651733</v>
      </c>
      <c r="R70" s="42">
        <v>65.347883260376207</v>
      </c>
    </row>
    <row r="71" spans="1:18" x14ac:dyDescent="0.3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G71" s="42">
        <v>-21.45242403668761</v>
      </c>
      <c r="H71" s="42">
        <v>-9.4373398353880162</v>
      </c>
      <c r="I71" s="42">
        <v>-51.570116940038147</v>
      </c>
      <c r="J71" s="42">
        <v>-56.524692355638692</v>
      </c>
      <c r="K71" s="42">
        <v>-54.971398458534466</v>
      </c>
      <c r="M71" s="42">
        <v>-7.0838287821275578</v>
      </c>
      <c r="N71" s="42">
        <v>-64.112424036685809</v>
      </c>
      <c r="O71" s="42">
        <v>-52.097339835386222</v>
      </c>
      <c r="P71" s="42">
        <v>-94.230116940036353</v>
      </c>
      <c r="Q71" s="42">
        <v>-99.184692355636898</v>
      </c>
      <c r="R71" s="42">
        <v>-97.631398458532672</v>
      </c>
    </row>
    <row r="72" spans="1:18" x14ac:dyDescent="0.3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M72" s="40">
        <v>-70</v>
      </c>
      <c r="N72" s="40">
        <v>2.3710000000000093</v>
      </c>
      <c r="O72" s="40">
        <v>2.3710000000000093</v>
      </c>
      <c r="P72" s="40">
        <v>2.3710000000000093</v>
      </c>
      <c r="Q72" s="40">
        <v>2.3710000000000093</v>
      </c>
      <c r="R72" s="40">
        <v>2.3710000000000093</v>
      </c>
    </row>
    <row r="73" spans="1:18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M73" s="40">
        <v>-103.66917100999999</v>
      </c>
      <c r="N73" s="40">
        <v>-103.66917100999999</v>
      </c>
      <c r="O73" s="40">
        <v>-152.89543331000002</v>
      </c>
      <c r="P73" s="40">
        <v>-152.25038873857142</v>
      </c>
      <c r="Q73" s="40">
        <v>-114.22617917000002</v>
      </c>
      <c r="R73" s="40">
        <v>-4.4966302550000279</v>
      </c>
    </row>
    <row r="74" spans="1:18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M74" s="40">
        <v>232.08378027173012</v>
      </c>
      <c r="N74" s="40">
        <v>692.92566600000032</v>
      </c>
      <c r="O74" s="40">
        <v>638.42387897366029</v>
      </c>
      <c r="P74" s="40">
        <v>707.73783978803908</v>
      </c>
      <c r="Q74" s="40">
        <v>677.1380196304392</v>
      </c>
      <c r="R74" s="40">
        <v>633.60533909216906</v>
      </c>
    </row>
    <row r="75" spans="1:18" x14ac:dyDescent="0.3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G75" s="40">
        <v>47.05505513778553</v>
      </c>
      <c r="H75" s="40">
        <v>47.624288137794792</v>
      </c>
      <c r="I75" s="40">
        <v>50.235311137792451</v>
      </c>
      <c r="J75" s="40">
        <v>67.358263959231408</v>
      </c>
      <c r="K75" s="40">
        <v>58.329475114041998</v>
      </c>
      <c r="M75" s="40">
        <v>17.973435425643402</v>
      </c>
      <c r="N75" s="40">
        <v>19.423055137787742</v>
      </c>
      <c r="O75" s="40">
        <v>19.992288137797004</v>
      </c>
      <c r="P75" s="40">
        <v>22.603311137794662</v>
      </c>
      <c r="Q75" s="40">
        <v>39.72626395923362</v>
      </c>
      <c r="R75" s="40">
        <v>30.697475114044209</v>
      </c>
    </row>
    <row r="76" spans="1:18" x14ac:dyDescent="0.3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G76" s="43">
        <v>874.9297648777092</v>
      </c>
      <c r="H76" s="43">
        <v>1051.903142676354</v>
      </c>
      <c r="I76" s="43">
        <v>1104.3896763453449</v>
      </c>
      <c r="J76" s="43">
        <v>897.60008150840258</v>
      </c>
      <c r="K76" s="43">
        <v>1099.6370500301618</v>
      </c>
      <c r="M76" s="49">
        <v>35.943541638999704</v>
      </c>
      <c r="N76" s="49">
        <v>539.56176525771207</v>
      </c>
      <c r="O76" s="49">
        <v>716.5351430563569</v>
      </c>
      <c r="P76" s="49">
        <v>769.02167672534779</v>
      </c>
      <c r="Q76" s="49">
        <v>562.23208188840545</v>
      </c>
      <c r="R76" s="49">
        <v>764.26905041016471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T78"/>
  <sheetViews>
    <sheetView showGridLines="0" workbookViewId="0"/>
  </sheetViews>
  <sheetFormatPr defaultRowHeight="14.4" x14ac:dyDescent="0.3"/>
  <cols>
    <col min="1" max="1" width="40.6640625" customWidth="1"/>
    <col min="2" max="11" width="12.6640625" customWidth="1"/>
    <col min="13" max="18" width="12.88671875" customWidth="1"/>
  </cols>
  <sheetData>
    <row r="1" spans="1:20" x14ac:dyDescent="0.3">
      <c r="A1" s="44" t="s">
        <v>166</v>
      </c>
      <c r="B1" s="44"/>
      <c r="M1" s="47" t="s">
        <v>174</v>
      </c>
      <c r="N1" s="47"/>
      <c r="O1" s="47"/>
      <c r="P1" s="47"/>
      <c r="Q1" s="47"/>
      <c r="R1" s="47"/>
      <c r="T1" s="47"/>
    </row>
    <row r="2" spans="1:20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M2" s="48" t="s">
        <v>173</v>
      </c>
      <c r="N2" s="48" t="s">
        <v>175</v>
      </c>
      <c r="O2" s="48" t="s">
        <v>177</v>
      </c>
      <c r="P2" s="48" t="s">
        <v>178</v>
      </c>
      <c r="Q2" s="48" t="s">
        <v>179</v>
      </c>
      <c r="R2" s="48" t="s">
        <v>180</v>
      </c>
    </row>
    <row r="3" spans="1:20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M3" s="40">
        <v>401.46005774545483</v>
      </c>
      <c r="N3" s="40">
        <v>178.32991000000038</v>
      </c>
      <c r="O3" s="40">
        <v>250.12490999999864</v>
      </c>
      <c r="P3" s="40">
        <v>308.91355776284763</v>
      </c>
      <c r="Q3" s="40">
        <v>153.57555776285881</v>
      </c>
      <c r="R3" s="40">
        <v>135.38174613782758</v>
      </c>
    </row>
    <row r="4" spans="1:20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M4" s="42">
        <v>7.2479100000005019</v>
      </c>
      <c r="N4" s="42">
        <v>63.371910000000298</v>
      </c>
      <c r="O4" s="42">
        <v>149.37891000000036</v>
      </c>
      <c r="P4" s="42">
        <v>180.86891000000014</v>
      </c>
      <c r="Q4" s="42">
        <v>163.37491000000045</v>
      </c>
      <c r="R4" s="42">
        <v>163.37491000000045</v>
      </c>
    </row>
    <row r="5" spans="1:20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M5" s="42">
        <v>20.019000000000233</v>
      </c>
      <c r="N5" s="42">
        <v>23.324999999999818</v>
      </c>
      <c r="O5" s="42">
        <v>23.324999999998909</v>
      </c>
      <c r="P5" s="42">
        <v>25.324999999998909</v>
      </c>
      <c r="Q5" s="42">
        <v>3.6909999999998035</v>
      </c>
      <c r="R5" s="42">
        <v>-9.3090000000001965</v>
      </c>
    </row>
    <row r="6" spans="1:20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M6" s="42">
        <v>-118.67285225454907</v>
      </c>
      <c r="N6" s="42">
        <v>-1.8880000000008295</v>
      </c>
      <c r="O6" s="42">
        <v>-1.8880000000008295</v>
      </c>
      <c r="P6" s="42">
        <v>-1.8880000000008295</v>
      </c>
      <c r="Q6" s="42">
        <v>-1.8880000000008295</v>
      </c>
      <c r="R6" s="42">
        <v>-1.8880000000008295</v>
      </c>
    </row>
    <row r="7" spans="1:20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M7" s="42">
        <v>317.05500000000575</v>
      </c>
      <c r="N7" s="42">
        <v>1.8000000002757588E-2</v>
      </c>
      <c r="O7" s="42">
        <v>2.8579999999947177</v>
      </c>
      <c r="P7" s="42">
        <v>12.541647762848697</v>
      </c>
      <c r="Q7" s="42">
        <v>13.925647762853259</v>
      </c>
      <c r="R7" s="42">
        <v>17.731836137822938</v>
      </c>
    </row>
    <row r="8" spans="1:20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M8" s="42">
        <v>99.82799999999952</v>
      </c>
      <c r="N8" s="42">
        <v>74.59900000000016</v>
      </c>
      <c r="O8" s="42">
        <v>64.59900000000016</v>
      </c>
      <c r="P8" s="42">
        <v>80.59900000000016</v>
      </c>
      <c r="Q8" s="42">
        <v>-21.40099999999984</v>
      </c>
      <c r="R8" s="42">
        <v>-46.40099999999984</v>
      </c>
    </row>
    <row r="9" spans="1:20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M9" s="42">
        <v>70.371999999999389</v>
      </c>
      <c r="N9" s="42">
        <v>57.997999999999593</v>
      </c>
      <c r="O9" s="42">
        <v>57.997999999999593</v>
      </c>
      <c r="P9" s="42">
        <v>52.997999999999593</v>
      </c>
      <c r="Q9" s="42">
        <v>19.997999999999593</v>
      </c>
      <c r="R9" s="42">
        <v>20.997999999999593</v>
      </c>
    </row>
    <row r="10" spans="1:20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M10" s="42">
        <v>1.1009999999999991</v>
      </c>
      <c r="N10" s="42">
        <v>-2.7839999999999989</v>
      </c>
      <c r="O10" s="42">
        <v>-3.8359999999999985</v>
      </c>
      <c r="P10" s="42">
        <v>-4.2209999999999965</v>
      </c>
      <c r="Q10" s="42">
        <v>-4.0069999999999979</v>
      </c>
      <c r="R10" s="42">
        <v>-4.0069999999999979</v>
      </c>
    </row>
    <row r="11" spans="1:20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M11" s="42">
        <v>4.2999999999999261E-2</v>
      </c>
      <c r="N11" s="42">
        <v>-0.58299999999999841</v>
      </c>
      <c r="O11" s="42">
        <v>-6.5829999999999984</v>
      </c>
      <c r="P11" s="42">
        <v>-1.5829999999999984</v>
      </c>
      <c r="Q11" s="42">
        <v>-1.5829999999999984</v>
      </c>
      <c r="R11" s="42">
        <v>-0.58299999999999841</v>
      </c>
    </row>
    <row r="12" spans="1:20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M12" s="42">
        <v>4.4670000000000982</v>
      </c>
      <c r="N12" s="42">
        <v>-35.726999999999862</v>
      </c>
      <c r="O12" s="42">
        <v>-35.726999999999862</v>
      </c>
      <c r="P12" s="42">
        <v>-35.726999999999862</v>
      </c>
      <c r="Q12" s="42">
        <v>-18.535000000000082</v>
      </c>
      <c r="R12" s="42">
        <v>-4.5350000000000819</v>
      </c>
    </row>
    <row r="13" spans="1:20" x14ac:dyDescent="0.3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G13" s="40">
        <v>-214.86865632891841</v>
      </c>
      <c r="H13" s="40">
        <v>-157.07410464032864</v>
      </c>
      <c r="I13" s="40">
        <v>-168.83529267745325</v>
      </c>
      <c r="J13" s="40">
        <v>-163.98794493616151</v>
      </c>
      <c r="K13" s="40">
        <v>-133.23005205392064</v>
      </c>
      <c r="M13" s="40">
        <v>158.33369696325462</v>
      </c>
      <c r="N13" s="40">
        <v>-23.397656328918401</v>
      </c>
      <c r="O13" s="40">
        <v>34.396895359671362</v>
      </c>
      <c r="P13" s="40">
        <v>22.63570732254675</v>
      </c>
      <c r="Q13" s="40">
        <v>27.483055063838492</v>
      </c>
      <c r="R13" s="40">
        <v>58.240947946079359</v>
      </c>
    </row>
    <row r="14" spans="1:20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M14" s="42">
        <v>301.14206399999995</v>
      </c>
      <c r="N14" s="42">
        <v>150.31451953092807</v>
      </c>
      <c r="O14" s="42">
        <v>1.7804415309280444</v>
      </c>
      <c r="P14" s="42">
        <v>1.7804415309280444</v>
      </c>
      <c r="Q14" s="42">
        <v>13.024411530928035</v>
      </c>
      <c r="R14" s="42">
        <v>33.228682000000219</v>
      </c>
    </row>
    <row r="15" spans="1:20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M15" s="42">
        <v>-47.388952079362014</v>
      </c>
      <c r="N15" s="42">
        <v>-25.811423079362157</v>
      </c>
      <c r="O15" s="42">
        <v>-5.5070760793620934</v>
      </c>
      <c r="P15" s="42">
        <v>-4.6626740793619774</v>
      </c>
      <c r="Q15" s="42">
        <v>-4.8890270793621085</v>
      </c>
      <c r="R15" s="42">
        <v>-5.5874755793620352</v>
      </c>
    </row>
    <row r="16" spans="1:20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M16" s="42">
        <v>11.886000000000024</v>
      </c>
      <c r="N16" s="42">
        <v>17.713000000000022</v>
      </c>
      <c r="O16" s="42">
        <v>19.076999999999998</v>
      </c>
      <c r="P16" s="42">
        <v>22.802000000000021</v>
      </c>
      <c r="Q16" s="42">
        <v>16.814000000000021</v>
      </c>
      <c r="R16" s="42">
        <v>16.814000000000021</v>
      </c>
    </row>
    <row r="17" spans="1:18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M17" s="42">
        <v>-13.909898839047617</v>
      </c>
      <c r="N17" s="42">
        <v>-13.909814839047618</v>
      </c>
      <c r="O17" s="42">
        <v>-13.909898839047619</v>
      </c>
      <c r="P17" s="42">
        <v>-13.909898839047619</v>
      </c>
      <c r="Q17" s="42">
        <v>-13.909898839047619</v>
      </c>
      <c r="R17" s="42">
        <v>-13.909898839047619</v>
      </c>
    </row>
    <row r="18" spans="1:18" x14ac:dyDescent="0.3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G18" s="42">
        <v>-269.03764157357602</v>
      </c>
      <c r="H18" s="42">
        <v>-90.348022009267112</v>
      </c>
      <c r="I18" s="42">
        <v>-106.81455826510083</v>
      </c>
      <c r="J18" s="42">
        <v>-107.78332926510066</v>
      </c>
      <c r="K18" s="42">
        <v>-89.447150778851125</v>
      </c>
      <c r="M18" s="42">
        <v>-105.24279311833564</v>
      </c>
      <c r="N18" s="42">
        <v>-156.0626415735758</v>
      </c>
      <c r="O18" s="42">
        <v>22.626977990733138</v>
      </c>
      <c r="P18" s="42">
        <v>6.1604417348994218</v>
      </c>
      <c r="Q18" s="42">
        <v>5.1916707348995885</v>
      </c>
      <c r="R18" s="42">
        <v>23.527849221149125</v>
      </c>
    </row>
    <row r="19" spans="1:18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M19" s="42">
        <v>16.601999999999975</v>
      </c>
      <c r="N19" s="42">
        <v>1.0009999999999764</v>
      </c>
      <c r="O19" s="42">
        <v>1.0009999999999764</v>
      </c>
      <c r="P19" s="42">
        <v>1.0009999999999764</v>
      </c>
      <c r="Q19" s="42">
        <v>1.0009999999999764</v>
      </c>
      <c r="R19" s="42">
        <v>1.0009999999999764</v>
      </c>
    </row>
    <row r="20" spans="1:18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M20" s="42">
        <v>6.4638289999999898</v>
      </c>
      <c r="N20" s="42">
        <v>-0.56593600000000777</v>
      </c>
      <c r="O20" s="42">
        <v>-0.86164600000000746</v>
      </c>
      <c r="P20" s="42">
        <v>0.23682099999999195</v>
      </c>
      <c r="Q20" s="42">
        <v>2.4339999999995143E-2</v>
      </c>
      <c r="R20" s="42">
        <v>-0.72381300000000692</v>
      </c>
    </row>
    <row r="21" spans="1:18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M21" s="42">
        <v>-10.076619000000022</v>
      </c>
      <c r="N21" s="42">
        <v>-7.4948474607729736</v>
      </c>
      <c r="O21" s="42">
        <v>-11.692760620761021</v>
      </c>
      <c r="P21" s="42">
        <v>-11.455595132093009</v>
      </c>
      <c r="Q21" s="42">
        <v>-12.873418407466005</v>
      </c>
      <c r="R21" s="42">
        <v>-19.57812118002704</v>
      </c>
    </row>
    <row r="22" spans="1:18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M22" s="42">
        <v>2.6380810000000139</v>
      </c>
      <c r="N22" s="42">
        <v>15.770277509335017</v>
      </c>
      <c r="O22" s="42">
        <v>20.260103330000007</v>
      </c>
      <c r="P22" s="42">
        <v>19.571130588691005</v>
      </c>
      <c r="Q22" s="42">
        <v>19.511045940932007</v>
      </c>
      <c r="R22" s="42">
        <v>19.879794140412002</v>
      </c>
    </row>
    <row r="23" spans="1:18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M23" s="42">
        <v>-3.7800139999999374</v>
      </c>
      <c r="N23" s="42">
        <v>-4.3517904164230004</v>
      </c>
      <c r="O23" s="42">
        <v>1.6227540471809903</v>
      </c>
      <c r="P23" s="42">
        <v>1.1120405185309892</v>
      </c>
      <c r="Q23" s="42">
        <v>3.5889311829549797</v>
      </c>
      <c r="R23" s="42">
        <v>3.5889311829549797</v>
      </c>
    </row>
    <row r="24" spans="1:18" x14ac:dyDescent="0.3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G24" s="40">
        <v>-532.1067493679875</v>
      </c>
      <c r="H24" s="40">
        <v>-532.176023367987</v>
      </c>
      <c r="I24" s="40">
        <v>-530.7154663679903</v>
      </c>
      <c r="J24" s="40">
        <v>-638.76673106167982</v>
      </c>
      <c r="K24" s="40">
        <v>-624.3060466383813</v>
      </c>
      <c r="M24" s="40">
        <v>-595.49153769949953</v>
      </c>
      <c r="N24" s="40">
        <v>-658.18939029568901</v>
      </c>
      <c r="O24" s="40">
        <v>-658.2586642956885</v>
      </c>
      <c r="P24" s="40">
        <v>-656.79810729568999</v>
      </c>
      <c r="Q24" s="40">
        <v>-764.84937198937951</v>
      </c>
      <c r="R24" s="40">
        <v>-750.38868756608099</v>
      </c>
    </row>
    <row r="25" spans="1:18" x14ac:dyDescent="0.3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G25" s="42">
        <v>-270.91266292201544</v>
      </c>
      <c r="H25" s="42">
        <v>-270.91266292201544</v>
      </c>
      <c r="I25" s="42">
        <v>-522.98466292201738</v>
      </c>
      <c r="J25" s="42">
        <v>-620.12666292201538</v>
      </c>
      <c r="K25" s="42">
        <v>-601.47466292201534</v>
      </c>
      <c r="M25" s="42">
        <v>-543.37530384971797</v>
      </c>
      <c r="N25" s="42">
        <v>-601.41830384971763</v>
      </c>
      <c r="O25" s="42">
        <v>-601.41830384971763</v>
      </c>
      <c r="P25" s="42">
        <v>-599.86330384971916</v>
      </c>
      <c r="Q25" s="42">
        <v>-697.00530384971717</v>
      </c>
      <c r="R25" s="42">
        <v>-678.35330384971712</v>
      </c>
    </row>
    <row r="26" spans="1:18" x14ac:dyDescent="0.3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G26" s="42">
        <v>-261.19408644597252</v>
      </c>
      <c r="H26" s="42">
        <v>-261.26336044597247</v>
      </c>
      <c r="I26" s="42">
        <v>-7.7308034459729242</v>
      </c>
      <c r="J26" s="42">
        <v>-18.640068139663526</v>
      </c>
      <c r="K26" s="42">
        <v>-22.831383716365053</v>
      </c>
      <c r="M26" s="42">
        <v>-52.11623384978202</v>
      </c>
      <c r="N26" s="42">
        <v>-56.771086445972287</v>
      </c>
      <c r="O26" s="42">
        <v>-56.840360445972237</v>
      </c>
      <c r="P26" s="42">
        <v>-56.934803445972648</v>
      </c>
      <c r="Q26" s="42">
        <v>-67.84406813966325</v>
      </c>
      <c r="R26" s="42">
        <v>-72.035383716364777</v>
      </c>
    </row>
    <row r="27" spans="1:18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650.71113694277642</v>
      </c>
      <c r="H27" s="40">
        <v>638.27921434041559</v>
      </c>
      <c r="I27" s="40">
        <v>551.37804728040214</v>
      </c>
      <c r="J27" s="40">
        <v>680.57844751002722</v>
      </c>
      <c r="K27" s="40">
        <v>758.07929334794244</v>
      </c>
      <c r="M27" s="40">
        <v>562.36844639883179</v>
      </c>
      <c r="N27" s="40">
        <v>723.11513694277642</v>
      </c>
      <c r="O27" s="40">
        <v>710.68321434041559</v>
      </c>
      <c r="P27" s="40">
        <v>623.78204728040214</v>
      </c>
      <c r="Q27" s="40">
        <v>752.98244751002721</v>
      </c>
      <c r="R27" s="40">
        <v>830.48329334794244</v>
      </c>
    </row>
    <row r="28" spans="1:18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M28" s="42">
        <v>50.396961000000033</v>
      </c>
      <c r="N28" s="42">
        <v>50.396961000000033</v>
      </c>
      <c r="O28" s="42">
        <v>67.224162999999976</v>
      </c>
      <c r="P28" s="42">
        <v>67.224162999999976</v>
      </c>
      <c r="Q28" s="42">
        <v>67.224162999999976</v>
      </c>
      <c r="R28" s="42">
        <v>90.176324000000136</v>
      </c>
    </row>
    <row r="29" spans="1:18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608.29048039330064</v>
      </c>
      <c r="H29" s="42">
        <v>604.77751901624549</v>
      </c>
      <c r="I29" s="42">
        <v>517.87635195623216</v>
      </c>
      <c r="J29" s="42">
        <v>592.9482193479422</v>
      </c>
      <c r="K29" s="42">
        <v>592.9482193479422</v>
      </c>
      <c r="M29" s="42">
        <v>451.7567898493561</v>
      </c>
      <c r="N29" s="42">
        <v>612.50348039330083</v>
      </c>
      <c r="O29" s="42">
        <v>608.99051901624568</v>
      </c>
      <c r="P29" s="42">
        <v>522.08935195623235</v>
      </c>
      <c r="Q29" s="42">
        <v>597.16121934794239</v>
      </c>
      <c r="R29" s="42">
        <v>597.16121934794239</v>
      </c>
    </row>
    <row r="30" spans="1:18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M30" s="42">
        <v>145.5</v>
      </c>
      <c r="N30" s="42">
        <v>145.5</v>
      </c>
      <c r="O30" s="42">
        <v>145.5</v>
      </c>
      <c r="P30" s="42">
        <v>145.5</v>
      </c>
      <c r="Q30" s="42">
        <v>145.5</v>
      </c>
      <c r="R30" s="42">
        <v>145.5</v>
      </c>
    </row>
    <row r="31" spans="1:18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M31" s="42">
        <v>-85.285304450524166</v>
      </c>
      <c r="N31" s="42">
        <v>-85.285304450524166</v>
      </c>
      <c r="O31" s="42">
        <v>-111.03146767582994</v>
      </c>
      <c r="P31" s="42">
        <v>-111.03146767582994</v>
      </c>
      <c r="Q31" s="42">
        <v>-56.902934837914998</v>
      </c>
      <c r="R31" s="42">
        <v>-2.3542500000000075</v>
      </c>
    </row>
    <row r="32" spans="1:18" x14ac:dyDescent="0.3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G32" s="40">
        <v>1098.1036028199305</v>
      </c>
      <c r="H32" s="40">
        <v>1160.8999510382037</v>
      </c>
      <c r="I32" s="40">
        <v>1076.2011581979496</v>
      </c>
      <c r="J32" s="40">
        <v>864.34520383472591</v>
      </c>
      <c r="K32" s="40">
        <v>939.26005058398005</v>
      </c>
      <c r="M32" s="40">
        <v>583.57650531450054</v>
      </c>
      <c r="N32" s="40">
        <v>473.70192981992841</v>
      </c>
      <c r="O32" s="40">
        <v>536.49827803820153</v>
      </c>
      <c r="P32" s="40">
        <v>584.78252819794761</v>
      </c>
      <c r="Q32" s="40">
        <v>559.48477716805792</v>
      </c>
      <c r="R32" s="40">
        <v>634.39962391731206</v>
      </c>
    </row>
    <row r="33" spans="1:18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M33" s="42">
        <v>105.86153200000001</v>
      </c>
      <c r="N33" s="42">
        <v>105.86153200000001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</row>
    <row r="34" spans="1:18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M34" s="42">
        <v>46.757556177793958</v>
      </c>
      <c r="N34" s="42">
        <v>43.833533077532593</v>
      </c>
      <c r="O34" s="42">
        <v>2.857649434112318</v>
      </c>
      <c r="P34" s="42">
        <v>-64.307060329057549</v>
      </c>
      <c r="Q34" s="42">
        <v>-10.097931648043414</v>
      </c>
      <c r="R34" s="42">
        <v>-0.83339979784886964</v>
      </c>
    </row>
    <row r="35" spans="1:18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M35" s="42">
        <v>436.41794100857442</v>
      </c>
      <c r="N35" s="42">
        <v>280.9517598436064</v>
      </c>
      <c r="O35" s="42">
        <v>352.89586386360406</v>
      </c>
      <c r="P35" s="42">
        <v>352.41322082360603</v>
      </c>
      <c r="Q35" s="42">
        <v>345.98955772514364</v>
      </c>
      <c r="R35" s="42">
        <v>344.0124652954305</v>
      </c>
    </row>
    <row r="36" spans="1:18" x14ac:dyDescent="0.3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G36" s="42">
        <v>275.60463307191606</v>
      </c>
      <c r="H36" s="42">
        <v>326.51326555231367</v>
      </c>
      <c r="I36" s="42">
        <v>407.94523495693909</v>
      </c>
      <c r="J36" s="42">
        <v>400.84861643971203</v>
      </c>
      <c r="K36" s="42">
        <v>404.69185380268243</v>
      </c>
      <c r="M36" s="42">
        <v>89.081898599507895</v>
      </c>
      <c r="N36" s="42">
        <v>138.72463307191595</v>
      </c>
      <c r="O36" s="42">
        <v>189.63326555231356</v>
      </c>
      <c r="P36" s="42">
        <v>271.06523495693898</v>
      </c>
      <c r="Q36" s="42">
        <v>263.96861643971192</v>
      </c>
      <c r="R36" s="42">
        <v>267.81185380268232</v>
      </c>
    </row>
    <row r="37" spans="1:18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M37" s="42">
        <v>-4.2059245228242617</v>
      </c>
      <c r="N37" s="42">
        <v>5.882788638119564</v>
      </c>
      <c r="O37" s="42">
        <v>5.882788638119564</v>
      </c>
      <c r="P37" s="42">
        <v>-4.345150403153184</v>
      </c>
      <c r="Q37" s="42">
        <v>-2.0850272846905682</v>
      </c>
      <c r="R37" s="42">
        <v>16.147341329531628</v>
      </c>
    </row>
    <row r="38" spans="1:18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M38" s="42">
        <v>1.3642420526593924E-12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</row>
    <row r="39" spans="1:18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M39" s="42">
        <v>-151.51302866191986</v>
      </c>
      <c r="N39" s="42">
        <v>-151.51302866191986</v>
      </c>
      <c r="O39" s="42">
        <v>-151.51302866191986</v>
      </c>
      <c r="P39" s="42">
        <v>-104.99675386129286</v>
      </c>
      <c r="Q39" s="42">
        <v>-104.99675386129286</v>
      </c>
      <c r="R39" s="42">
        <v>-104.99675386129286</v>
      </c>
    </row>
    <row r="40" spans="1:18" x14ac:dyDescent="0.3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G40" s="42">
        <v>-62.759730815170769</v>
      </c>
      <c r="H40" s="42">
        <v>-83.886356795171423</v>
      </c>
      <c r="I40" s="42">
        <v>-155.59778999098921</v>
      </c>
      <c r="J40" s="42">
        <v>-138.22980429178347</v>
      </c>
      <c r="K40" s="42">
        <v>-117.82397944784657</v>
      </c>
      <c r="M40" s="42">
        <v>-145.50652032452535</v>
      </c>
      <c r="N40" s="42">
        <v>-123.5306878151714</v>
      </c>
      <c r="O40" s="42">
        <v>-144.65731379517206</v>
      </c>
      <c r="P40" s="42">
        <v>-216.36874699098985</v>
      </c>
      <c r="Q40" s="42">
        <v>-199.0007612917841</v>
      </c>
      <c r="R40" s="42">
        <v>-178.5949364478472</v>
      </c>
    </row>
    <row r="41" spans="1:18" x14ac:dyDescent="0.3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G41" s="42">
        <v>906.11688346568337</v>
      </c>
      <c r="H41" s="42">
        <v>906.11688346568371</v>
      </c>
      <c r="I41" s="42">
        <v>1015.3328628430502</v>
      </c>
      <c r="J41" s="42">
        <v>969.30311171500728</v>
      </c>
      <c r="K41" s="42">
        <v>961.4845230447861</v>
      </c>
      <c r="M41" s="42">
        <v>308.99544146568451</v>
      </c>
      <c r="N41" s="42">
        <v>287.21088346568354</v>
      </c>
      <c r="O41" s="42">
        <v>287.21088346568388</v>
      </c>
      <c r="P41" s="42">
        <v>396.42686284305034</v>
      </c>
      <c r="Q41" s="42">
        <v>350.39711171500744</v>
      </c>
      <c r="R41" s="42">
        <v>342.57852304478627</v>
      </c>
    </row>
    <row r="42" spans="1:18" x14ac:dyDescent="0.3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G42" s="42">
        <v>-537.46941287961135</v>
      </c>
      <c r="H42" s="42">
        <v>-535.4232915383102</v>
      </c>
      <c r="I42" s="42">
        <v>-584.86590878778679</v>
      </c>
      <c r="J42" s="42">
        <v>-619.76429652236516</v>
      </c>
      <c r="K42" s="42">
        <v>-545.77379095635274</v>
      </c>
      <c r="M42" s="42">
        <v>-106.97929153831024</v>
      </c>
      <c r="N42" s="42">
        <v>-109.02541287961139</v>
      </c>
      <c r="O42" s="42">
        <v>-106.97929153831024</v>
      </c>
      <c r="P42" s="42">
        <v>-156.42190878778672</v>
      </c>
      <c r="Q42" s="42">
        <v>-191.3202965223652</v>
      </c>
      <c r="R42" s="42">
        <v>-117.32979095635267</v>
      </c>
    </row>
    <row r="43" spans="1:18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M43" s="42">
        <v>4.6669011105197171</v>
      </c>
      <c r="N43" s="42">
        <v>-4.6940709202284268</v>
      </c>
      <c r="O43" s="42">
        <v>-4.6940709202284268</v>
      </c>
      <c r="P43" s="42">
        <v>5.4552979466346585</v>
      </c>
      <c r="Q43" s="42">
        <v>0.76872989637254818</v>
      </c>
      <c r="R43" s="42">
        <v>-40.257210491774714</v>
      </c>
    </row>
    <row r="44" spans="1:18" x14ac:dyDescent="0.3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G44" s="40">
        <v>-541.74257928463157</v>
      </c>
      <c r="H44" s="40">
        <v>-473.47682303462534</v>
      </c>
      <c r="I44" s="40">
        <v>-369.23747411298427</v>
      </c>
      <c r="J44" s="40">
        <v>-338.12748365094376</v>
      </c>
      <c r="K44" s="40">
        <v>-362.1109925210194</v>
      </c>
      <c r="M44" s="40">
        <v>-731.43343647970869</v>
      </c>
      <c r="N44" s="40">
        <v>-388.77046528463143</v>
      </c>
      <c r="O44" s="40">
        <v>-320.50470903462519</v>
      </c>
      <c r="P44" s="40">
        <v>-269.24840311298431</v>
      </c>
      <c r="Q44" s="40">
        <v>-238.13841265094379</v>
      </c>
      <c r="R44" s="40">
        <v>-262.12192152101943</v>
      </c>
    </row>
    <row r="45" spans="1:18" x14ac:dyDescent="0.3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G45" s="42">
        <v>-405.78090211758899</v>
      </c>
      <c r="H45" s="42">
        <v>-375.29099496758499</v>
      </c>
      <c r="I45" s="42">
        <v>-308.52730740568313</v>
      </c>
      <c r="J45" s="42">
        <v>-287.6006092486914</v>
      </c>
      <c r="K45" s="42">
        <v>-301.38358474238794</v>
      </c>
      <c r="M45" s="42">
        <v>-648.96920650443371</v>
      </c>
      <c r="N45" s="42">
        <v>-310.87478811758865</v>
      </c>
      <c r="O45" s="42">
        <v>-280.38488096758465</v>
      </c>
      <c r="P45" s="42">
        <v>-266.60423640568297</v>
      </c>
      <c r="Q45" s="42">
        <v>-245.67753824869123</v>
      </c>
      <c r="R45" s="42">
        <v>-259.46051374238777</v>
      </c>
    </row>
    <row r="46" spans="1:18" x14ac:dyDescent="0.3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G46" s="42">
        <v>-135.96167716704258</v>
      </c>
      <c r="H46" s="42">
        <v>-98.185828067039893</v>
      </c>
      <c r="I46" s="42">
        <v>-60.710166707300687</v>
      </c>
      <c r="J46" s="42">
        <v>-50.526874402251678</v>
      </c>
      <c r="K46" s="42">
        <v>-60.727407778631004</v>
      </c>
      <c r="M46" s="42">
        <v>-82.464229975274293</v>
      </c>
      <c r="N46" s="42">
        <v>-77.895677167043004</v>
      </c>
      <c r="O46" s="42">
        <v>-40.119828067040316</v>
      </c>
      <c r="P46" s="42">
        <v>-2.6441667073011104</v>
      </c>
      <c r="Q46" s="42">
        <v>7.5391255977478977</v>
      </c>
      <c r="R46" s="42">
        <v>-2.6614077786314283</v>
      </c>
    </row>
    <row r="47" spans="1:18" x14ac:dyDescent="0.3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G47" s="40">
        <v>-382.20719424044273</v>
      </c>
      <c r="H47" s="40">
        <v>-436.08837394900638</v>
      </c>
      <c r="I47" s="40">
        <v>-332.77389117126859</v>
      </c>
      <c r="J47" s="40">
        <v>-420.66861995807176</v>
      </c>
      <c r="K47" s="40">
        <v>-416.4742884923362</v>
      </c>
      <c r="M47" s="40">
        <v>-363.47378704855964</v>
      </c>
      <c r="N47" s="40">
        <v>-254.16119424044427</v>
      </c>
      <c r="O47" s="40">
        <v>-308.04237394900792</v>
      </c>
      <c r="P47" s="40">
        <v>-284.72789117127013</v>
      </c>
      <c r="Q47" s="40">
        <v>-372.6226199580733</v>
      </c>
      <c r="R47" s="40">
        <v>-368.42828849233774</v>
      </c>
    </row>
    <row r="48" spans="1:18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M48" s="42">
        <v>179.78547616405012</v>
      </c>
      <c r="N48" s="42">
        <v>200.79387709920957</v>
      </c>
      <c r="O48" s="42">
        <v>200.79387709920957</v>
      </c>
      <c r="P48" s="42">
        <v>64.371483117446587</v>
      </c>
      <c r="Q48" s="42">
        <v>-96.19656570330244</v>
      </c>
      <c r="R48" s="42">
        <v>-128.50542143685834</v>
      </c>
    </row>
    <row r="49" spans="1:18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M49" s="42">
        <v>-25</v>
      </c>
      <c r="N49" s="42">
        <v>-25</v>
      </c>
      <c r="O49" s="42">
        <v>-25</v>
      </c>
      <c r="P49" s="42">
        <v>-25</v>
      </c>
      <c r="Q49" s="42">
        <v>-25</v>
      </c>
      <c r="R49" s="42">
        <v>-25</v>
      </c>
    </row>
    <row r="50" spans="1:18" x14ac:dyDescent="0.3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G50" s="42">
        <v>-488.63124178210563</v>
      </c>
      <c r="H50" s="42">
        <v>-504.15273430054964</v>
      </c>
      <c r="I50" s="42">
        <v>-297.04721635417997</v>
      </c>
      <c r="J50" s="42">
        <v>-283.45748131245608</v>
      </c>
      <c r="K50" s="42">
        <v>-271.73642895730472</v>
      </c>
      <c r="M50" s="42">
        <v>-517.23964622866038</v>
      </c>
      <c r="N50" s="42">
        <v>-485.63224178210584</v>
      </c>
      <c r="O50" s="42">
        <v>-501.15373430054984</v>
      </c>
      <c r="P50" s="42">
        <v>-374.04821635418017</v>
      </c>
      <c r="Q50" s="42">
        <v>-360.45848131245629</v>
      </c>
      <c r="R50" s="42">
        <v>-348.73742895730493</v>
      </c>
    </row>
    <row r="51" spans="1:18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M51" s="42">
        <v>136.66353368546973</v>
      </c>
      <c r="N51" s="42">
        <v>140.25508360177699</v>
      </c>
      <c r="O51" s="42">
        <v>151.26284841165767</v>
      </c>
      <c r="P51" s="42">
        <v>155.78475071591339</v>
      </c>
      <c r="Q51" s="42">
        <v>163.21030523697118</v>
      </c>
      <c r="R51" s="42">
        <v>164.9655809908335</v>
      </c>
    </row>
    <row r="52" spans="1:18" x14ac:dyDescent="0.3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G52" s="42">
        <v>-55.100913159323028</v>
      </c>
      <c r="H52" s="42">
        <v>-104.46836515932367</v>
      </c>
      <c r="I52" s="42">
        <v>-76.358908650447887</v>
      </c>
      <c r="J52" s="42">
        <v>-24.700878179284047</v>
      </c>
      <c r="K52" s="42">
        <v>-1.6740190890057818</v>
      </c>
      <c r="M52" s="42">
        <v>-137.68315066941844</v>
      </c>
      <c r="N52" s="42">
        <v>-84.577913159324254</v>
      </c>
      <c r="O52" s="42">
        <v>-133.94536515932489</v>
      </c>
      <c r="P52" s="42">
        <v>-105.83590865044911</v>
      </c>
      <c r="Q52" s="42">
        <v>-54.177878179285273</v>
      </c>
      <c r="R52" s="42">
        <v>-31.151019089007008</v>
      </c>
    </row>
    <row r="53" spans="1:18" x14ac:dyDescent="0.3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G53" s="40">
        <v>-283.05487369864477</v>
      </c>
      <c r="H53" s="40">
        <v>-197.19195941962153</v>
      </c>
      <c r="I53" s="40">
        <v>-301.71734266126714</v>
      </c>
      <c r="J53" s="40">
        <v>-321.63027365320522</v>
      </c>
      <c r="K53" s="40">
        <v>-336.41266552632442</v>
      </c>
      <c r="M53" s="40">
        <v>-201.23756439685712</v>
      </c>
      <c r="N53" s="40">
        <v>-121.57167377094174</v>
      </c>
      <c r="O53" s="40">
        <v>-35.708759491918499</v>
      </c>
      <c r="P53" s="40">
        <v>-140.23414273356411</v>
      </c>
      <c r="Q53" s="40">
        <v>-160.1470737255022</v>
      </c>
      <c r="R53" s="40">
        <v>-174.92946559862139</v>
      </c>
    </row>
    <row r="54" spans="1:18" x14ac:dyDescent="0.3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G54" s="42">
        <v>13.079751811877998</v>
      </c>
      <c r="H54" s="42">
        <v>-6.6523641881203446</v>
      </c>
      <c r="I54" s="42">
        <v>-8.0226491881175832</v>
      </c>
      <c r="J54" s="42">
        <v>-14.318520809746559</v>
      </c>
      <c r="K54" s="42">
        <v>-13.725851431373457</v>
      </c>
      <c r="M54" s="42">
        <v>-9.0248682604172075</v>
      </c>
      <c r="N54" s="42">
        <v>5.8069517395795174</v>
      </c>
      <c r="O54" s="42">
        <v>-13.925164260418825</v>
      </c>
      <c r="P54" s="42">
        <v>-15.295449260416063</v>
      </c>
      <c r="Q54" s="42">
        <v>-21.591320882045039</v>
      </c>
      <c r="R54" s="42">
        <v>-20.998651503671937</v>
      </c>
    </row>
    <row r="55" spans="1:18" x14ac:dyDescent="0.3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G55" s="42">
        <v>-176.47705938213858</v>
      </c>
      <c r="H55" s="42">
        <v>-112.21213542114344</v>
      </c>
      <c r="I55" s="42">
        <v>-119.7684540015681</v>
      </c>
      <c r="J55" s="42">
        <v>-111.55849101444835</v>
      </c>
      <c r="K55" s="42">
        <v>-116.16143540331643</v>
      </c>
      <c r="M55" s="42">
        <v>-124.74981223056852</v>
      </c>
      <c r="N55" s="42">
        <v>-104.23005938213839</v>
      </c>
      <c r="O55" s="42">
        <v>-39.965135421143259</v>
      </c>
      <c r="P55" s="42">
        <v>-47.521454001567918</v>
      </c>
      <c r="Q55" s="42">
        <v>-39.311491014448166</v>
      </c>
      <c r="R55" s="42">
        <v>-43.914435403316247</v>
      </c>
    </row>
    <row r="56" spans="1:18" x14ac:dyDescent="0.3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G56" s="42">
        <v>-47.514275025207439</v>
      </c>
      <c r="H56" s="42">
        <v>-60.555113854828505</v>
      </c>
      <c r="I56" s="42">
        <v>-51.854413676831257</v>
      </c>
      <c r="J56" s="42">
        <v>-65.21378496240817</v>
      </c>
      <c r="K56" s="42">
        <v>-56.064303526164338</v>
      </c>
      <c r="M56" s="42">
        <v>-11.352158478230763</v>
      </c>
      <c r="N56" s="42">
        <v>21.471724974792551</v>
      </c>
      <c r="O56" s="42">
        <v>8.4308861451714847</v>
      </c>
      <c r="P56" s="42">
        <v>17.131586323168733</v>
      </c>
      <c r="Q56" s="42">
        <v>3.7722150375918204</v>
      </c>
      <c r="R56" s="42">
        <v>12.921696473835652</v>
      </c>
    </row>
    <row r="57" spans="1:18" x14ac:dyDescent="0.3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G57" s="42">
        <v>14.104547501929289</v>
      </c>
      <c r="H57" s="42">
        <v>36.056386860940677</v>
      </c>
      <c r="I57" s="42">
        <v>33.145460609925181</v>
      </c>
      <c r="J57" s="42">
        <v>79.53240066837833</v>
      </c>
      <c r="K57" s="42">
        <v>23.32112200264703</v>
      </c>
      <c r="M57" s="42">
        <v>68.242521776721219</v>
      </c>
      <c r="N57" s="42">
        <v>-2.5554524980708493</v>
      </c>
      <c r="O57" s="42">
        <v>19.396386860940538</v>
      </c>
      <c r="P57" s="42">
        <v>16.485460609925042</v>
      </c>
      <c r="Q57" s="42">
        <v>62.872400668378191</v>
      </c>
      <c r="R57" s="42">
        <v>6.6611220026468914</v>
      </c>
    </row>
    <row r="58" spans="1:18" x14ac:dyDescent="0.3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G58" s="42">
        <v>11.475691983913009</v>
      </c>
      <c r="H58" s="42">
        <v>10.073663983913093</v>
      </c>
      <c r="I58" s="42">
        <v>11.668092983913112</v>
      </c>
      <c r="J58" s="42">
        <v>3.7148622996921858</v>
      </c>
      <c r="K58" s="42">
        <v>-3.2383683845287408</v>
      </c>
      <c r="M58" s="42">
        <v>13.020721983913091</v>
      </c>
      <c r="N58" s="42">
        <v>11.475691983913009</v>
      </c>
      <c r="O58" s="42">
        <v>10.073663983913093</v>
      </c>
      <c r="P58" s="42">
        <v>11.668092983913112</v>
      </c>
      <c r="Q58" s="42">
        <v>3.7148622996921858</v>
      </c>
      <c r="R58" s="42">
        <v>-3.2383683845287408</v>
      </c>
    </row>
    <row r="59" spans="1:18" x14ac:dyDescent="0.3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G59" s="42">
        <v>-105.35667992280025</v>
      </c>
      <c r="H59" s="42">
        <v>-86.545255822799277</v>
      </c>
      <c r="I59" s="42">
        <v>-102.30433823340843</v>
      </c>
      <c r="J59" s="42">
        <v>-118.67462947388151</v>
      </c>
      <c r="K59" s="42">
        <v>-73.277168990675477</v>
      </c>
      <c r="M59" s="42">
        <v>-184.679420846835</v>
      </c>
      <c r="N59" s="42">
        <v>-103.43267992280016</v>
      </c>
      <c r="O59" s="42">
        <v>-84.621255822799185</v>
      </c>
      <c r="P59" s="42">
        <v>-100.38033823340834</v>
      </c>
      <c r="Q59" s="42">
        <v>-116.75062947388142</v>
      </c>
      <c r="R59" s="42">
        <v>-71.353168990675385</v>
      </c>
    </row>
    <row r="60" spans="1:18" x14ac:dyDescent="0.3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G60" s="42">
        <v>19.843180999999959</v>
      </c>
      <c r="H60" s="42">
        <v>20.510446999999871</v>
      </c>
      <c r="I60" s="42">
        <v>20.455235000000002</v>
      </c>
      <c r="J60" s="42">
        <v>20.319527999999863</v>
      </c>
      <c r="K60" s="42">
        <v>19.982749999999882</v>
      </c>
      <c r="M60" s="42">
        <v>15.036340999999993</v>
      </c>
      <c r="N60" s="42">
        <v>19.171181000000047</v>
      </c>
      <c r="O60" s="42">
        <v>19.83844699999996</v>
      </c>
      <c r="P60" s="42">
        <v>19.78323500000009</v>
      </c>
      <c r="Q60" s="42">
        <v>19.647527999999951</v>
      </c>
      <c r="R60" s="42">
        <v>19.31074999999997</v>
      </c>
    </row>
    <row r="61" spans="1:18" x14ac:dyDescent="0.3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G61" s="42">
        <v>-117.71143468832179</v>
      </c>
      <c r="H61" s="42">
        <v>-106.53344933159963</v>
      </c>
      <c r="I61" s="42">
        <v>-103.76696119868836</v>
      </c>
      <c r="J61" s="42">
        <v>-115.63669010966942</v>
      </c>
      <c r="K61" s="42">
        <v>-116.81671977982751</v>
      </c>
      <c r="M61" s="42">
        <v>-109.98835289661633</v>
      </c>
      <c r="N61" s="42">
        <v>-113.88543468832165</v>
      </c>
      <c r="O61" s="42">
        <v>-102.70744933159949</v>
      </c>
      <c r="P61" s="42">
        <v>-99.940961198688228</v>
      </c>
      <c r="Q61" s="42">
        <v>-111.81069010966928</v>
      </c>
      <c r="R61" s="42">
        <v>-112.99071977982737</v>
      </c>
    </row>
    <row r="62" spans="1:18" x14ac:dyDescent="0.3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G62" s="42">
        <v>36.24660490521299</v>
      </c>
      <c r="H62" s="42">
        <v>35.63237993521301</v>
      </c>
      <c r="I62" s="42">
        <v>39.188211945212984</v>
      </c>
      <c r="J62" s="42">
        <v>37.225682250107369</v>
      </c>
      <c r="K62" s="42">
        <v>31.995006575001838</v>
      </c>
      <c r="M62" s="42">
        <v>32.963278149894535</v>
      </c>
      <c r="N62" s="42">
        <v>33.475604905213004</v>
      </c>
      <c r="O62" s="42">
        <v>32.861379935213023</v>
      </c>
      <c r="P62" s="42">
        <v>36.417211945212998</v>
      </c>
      <c r="Q62" s="42">
        <v>34.454682250107382</v>
      </c>
      <c r="R62" s="42">
        <v>29.224006575001852</v>
      </c>
    </row>
    <row r="63" spans="1:18" x14ac:dyDescent="0.3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G63" s="42">
        <v>-20.27751539647646</v>
      </c>
      <c r="H63" s="42">
        <v>-30.936348396476419</v>
      </c>
      <c r="I63" s="42">
        <v>-28.58862339647645</v>
      </c>
      <c r="J63" s="42">
        <v>-27.201573757337158</v>
      </c>
      <c r="K63" s="42">
        <v>-26.253430118197898</v>
      </c>
      <c r="M63" s="42">
        <v>-3.7019403964764592</v>
      </c>
      <c r="N63" s="42">
        <v>7.915484603523538</v>
      </c>
      <c r="O63" s="42">
        <v>-2.7433483964764207</v>
      </c>
      <c r="P63" s="42">
        <v>-0.39562339647645217</v>
      </c>
      <c r="Q63" s="42">
        <v>0.99142624266283974</v>
      </c>
      <c r="R63" s="42">
        <v>1.9395698818021003</v>
      </c>
    </row>
    <row r="64" spans="1:18" x14ac:dyDescent="0.3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G64" s="42">
        <v>-43.903407156910006</v>
      </c>
      <c r="H64" s="42">
        <v>-43.931618156909977</v>
      </c>
      <c r="I64" s="42">
        <v>-36.767663122950182</v>
      </c>
      <c r="J64" s="42">
        <v>-36.006255255226769</v>
      </c>
      <c r="K64" s="42">
        <v>-21.901694834300081</v>
      </c>
      <c r="M64" s="42">
        <v>-44.273274156909949</v>
      </c>
      <c r="N64" s="42">
        <v>-44.268407156910008</v>
      </c>
      <c r="O64" s="42">
        <v>-44.296618156909979</v>
      </c>
      <c r="P64" s="42">
        <v>-37.132663122950184</v>
      </c>
      <c r="Q64" s="42">
        <v>-36.371255255226771</v>
      </c>
      <c r="R64" s="42">
        <v>-22.266694834300083</v>
      </c>
    </row>
    <row r="65" spans="1:18" x14ac:dyDescent="0.3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G65" s="42">
        <v>62.933856598397924</v>
      </c>
      <c r="H65" s="42">
        <v>41.285371598397937</v>
      </c>
      <c r="I65" s="42">
        <v>41.278415598397928</v>
      </c>
      <c r="J65" s="42">
        <v>30.009312065598625</v>
      </c>
      <c r="K65" s="42">
        <v>18.744961532799323</v>
      </c>
      <c r="M65" s="42">
        <v>41.812088598397928</v>
      </c>
      <c r="N65" s="42">
        <v>63.624856598397926</v>
      </c>
      <c r="O65" s="42">
        <v>41.97637159839794</v>
      </c>
      <c r="P65" s="42">
        <v>41.96941559839793</v>
      </c>
      <c r="Q65" s="42">
        <v>30.700312065598627</v>
      </c>
      <c r="R65" s="42">
        <v>19.435961532799325</v>
      </c>
    </row>
    <row r="66" spans="1:18" x14ac:dyDescent="0.3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M66" s="42">
        <v>-14.475048999999999</v>
      </c>
      <c r="N66" s="42">
        <v>-8.415499999999998E-2</v>
      </c>
      <c r="O66" s="42">
        <v>1.2484980000000014</v>
      </c>
      <c r="P66" s="42">
        <v>1.2484980000000014</v>
      </c>
      <c r="Q66" s="42">
        <v>1.2484980000000014</v>
      </c>
      <c r="R66" s="42">
        <v>1.2484980000000014</v>
      </c>
    </row>
    <row r="67" spans="1:18" x14ac:dyDescent="0.3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G67" s="42">
        <v>23.009783859316872</v>
      </c>
      <c r="H67" s="42">
        <v>18.680986859316871</v>
      </c>
      <c r="I67" s="42">
        <v>18.719985859316871</v>
      </c>
      <c r="J67" s="42">
        <v>18.109884572877917</v>
      </c>
      <c r="K67" s="42">
        <v>20.347723286438956</v>
      </c>
      <c r="M67" s="42">
        <v>23.493808859316868</v>
      </c>
      <c r="N67" s="42">
        <v>24.75478385931687</v>
      </c>
      <c r="O67" s="42">
        <v>20.425986859316868</v>
      </c>
      <c r="P67" s="42">
        <v>20.464985859316869</v>
      </c>
      <c r="Q67" s="42">
        <v>19.854884572877914</v>
      </c>
      <c r="R67" s="42">
        <v>22.092723286438954</v>
      </c>
    </row>
    <row r="68" spans="1:18" x14ac:dyDescent="0.3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G68" s="42">
        <v>-0.43522300000000014</v>
      </c>
      <c r="H68" s="42">
        <v>-1.1707730000000001</v>
      </c>
      <c r="I68" s="42">
        <v>-0.98232199999999936</v>
      </c>
      <c r="J68" s="42">
        <v>-1.2833600000000001</v>
      </c>
      <c r="K68" s="42">
        <v>-0.96136399999999955</v>
      </c>
      <c r="M68" s="42">
        <v>0.15115199999999995</v>
      </c>
      <c r="N68" s="42">
        <v>1.2267770000000002</v>
      </c>
      <c r="O68" s="42">
        <v>0.4912270000000003</v>
      </c>
      <c r="P68" s="42">
        <v>0.67967800000000089</v>
      </c>
      <c r="Q68" s="42">
        <v>0.37864000000000031</v>
      </c>
      <c r="R68" s="42">
        <v>0.7006360000000007</v>
      </c>
    </row>
    <row r="69" spans="1:18" x14ac:dyDescent="0.3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G69" s="42">
        <v>0.22963849148531956</v>
      </c>
      <c r="H69" s="42">
        <v>-0.21681850851467743</v>
      </c>
      <c r="I69" s="42">
        <v>-0.21681850851467743</v>
      </c>
      <c r="J69" s="42">
        <v>-0.21681850851467743</v>
      </c>
      <c r="K69" s="42">
        <v>-0.21681850851467743</v>
      </c>
      <c r="M69" s="42">
        <v>0.94318149148532004</v>
      </c>
      <c r="N69" s="42">
        <v>1.389638491485317</v>
      </c>
      <c r="O69" s="42">
        <v>0.94318149148532004</v>
      </c>
      <c r="P69" s="42">
        <v>0.94318149148532004</v>
      </c>
      <c r="Q69" s="42">
        <v>0.94318149148532004</v>
      </c>
      <c r="R69" s="42">
        <v>0.94318149148532004</v>
      </c>
    </row>
    <row r="70" spans="1:18" x14ac:dyDescent="0.3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G70" s="42">
        <v>87.726047807319034</v>
      </c>
      <c r="H70" s="42">
        <v>112.50932624923308</v>
      </c>
      <c r="I70" s="42">
        <v>14.585183363984584</v>
      </c>
      <c r="J70" s="42">
        <v>17.22671699246834</v>
      </c>
      <c r="K70" s="42">
        <v>17.016904786327217</v>
      </c>
      <c r="M70" s="42">
        <v>68.427558945657381</v>
      </c>
      <c r="N70" s="42">
        <v>87.687047807319047</v>
      </c>
      <c r="O70" s="42">
        <v>112.4703262492331</v>
      </c>
      <c r="P70" s="42">
        <v>14.546183363984596</v>
      </c>
      <c r="Q70" s="42">
        <v>17.187716992468353</v>
      </c>
      <c r="R70" s="42">
        <v>16.97790478632723</v>
      </c>
    </row>
    <row r="71" spans="1:18" x14ac:dyDescent="0.3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G71" s="42">
        <v>-39.944228086243896</v>
      </c>
      <c r="H71" s="42">
        <v>-24.435143226245003</v>
      </c>
      <c r="I71" s="42">
        <v>-29.734182695463147</v>
      </c>
      <c r="J71" s="42">
        <v>-38.907034611095895</v>
      </c>
      <c r="K71" s="42">
        <v>-40.452476732640122</v>
      </c>
      <c r="M71" s="42">
        <v>36.91665906381067</v>
      </c>
      <c r="N71" s="42">
        <v>-31.115228086242837</v>
      </c>
      <c r="O71" s="42">
        <v>-15.606143226243944</v>
      </c>
      <c r="P71" s="42">
        <v>-20.905182695462088</v>
      </c>
      <c r="Q71" s="42">
        <v>-30.078034611094836</v>
      </c>
      <c r="R71" s="42">
        <v>-31.623476732639062</v>
      </c>
    </row>
    <row r="72" spans="1:18" x14ac:dyDescent="0.3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M72" s="40">
        <v>-70</v>
      </c>
      <c r="N72" s="40">
        <v>2.3710000000000093</v>
      </c>
      <c r="O72" s="40">
        <v>2.3710000000000093</v>
      </c>
      <c r="P72" s="40">
        <v>2.3710000000000093</v>
      </c>
      <c r="Q72" s="40">
        <v>2.3710000000000093</v>
      </c>
      <c r="R72" s="40">
        <v>2.3710000000000093</v>
      </c>
    </row>
    <row r="73" spans="1:18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M73" s="40">
        <v>-103.66917100999999</v>
      </c>
      <c r="N73" s="40">
        <v>-103.66917100999999</v>
      </c>
      <c r="O73" s="40">
        <v>-152.89543331000002</v>
      </c>
      <c r="P73" s="40">
        <v>-152.25038873857142</v>
      </c>
      <c r="Q73" s="40">
        <v>-114.22617917000002</v>
      </c>
      <c r="R73" s="40">
        <v>-4.4966302550000279</v>
      </c>
    </row>
    <row r="74" spans="1:18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M74" s="40">
        <v>232.08378027173012</v>
      </c>
      <c r="N74" s="40">
        <v>692.92566600000032</v>
      </c>
      <c r="O74" s="40">
        <v>638.42387897366029</v>
      </c>
      <c r="P74" s="40">
        <v>707.73783978803908</v>
      </c>
      <c r="Q74" s="40">
        <v>677.1380196304392</v>
      </c>
      <c r="R74" s="40">
        <v>633.60533909216906</v>
      </c>
    </row>
    <row r="75" spans="1:18" x14ac:dyDescent="0.3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G75" s="40">
        <v>42.346673425636254</v>
      </c>
      <c r="H75" s="40">
        <v>42.915906425645517</v>
      </c>
      <c r="I75" s="40">
        <v>45.526929425646813</v>
      </c>
      <c r="J75" s="40">
        <v>62.64988224708577</v>
      </c>
      <c r="K75" s="40">
        <v>53.621093401892722</v>
      </c>
      <c r="M75" s="40">
        <v>163.42655157985428</v>
      </c>
      <c r="N75" s="40">
        <v>18.877673425638932</v>
      </c>
      <c r="O75" s="40">
        <v>19.446906425648194</v>
      </c>
      <c r="P75" s="40">
        <v>22.05792942564949</v>
      </c>
      <c r="Q75" s="40">
        <v>39.180882247088448</v>
      </c>
      <c r="R75" s="40">
        <v>30.152093401895399</v>
      </c>
    </row>
    <row r="76" spans="1:18" x14ac:dyDescent="0.3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G76" s="43">
        <v>874.92976487770648</v>
      </c>
      <c r="H76" s="43">
        <v>1051.9031426763468</v>
      </c>
      <c r="I76" s="43">
        <v>1104.3896763453413</v>
      </c>
      <c r="J76" s="43">
        <v>897.60008150839258</v>
      </c>
      <c r="K76" s="43">
        <v>1099.6370500301518</v>
      </c>
      <c r="M76" s="49">
        <v>35.943541639003342</v>
      </c>
      <c r="N76" s="49">
        <v>539.56176525772389</v>
      </c>
      <c r="O76" s="49">
        <v>716.53514305636418</v>
      </c>
      <c r="P76" s="49">
        <v>769.0216767253587</v>
      </c>
      <c r="Q76" s="49">
        <v>562.23208188840999</v>
      </c>
      <c r="R76" s="49">
        <v>764.26905041016926</v>
      </c>
    </row>
    <row r="77" spans="1:18" x14ac:dyDescent="0.3">
      <c r="A77" t="s">
        <v>158</v>
      </c>
    </row>
    <row r="78" spans="1:18" x14ac:dyDescent="0.3">
      <c r="A78" s="39" t="s">
        <v>176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9" ma:contentTypeDescription="Create a new document." ma:contentTypeScope="" ma:versionID="5f8dc7111f4700419601b80cdf293b9e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57f13d0cc827cd137e39f0e79c5369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51353-1FFB-44D6-8181-FF4980901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www.w3.org/XML/1998/namespace"/>
    <ds:schemaRef ds:uri="http://purl.org/dc/elements/1.1/"/>
    <ds:schemaRef ds:uri="9d76330f-e8f1-434f-b6cd-d02727bbea50"/>
    <ds:schemaRef ds:uri="ca90bd8a-abf5-4496-9b56-aba63058f6b7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2023_vplyvy</vt:lpstr>
      <vt:lpstr>2023_vplyvy_konsolidovane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2023-10-26T15:04:58Z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