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ozpoctovarada.sharepoint.com/sites/Semafor/Zdielane dokumenty/General/2024/Semafor_2024_01/"/>
    </mc:Choice>
  </mc:AlternateContent>
  <xr:revisionPtr revIDLastSave="12" documentId="8_{25D951F3-4F9B-4E40-A0EF-253545CC4497}" xr6:coauthVersionLast="47" xr6:coauthVersionMax="47" xr10:uidLastSave="{4CBBB72C-FBC1-465B-BB87-91A23FC9C157}"/>
  <bookViews>
    <workbookView xWindow="-108" yWindow="-108" windowWidth="30936" windowHeight="16896" xr2:uid="{449A3064-85A5-499C-9E09-32BC07533B7C}"/>
  </bookViews>
  <sheets>
    <sheet name="2024" sheetId="9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8" i="9" l="1"/>
  <c r="I49" i="9" s="1"/>
  <c r="G48" i="9"/>
  <c r="G49" i="9" s="1"/>
  <c r="F48" i="9"/>
  <c r="F49" i="9" s="1"/>
  <c r="D48" i="9"/>
  <c r="D49" i="9" s="1"/>
  <c r="I9" i="9"/>
  <c r="G9" i="9"/>
  <c r="G10" i="9" s="1"/>
  <c r="F9" i="9"/>
  <c r="D9" i="9"/>
  <c r="F94" i="9" l="1"/>
  <c r="D94" i="9"/>
  <c r="D1" i="9" s="1"/>
  <c r="I94" i="9"/>
  <c r="F95" i="9"/>
  <c r="F1" i="9"/>
  <c r="I95" i="9"/>
  <c r="I1" i="9"/>
  <c r="D10" i="9"/>
  <c r="G94" i="9"/>
  <c r="F10" i="9"/>
  <c r="I10" i="9"/>
  <c r="D95" i="9" l="1"/>
  <c r="D2" i="9"/>
  <c r="G95" i="9"/>
  <c r="G1" i="9"/>
  <c r="G4" i="9" s="1"/>
  <c r="F3" i="9"/>
  <c r="F2" i="9"/>
  <c r="I3" i="9"/>
  <c r="I2" i="9"/>
  <c r="G3" i="9" l="1"/>
  <c r="G2" i="9"/>
</calcChain>
</file>

<file path=xl/sharedStrings.xml><?xml version="1.0" encoding="utf-8"?>
<sst xmlns="http://schemas.openxmlformats.org/spreadsheetml/2006/main" count="108" uniqueCount="100">
  <si>
    <t>General government balance</t>
  </si>
  <si>
    <t>Change between forecasts</t>
  </si>
  <si>
    <t>source of data</t>
  </si>
  <si>
    <t>MoF SR</t>
  </si>
  <si>
    <t>SoCBR</t>
  </si>
  <si>
    <t>General Government Budget (ESA 2010, in mil. EUR)</t>
  </si>
  <si>
    <t>SP 2022-2025</t>
  </si>
  <si>
    <t>Total revenue</t>
  </si>
  <si>
    <t xml:space="preserve"> - in % GDP</t>
  </si>
  <si>
    <t>Tax revenue</t>
  </si>
  <si>
    <t>Taxes on Production and Imports</t>
  </si>
  <si>
    <t xml:space="preserve"> - VAT (excl. VAT directed to the EU)</t>
  </si>
  <si>
    <t xml:space="preserve"> - Excise taxes</t>
  </si>
  <si>
    <t xml:space="preserve"> - Taxes on Land, Buildings and Other Structures</t>
  </si>
  <si>
    <t xml:space="preserve"> - Special levy on selected financial institutions</t>
  </si>
  <si>
    <t xml:space="preserve"> - Gambling levy</t>
  </si>
  <si>
    <t xml:space="preserve"> - Vehicle tax</t>
  </si>
  <si>
    <t xml:space="preserve"> - Emissions Trading Fee</t>
  </si>
  <si>
    <t xml:space="preserve"> - Other</t>
  </si>
  <si>
    <t>Current Taxes on Income, Wealth etc.</t>
  </si>
  <si>
    <t xml:space="preserve"> - PIT</t>
  </si>
  <si>
    <t xml:space="preserve"> - from employment</t>
  </si>
  <si>
    <t xml:space="preserve"> - from business and other independent activity</t>
  </si>
  <si>
    <t xml:space="preserve"> - CIT</t>
  </si>
  <si>
    <t xml:space="preserve">          - Special business levy in regulated industries</t>
  </si>
  <si>
    <t xml:space="preserve"> - Withholding Tax - budgetary classification</t>
  </si>
  <si>
    <t xml:space="preserve"> - Property Taxes and Others</t>
  </si>
  <si>
    <t>Capital taxes</t>
  </si>
  <si>
    <t>Social Security Contributions (SSC)</t>
  </si>
  <si>
    <t>Actual Social Security Contributions</t>
  </si>
  <si>
    <t xml:space="preserve"> - Employers</t>
  </si>
  <si>
    <t xml:space="preserve"> - Employees</t>
  </si>
  <si>
    <t>Imputed SSC</t>
  </si>
  <si>
    <t>Nontax revenue</t>
  </si>
  <si>
    <t>Sales</t>
  </si>
  <si>
    <t xml:space="preserve"> - Market output + Output for own final use</t>
  </si>
  <si>
    <t xml:space="preserve"> - Payments for other non-market output</t>
  </si>
  <si>
    <t>Property Income, of which</t>
  </si>
  <si>
    <t xml:space="preserve"> - Dividends</t>
  </si>
  <si>
    <t xml:space="preserve"> - Interest</t>
  </si>
  <si>
    <t>Grants and transfers</t>
  </si>
  <si>
    <t>of which: EU</t>
  </si>
  <si>
    <t>Other Subsidies on Production</t>
  </si>
  <si>
    <t>Other Current Transfers</t>
  </si>
  <si>
    <t>Capital Transfers</t>
  </si>
  <si>
    <t>Total expenditure</t>
  </si>
  <si>
    <t>Current Expenditure</t>
  </si>
  <si>
    <t>Compensation of employees</t>
  </si>
  <si>
    <t xml:space="preserve"> - Wages and salaries</t>
  </si>
  <si>
    <t xml:space="preserve"> - Employers' social security contributions</t>
  </si>
  <si>
    <t>Intermediate Consumption</t>
  </si>
  <si>
    <t>Taxes</t>
  </si>
  <si>
    <t>Other taxes on production</t>
  </si>
  <si>
    <t>Current taxes on income, wealth etc.</t>
  </si>
  <si>
    <t>Subsidies</t>
  </si>
  <si>
    <t xml:space="preserve"> - Agricultural Subsidies</t>
  </si>
  <si>
    <t xml:space="preserve"> - Transport Subsidies</t>
  </si>
  <si>
    <t xml:space="preserve"> - Railway Transport</t>
  </si>
  <si>
    <t xml:space="preserve"> - Bus transport</t>
  </si>
  <si>
    <t>Property Income</t>
  </si>
  <si>
    <t xml:space="preserve"> - Other Property Income</t>
  </si>
  <si>
    <t>Total Social Transfers</t>
  </si>
  <si>
    <t xml:space="preserve"> - Sociálne benefits other than in kind</t>
  </si>
  <si>
    <t xml:space="preserve"> - Active Labor Market Measures</t>
  </si>
  <si>
    <t xml:space="preserve"> - Sickness benefits</t>
  </si>
  <si>
    <t xml:space="preserve"> - Retirement and disability pensions</t>
  </si>
  <si>
    <t xml:space="preserve"> - Unemployment benefits</t>
  </si>
  <si>
    <t xml:space="preserve"> - State social allowances</t>
  </si>
  <si>
    <t xml:space="preserve"> - child allowance</t>
  </si>
  <si>
    <t xml:space="preserve"> - child birth benefit</t>
  </si>
  <si>
    <t xml:space="preserve"> - parental allowance</t>
  </si>
  <si>
    <t xml:space="preserve"> - material need allowance</t>
  </si>
  <si>
    <t xml:space="preserve"> - monetary compensation of disability</t>
  </si>
  <si>
    <t xml:space="preserve"> - others</t>
  </si>
  <si>
    <t xml:space="preserve"> - Insurance premiums for the specific groups of people based on the law </t>
  </si>
  <si>
    <t xml:space="preserve"> - social insurance</t>
  </si>
  <si>
    <t xml:space="preserve"> - health insurance</t>
  </si>
  <si>
    <t xml:space="preserve"> - Social transfers in kind (healthcare facilities)</t>
  </si>
  <si>
    <t>Other current transfers</t>
  </si>
  <si>
    <t>of which: EU contributions (excluding VAT own resource)</t>
  </si>
  <si>
    <t>Transfers to non-profit organizations, church, private schools etc.</t>
  </si>
  <si>
    <t>of which: 2% of taxes for publicly beneficial purposes</t>
  </si>
  <si>
    <t>Capital Expenditure</t>
  </si>
  <si>
    <t>Capital Investment</t>
  </si>
  <si>
    <t xml:space="preserve"> - Gross fixed capital formation</t>
  </si>
  <si>
    <t xml:space="preserve"> - Increase in inventories</t>
  </si>
  <si>
    <t xml:space="preserve"> - Acquisition minus disposal of non-financial assets</t>
  </si>
  <si>
    <t>Capital transfers</t>
  </si>
  <si>
    <t>GDP</t>
  </si>
  <si>
    <t>Acronyms:</t>
  </si>
  <si>
    <t>MoF SR - Ministry of Finance of the Slovak Republic</t>
  </si>
  <si>
    <t>SP - Stability Programme</t>
  </si>
  <si>
    <t>EO - Expected Outturn</t>
  </si>
  <si>
    <t>DBP - Draft Budgetary Plan</t>
  </si>
  <si>
    <t>SoCBR - Secretariat of the Council for Budget Responsibility</t>
  </si>
  <si>
    <t>DPB 2023-2025</t>
  </si>
  <si>
    <t>YEAR 2024</t>
  </si>
  <si>
    <t>GG Budget 2024</t>
  </si>
  <si>
    <t>2024/01</t>
  </si>
  <si>
    <t>Comparison to approved General Government Budget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</si>
</sst>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S_k_-;\-* #,##0.00\ _S_k_-;_-* &quot;-&quot;??\ _S_k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 tint="-0.14999847407452621"/>
      <name val="Calibri"/>
      <family val="2"/>
      <scheme val="minor"/>
    </font>
    <font>
      <b/>
      <sz val="32"/>
      <color rgb="FF13B5EA"/>
      <name val="Calibri"/>
      <family val="2"/>
      <charset val="238"/>
      <scheme val="minor"/>
    </font>
    <font>
      <b/>
      <sz val="11"/>
      <color rgb="FF11B5EA"/>
      <name val="Calibri"/>
      <family val="2"/>
      <charset val="238"/>
      <scheme val="minor"/>
    </font>
    <font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13B5EA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Arial Narrow"/>
      <family val="2"/>
      <charset val="238"/>
    </font>
    <font>
      <u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1B5EA"/>
        <bgColor indexed="64"/>
      </patternFill>
    </fill>
    <fill>
      <patternFill patternType="solid">
        <fgColor rgb="FF13B5EA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11B5EA"/>
      </top>
      <bottom/>
      <diagonal/>
    </border>
    <border>
      <left/>
      <right/>
      <top/>
      <bottom style="medium">
        <color rgb="FF11B5EA"/>
      </bottom>
      <diagonal/>
    </border>
    <border>
      <left/>
      <right/>
      <top style="medium">
        <color rgb="FF11B5EA"/>
      </top>
      <bottom style="medium">
        <color rgb="FF11B5EA"/>
      </bottom>
      <diagonal/>
    </border>
  </borders>
  <cellStyleXfs count="11">
    <xf numFmtId="0" fontId="0" fillId="0" borderId="0"/>
    <xf numFmtId="0" fontId="9" fillId="0" borderId="0"/>
    <xf numFmtId="0" fontId="11" fillId="0" borderId="0"/>
    <xf numFmtId="0" fontId="11" fillId="0" borderId="0"/>
    <xf numFmtId="164" fontId="16" fillId="0" borderId="0" applyFont="0" applyFill="0" applyBorder="0" applyAlignment="0" applyProtection="0"/>
    <xf numFmtId="0" fontId="17" fillId="0" borderId="0"/>
    <xf numFmtId="0" fontId="5" fillId="0" borderId="0"/>
    <xf numFmtId="0" fontId="5" fillId="0" borderId="0"/>
    <xf numFmtId="0" fontId="4" fillId="0" borderId="0"/>
    <xf numFmtId="0" fontId="4" fillId="0" borderId="0"/>
    <xf numFmtId="164" fontId="16" fillId="0" borderId="0" applyFont="0" applyFill="0" applyBorder="0" applyAlignment="0" applyProtection="0"/>
  </cellStyleXfs>
  <cellXfs count="41">
    <xf numFmtId="0" fontId="0" fillId="0" borderId="0" xfId="0"/>
    <xf numFmtId="3" fontId="6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0" fontId="8" fillId="0" borderId="1" xfId="0" applyFont="1" applyBorder="1"/>
    <xf numFmtId="0" fontId="8" fillId="0" borderId="1" xfId="0" applyFont="1" applyBorder="1" applyAlignment="1">
      <alignment horizontal="right"/>
    </xf>
    <xf numFmtId="3" fontId="8" fillId="0" borderId="1" xfId="0" applyNumberFormat="1" applyFont="1" applyBorder="1" applyAlignment="1">
      <alignment horizontal="right"/>
    </xf>
    <xf numFmtId="0" fontId="10" fillId="3" borderId="0" xfId="1" applyFont="1" applyFill="1" applyAlignment="1">
      <alignment horizontal="left" vertical="center"/>
    </xf>
    <xf numFmtId="0" fontId="10" fillId="2" borderId="0" xfId="0" applyFont="1" applyFill="1" applyAlignment="1">
      <alignment horizontal="right"/>
    </xf>
    <xf numFmtId="0" fontId="12" fillId="0" borderId="0" xfId="2" applyFont="1" applyAlignment="1">
      <alignment vertical="center"/>
    </xf>
    <xf numFmtId="0" fontId="14" fillId="0" borderId="0" xfId="2" applyFont="1" applyAlignment="1">
      <alignment horizontal="left" vertical="center" indent="1"/>
    </xf>
    <xf numFmtId="0" fontId="14" fillId="0" borderId="0" xfId="2" applyFont="1" applyAlignment="1">
      <alignment horizontal="left" vertical="center" indent="2"/>
    </xf>
    <xf numFmtId="0" fontId="14" fillId="0" borderId="0" xfId="2" applyFont="1" applyAlignment="1">
      <alignment horizontal="left" vertical="center" indent="3"/>
    </xf>
    <xf numFmtId="0" fontId="10" fillId="3" borderId="0" xfId="2" applyFont="1" applyFill="1" applyAlignment="1">
      <alignment horizontal="left" vertical="center"/>
    </xf>
    <xf numFmtId="0" fontId="15" fillId="0" borderId="0" xfId="2" applyFont="1" applyAlignment="1">
      <alignment vertical="center"/>
    </xf>
    <xf numFmtId="0" fontId="14" fillId="0" borderId="0" xfId="2" applyFont="1" applyAlignment="1">
      <alignment horizontal="left" vertical="center" indent="4"/>
    </xf>
    <xf numFmtId="0" fontId="14" fillId="0" borderId="0" xfId="2" applyFont="1" applyAlignment="1">
      <alignment horizontal="left" vertical="center"/>
    </xf>
    <xf numFmtId="0" fontId="18" fillId="0" borderId="0" xfId="0" applyFont="1"/>
    <xf numFmtId="0" fontId="6" fillId="0" borderId="0" xfId="0" applyFont="1" applyAlignment="1">
      <alignment horizontal="right"/>
    </xf>
    <xf numFmtId="0" fontId="15" fillId="0" borderId="0" xfId="0" applyFont="1"/>
    <xf numFmtId="3" fontId="15" fillId="2" borderId="0" xfId="0" applyNumberFormat="1" applyFont="1" applyFill="1"/>
    <xf numFmtId="3" fontId="15" fillId="0" borderId="0" xfId="0" applyNumberFormat="1" applyFont="1"/>
    <xf numFmtId="4" fontId="15" fillId="0" borderId="0" xfId="0" applyNumberFormat="1" applyFont="1"/>
    <xf numFmtId="3" fontId="13" fillId="2" borderId="0" xfId="0" applyNumberFormat="1" applyFont="1" applyFill="1"/>
    <xf numFmtId="3" fontId="13" fillId="0" borderId="0" xfId="0" applyNumberFormat="1" applyFont="1"/>
    <xf numFmtId="3" fontId="10" fillId="2" borderId="0" xfId="0" applyNumberFormat="1" applyFont="1" applyFill="1"/>
    <xf numFmtId="4" fontId="10" fillId="2" borderId="0" xfId="0" applyNumberFormat="1" applyFont="1" applyFill="1"/>
    <xf numFmtId="0" fontId="3" fillId="0" borderId="0" xfId="0" applyFont="1"/>
    <xf numFmtId="3" fontId="3" fillId="0" borderId="1" xfId="0" applyNumberFormat="1" applyFont="1" applyBorder="1" applyAlignment="1">
      <alignment horizontal="left"/>
    </xf>
    <xf numFmtId="3" fontId="3" fillId="2" borderId="1" xfId="0" applyNumberFormat="1" applyFont="1" applyFill="1" applyBorder="1" applyAlignment="1">
      <alignment horizontal="right"/>
    </xf>
    <xf numFmtId="3" fontId="3" fillId="2" borderId="0" xfId="0" applyNumberFormat="1" applyFont="1" applyFill="1" applyAlignment="1">
      <alignment horizontal="right"/>
    </xf>
    <xf numFmtId="3" fontId="3" fillId="0" borderId="0" xfId="0" applyNumberFormat="1" applyFont="1" applyAlignment="1">
      <alignment horizontal="right"/>
    </xf>
    <xf numFmtId="3" fontId="3" fillId="0" borderId="2" xfId="0" applyNumberFormat="1" applyFont="1" applyBorder="1" applyAlignment="1">
      <alignment horizontal="left"/>
    </xf>
    <xf numFmtId="3" fontId="3" fillId="2" borderId="2" xfId="0" applyNumberFormat="1" applyFont="1" applyFill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3" fontId="3" fillId="0" borderId="0" xfId="0" applyNumberFormat="1" applyFont="1"/>
    <xf numFmtId="3" fontId="3" fillId="2" borderId="3" xfId="0" applyNumberFormat="1" applyFont="1" applyFill="1" applyBorder="1" applyAlignment="1">
      <alignment horizontal="right"/>
    </xf>
    <xf numFmtId="3" fontId="3" fillId="2" borderId="0" xfId="0" applyNumberFormat="1" applyFont="1" applyFill="1"/>
    <xf numFmtId="3" fontId="2" fillId="0" borderId="0" xfId="0" applyNumberFormat="1" applyFont="1"/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3" fontId="1" fillId="0" borderId="0" xfId="0" applyNumberFormat="1" applyFont="1" applyAlignment="1">
      <alignment horizontal="left"/>
    </xf>
  </cellXfs>
  <cellStyles count="11">
    <cellStyle name="Čiarka 2" xfId="4" xr:uid="{CA682BC9-45C2-4FB1-A09A-4D9CE450A137}"/>
    <cellStyle name="Čiarka 3" xfId="10" xr:uid="{01B4CE9B-C7D6-4A4D-91F0-34C1917E0137}"/>
    <cellStyle name="Normal" xfId="0" builtinId="0"/>
    <cellStyle name="Normálna 4 2" xfId="6" xr:uid="{C5A91FB8-1500-4A43-8774-E904273E7D1B}"/>
    <cellStyle name="Normálna 4 2 2" xfId="7" xr:uid="{53AE71B0-7B19-4080-8376-F1CB7C2BF543}"/>
    <cellStyle name="Normálna 4 2 2 2" xfId="9" xr:uid="{9F4309BD-3B6B-44FD-AE89-FCEF20501716}"/>
    <cellStyle name="Normálna 4 2 3" xfId="8" xr:uid="{00C58A0C-996F-4E6F-893C-8973BE7614D2}"/>
    <cellStyle name="Normálne 2" xfId="3" xr:uid="{11050034-A121-43CD-8508-0D6607D32B52}"/>
    <cellStyle name="normálne 9_Tabulky IFP_casove rady-request_20111102_" xfId="5" xr:uid="{704C976E-9F78-4E26-AA66-43A325241047}"/>
    <cellStyle name="normálne_dane pre rozpocet 2006-2008_JUN2005_final" xfId="2" xr:uid="{A07B7451-9ED0-4B03-A67F-A673A32220C7}"/>
    <cellStyle name="normálne_IFP_DANE_20081103" xfId="1" xr:uid="{E70AB42A-5B5E-49A7-8864-A218D643AAED}"/>
  </cellStyles>
  <dxfs count="0"/>
  <tableStyles count="0" defaultTableStyle="TableStyleMedium2" defaultPivotStyle="PivotStyleLight16"/>
  <colors>
    <mruColors>
      <color rgb="FF58595B"/>
      <color rgb="FFDCB47B"/>
      <color rgb="FF13B5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702FB-6F28-43CA-8333-8F1B9C53C1FB}">
  <sheetPr>
    <tabColor rgb="FF00B0F0"/>
  </sheetPr>
  <dimension ref="A1:I103"/>
  <sheetViews>
    <sheetView showGridLines="0" tabSelected="1" topLeftCell="A61" workbookViewId="0">
      <selection activeCell="B5" sqref="B5:B6"/>
    </sheetView>
  </sheetViews>
  <sheetFormatPr defaultColWidth="9.21875" defaultRowHeight="14.4" x14ac:dyDescent="0.3"/>
  <cols>
    <col min="1" max="1" width="2.77734375" customWidth="1"/>
    <col min="2" max="2" width="49.5546875" customWidth="1"/>
    <col min="3" max="3" width="0.77734375" customWidth="1"/>
    <col min="4" max="4" width="14.77734375" customWidth="1"/>
    <col min="5" max="5" width="0.77734375" customWidth="1"/>
    <col min="6" max="7" width="14.77734375" hidden="1" customWidth="1"/>
    <col min="8" max="8" width="0.77734375" customWidth="1"/>
    <col min="9" max="9" width="14.77734375" customWidth="1"/>
  </cols>
  <sheetData>
    <row r="1" spans="1:9" ht="15" customHeight="1" thickBot="1" x14ac:dyDescent="0.35">
      <c r="A1" s="26"/>
      <c r="B1" s="26"/>
      <c r="D1" s="1">
        <f>D94</f>
        <v>-7840.7060000000129</v>
      </c>
      <c r="E1" s="17"/>
      <c r="F1" s="1">
        <f>F94</f>
        <v>0</v>
      </c>
      <c r="G1" s="1">
        <f>G94</f>
        <v>0</v>
      </c>
      <c r="H1" s="17"/>
      <c r="I1" s="1">
        <f t="shared" ref="I1" si="0">I94</f>
        <v>-7877.7920037165313</v>
      </c>
    </row>
    <row r="2" spans="1:9" ht="15" customHeight="1" x14ac:dyDescent="0.3">
      <c r="A2" s="26"/>
      <c r="B2" s="27" t="s">
        <v>0</v>
      </c>
      <c r="C2" s="28"/>
      <c r="D2" s="2" t="str">
        <f>TEXT(ROUND(D1,0),"# ###")&amp;" mil.eur"</f>
        <v>-7 841 mil.eur</v>
      </c>
      <c r="E2" s="28"/>
      <c r="F2" s="2" t="str">
        <f>TEXT(ROUND(F1,0),"# ###")&amp;" mil.eur"</f>
        <v xml:space="preserve"> mil.eur</v>
      </c>
      <c r="G2" s="2" t="str">
        <f>TEXT(ROUND(G1,0),"# ###")&amp;" mil.eur"</f>
        <v xml:space="preserve"> mil.eur</v>
      </c>
      <c r="H2" s="28"/>
      <c r="I2" s="2" t="str">
        <f t="shared" ref="I2" si="1">TEXT(ROUND(I1,0),"# ###")&amp;" mil.eur"</f>
        <v>-7 878 mil.eur</v>
      </c>
    </row>
    <row r="3" spans="1:9" ht="15" customHeight="1" x14ac:dyDescent="0.3">
      <c r="A3" s="26"/>
      <c r="B3" s="40" t="s">
        <v>99</v>
      </c>
      <c r="C3" s="29"/>
      <c r="D3" s="30"/>
      <c r="E3" s="29"/>
      <c r="F3" s="30" t="str">
        <f>IF(F1-$D$1&gt;0,"+","")&amp;TEXT(ROUND((F1-$D$1),0),"# ###")&amp;" mil.eur"</f>
        <v>+7 841 mil.eur</v>
      </c>
      <c r="G3" s="30" t="str">
        <f>IF(G1-$D$1&gt;0,"+","")&amp;TEXT(ROUND((G1-$D$1),0),"# ###")&amp;" mil.eur"</f>
        <v>+7 841 mil.eur</v>
      </c>
      <c r="H3" s="29"/>
      <c r="I3" s="30" t="str">
        <f t="shared" ref="I3" si="2">IF(I1-$D$1&gt;0,"+","")&amp;TEXT(ROUND((I1-$D$1),0),"# ###")&amp;" mil.eur"</f>
        <v>-37 mil.eur</v>
      </c>
    </row>
    <row r="4" spans="1:9" ht="15" customHeight="1" thickBot="1" x14ac:dyDescent="0.35">
      <c r="A4" s="26"/>
      <c r="B4" s="31" t="s">
        <v>1</v>
      </c>
      <c r="C4" s="32"/>
      <c r="D4" s="33"/>
      <c r="E4" s="32"/>
      <c r="F4" s="33"/>
      <c r="G4" s="33" t="str">
        <f>IF(G1-F1&gt;0,"+","")&amp;TEXT(ROUND((G1-F1),0),"# ###")&amp;" mil.eur"</f>
        <v xml:space="preserve"> mil.eur</v>
      </c>
      <c r="H4" s="32"/>
      <c r="I4" s="33"/>
    </row>
    <row r="5" spans="1:9" ht="15" customHeight="1" x14ac:dyDescent="0.3">
      <c r="A5" s="26"/>
      <c r="B5" s="38" t="s">
        <v>96</v>
      </c>
      <c r="C5" s="26"/>
      <c r="D5" s="26"/>
      <c r="E5" s="26"/>
      <c r="F5" s="34"/>
      <c r="G5" s="34"/>
      <c r="H5" s="26"/>
      <c r="I5" s="34"/>
    </row>
    <row r="6" spans="1:9" ht="15" customHeight="1" thickBot="1" x14ac:dyDescent="0.35">
      <c r="A6" s="26"/>
      <c r="B6" s="39"/>
      <c r="C6" s="26"/>
      <c r="D6" s="26"/>
      <c r="E6" s="26"/>
      <c r="F6" s="34"/>
      <c r="G6" s="34"/>
      <c r="H6" s="26"/>
      <c r="I6" s="34"/>
    </row>
    <row r="7" spans="1:9" ht="15" customHeight="1" thickBot="1" x14ac:dyDescent="0.35">
      <c r="A7" s="26"/>
      <c r="B7" s="3" t="s">
        <v>2</v>
      </c>
      <c r="C7" s="28"/>
      <c r="D7" s="4" t="s">
        <v>3</v>
      </c>
      <c r="E7" s="35"/>
      <c r="F7" s="4" t="s">
        <v>3</v>
      </c>
      <c r="G7" s="4" t="s">
        <v>3</v>
      </c>
      <c r="H7" s="35"/>
      <c r="I7" s="5" t="s">
        <v>4</v>
      </c>
    </row>
    <row r="8" spans="1:9" ht="15" customHeight="1" x14ac:dyDescent="0.3">
      <c r="A8" s="26"/>
      <c r="B8" s="6" t="s">
        <v>5</v>
      </c>
      <c r="C8" s="7"/>
      <c r="D8" s="7" t="s">
        <v>97</v>
      </c>
      <c r="E8" s="7"/>
      <c r="F8" s="7" t="s">
        <v>6</v>
      </c>
      <c r="G8" s="7" t="s">
        <v>95</v>
      </c>
      <c r="H8" s="7"/>
      <c r="I8" s="7" t="s">
        <v>98</v>
      </c>
    </row>
    <row r="9" spans="1:9" s="18" customFormat="1" ht="15" customHeight="1" x14ac:dyDescent="0.3">
      <c r="B9" s="13" t="s">
        <v>7</v>
      </c>
      <c r="C9" s="19"/>
      <c r="D9" s="20">
        <f>D11+D31+D36+D43</f>
        <v>53480.522999999994</v>
      </c>
      <c r="E9" s="19"/>
      <c r="F9" s="20">
        <f>F11+F31+F36+F43</f>
        <v>0</v>
      </c>
      <c r="G9" s="20">
        <f>G11+G31+G36+G43</f>
        <v>0</v>
      </c>
      <c r="H9" s="19"/>
      <c r="I9" s="20">
        <f t="shared" ref="I9" si="3">I11+I31+I36+I43</f>
        <v>53692.739364101471</v>
      </c>
    </row>
    <row r="10" spans="1:9" s="18" customFormat="1" ht="15" customHeight="1" x14ac:dyDescent="0.3">
      <c r="B10" s="13" t="s">
        <v>8</v>
      </c>
      <c r="C10" s="19"/>
      <c r="D10" s="21">
        <f>D9/D$96*100</f>
        <v>40.720659540316376</v>
      </c>
      <c r="E10" s="19"/>
      <c r="F10" s="21" t="e">
        <f>F9/F$96*100</f>
        <v>#DIV/0!</v>
      </c>
      <c r="G10" s="21" t="e">
        <f>G9/G$96*100</f>
        <v>#DIV/0!</v>
      </c>
      <c r="H10" s="19"/>
      <c r="I10" s="21">
        <f t="shared" ref="I10" si="4">I9/I$96*100</f>
        <v>41.821172291558277</v>
      </c>
    </row>
    <row r="11" spans="1:9" ht="15" customHeight="1" x14ac:dyDescent="0.3">
      <c r="A11" s="26"/>
      <c r="B11" s="8" t="s">
        <v>9</v>
      </c>
      <c r="C11" s="22"/>
      <c r="D11" s="23">
        <v>25806.641</v>
      </c>
      <c r="E11" s="22"/>
      <c r="F11" s="23"/>
      <c r="G11" s="23"/>
      <c r="H11" s="22"/>
      <c r="I11" s="23">
        <v>25522.534944003361</v>
      </c>
    </row>
    <row r="12" spans="1:9" ht="15" customHeight="1" x14ac:dyDescent="0.3">
      <c r="A12" s="26"/>
      <c r="B12" s="9" t="s">
        <v>10</v>
      </c>
      <c r="C12" s="36"/>
      <c r="D12" s="34">
        <v>15385.663</v>
      </c>
      <c r="E12" s="36"/>
      <c r="F12" s="34"/>
      <c r="G12" s="34"/>
      <c r="H12" s="36"/>
      <c r="I12" s="37">
        <v>15120.938626775254</v>
      </c>
    </row>
    <row r="13" spans="1:9" ht="15" customHeight="1" x14ac:dyDescent="0.3">
      <c r="A13" s="26"/>
      <c r="B13" s="10" t="s">
        <v>11</v>
      </c>
      <c r="C13" s="36"/>
      <c r="D13" s="34">
        <v>10081.564</v>
      </c>
      <c r="E13" s="36"/>
      <c r="F13" s="34"/>
      <c r="G13" s="34"/>
      <c r="H13" s="36"/>
      <c r="I13" s="37">
        <v>10126</v>
      </c>
    </row>
    <row r="14" spans="1:9" ht="15" customHeight="1" x14ac:dyDescent="0.3">
      <c r="A14" s="26"/>
      <c r="B14" s="10" t="s">
        <v>12</v>
      </c>
      <c r="C14" s="36"/>
      <c r="D14" s="34">
        <v>3060.3789999999999</v>
      </c>
      <c r="E14" s="36"/>
      <c r="F14" s="34"/>
      <c r="G14" s="34"/>
      <c r="H14" s="36"/>
      <c r="I14" s="37">
        <v>2715.3799999999997</v>
      </c>
    </row>
    <row r="15" spans="1:9" ht="15" customHeight="1" x14ac:dyDescent="0.3">
      <c r="A15" s="26"/>
      <c r="B15" s="10" t="s">
        <v>13</v>
      </c>
      <c r="C15" s="36"/>
      <c r="D15" s="34">
        <v>482.62099999999998</v>
      </c>
      <c r="E15" s="36"/>
      <c r="F15" s="34"/>
      <c r="G15" s="34"/>
      <c r="H15" s="36"/>
      <c r="I15" s="37">
        <v>563.15170699953183</v>
      </c>
    </row>
    <row r="16" spans="1:9" ht="15" customHeight="1" x14ac:dyDescent="0.3">
      <c r="A16" s="26"/>
      <c r="B16" s="10" t="s">
        <v>14</v>
      </c>
      <c r="C16" s="36"/>
      <c r="D16" s="34">
        <v>0</v>
      </c>
      <c r="E16" s="36"/>
      <c r="F16" s="34"/>
      <c r="G16" s="34"/>
      <c r="H16" s="36"/>
      <c r="I16" s="37">
        <v>0</v>
      </c>
    </row>
    <row r="17" spans="1:9" ht="15" customHeight="1" x14ac:dyDescent="0.3">
      <c r="A17" s="26"/>
      <c r="B17" s="10" t="s">
        <v>15</v>
      </c>
      <c r="C17" s="36"/>
      <c r="D17" s="34">
        <v>333.21899999999999</v>
      </c>
      <c r="E17" s="36"/>
      <c r="F17" s="34"/>
      <c r="G17" s="34"/>
      <c r="H17" s="36"/>
      <c r="I17" s="37">
        <v>331.03500000000003</v>
      </c>
    </row>
    <row r="18" spans="1:9" ht="15" customHeight="1" x14ac:dyDescent="0.3">
      <c r="A18" s="26"/>
      <c r="B18" s="10" t="s">
        <v>16</v>
      </c>
      <c r="C18" s="36"/>
      <c r="D18" s="34">
        <v>139.916</v>
      </c>
      <c r="E18" s="36"/>
      <c r="F18" s="34"/>
      <c r="G18" s="34"/>
      <c r="H18" s="36"/>
      <c r="I18" s="37">
        <v>137.30000000000001</v>
      </c>
    </row>
    <row r="19" spans="1:9" ht="15" customHeight="1" x14ac:dyDescent="0.3">
      <c r="A19" s="26"/>
      <c r="B19" s="10" t="s">
        <v>17</v>
      </c>
      <c r="C19" s="36"/>
      <c r="D19" s="34">
        <v>383.93099999999998</v>
      </c>
      <c r="E19" s="36"/>
      <c r="F19" s="34"/>
      <c r="G19" s="34"/>
      <c r="H19" s="36"/>
      <c r="I19" s="37">
        <v>391</v>
      </c>
    </row>
    <row r="20" spans="1:9" ht="15" customHeight="1" x14ac:dyDescent="0.3">
      <c r="A20" s="26"/>
      <c r="B20" s="10" t="s">
        <v>18</v>
      </c>
      <c r="C20" s="36"/>
      <c r="D20" s="34">
        <v>904.03300000000013</v>
      </c>
      <c r="E20" s="36"/>
      <c r="F20" s="34"/>
      <c r="G20" s="34"/>
      <c r="H20" s="36"/>
      <c r="I20" s="37">
        <v>857.07191977572438</v>
      </c>
    </row>
    <row r="21" spans="1:9" ht="15" customHeight="1" x14ac:dyDescent="0.3">
      <c r="A21" s="26"/>
      <c r="B21" s="9" t="s">
        <v>19</v>
      </c>
      <c r="C21" s="36"/>
      <c r="D21" s="34">
        <v>10420.977999999999</v>
      </c>
      <c r="E21" s="36"/>
      <c r="F21" s="34"/>
      <c r="G21" s="34"/>
      <c r="H21" s="36"/>
      <c r="I21" s="37">
        <v>10401.596317228104</v>
      </c>
    </row>
    <row r="22" spans="1:9" ht="15" customHeight="1" x14ac:dyDescent="0.3">
      <c r="A22" s="26"/>
      <c r="B22" s="10" t="s">
        <v>20</v>
      </c>
      <c r="C22" s="36"/>
      <c r="D22" s="34">
        <v>4802.55</v>
      </c>
      <c r="E22" s="36"/>
      <c r="F22" s="34"/>
      <c r="G22" s="34"/>
      <c r="H22" s="36"/>
      <c r="I22" s="37">
        <v>4765.5429999999997</v>
      </c>
    </row>
    <row r="23" spans="1:9" s="26" customFormat="1" ht="15" customHeight="1" x14ac:dyDescent="0.3">
      <c r="B23" s="11" t="s">
        <v>21</v>
      </c>
      <c r="C23" s="36"/>
      <c r="D23" s="34">
        <v>4604.598</v>
      </c>
      <c r="E23" s="36"/>
      <c r="F23" s="34"/>
      <c r="G23" s="34"/>
      <c r="H23" s="36"/>
      <c r="I23" s="37"/>
    </row>
    <row r="24" spans="1:9" s="26" customFormat="1" ht="15" customHeight="1" x14ac:dyDescent="0.3">
      <c r="B24" s="11" t="s">
        <v>22</v>
      </c>
      <c r="C24" s="36"/>
      <c r="D24" s="34">
        <v>197.952</v>
      </c>
      <c r="E24" s="36"/>
      <c r="F24" s="34"/>
      <c r="G24" s="34"/>
      <c r="H24" s="36"/>
      <c r="I24" s="37"/>
    </row>
    <row r="25" spans="1:9" ht="15" customHeight="1" x14ac:dyDescent="0.3">
      <c r="A25" s="26"/>
      <c r="B25" s="10" t="s">
        <v>23</v>
      </c>
      <c r="C25" s="36"/>
      <c r="D25" s="34">
        <v>5031.16</v>
      </c>
      <c r="E25" s="36"/>
      <c r="F25" s="34"/>
      <c r="G25" s="34"/>
      <c r="H25" s="36"/>
      <c r="I25" s="37">
        <v>4864.8070000000007</v>
      </c>
    </row>
    <row r="26" spans="1:9" ht="15" customHeight="1" x14ac:dyDescent="0.3">
      <c r="A26" s="26"/>
      <c r="B26" s="15" t="s">
        <v>24</v>
      </c>
      <c r="C26" s="36"/>
      <c r="D26" s="34">
        <v>513.50900000000001</v>
      </c>
      <c r="E26" s="36"/>
      <c r="F26" s="34"/>
      <c r="G26" s="34"/>
      <c r="H26" s="36"/>
      <c r="I26" s="37">
        <v>454.69799999999998</v>
      </c>
    </row>
    <row r="27" spans="1:9" ht="15" customHeight="1" x14ac:dyDescent="0.3">
      <c r="A27" s="26"/>
      <c r="B27" s="10" t="s">
        <v>25</v>
      </c>
      <c r="C27" s="36"/>
      <c r="D27" s="34">
        <v>415.07</v>
      </c>
      <c r="E27" s="36"/>
      <c r="F27" s="34"/>
      <c r="G27" s="34"/>
      <c r="H27" s="36"/>
      <c r="I27" s="37">
        <v>421.6</v>
      </c>
    </row>
    <row r="28" spans="1:9" ht="15" customHeight="1" x14ac:dyDescent="0.3">
      <c r="A28" s="26"/>
      <c r="B28" s="10" t="s">
        <v>26</v>
      </c>
      <c r="C28" s="36"/>
      <c r="D28" s="34">
        <v>56.08</v>
      </c>
      <c r="E28" s="36"/>
      <c r="F28" s="34"/>
      <c r="G28" s="34"/>
      <c r="H28" s="36"/>
      <c r="I28" s="37">
        <v>49.051551858481929</v>
      </c>
    </row>
    <row r="29" spans="1:9" ht="15" customHeight="1" x14ac:dyDescent="0.3">
      <c r="A29" s="26"/>
      <c r="B29" s="10" t="s">
        <v>18</v>
      </c>
      <c r="C29" s="36"/>
      <c r="D29" s="34">
        <v>116.11799999999913</v>
      </c>
      <c r="E29" s="36"/>
      <c r="F29" s="34"/>
      <c r="G29" s="34"/>
      <c r="H29" s="36"/>
      <c r="I29" s="37">
        <v>300.59476536962211</v>
      </c>
    </row>
    <row r="30" spans="1:9" ht="15" customHeight="1" x14ac:dyDescent="0.3">
      <c r="A30" s="26"/>
      <c r="B30" s="9" t="s">
        <v>27</v>
      </c>
      <c r="C30" s="36"/>
      <c r="D30" s="34"/>
      <c r="E30" s="36"/>
      <c r="F30" s="34"/>
      <c r="G30" s="34"/>
      <c r="H30" s="36"/>
      <c r="I30" s="37">
        <v>0</v>
      </c>
    </row>
    <row r="31" spans="1:9" ht="15" customHeight="1" x14ac:dyDescent="0.3">
      <c r="A31" s="26"/>
      <c r="B31" s="8" t="s">
        <v>28</v>
      </c>
      <c r="C31" s="22"/>
      <c r="D31" s="23">
        <v>20724.744999999999</v>
      </c>
      <c r="E31" s="22"/>
      <c r="F31" s="23"/>
      <c r="G31" s="23"/>
      <c r="H31" s="22"/>
      <c r="I31" s="23">
        <v>20808.423070985675</v>
      </c>
    </row>
    <row r="32" spans="1:9" ht="15" customHeight="1" x14ac:dyDescent="0.3">
      <c r="A32" s="26"/>
      <c r="B32" s="9" t="s">
        <v>29</v>
      </c>
      <c r="C32" s="36"/>
      <c r="D32" s="34">
        <v>20412.292999999998</v>
      </c>
      <c r="E32" s="36"/>
      <c r="F32" s="34"/>
      <c r="G32" s="34"/>
      <c r="H32" s="36"/>
      <c r="I32" s="37">
        <v>20421.26790514926</v>
      </c>
    </row>
    <row r="33" spans="1:9" s="26" customFormat="1" ht="15" customHeight="1" x14ac:dyDescent="0.3">
      <c r="B33" s="10" t="s">
        <v>30</v>
      </c>
      <c r="C33" s="36"/>
      <c r="D33" s="34">
        <v>11346.319</v>
      </c>
      <c r="E33" s="36"/>
      <c r="F33" s="34"/>
      <c r="G33" s="34"/>
      <c r="H33" s="36"/>
      <c r="I33" s="37"/>
    </row>
    <row r="34" spans="1:9" s="26" customFormat="1" ht="15" customHeight="1" x14ac:dyDescent="0.3">
      <c r="B34" s="10" t="s">
        <v>31</v>
      </c>
      <c r="C34" s="36"/>
      <c r="D34" s="34">
        <v>9065.9740000000002</v>
      </c>
      <c r="E34" s="36"/>
      <c r="F34" s="34"/>
      <c r="G34" s="34"/>
      <c r="H34" s="36"/>
      <c r="I34" s="37"/>
    </row>
    <row r="35" spans="1:9" ht="15" customHeight="1" x14ac:dyDescent="0.3">
      <c r="A35" s="26"/>
      <c r="B35" s="9" t="s">
        <v>32</v>
      </c>
      <c r="C35" s="36"/>
      <c r="D35" s="34">
        <v>312.452</v>
      </c>
      <c r="E35" s="36"/>
      <c r="F35" s="34"/>
      <c r="G35" s="34"/>
      <c r="H35" s="36"/>
      <c r="I35" s="37">
        <v>387.15516583641363</v>
      </c>
    </row>
    <row r="36" spans="1:9" ht="15" customHeight="1" x14ac:dyDescent="0.3">
      <c r="A36" s="26"/>
      <c r="B36" s="8" t="s">
        <v>33</v>
      </c>
      <c r="C36" s="22"/>
      <c r="D36" s="23">
        <v>4444.5050000000001</v>
      </c>
      <c r="E36" s="22"/>
      <c r="F36" s="23"/>
      <c r="G36" s="23"/>
      <c r="H36" s="22"/>
      <c r="I36" s="23">
        <v>4400.129204644285</v>
      </c>
    </row>
    <row r="37" spans="1:9" ht="15" customHeight="1" x14ac:dyDescent="0.3">
      <c r="A37" s="26"/>
      <c r="B37" s="9" t="s">
        <v>34</v>
      </c>
      <c r="C37" s="36"/>
      <c r="D37" s="34">
        <v>3314.3939999999998</v>
      </c>
      <c r="E37" s="36"/>
      <c r="F37" s="34"/>
      <c r="G37" s="34"/>
      <c r="H37" s="36"/>
      <c r="I37" s="37">
        <v>3303.4471908425594</v>
      </c>
    </row>
    <row r="38" spans="1:9" ht="15" customHeight="1" x14ac:dyDescent="0.3">
      <c r="A38" s="26"/>
      <c r="B38" s="10" t="s">
        <v>35</v>
      </c>
      <c r="C38" s="36"/>
      <c r="D38" s="34">
        <v>2982.0529999999999</v>
      </c>
      <c r="E38" s="36"/>
      <c r="F38" s="34"/>
      <c r="G38" s="34"/>
      <c r="H38" s="36"/>
      <c r="I38" s="37">
        <v>2832.0325337553036</v>
      </c>
    </row>
    <row r="39" spans="1:9" ht="15" customHeight="1" x14ac:dyDescent="0.3">
      <c r="A39" s="26"/>
      <c r="B39" s="10" t="s">
        <v>36</v>
      </c>
      <c r="C39" s="36"/>
      <c r="D39" s="34">
        <v>332.34100000000001</v>
      </c>
      <c r="E39" s="36"/>
      <c r="F39" s="34"/>
      <c r="G39" s="34"/>
      <c r="H39" s="36"/>
      <c r="I39" s="37">
        <v>471.41465708725559</v>
      </c>
    </row>
    <row r="40" spans="1:9" ht="15" customHeight="1" x14ac:dyDescent="0.3">
      <c r="A40" s="26"/>
      <c r="B40" s="9" t="s">
        <v>37</v>
      </c>
      <c r="C40" s="36"/>
      <c r="D40" s="34">
        <v>1130.1110000000001</v>
      </c>
      <c r="E40" s="36"/>
      <c r="F40" s="34"/>
      <c r="G40" s="34"/>
      <c r="H40" s="36"/>
      <c r="I40" s="37">
        <v>1096.682013801726</v>
      </c>
    </row>
    <row r="41" spans="1:9" ht="15" customHeight="1" x14ac:dyDescent="0.3">
      <c r="A41" s="26"/>
      <c r="B41" s="10" t="s">
        <v>38</v>
      </c>
      <c r="C41" s="36"/>
      <c r="D41" s="34">
        <v>433.60500000000002</v>
      </c>
      <c r="E41" s="36"/>
      <c r="F41" s="34"/>
      <c r="G41" s="34"/>
      <c r="H41" s="36"/>
      <c r="I41" s="37">
        <v>442.86745913090226</v>
      </c>
    </row>
    <row r="42" spans="1:9" ht="15" customHeight="1" x14ac:dyDescent="0.3">
      <c r="A42" s="26"/>
      <c r="B42" s="10" t="s">
        <v>39</v>
      </c>
      <c r="C42" s="36"/>
      <c r="D42" s="34">
        <v>578.97699999999998</v>
      </c>
      <c r="E42" s="36"/>
      <c r="F42" s="34"/>
      <c r="G42" s="34"/>
      <c r="H42" s="36"/>
      <c r="I42" s="37">
        <v>553.44264967082381</v>
      </c>
    </row>
    <row r="43" spans="1:9" ht="15" customHeight="1" x14ac:dyDescent="0.3">
      <c r="A43" s="26"/>
      <c r="B43" s="8" t="s">
        <v>40</v>
      </c>
      <c r="C43" s="22"/>
      <c r="D43" s="23">
        <v>2504.6319999999996</v>
      </c>
      <c r="E43" s="22"/>
      <c r="F43" s="23"/>
      <c r="G43" s="23"/>
      <c r="H43" s="22"/>
      <c r="I43" s="23">
        <v>2961.6521444681498</v>
      </c>
    </row>
    <row r="44" spans="1:9" ht="15" customHeight="1" x14ac:dyDescent="0.3">
      <c r="A44" s="26"/>
      <c r="B44" s="10" t="s">
        <v>41</v>
      </c>
      <c r="C44" s="36"/>
      <c r="D44" s="34">
        <v>1508.989</v>
      </c>
      <c r="E44" s="36"/>
      <c r="F44" s="34"/>
      <c r="G44" s="34"/>
      <c r="H44" s="36"/>
      <c r="I44" s="37">
        <v>2173.9852106685971</v>
      </c>
    </row>
    <row r="45" spans="1:9" ht="15" customHeight="1" x14ac:dyDescent="0.3">
      <c r="A45" s="26"/>
      <c r="B45" s="9" t="s">
        <v>42</v>
      </c>
      <c r="C45" s="36"/>
      <c r="D45" s="34"/>
      <c r="E45" s="36"/>
      <c r="F45" s="34"/>
      <c r="G45" s="34"/>
      <c r="H45" s="36"/>
      <c r="I45" s="37"/>
    </row>
    <row r="46" spans="1:9" ht="15" customHeight="1" x14ac:dyDescent="0.3">
      <c r="A46" s="26"/>
      <c r="B46" s="9" t="s">
        <v>43</v>
      </c>
      <c r="C46" s="36"/>
      <c r="D46" s="34">
        <v>2215.4209999999998</v>
      </c>
      <c r="E46" s="36"/>
      <c r="F46" s="34"/>
      <c r="G46" s="34"/>
      <c r="H46" s="36"/>
      <c r="I46" s="37">
        <v>1121.3747530008743</v>
      </c>
    </row>
    <row r="47" spans="1:9" ht="15" customHeight="1" x14ac:dyDescent="0.3">
      <c r="A47" s="26"/>
      <c r="B47" s="9" t="s">
        <v>44</v>
      </c>
      <c r="C47" s="36"/>
      <c r="D47" s="34">
        <v>289.21100000000001</v>
      </c>
      <c r="E47" s="36"/>
      <c r="F47" s="34"/>
      <c r="G47" s="34"/>
      <c r="H47" s="36"/>
      <c r="I47" s="37">
        <v>1840.2773914672755</v>
      </c>
    </row>
    <row r="48" spans="1:9" s="18" customFormat="1" ht="15" customHeight="1" x14ac:dyDescent="0.3">
      <c r="B48" s="13" t="s">
        <v>45</v>
      </c>
      <c r="C48" s="19"/>
      <c r="D48" s="20">
        <f>D51+D54+D55+D58+D64+D67+D84+D88</f>
        <v>61321.229000000007</v>
      </c>
      <c r="E48" s="36"/>
      <c r="F48" s="20">
        <f t="shared" ref="F48:G48" si="5">F51+F54+F55+F58+F64+F67+F84+F88</f>
        <v>0</v>
      </c>
      <c r="G48" s="20">
        <f t="shared" si="5"/>
        <v>0</v>
      </c>
      <c r="H48" s="19"/>
      <c r="I48" s="20">
        <f t="shared" ref="I48" si="6">I51+I54+I55+I58+I64+I67+I84+I88</f>
        <v>61570.531367818003</v>
      </c>
    </row>
    <row r="49" spans="1:9" s="18" customFormat="1" ht="15" customHeight="1" x14ac:dyDescent="0.3">
      <c r="B49" s="13" t="s">
        <v>8</v>
      </c>
      <c r="C49" s="19"/>
      <c r="D49" s="21">
        <f>D48/D$96*100</f>
        <v>46.690659489301844</v>
      </c>
      <c r="E49" s="19"/>
      <c r="F49" s="21" t="e">
        <f>F48/F$96*100</f>
        <v>#DIV/0!</v>
      </c>
      <c r="G49" s="21" t="e">
        <f>G48/G$96*100</f>
        <v>#DIV/0!</v>
      </c>
      <c r="H49" s="19"/>
      <c r="I49" s="21">
        <f t="shared" ref="I49" si="7">I48/I$96*100</f>
        <v>47.957169459264023</v>
      </c>
    </row>
    <row r="50" spans="1:9" ht="15" customHeight="1" x14ac:dyDescent="0.3">
      <c r="A50" s="26"/>
      <c r="B50" s="8" t="s">
        <v>46</v>
      </c>
      <c r="C50" s="22"/>
      <c r="D50" s="23">
        <v>55915.001000000004</v>
      </c>
      <c r="E50" s="22"/>
      <c r="F50" s="23"/>
      <c r="G50" s="23"/>
      <c r="H50" s="22"/>
      <c r="I50" s="23">
        <v>54922.333424749311</v>
      </c>
    </row>
    <row r="51" spans="1:9" ht="15" customHeight="1" x14ac:dyDescent="0.3">
      <c r="A51" s="26"/>
      <c r="B51" s="9" t="s">
        <v>47</v>
      </c>
      <c r="C51" s="36"/>
      <c r="D51" s="34">
        <v>14013.313</v>
      </c>
      <c r="E51" s="36"/>
      <c r="F51" s="34"/>
      <c r="G51" s="34"/>
      <c r="H51" s="36"/>
      <c r="I51" s="37">
        <v>14462.811726111195</v>
      </c>
    </row>
    <row r="52" spans="1:9" ht="15" customHeight="1" x14ac:dyDescent="0.3">
      <c r="A52" s="26"/>
      <c r="B52" s="10" t="s">
        <v>48</v>
      </c>
      <c r="C52" s="36"/>
      <c r="D52" s="34">
        <v>10147.107</v>
      </c>
      <c r="E52" s="36"/>
      <c r="F52" s="34"/>
      <c r="G52" s="34"/>
      <c r="H52" s="36"/>
      <c r="I52" s="37">
        <v>10355.390722897891</v>
      </c>
    </row>
    <row r="53" spans="1:9" ht="15" customHeight="1" x14ac:dyDescent="0.3">
      <c r="A53" s="26"/>
      <c r="B53" s="10" t="s">
        <v>49</v>
      </c>
      <c r="C53" s="36"/>
      <c r="D53" s="34">
        <v>3866.2060000000001</v>
      </c>
      <c r="E53" s="36"/>
      <c r="F53" s="34"/>
      <c r="G53" s="34"/>
      <c r="H53" s="36"/>
      <c r="I53" s="37">
        <v>4107.4210032133042</v>
      </c>
    </row>
    <row r="54" spans="1:9" ht="15" customHeight="1" x14ac:dyDescent="0.3">
      <c r="A54" s="26"/>
      <c r="B54" s="9" t="s">
        <v>50</v>
      </c>
      <c r="C54" s="36"/>
      <c r="D54" s="34">
        <v>8140.1030000000001</v>
      </c>
      <c r="E54" s="36"/>
      <c r="F54" s="34"/>
      <c r="G54" s="34"/>
      <c r="H54" s="36"/>
      <c r="I54" s="37">
        <v>7510.4099635139928</v>
      </c>
    </row>
    <row r="55" spans="1:9" ht="15" customHeight="1" x14ac:dyDescent="0.3">
      <c r="A55" s="26"/>
      <c r="B55" s="9" t="s">
        <v>51</v>
      </c>
      <c r="C55" s="36"/>
      <c r="D55" s="34">
        <v>146.40600000000001</v>
      </c>
      <c r="E55" s="36"/>
      <c r="F55" s="34"/>
      <c r="G55" s="34"/>
      <c r="H55" s="36"/>
      <c r="I55" s="37">
        <v>211.28168161049172</v>
      </c>
    </row>
    <row r="56" spans="1:9" ht="15" customHeight="1" x14ac:dyDescent="0.3">
      <c r="A56" s="26"/>
      <c r="B56" s="10" t="s">
        <v>52</v>
      </c>
      <c r="C56" s="36"/>
      <c r="D56" s="34">
        <v>146.40600000000001</v>
      </c>
      <c r="E56" s="36"/>
      <c r="F56" s="34"/>
      <c r="G56" s="34"/>
      <c r="H56" s="36"/>
      <c r="I56" s="37">
        <v>188.3532033197371</v>
      </c>
    </row>
    <row r="57" spans="1:9" ht="15" customHeight="1" x14ac:dyDescent="0.3">
      <c r="A57" s="26"/>
      <c r="B57" s="10" t="s">
        <v>53</v>
      </c>
      <c r="C57" s="36"/>
      <c r="D57" s="34">
        <v>0</v>
      </c>
      <c r="E57" s="36"/>
      <c r="F57" s="34"/>
      <c r="G57" s="34"/>
      <c r="H57" s="36"/>
      <c r="I57" s="37">
        <v>22.928478290754601</v>
      </c>
    </row>
    <row r="58" spans="1:9" ht="15" customHeight="1" x14ac:dyDescent="0.3">
      <c r="A58" s="26"/>
      <c r="B58" s="9" t="s">
        <v>54</v>
      </c>
      <c r="C58" s="36"/>
      <c r="D58" s="34">
        <v>1946.2629999999999</v>
      </c>
      <c r="E58" s="36"/>
      <c r="F58" s="34"/>
      <c r="G58" s="34"/>
      <c r="H58" s="36"/>
      <c r="I58" s="37">
        <v>2077.1398966202651</v>
      </c>
    </row>
    <row r="59" spans="1:9" s="26" customFormat="1" ht="15" customHeight="1" x14ac:dyDescent="0.3">
      <c r="B59" s="10" t="s">
        <v>55</v>
      </c>
      <c r="C59" s="36"/>
      <c r="D59" s="34">
        <v>259.16899999999998</v>
      </c>
      <c r="E59" s="36"/>
      <c r="F59" s="34"/>
      <c r="G59" s="34"/>
      <c r="H59" s="36"/>
      <c r="I59" s="37"/>
    </row>
    <row r="60" spans="1:9" s="26" customFormat="1" ht="15" customHeight="1" x14ac:dyDescent="0.3">
      <c r="B60" s="10" t="s">
        <v>56</v>
      </c>
      <c r="C60" s="36"/>
      <c r="D60" s="34">
        <v>325.36700000000002</v>
      </c>
      <c r="E60" s="36"/>
      <c r="F60" s="34"/>
      <c r="G60" s="34"/>
      <c r="H60" s="36"/>
      <c r="I60" s="37"/>
    </row>
    <row r="61" spans="1:9" s="26" customFormat="1" ht="15" customHeight="1" x14ac:dyDescent="0.3">
      <c r="B61" s="11" t="s">
        <v>57</v>
      </c>
      <c r="C61" s="36"/>
      <c r="D61" s="34">
        <v>16.367000000000001</v>
      </c>
      <c r="E61" s="36"/>
      <c r="F61" s="34"/>
      <c r="G61" s="34"/>
      <c r="H61" s="36"/>
      <c r="I61" s="37"/>
    </row>
    <row r="62" spans="1:9" s="26" customFormat="1" ht="15" customHeight="1" x14ac:dyDescent="0.3">
      <c r="B62" s="11" t="s">
        <v>58</v>
      </c>
      <c r="C62" s="36"/>
      <c r="D62" s="34">
        <v>303</v>
      </c>
      <c r="E62" s="36"/>
      <c r="F62" s="34"/>
      <c r="G62" s="34"/>
      <c r="H62" s="36"/>
      <c r="I62" s="37"/>
    </row>
    <row r="63" spans="1:9" s="26" customFormat="1" ht="15" customHeight="1" x14ac:dyDescent="0.3">
      <c r="B63" s="10" t="s">
        <v>18</v>
      </c>
      <c r="C63" s="36"/>
      <c r="D63" s="34">
        <v>1361.7270000000001</v>
      </c>
      <c r="E63" s="36"/>
      <c r="F63" s="34"/>
      <c r="G63" s="34"/>
      <c r="H63" s="36"/>
      <c r="I63" s="37"/>
    </row>
    <row r="64" spans="1:9" ht="15" customHeight="1" x14ac:dyDescent="0.3">
      <c r="A64" s="26"/>
      <c r="B64" s="9" t="s">
        <v>59</v>
      </c>
      <c r="C64" s="36"/>
      <c r="D64" s="34">
        <v>1829.596</v>
      </c>
      <c r="E64" s="36"/>
      <c r="F64" s="34"/>
      <c r="G64" s="34"/>
      <c r="H64" s="36"/>
      <c r="I64" s="37">
        <v>1678.600843536507</v>
      </c>
    </row>
    <row r="65" spans="1:9" ht="15" customHeight="1" x14ac:dyDescent="0.3">
      <c r="A65" s="26"/>
      <c r="B65" s="10" t="s">
        <v>39</v>
      </c>
      <c r="C65" s="36"/>
      <c r="D65" s="34">
        <v>1829.596</v>
      </c>
      <c r="E65" s="36"/>
      <c r="F65" s="34"/>
      <c r="G65" s="34"/>
      <c r="H65" s="36"/>
      <c r="I65" s="37">
        <v>1678.600843536507</v>
      </c>
    </row>
    <row r="66" spans="1:9" ht="15" customHeight="1" x14ac:dyDescent="0.3">
      <c r="A66" s="26"/>
      <c r="B66" s="10" t="s">
        <v>60</v>
      </c>
      <c r="C66" s="36"/>
      <c r="D66" s="34">
        <v>0</v>
      </c>
      <c r="E66" s="36"/>
      <c r="F66" s="34"/>
      <c r="G66" s="34"/>
      <c r="H66" s="36"/>
      <c r="I66" s="37">
        <v>0</v>
      </c>
    </row>
    <row r="67" spans="1:9" ht="15" customHeight="1" x14ac:dyDescent="0.3">
      <c r="A67" s="26"/>
      <c r="B67" s="9" t="s">
        <v>61</v>
      </c>
      <c r="C67" s="36"/>
      <c r="D67" s="34">
        <v>26763.482000000004</v>
      </c>
      <c r="E67" s="36"/>
      <c r="F67" s="34"/>
      <c r="G67" s="34"/>
      <c r="H67" s="36"/>
      <c r="I67" s="37">
        <v>26451.225055886505</v>
      </c>
    </row>
    <row r="68" spans="1:9" ht="15" customHeight="1" x14ac:dyDescent="0.3">
      <c r="A68" s="26"/>
      <c r="B68" s="10" t="s">
        <v>62</v>
      </c>
      <c r="C68" s="36"/>
      <c r="D68" s="34">
        <v>21826.293000000001</v>
      </c>
      <c r="E68" s="36"/>
      <c r="F68" s="34"/>
      <c r="G68" s="34"/>
      <c r="H68" s="36"/>
      <c r="I68" s="37">
        <v>21775.410575572369</v>
      </c>
    </row>
    <row r="69" spans="1:9" ht="15" customHeight="1" x14ac:dyDescent="0.3">
      <c r="A69" s="26"/>
      <c r="B69" s="11" t="s">
        <v>63</v>
      </c>
      <c r="C69" s="36"/>
      <c r="D69" s="34">
        <v>57.557000000000002</v>
      </c>
      <c r="E69" s="36"/>
      <c r="F69" s="34"/>
      <c r="G69" s="34"/>
      <c r="H69" s="36"/>
      <c r="I69" s="37">
        <v>71.685737594465309</v>
      </c>
    </row>
    <row r="70" spans="1:9" ht="15" customHeight="1" x14ac:dyDescent="0.3">
      <c r="A70" s="26"/>
      <c r="B70" s="11" t="s">
        <v>64</v>
      </c>
      <c r="C70" s="36"/>
      <c r="D70" s="34">
        <v>1196.4580000000001</v>
      </c>
      <c r="E70" s="36"/>
      <c r="F70" s="34"/>
      <c r="G70" s="34"/>
      <c r="H70" s="36"/>
      <c r="I70" s="37">
        <v>1134.451865</v>
      </c>
    </row>
    <row r="71" spans="1:9" ht="15" customHeight="1" x14ac:dyDescent="0.3">
      <c r="A71" s="26"/>
      <c r="B71" s="11" t="s">
        <v>65</v>
      </c>
      <c r="C71" s="36"/>
      <c r="D71" s="34">
        <v>12035.701999999999</v>
      </c>
      <c r="E71" s="36"/>
      <c r="F71" s="34"/>
      <c r="G71" s="34"/>
      <c r="H71" s="36"/>
      <c r="I71" s="37">
        <v>12941.63623426079</v>
      </c>
    </row>
    <row r="72" spans="1:9" ht="15" customHeight="1" x14ac:dyDescent="0.3">
      <c r="A72" s="26"/>
      <c r="B72" s="11" t="s">
        <v>66</v>
      </c>
      <c r="C72" s="36"/>
      <c r="D72" s="34">
        <v>271.82900000000001</v>
      </c>
      <c r="E72" s="36"/>
      <c r="F72" s="34"/>
      <c r="G72" s="34"/>
      <c r="H72" s="36"/>
      <c r="I72" s="37">
        <v>275.68200000000002</v>
      </c>
    </row>
    <row r="73" spans="1:9" ht="15" customHeight="1" x14ac:dyDescent="0.3">
      <c r="A73" s="26"/>
      <c r="B73" s="11" t="s">
        <v>67</v>
      </c>
      <c r="C73" s="36"/>
      <c r="D73" s="34">
        <v>2800.2530000000002</v>
      </c>
      <c r="E73" s="36"/>
      <c r="F73" s="34"/>
      <c r="G73" s="34"/>
      <c r="H73" s="36"/>
      <c r="I73" s="37">
        <v>2672.3067743609213</v>
      </c>
    </row>
    <row r="74" spans="1:9" ht="15" customHeight="1" x14ac:dyDescent="0.3">
      <c r="A74" s="26"/>
      <c r="B74" s="14" t="s">
        <v>68</v>
      </c>
      <c r="C74" s="36"/>
      <c r="D74" s="34">
        <v>817.36300000000006</v>
      </c>
      <c r="E74" s="36"/>
      <c r="F74" s="34"/>
      <c r="G74" s="34"/>
      <c r="H74" s="36"/>
      <c r="I74" s="37">
        <v>811.55452700000001</v>
      </c>
    </row>
    <row r="75" spans="1:9" ht="15" customHeight="1" x14ac:dyDescent="0.3">
      <c r="A75" s="26"/>
      <c r="B75" s="14" t="s">
        <v>69</v>
      </c>
      <c r="C75" s="36"/>
      <c r="D75" s="34">
        <v>43.499000000000002</v>
      </c>
      <c r="E75" s="36"/>
      <c r="F75" s="34"/>
      <c r="G75" s="34"/>
      <c r="H75" s="36"/>
      <c r="I75" s="37">
        <v>36.848999999999997</v>
      </c>
    </row>
    <row r="76" spans="1:9" ht="15" customHeight="1" x14ac:dyDescent="0.3">
      <c r="A76" s="26"/>
      <c r="B76" s="14" t="s">
        <v>70</v>
      </c>
      <c r="C76" s="36"/>
      <c r="D76" s="34">
        <v>745.77</v>
      </c>
      <c r="E76" s="36"/>
      <c r="F76" s="34"/>
      <c r="G76" s="34"/>
      <c r="H76" s="36"/>
      <c r="I76" s="37">
        <v>705.49400000000003</v>
      </c>
    </row>
    <row r="77" spans="1:9" ht="15" customHeight="1" x14ac:dyDescent="0.3">
      <c r="A77" s="26"/>
      <c r="B77" s="14" t="s">
        <v>71</v>
      </c>
      <c r="C77" s="36"/>
      <c r="D77" s="34">
        <v>262.91000000000003</v>
      </c>
      <c r="E77" s="36"/>
      <c r="F77" s="34"/>
      <c r="G77" s="34"/>
      <c r="H77" s="36"/>
      <c r="I77" s="37">
        <v>152.86600000000001</v>
      </c>
    </row>
    <row r="78" spans="1:9" ht="15" customHeight="1" x14ac:dyDescent="0.3">
      <c r="A78" s="26"/>
      <c r="B78" s="14" t="s">
        <v>72</v>
      </c>
      <c r="C78" s="36"/>
      <c r="D78" s="34">
        <v>668.77800000000002</v>
      </c>
      <c r="E78" s="36"/>
      <c r="F78" s="34"/>
      <c r="G78" s="34"/>
      <c r="H78" s="36"/>
      <c r="I78" s="37">
        <v>712.33290264773768</v>
      </c>
    </row>
    <row r="79" spans="1:9" ht="15" customHeight="1" x14ac:dyDescent="0.3">
      <c r="A79" s="26"/>
      <c r="B79" s="14" t="s">
        <v>73</v>
      </c>
      <c r="C79" s="36"/>
      <c r="D79" s="34">
        <v>261.93299999999999</v>
      </c>
      <c r="E79" s="36"/>
      <c r="F79" s="34"/>
      <c r="G79" s="34"/>
      <c r="H79" s="36"/>
      <c r="I79" s="37">
        <v>253.21034471318353</v>
      </c>
    </row>
    <row r="80" spans="1:9" ht="15" customHeight="1" x14ac:dyDescent="0.3">
      <c r="A80" s="26"/>
      <c r="B80" s="11" t="s">
        <v>74</v>
      </c>
      <c r="C80" s="36"/>
      <c r="D80" s="34">
        <v>2690.8989999999999</v>
      </c>
      <c r="E80" s="36"/>
      <c r="F80" s="34"/>
      <c r="G80" s="34"/>
      <c r="H80" s="36"/>
      <c r="I80" s="37">
        <v>2530.7907749999999</v>
      </c>
    </row>
    <row r="81" spans="1:9" ht="15" customHeight="1" x14ac:dyDescent="0.3">
      <c r="A81" s="26"/>
      <c r="B81" s="14" t="s">
        <v>75</v>
      </c>
      <c r="C81" s="36"/>
      <c r="D81" s="34">
        <v>500.18299999999999</v>
      </c>
      <c r="E81" s="36"/>
      <c r="F81" s="34"/>
      <c r="G81" s="34"/>
      <c r="H81" s="36"/>
      <c r="I81" s="37">
        <v>477.55600000000004</v>
      </c>
    </row>
    <row r="82" spans="1:9" ht="15" customHeight="1" x14ac:dyDescent="0.3">
      <c r="A82" s="26"/>
      <c r="B82" s="14" t="s">
        <v>76</v>
      </c>
      <c r="C82" s="36"/>
      <c r="D82" s="34">
        <v>2112.48</v>
      </c>
      <c r="E82" s="36"/>
      <c r="F82" s="34"/>
      <c r="G82" s="34"/>
      <c r="H82" s="36"/>
      <c r="I82" s="37">
        <v>2048.0929999999998</v>
      </c>
    </row>
    <row r="83" spans="1:9" ht="15" customHeight="1" x14ac:dyDescent="0.3">
      <c r="A83" s="26"/>
      <c r="B83" s="10" t="s">
        <v>77</v>
      </c>
      <c r="C83" s="36"/>
      <c r="D83" s="34">
        <v>4937.1890000000003</v>
      </c>
      <c r="E83" s="36"/>
      <c r="F83" s="34"/>
      <c r="G83" s="34"/>
      <c r="H83" s="36"/>
      <c r="I83" s="37">
        <v>4675.8144803141386</v>
      </c>
    </row>
    <row r="84" spans="1:9" ht="15" customHeight="1" x14ac:dyDescent="0.3">
      <c r="A84" s="26"/>
      <c r="B84" s="9" t="s">
        <v>78</v>
      </c>
      <c r="C84" s="36"/>
      <c r="D84" s="34">
        <v>3075.8380000000002</v>
      </c>
      <c r="E84" s="36"/>
      <c r="F84" s="34"/>
      <c r="G84" s="34"/>
      <c r="H84" s="36"/>
      <c r="I84" s="37">
        <v>2530.8642574703508</v>
      </c>
    </row>
    <row r="85" spans="1:9" ht="15" customHeight="1" x14ac:dyDescent="0.3">
      <c r="A85" s="26"/>
      <c r="B85" s="10" t="s">
        <v>79</v>
      </c>
      <c r="C85" s="36"/>
      <c r="D85" s="34">
        <v>1064.71</v>
      </c>
      <c r="E85" s="36"/>
      <c r="F85" s="34"/>
      <c r="G85" s="34"/>
      <c r="H85" s="36"/>
      <c r="I85" s="37">
        <v>1088.7267038883551</v>
      </c>
    </row>
    <row r="86" spans="1:9" ht="15" customHeight="1" x14ac:dyDescent="0.3">
      <c r="A86" s="26"/>
      <c r="B86" s="10" t="s">
        <v>80</v>
      </c>
      <c r="C86" s="36"/>
      <c r="D86" s="34">
        <v>807.26300000000003</v>
      </c>
      <c r="E86" s="36"/>
      <c r="F86" s="34"/>
      <c r="G86" s="34"/>
      <c r="H86" s="36"/>
      <c r="I86" s="37">
        <v>773.63872907651023</v>
      </c>
    </row>
    <row r="87" spans="1:9" ht="15" customHeight="1" x14ac:dyDescent="0.3">
      <c r="A87" s="26"/>
      <c r="B87" s="10" t="s">
        <v>81</v>
      </c>
      <c r="C87" s="36"/>
      <c r="D87" s="34">
        <v>101.816</v>
      </c>
      <c r="E87" s="36"/>
      <c r="F87" s="34"/>
      <c r="G87" s="34"/>
      <c r="H87" s="36"/>
      <c r="I87" s="37">
        <v>98.938999999999993</v>
      </c>
    </row>
    <row r="88" spans="1:9" ht="15" customHeight="1" x14ac:dyDescent="0.3">
      <c r="A88" s="26"/>
      <c r="B88" s="8" t="s">
        <v>82</v>
      </c>
      <c r="C88" s="22"/>
      <c r="D88" s="23">
        <v>5406.2279999999992</v>
      </c>
      <c r="E88" s="22"/>
      <c r="F88" s="23"/>
      <c r="G88" s="23"/>
      <c r="H88" s="22"/>
      <c r="I88" s="23">
        <v>6648.1979430686943</v>
      </c>
    </row>
    <row r="89" spans="1:9" ht="15" customHeight="1" x14ac:dyDescent="0.3">
      <c r="A89" s="26"/>
      <c r="B89" s="9" t="s">
        <v>83</v>
      </c>
      <c r="C89" s="36"/>
      <c r="D89" s="34">
        <v>4547.3819999999996</v>
      </c>
      <c r="E89" s="36"/>
      <c r="F89" s="34"/>
      <c r="G89" s="34"/>
      <c r="H89" s="36"/>
      <c r="I89" s="37">
        <v>6237.9103501607215</v>
      </c>
    </row>
    <row r="90" spans="1:9" ht="15" customHeight="1" x14ac:dyDescent="0.3">
      <c r="A90" s="26"/>
      <c r="B90" s="10" t="s">
        <v>84</v>
      </c>
      <c r="C90" s="36"/>
      <c r="D90" s="34">
        <v>4404.5069999999996</v>
      </c>
      <c r="E90" s="36"/>
      <c r="F90" s="34"/>
      <c r="G90" s="34"/>
      <c r="H90" s="36"/>
      <c r="I90" s="37">
        <v>6089.6862255358392</v>
      </c>
    </row>
    <row r="91" spans="1:9" ht="15" customHeight="1" x14ac:dyDescent="0.3">
      <c r="A91" s="26"/>
      <c r="B91" s="10" t="s">
        <v>85</v>
      </c>
      <c r="C91" s="36"/>
      <c r="D91" s="34">
        <v>112.464</v>
      </c>
      <c r="E91" s="36"/>
      <c r="F91" s="34"/>
      <c r="G91" s="34"/>
      <c r="H91" s="36"/>
      <c r="I91" s="37">
        <v>149.20711249550399</v>
      </c>
    </row>
    <row r="92" spans="1:9" ht="15" customHeight="1" x14ac:dyDescent="0.3">
      <c r="A92" s="26"/>
      <c r="B92" s="10" t="s">
        <v>86</v>
      </c>
      <c r="C92" s="36"/>
      <c r="D92" s="34">
        <v>30.411000000000001</v>
      </c>
      <c r="E92" s="36"/>
      <c r="F92" s="34"/>
      <c r="G92" s="34"/>
      <c r="H92" s="36"/>
      <c r="I92" s="37">
        <v>-0.9829878706214501</v>
      </c>
    </row>
    <row r="93" spans="1:9" ht="15" customHeight="1" x14ac:dyDescent="0.3">
      <c r="A93" s="26"/>
      <c r="B93" s="9" t="s">
        <v>87</v>
      </c>
      <c r="C93" s="36"/>
      <c r="D93" s="34">
        <v>858.846</v>
      </c>
      <c r="E93" s="36"/>
      <c r="F93" s="34"/>
      <c r="G93" s="34"/>
      <c r="H93" s="36"/>
      <c r="I93" s="37">
        <v>410.28759290797319</v>
      </c>
    </row>
    <row r="94" spans="1:9" ht="15" customHeight="1" x14ac:dyDescent="0.3">
      <c r="A94" s="26"/>
      <c r="B94" s="12" t="s">
        <v>0</v>
      </c>
      <c r="C94" s="24"/>
      <c r="D94" s="24">
        <f>D9-D48</f>
        <v>-7840.7060000000129</v>
      </c>
      <c r="E94" s="24"/>
      <c r="F94" s="24">
        <f>F9-F48</f>
        <v>0</v>
      </c>
      <c r="G94" s="24">
        <f>G9-G48</f>
        <v>0</v>
      </c>
      <c r="H94" s="24"/>
      <c r="I94" s="24">
        <f t="shared" ref="I94" si="8">I9-I48</f>
        <v>-7877.7920037165313</v>
      </c>
    </row>
    <row r="95" spans="1:9" ht="15" customHeight="1" x14ac:dyDescent="0.3">
      <c r="A95" s="26"/>
      <c r="B95" s="12" t="s">
        <v>8</v>
      </c>
      <c r="C95" s="24"/>
      <c r="D95" s="25">
        <f>D94/D$96*100</f>
        <v>-5.969999948985472</v>
      </c>
      <c r="E95" s="24"/>
      <c r="F95" s="25" t="e">
        <f>F94/F$96*100</f>
        <v>#DIV/0!</v>
      </c>
      <c r="G95" s="25" t="e">
        <f>G94/G$96*100</f>
        <v>#DIV/0!</v>
      </c>
      <c r="H95" s="24"/>
      <c r="I95" s="25">
        <f t="shared" ref="I95" si="9">I94/I$96*100</f>
        <v>-6.1359971677057406</v>
      </c>
    </row>
    <row r="96" spans="1:9" ht="15" customHeight="1" x14ac:dyDescent="0.3">
      <c r="A96" s="26"/>
      <c r="B96" s="9" t="s">
        <v>88</v>
      </c>
      <c r="C96" s="36"/>
      <c r="D96" s="34">
        <v>131335.10999999999</v>
      </c>
      <c r="E96" s="36"/>
      <c r="F96" s="34"/>
      <c r="G96" s="34"/>
      <c r="H96" s="36"/>
      <c r="I96" s="37">
        <v>128386.5</v>
      </c>
    </row>
    <row r="98" spans="2:2" x14ac:dyDescent="0.3">
      <c r="B98" s="16" t="s">
        <v>89</v>
      </c>
    </row>
    <row r="99" spans="2:2" x14ac:dyDescent="0.3">
      <c r="B99" t="s">
        <v>90</v>
      </c>
    </row>
    <row r="100" spans="2:2" x14ac:dyDescent="0.3">
      <c r="B100" t="s">
        <v>91</v>
      </c>
    </row>
    <row r="101" spans="2:2" x14ac:dyDescent="0.3">
      <c r="B101" t="s">
        <v>92</v>
      </c>
    </row>
    <row r="102" spans="2:2" x14ac:dyDescent="0.3">
      <c r="B102" t="s">
        <v>93</v>
      </c>
    </row>
    <row r="103" spans="2:2" x14ac:dyDescent="0.3">
      <c r="B103" t="s">
        <v>94</v>
      </c>
    </row>
  </sheetData>
  <mergeCells count="1">
    <mergeCell ref="B5:B6"/>
  </mergeCells>
  <phoneticPr fontId="19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EC119FC22A0543BBECA9CA435733F4" ma:contentTypeVersion="10" ma:contentTypeDescription="Umožňuje vytvoriť nový dokument." ma:contentTypeScope="" ma:versionID="92d512420c8a9eaf49eb9ee0be423294">
  <xsd:schema xmlns:xsd="http://www.w3.org/2001/XMLSchema" xmlns:xs="http://www.w3.org/2001/XMLSchema" xmlns:p="http://schemas.microsoft.com/office/2006/metadata/properties" xmlns:ns2="9d76330f-e8f1-434f-b6cd-d02727bbea50" xmlns:ns3="ca90bd8a-abf5-4496-9b56-aba63058f6b7" targetNamespace="http://schemas.microsoft.com/office/2006/metadata/properties" ma:root="true" ma:fieldsID="9174a596e346eb161ea65d7695a75a83" ns2:_="" ns3:_="">
    <xsd:import namespace="9d76330f-e8f1-434f-b6cd-d02727bbea50"/>
    <xsd:import namespace="ca90bd8a-abf5-4496-9b56-aba63058f6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76330f-e8f1-434f-b6cd-d02727bbea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90bd8a-abf5-4496-9b56-aba63058f6b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B47872-E4B5-4C6E-A918-D97863D7FE88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purl.org/dc/terms/"/>
    <ds:schemaRef ds:uri="http://www.w3.org/XML/1998/namespace"/>
    <ds:schemaRef ds:uri="http://schemas.openxmlformats.org/package/2006/metadata/core-properties"/>
    <ds:schemaRef ds:uri="ca90bd8a-abf5-4496-9b56-aba63058f6b7"/>
    <ds:schemaRef ds:uri="9d76330f-e8f1-434f-b6cd-d02727bbea50"/>
  </ds:schemaRefs>
</ds:datastoreItem>
</file>

<file path=customXml/itemProps2.xml><?xml version="1.0" encoding="utf-8"?>
<ds:datastoreItem xmlns:ds="http://schemas.openxmlformats.org/officeDocument/2006/customXml" ds:itemID="{78D11354-E38C-46AC-ACA5-B573309FB0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55CE03-A42F-4FE1-ACC2-EC954DA731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76330f-e8f1-434f-b6cd-d02727bbea50"/>
    <ds:schemaRef ds:uri="ca90bd8a-abf5-4496-9b56-aba63058f6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Pavol Majher</dc:creator>
  <cp:keywords/>
  <dc:description/>
  <cp:lastModifiedBy>Pavol Majher</cp:lastModifiedBy>
  <cp:revision/>
  <dcterms:created xsi:type="dcterms:W3CDTF">2019-05-30T05:56:05Z</dcterms:created>
  <dcterms:modified xsi:type="dcterms:W3CDTF">2024-02-05T09:17:55Z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0x01010095EC119FC22A0543BBECA9CA435733F4</vt:lpwstr>
  </property>
</Properties>
</file>