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iskal\semafor\__web\2024_02\"/>
    </mc:Choice>
  </mc:AlternateContent>
  <xr:revisionPtr revIDLastSave="0" documentId="8_{AA0EAF02-F397-4D20-96DA-367154E74ACD}" xr6:coauthVersionLast="47" xr6:coauthVersionMax="47" xr10:uidLastSave="{00000000-0000-0000-0000-000000000000}"/>
  <bookViews>
    <workbookView xWindow="-108" yWindow="-108" windowWidth="23256" windowHeight="12576" xr2:uid="{449A3064-85A5-499C-9E09-32BC07533B7C}"/>
  </bookViews>
  <sheets>
    <sheet name="2023" sheetId="7" r:id="rId1"/>
    <sheet name="2023_vplyvy" sheetId="8" r:id="rId2"/>
    <sheet name="2023_vplyvy_konsolidovane" sheetId="6" r:id="rId3"/>
    <sheet name="2024" sheetId="9" r:id="rId4"/>
    <sheet name="2024_vplyvy" sheetId="10" r:id="rId5"/>
    <sheet name="2024_vplyvy_konsolidovane" sheetId="1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48" i="7" l="1"/>
  <c r="V49" i="7" s="1"/>
  <c r="V9" i="7"/>
  <c r="V10" i="7" s="1"/>
  <c r="J48" i="9"/>
  <c r="J49" i="9" s="1"/>
  <c r="J9" i="9"/>
  <c r="J10" i="9" s="1"/>
  <c r="G4" i="7"/>
  <c r="J94" i="9" l="1"/>
  <c r="J95" i="9" s="1"/>
  <c r="V94" i="7"/>
  <c r="V95" i="7" s="1"/>
  <c r="J1" i="9"/>
  <c r="J2" i="9" s="1"/>
  <c r="I48" i="9"/>
  <c r="I49" i="9" s="1"/>
  <c r="G48" i="9"/>
  <c r="G49" i="9" s="1"/>
  <c r="F48" i="9"/>
  <c r="F49" i="9" s="1"/>
  <c r="D48" i="9"/>
  <c r="D49" i="9" s="1"/>
  <c r="I9" i="9"/>
  <c r="G9" i="9"/>
  <c r="G94" i="9" s="1"/>
  <c r="F9" i="9"/>
  <c r="F10" i="9" s="1"/>
  <c r="D9" i="9"/>
  <c r="U48" i="7"/>
  <c r="U49" i="7" s="1"/>
  <c r="U9" i="7"/>
  <c r="U10" i="7" s="1"/>
  <c r="T48" i="7"/>
  <c r="T49" i="7" s="1"/>
  <c r="T9" i="7"/>
  <c r="S48" i="7"/>
  <c r="S49" i="7" s="1"/>
  <c r="S9" i="7"/>
  <c r="S10" i="7" s="1"/>
  <c r="R48" i="7"/>
  <c r="R49" i="7" s="1"/>
  <c r="R9" i="7"/>
  <c r="Q48" i="7"/>
  <c r="Q49" i="7" s="1"/>
  <c r="Q9" i="7"/>
  <c r="Q10" i="7" s="1"/>
  <c r="P48" i="7"/>
  <c r="P49" i="7" s="1"/>
  <c r="P9" i="7"/>
  <c r="P10" i="7" s="1"/>
  <c r="O48" i="7"/>
  <c r="O49" i="7" s="1"/>
  <c r="O9" i="7"/>
  <c r="N48" i="7"/>
  <c r="N49" i="7" s="1"/>
  <c r="N9" i="7"/>
  <c r="M48" i="7"/>
  <c r="M49" i="7" s="1"/>
  <c r="M9" i="7"/>
  <c r="M10" i="7" s="1"/>
  <c r="L48" i="7"/>
  <c r="L49" i="7" s="1"/>
  <c r="L9" i="7"/>
  <c r="L10" i="7" s="1"/>
  <c r="J3" i="9" l="1"/>
  <c r="V1" i="7"/>
  <c r="I94" i="9"/>
  <c r="D94" i="9"/>
  <c r="D1" i="9" s="1"/>
  <c r="D2" i="9" s="1"/>
  <c r="G1" i="9"/>
  <c r="G95" i="9"/>
  <c r="I95" i="9"/>
  <c r="I1" i="9"/>
  <c r="D10" i="9"/>
  <c r="G10" i="9"/>
  <c r="F94" i="9"/>
  <c r="I10" i="9"/>
  <c r="U94" i="7"/>
  <c r="T94" i="7"/>
  <c r="T1" i="7"/>
  <c r="T4" i="7" s="1"/>
  <c r="T95" i="7"/>
  <c r="T10" i="7"/>
  <c r="S94" i="7"/>
  <c r="S1" i="7" s="1"/>
  <c r="S2" i="7" s="1"/>
  <c r="S4" i="7"/>
  <c r="S3" i="7"/>
  <c r="N94" i="7"/>
  <c r="R94" i="7"/>
  <c r="R95" i="7" s="1"/>
  <c r="R10" i="7"/>
  <c r="R1" i="7"/>
  <c r="Q94" i="7"/>
  <c r="P94" i="7"/>
  <c r="P1" i="7" s="1"/>
  <c r="P2" i="7" s="1"/>
  <c r="P95" i="7"/>
  <c r="O94" i="7"/>
  <c r="O95" i="7"/>
  <c r="O1" i="7"/>
  <c r="P4" i="7" s="1"/>
  <c r="O10" i="7"/>
  <c r="N1" i="7"/>
  <c r="N2" i="7" s="1"/>
  <c r="N95" i="7"/>
  <c r="N10" i="7"/>
  <c r="M94" i="7"/>
  <c r="M1" i="7" s="1"/>
  <c r="M2" i="7" s="1"/>
  <c r="L94" i="7"/>
  <c r="L1" i="7" s="1"/>
  <c r="L2" i="7" s="1"/>
  <c r="V3" i="7" l="1"/>
  <c r="V4" i="7"/>
  <c r="V2" i="7"/>
  <c r="D95" i="9"/>
  <c r="I2" i="9"/>
  <c r="I3" i="9"/>
  <c r="G4" i="9"/>
  <c r="G3" i="9"/>
  <c r="G2" i="9"/>
  <c r="F95" i="9"/>
  <c r="F1" i="9"/>
  <c r="U95" i="7"/>
  <c r="U1" i="7"/>
  <c r="T2" i="7"/>
  <c r="T3" i="7"/>
  <c r="S95" i="7"/>
  <c r="R2" i="7"/>
  <c r="Q95" i="7"/>
  <c r="Q1" i="7"/>
  <c r="R4" i="7" s="1"/>
  <c r="O4" i="7"/>
  <c r="O2" i="7"/>
  <c r="M4" i="7"/>
  <c r="M95" i="7"/>
  <c r="N4" i="7"/>
  <c r="L95" i="7"/>
  <c r="K48" i="7"/>
  <c r="K49" i="7" s="1"/>
  <c r="K9" i="7"/>
  <c r="F2" i="9" l="1"/>
  <c r="F3" i="9"/>
  <c r="U4" i="7"/>
  <c r="U3" i="7"/>
  <c r="U2" i="7"/>
  <c r="Q2" i="7"/>
  <c r="Q4" i="7"/>
  <c r="K94" i="7"/>
  <c r="K95" i="7" s="1"/>
  <c r="K10" i="7"/>
  <c r="K1" i="7" l="1"/>
  <c r="J48" i="7"/>
  <c r="J49" i="7" s="1"/>
  <c r="J9" i="7"/>
  <c r="J10" i="7" s="1"/>
  <c r="K2" i="7" l="1"/>
  <c r="L4" i="7"/>
  <c r="J94" i="7"/>
  <c r="J1" i="7" l="1"/>
  <c r="K4" i="7" s="1"/>
  <c r="J95" i="7"/>
  <c r="J2" i="7" l="1"/>
  <c r="I9" i="7"/>
  <c r="I48" i="7" l="1"/>
  <c r="I49" i="7" s="1"/>
  <c r="G48" i="7"/>
  <c r="G49" i="7" s="1"/>
  <c r="F48" i="7"/>
  <c r="F49" i="7" s="1"/>
  <c r="D48" i="7"/>
  <c r="D49" i="7" s="1"/>
  <c r="I10" i="7"/>
  <c r="G9" i="7"/>
  <c r="G10" i="7" s="1"/>
  <c r="F9" i="7"/>
  <c r="F10" i="7" s="1"/>
  <c r="D9" i="7"/>
  <c r="D10" i="7" s="1"/>
  <c r="D94" i="7" l="1"/>
  <c r="F94" i="7"/>
  <c r="G94" i="7"/>
  <c r="I94" i="7"/>
  <c r="F95" i="7" l="1"/>
  <c r="F1" i="7"/>
  <c r="I95" i="7"/>
  <c r="I1" i="7"/>
  <c r="J4" i="7" s="1"/>
  <c r="G95" i="7"/>
  <c r="G1" i="7"/>
  <c r="D1" i="7"/>
  <c r="D95" i="7"/>
  <c r="N3" i="7" l="1"/>
  <c r="L3" i="7"/>
  <c r="P3" i="7"/>
  <c r="R3" i="7"/>
  <c r="M3" i="7"/>
  <c r="O3" i="7"/>
  <c r="Q3" i="7"/>
  <c r="K3" i="7"/>
  <c r="D2" i="7"/>
  <c r="J3" i="7"/>
  <c r="G3" i="7"/>
  <c r="G2" i="7"/>
  <c r="I3" i="7"/>
  <c r="I2" i="7"/>
  <c r="F3" i="7"/>
  <c r="F2" i="7"/>
</calcChain>
</file>

<file path=xl/sharedStrings.xml><?xml version="1.0" encoding="utf-8"?>
<sst xmlns="http://schemas.openxmlformats.org/spreadsheetml/2006/main" count="588" uniqueCount="193">
  <si>
    <t>Zmena medzi prognózami</t>
  </si>
  <si>
    <t>zdroj údajov</t>
  </si>
  <si>
    <t>MF SR</t>
  </si>
  <si>
    <t>KRRZ</t>
  </si>
  <si>
    <t>Ostatné dane</t>
  </si>
  <si>
    <t>Štátne finančné aktíva</t>
  </si>
  <si>
    <t>Environmentálny fond</t>
  </si>
  <si>
    <t xml:space="preserve"> - v % HDP</t>
  </si>
  <si>
    <t>Daňové príjmy</t>
  </si>
  <si>
    <t>Dane z produkcie a dovozu</t>
  </si>
  <si>
    <t xml:space="preserve"> - Daň z pridanej hodnoty (spolu so zdrojmi EÚ)</t>
  </si>
  <si>
    <t xml:space="preserve"> - Spotrebné dane</t>
  </si>
  <si>
    <t xml:space="preserve"> - Dane z majetku a iné</t>
  </si>
  <si>
    <t>Bežné dane z dôchodkov, majetku</t>
  </si>
  <si>
    <t xml:space="preserve"> - Daň z príjmov fyzických osôb</t>
  </si>
  <si>
    <t xml:space="preserve"> - zo závislej činnosti</t>
  </si>
  <si>
    <t xml:space="preserve"> - z podnikania a inej samostatnej zár. činnosti</t>
  </si>
  <si>
    <t xml:space="preserve"> - Daň z príjmov právnických osôb</t>
  </si>
  <si>
    <t xml:space="preserve"> - Daň z príjmov vyberaná zrážkou - rozp. klasif.</t>
  </si>
  <si>
    <t>Dane z kapitálu</t>
  </si>
  <si>
    <t>Príspevky na sociálne zabezpečenie</t>
  </si>
  <si>
    <t>Skutočné príspevky na sociálne zabezpečenie</t>
  </si>
  <si>
    <t xml:space="preserve"> - Príspevky zamestnávateľov</t>
  </si>
  <si>
    <t>Imputované príspevky na sociálne zabezpečenie</t>
  </si>
  <si>
    <t>Nedaňové príjmy</t>
  </si>
  <si>
    <t>Tržby</t>
  </si>
  <si>
    <t xml:space="preserve"> - Trhová produkcia + Produkcia pre vlastné konečné použitie</t>
  </si>
  <si>
    <t xml:space="preserve"> - Platby za ostatnú netrhovú produkciu</t>
  </si>
  <si>
    <t>Dôchodky z majetku, z ktorých</t>
  </si>
  <si>
    <t xml:space="preserve"> - Dividendy</t>
  </si>
  <si>
    <t xml:space="preserve"> - Úroky</t>
  </si>
  <si>
    <t>Granty a transfery</t>
  </si>
  <si>
    <t>Ostatné subvencie ma produkciu</t>
  </si>
  <si>
    <t>Ostatné bežné transfery</t>
  </si>
  <si>
    <t>Kapitálové transfery</t>
  </si>
  <si>
    <t>z toho: z EÚ</t>
  </si>
  <si>
    <t>Bežné výdavky</t>
  </si>
  <si>
    <t>Kompenzácie zamestnancov</t>
  </si>
  <si>
    <t xml:space="preserve"> - Mzdy a platy</t>
  </si>
  <si>
    <t xml:space="preserve"> - Sociálne príspevky zamestnávateľov</t>
  </si>
  <si>
    <t>Medzispotreba</t>
  </si>
  <si>
    <t>Subvencie</t>
  </si>
  <si>
    <t xml:space="preserve"> - Dotácie do poľnohospodárstva</t>
  </si>
  <si>
    <t xml:space="preserve"> - Dotácie do dopravy</t>
  </si>
  <si>
    <t xml:space="preserve"> - železničná doprava</t>
  </si>
  <si>
    <t xml:space="preserve"> - cestná doprava</t>
  </si>
  <si>
    <t xml:space="preserve"> - Ostatné</t>
  </si>
  <si>
    <t>Dôchodky z majetku</t>
  </si>
  <si>
    <t>Úrokové náklady</t>
  </si>
  <si>
    <t>Ostatné dôchodky z majetku</t>
  </si>
  <si>
    <t>Celkové sociálne transfery</t>
  </si>
  <si>
    <t xml:space="preserve"> - Sociálne dávky okrem naturálnych soc. transferov</t>
  </si>
  <si>
    <t xml:space="preserve"> - Aktívne opatrenia trhu práce</t>
  </si>
  <si>
    <t xml:space="preserve"> - Nemocenské dávky</t>
  </si>
  <si>
    <t xml:space="preserve"> - Dôchodkové dávky zo starobného a invalidného poistenia</t>
  </si>
  <si>
    <t xml:space="preserve"> - Dávky v nezamestnanosti</t>
  </si>
  <si>
    <t xml:space="preserve"> - Štátne sociálne dávky a podpora</t>
  </si>
  <si>
    <t xml:space="preserve"> - na prídavok na dieťa</t>
  </si>
  <si>
    <t xml:space="preserve"> - na príspevok pri narodení dieťaťa a prísp. rodičom</t>
  </si>
  <si>
    <t xml:space="preserve"> - na rodičovský príspevok</t>
  </si>
  <si>
    <t xml:space="preserve"> - na dávku v hmotnej núdzi a príspevky k dávke</t>
  </si>
  <si>
    <t xml:space="preserve"> - na peňažné príspevky na kompenzáciu</t>
  </si>
  <si>
    <t xml:space="preserve"> - ostatné</t>
  </si>
  <si>
    <t xml:space="preserve"> - Platené poistné za skupiny osôb ustanovené zákonom</t>
  </si>
  <si>
    <t xml:space="preserve"> - sociálne poistenie</t>
  </si>
  <si>
    <t xml:space="preserve"> - zdravotné poistenie</t>
  </si>
  <si>
    <t xml:space="preserve"> - Naturálne sociálne transfery (zdravotnícke zariadenia)</t>
  </si>
  <si>
    <t>z toho: Odvody do rozpočtu EÚ</t>
  </si>
  <si>
    <t>z toho: 2% z daní na verejnoprospešný účel</t>
  </si>
  <si>
    <t>Kapitálové výdavky</t>
  </si>
  <si>
    <t>Kapitálové investície</t>
  </si>
  <si>
    <t xml:space="preserve"> - Tvorba hrubého fixného kapitálu</t>
  </si>
  <si>
    <t xml:space="preserve"> - Zmena stavu zásob a nadobudnutie mínus úbytok cenností</t>
  </si>
  <si>
    <t xml:space="preserve"> - Nadobudnutie mínus úbytok nefinančných neprodukovaných aktív</t>
  </si>
  <si>
    <t>Dane</t>
  </si>
  <si>
    <t>Iné dane z produkcie</t>
  </si>
  <si>
    <t>Bežné dane z majetku, atď.</t>
  </si>
  <si>
    <t>Bilancia hospodárenia VS (ESA 2010, v mil. eur)</t>
  </si>
  <si>
    <t>HDP</t>
  </si>
  <si>
    <t>Príjmy VS spolu</t>
  </si>
  <si>
    <t>Výdavky VS spolu</t>
  </si>
  <si>
    <t>Saldo hospodárenia VS</t>
  </si>
  <si>
    <t>DPPO (bez 2%)</t>
  </si>
  <si>
    <t>DPH</t>
  </si>
  <si>
    <t>Sociálne odvody</t>
  </si>
  <si>
    <t>Zdravotné odvody</t>
  </si>
  <si>
    <t>Vybrané nedaňové príjmy</t>
  </si>
  <si>
    <t>Dividendy ŠR a MH Manažment</t>
  </si>
  <si>
    <t>Administratívne poplatky ŠR</t>
  </si>
  <si>
    <t>Odvod z hazardných hier</t>
  </si>
  <si>
    <t>Kapitálové príjmy ŠR</t>
  </si>
  <si>
    <t>Ostatné nedaňové príjmy ŠR</t>
  </si>
  <si>
    <t>Emisné kvóty</t>
  </si>
  <si>
    <t>Poplatok EOSA</t>
  </si>
  <si>
    <t>Sociálne transfery a dávky</t>
  </si>
  <si>
    <t>Výdavky Sociálnej poisťovne</t>
  </si>
  <si>
    <t>Sociálne dávky MPSVaR</t>
  </si>
  <si>
    <t>Vzťahy s rozpočtom EÚ</t>
  </si>
  <si>
    <t>Transfer do rozpočtu EÚ</t>
  </si>
  <si>
    <t>Spolufinancovanie</t>
  </si>
  <si>
    <t>Rezerva na prostriedky EÚ</t>
  </si>
  <si>
    <t>Korekcie k čerpaniu EÚ fondov</t>
  </si>
  <si>
    <t>Ostatné výdavky ŠR</t>
  </si>
  <si>
    <t>Bežné rezervy ŠR (okrem EÚ a miezd)</t>
  </si>
  <si>
    <t>Mzdy (vrátane rezervy)</t>
  </si>
  <si>
    <t>Tovary a služby</t>
  </si>
  <si>
    <t>Úroky</t>
  </si>
  <si>
    <t>Poistné platené štátom</t>
  </si>
  <si>
    <t>Ostatné bežné výdavky ŠR</t>
  </si>
  <si>
    <t>Hospodárenie samospráv</t>
  </si>
  <si>
    <t>Obce</t>
  </si>
  <si>
    <t>VÚC</t>
  </si>
  <si>
    <t>Výdavky na zdravotníctvo</t>
  </si>
  <si>
    <t>Zdravotná starostlivosť</t>
  </si>
  <si>
    <t>Výdavky akcionárom</t>
  </si>
  <si>
    <t>Hospodárenie nemocníc</t>
  </si>
  <si>
    <t>Hospodárenie ostatných subjektov VS</t>
  </si>
  <si>
    <t>Správny fond Sociálnej poisťovne</t>
  </si>
  <si>
    <t>ŽSR</t>
  </si>
  <si>
    <t>ZSSK</t>
  </si>
  <si>
    <t>NDS</t>
  </si>
  <si>
    <t>Príspevkové organizácie</t>
  </si>
  <si>
    <t>Ostatné subjekty</t>
  </si>
  <si>
    <t>Ostatné vplyvy</t>
  </si>
  <si>
    <t>Spolu</t>
  </si>
  <si>
    <t>Prevádzkové výdavky zdrav. poisťovní</t>
  </si>
  <si>
    <t>Saldo hospodárenia verejnej správy (VS)</t>
  </si>
  <si>
    <t>DPFO (bez 2% a daňových kreditov)</t>
  </si>
  <si>
    <t>Pohľadávky Soc. poisťovne voči nemocniciam</t>
  </si>
  <si>
    <t>Verejné vysoké školy</t>
  </si>
  <si>
    <t>Jadrová a vyraďovacia spoločnosť</t>
  </si>
  <si>
    <t>Rozhlas a televízia Slovenska</t>
  </si>
  <si>
    <t>Národný jadrový fond</t>
  </si>
  <si>
    <t>Agentúra pre núdzové zásoby ropy a ropných výrobkov</t>
  </si>
  <si>
    <t>Rudné bane, š.p.</t>
  </si>
  <si>
    <t>MH Invest, s.r.o.</t>
  </si>
  <si>
    <t>MH Invest II, s.r.o.</t>
  </si>
  <si>
    <t>Samostatné účty ŠR</t>
  </si>
  <si>
    <t>Transfery NO, cirkvi, súkr. školám a pod.</t>
  </si>
  <si>
    <t xml:space="preserve"> - Daň z nehnuteľnosti a iné</t>
  </si>
  <si>
    <t xml:space="preserve"> - Osobitný odvod vybraných fin. inštitúcii</t>
  </si>
  <si>
    <t xml:space="preserve"> - Odvod z hazardných hier</t>
  </si>
  <si>
    <t xml:space="preserve"> - Daň z motorových vozidiel</t>
  </si>
  <si>
    <t xml:space="preserve"> - Poplatok za obchodovanie z emisnými kvótami</t>
  </si>
  <si>
    <t xml:space="preserve">          - Osobitný odvod z podnikania v regul. odvetiach</t>
  </si>
  <si>
    <t xml:space="preserve"> - Príspevky domácností</t>
  </si>
  <si>
    <t>VPÚ DPPO</t>
  </si>
  <si>
    <t>VPÚ DPFO</t>
  </si>
  <si>
    <t>Daňové kredity</t>
  </si>
  <si>
    <t>Bežné transfery ŠR v rámci VS</t>
  </si>
  <si>
    <t>Investície ŠR (vrátane rezervy)</t>
  </si>
  <si>
    <t>Kapitálové transfery ŠR v rámci VS</t>
  </si>
  <si>
    <t>Ostatné kapitálové transfery ŠR</t>
  </si>
  <si>
    <t>Zelená energia</t>
  </si>
  <si>
    <t>Dopravné podniky</t>
  </si>
  <si>
    <t>Tržby ŽSR</t>
  </si>
  <si>
    <t>Tržby ZSSK</t>
  </si>
  <si>
    <t>Tržby NDS</t>
  </si>
  <si>
    <t>*- pri konsolidácii vylučujeme vplyv transferov medzi subjektami verejnej správy</t>
  </si>
  <si>
    <t>ROK 2023</t>
  </si>
  <si>
    <t>Rozpočet VS 2023</t>
  </si>
  <si>
    <t>Porovnanie voči schválenému RVS 2023</t>
  </si>
  <si>
    <t>PS 2023-2025</t>
  </si>
  <si>
    <t>NRVS 2023-2025</t>
  </si>
  <si>
    <t>2023/01</t>
  </si>
  <si>
    <t>Odhad hospodárenia verejnej správy (ESA 2010, odchýlky od RVS 2023-2025, v mil. eur)</t>
  </si>
  <si>
    <t>Odhad hospodárenia verejnej správy (ESA 2010, odchýlky od RVS 2023-2025, NA KONSOLIDOVANEJ* BÁZE, v mil. eur)</t>
  </si>
  <si>
    <t>Opatrenia vlády v súvislosti s vojnou na Ukrajine</t>
  </si>
  <si>
    <t>Opatrenia vlády na kompenzáciu cien energií</t>
  </si>
  <si>
    <t>Opatrenia na riešenie pandémie</t>
  </si>
  <si>
    <t>2023/02</t>
  </si>
  <si>
    <t>2023/03</t>
  </si>
  <si>
    <t>2023/04</t>
  </si>
  <si>
    <t>2023/05</t>
  </si>
  <si>
    <r>
      <t xml:space="preserve">Odchýlky od </t>
    </r>
    <r>
      <rPr>
        <b/>
        <sz val="10"/>
        <color rgb="FFDCB47B"/>
        <rFont val="Calibri"/>
        <family val="2"/>
        <scheme val="minor"/>
      </rPr>
      <t>PS 2023-2026</t>
    </r>
  </si>
  <si>
    <t>2023/06</t>
  </si>
  <si>
    <t>Pozn: vzhľadom na spôsob rozpočtovania kapitálových výdavkov štátneho rozpočtu v údajoch nekonsolidujeme kapitálové transfery zo štátneho rozpočtu do subjektov VS</t>
  </si>
  <si>
    <t>2023/07</t>
  </si>
  <si>
    <t>2023/08</t>
  </si>
  <si>
    <t>2023/09</t>
  </si>
  <si>
    <t>2023/10</t>
  </si>
  <si>
    <t>2023/11</t>
  </si>
  <si>
    <t>2023/12</t>
  </si>
  <si>
    <t>2023/13</t>
  </si>
  <si>
    <t>ROK 2024</t>
  </si>
  <si>
    <t>PS 2023-2026</t>
  </si>
  <si>
    <t>NRVS 2024-2026</t>
  </si>
  <si>
    <t>Rozpočet VS 2024</t>
  </si>
  <si>
    <t>2024/01</t>
  </si>
  <si>
    <t>Odhad hospodárenia verejnej správy (ESA 2010, odchýlky od RVS 2024-2026, v mil. eur)</t>
  </si>
  <si>
    <t>Odhad hospodárenia verejnej správy (ESA 2010, odchýlky od RVS 2024-2026, NA KONSOLIDOVANEJ* BÁZE, v mil. eur)</t>
  </si>
  <si>
    <t>2024/02</t>
  </si>
  <si>
    <t>2023/14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</si>
</sst>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k_-;\-* #,##0.00\ _S_k_-;_-* &quot;-&quot;??\ _S_k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scheme val="minor"/>
    </font>
    <font>
      <b/>
      <sz val="32"/>
      <color rgb="FF13B5EA"/>
      <name val="Calibri"/>
      <family val="2"/>
      <charset val="238"/>
      <scheme val="minor"/>
    </font>
    <font>
      <b/>
      <sz val="11"/>
      <color rgb="FF11B5EA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13B5EA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sz val="8"/>
      <name val="Calibri"/>
      <family val="2"/>
      <scheme val="minor"/>
    </font>
    <font>
      <b/>
      <sz val="11"/>
      <color rgb="FF13B5EA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13B5EA"/>
      <name val="Calibri"/>
      <family val="2"/>
      <scheme val="minor"/>
    </font>
    <font>
      <b/>
      <sz val="10"/>
      <color rgb="FFDCB47B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1B5EA"/>
        <bgColor indexed="64"/>
      </patternFill>
    </fill>
    <fill>
      <patternFill patternType="solid">
        <fgColor rgb="FF13B5EA"/>
        <bgColor indexed="64"/>
      </patternFill>
    </fill>
    <fill>
      <patternFill patternType="solid">
        <fgColor rgb="FFDCB47B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11B5EA"/>
      </top>
      <bottom/>
      <diagonal/>
    </border>
    <border>
      <left/>
      <right/>
      <top/>
      <bottom style="medium">
        <color rgb="FF11B5EA"/>
      </bottom>
      <diagonal/>
    </border>
    <border>
      <left/>
      <right/>
      <top style="medium">
        <color rgb="FF11B5EA"/>
      </top>
      <bottom style="medium">
        <color rgb="FF11B5EA"/>
      </bottom>
      <diagonal/>
    </border>
  </borders>
  <cellStyleXfs count="12">
    <xf numFmtId="0" fontId="0" fillId="0" borderId="0"/>
    <xf numFmtId="0" fontId="10" fillId="0" borderId="0"/>
    <xf numFmtId="0" fontId="12" fillId="0" borderId="0"/>
    <xf numFmtId="0" fontId="12" fillId="0" borderId="0"/>
    <xf numFmtId="164" fontId="17" fillId="0" borderId="0" applyFont="0" applyFill="0" applyBorder="0" applyAlignment="0" applyProtection="0"/>
    <xf numFmtId="0" fontId="18" fillId="0" borderId="0"/>
    <xf numFmtId="0" fontId="5" fillId="0" borderId="0"/>
    <xf numFmtId="0" fontId="5" fillId="0" borderId="0"/>
    <xf numFmtId="0" fontId="3" fillId="0" borderId="0"/>
    <xf numFmtId="0" fontId="3" fillId="0" borderId="0"/>
    <xf numFmtId="164" fontId="17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6" fillId="0" borderId="0" xfId="0" applyFont="1"/>
    <xf numFmtId="3" fontId="7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3" fontId="6" fillId="2" borderId="0" xfId="0" applyNumberFormat="1" applyFont="1" applyFill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2" xfId="0" applyNumberFormat="1" applyFont="1" applyBorder="1" applyAlignment="1">
      <alignment horizontal="left"/>
    </xf>
    <xf numFmtId="3" fontId="6" fillId="2" borderId="2" xfId="0" applyNumberFormat="1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/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0" fontId="11" fillId="3" borderId="0" xfId="1" applyFont="1" applyFill="1" applyAlignment="1">
      <alignment horizontal="left" vertical="center"/>
    </xf>
    <xf numFmtId="0" fontId="11" fillId="2" borderId="0" xfId="0" applyFont="1" applyFill="1" applyAlignment="1">
      <alignment horizontal="right"/>
    </xf>
    <xf numFmtId="0" fontId="13" fillId="0" borderId="0" xfId="2" applyFont="1" applyAlignment="1">
      <alignment vertical="center"/>
    </xf>
    <xf numFmtId="3" fontId="14" fillId="2" borderId="0" xfId="0" applyNumberFormat="1" applyFont="1" applyFill="1"/>
    <xf numFmtId="3" fontId="14" fillId="0" borderId="0" xfId="0" applyNumberFormat="1" applyFont="1"/>
    <xf numFmtId="0" fontId="15" fillId="0" borderId="0" xfId="2" applyFont="1" applyAlignment="1">
      <alignment horizontal="left" vertical="center" indent="1"/>
    </xf>
    <xf numFmtId="3" fontId="6" fillId="2" borderId="0" xfId="0" applyNumberFormat="1" applyFont="1" applyFill="1"/>
    <xf numFmtId="0" fontId="15" fillId="0" borderId="0" xfId="2" applyFont="1" applyAlignment="1">
      <alignment horizontal="left" vertical="center" indent="2"/>
    </xf>
    <xf numFmtId="0" fontId="15" fillId="0" borderId="0" xfId="2" applyFont="1" applyAlignment="1">
      <alignment horizontal="left" vertical="center" indent="3"/>
    </xf>
    <xf numFmtId="0" fontId="11" fillId="3" borderId="0" xfId="2" applyFont="1" applyFill="1" applyAlignment="1">
      <alignment horizontal="left" vertical="center"/>
    </xf>
    <xf numFmtId="3" fontId="11" fillId="2" borderId="0" xfId="0" applyNumberFormat="1" applyFont="1" applyFill="1"/>
    <xf numFmtId="0" fontId="16" fillId="0" borderId="0" xfId="0" applyFont="1"/>
    <xf numFmtId="0" fontId="16" fillId="0" borderId="0" xfId="2" applyFont="1" applyAlignment="1">
      <alignment vertical="center"/>
    </xf>
    <xf numFmtId="3" fontId="16" fillId="2" borderId="0" xfId="0" applyNumberFormat="1" applyFont="1" applyFill="1"/>
    <xf numFmtId="3" fontId="16" fillId="0" borderId="0" xfId="0" applyNumberFormat="1" applyFont="1"/>
    <xf numFmtId="4" fontId="16" fillId="0" borderId="0" xfId="0" applyNumberFormat="1" applyFont="1"/>
    <xf numFmtId="0" fontId="15" fillId="0" borderId="0" xfId="2" applyFont="1" applyAlignment="1">
      <alignment horizontal="left" vertical="center" indent="4"/>
    </xf>
    <xf numFmtId="4" fontId="11" fillId="2" borderId="0" xfId="0" applyNumberFormat="1" applyFont="1" applyFill="1"/>
    <xf numFmtId="3" fontId="4" fillId="0" borderId="1" xfId="0" applyNumberFormat="1" applyFont="1" applyBorder="1" applyAlignment="1">
      <alignment horizontal="left"/>
    </xf>
    <xf numFmtId="0" fontId="15" fillId="0" borderId="0" xfId="2" applyFont="1" applyAlignment="1">
      <alignment horizontal="left" vertical="center"/>
    </xf>
    <xf numFmtId="3" fontId="1" fillId="0" borderId="0" xfId="0" applyNumberFormat="1" applyFont="1" applyAlignment="1">
      <alignment horizontal="left"/>
    </xf>
    <xf numFmtId="0" fontId="21" fillId="3" borderId="0" xfId="2" applyFont="1" applyFill="1" applyAlignment="1">
      <alignment horizontal="left" vertical="center"/>
    </xf>
    <xf numFmtId="0" fontId="21" fillId="2" borderId="0" xfId="0" applyFont="1" applyFill="1" applyAlignment="1">
      <alignment horizontal="right"/>
    </xf>
    <xf numFmtId="0" fontId="20" fillId="0" borderId="0" xfId="2" applyFont="1" applyAlignment="1">
      <alignment vertical="center"/>
    </xf>
    <xf numFmtId="3" fontId="20" fillId="0" borderId="0" xfId="0" applyNumberFormat="1" applyFont="1"/>
    <xf numFmtId="0" fontId="22" fillId="0" borderId="0" xfId="2" applyFont="1" applyAlignment="1">
      <alignment horizontal="left" vertical="center" indent="1"/>
    </xf>
    <xf numFmtId="3" fontId="0" fillId="0" borderId="0" xfId="0" applyNumberFormat="1"/>
    <xf numFmtId="3" fontId="21" fillId="2" borderId="0" xfId="0" applyNumberFormat="1" applyFont="1" applyFill="1"/>
    <xf numFmtId="0" fontId="20" fillId="0" borderId="0" xfId="6" applyFont="1" applyAlignment="1">
      <alignment vertical="top"/>
    </xf>
    <xf numFmtId="3" fontId="0" fillId="0" borderId="2" xfId="0" applyNumberFormat="1" applyBorder="1" applyAlignment="1">
      <alignment horizontal="right"/>
    </xf>
    <xf numFmtId="1" fontId="23" fillId="0" borderId="0" xfId="6" applyNumberFormat="1" applyFont="1" applyAlignment="1">
      <alignment horizontal="right" vertical="top"/>
    </xf>
    <xf numFmtId="0" fontId="23" fillId="0" borderId="0" xfId="6" applyFont="1" applyAlignment="1">
      <alignment vertical="top"/>
    </xf>
    <xf numFmtId="0" fontId="11" fillId="4" borderId="0" xfId="0" applyFont="1" applyFill="1" applyAlignment="1">
      <alignment horizontal="right"/>
    </xf>
    <xf numFmtId="3" fontId="11" fillId="4" borderId="0" xfId="0" applyNumberFormat="1" applyFont="1" applyFill="1"/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</cellXfs>
  <cellStyles count="12">
    <cellStyle name="Čiarka 2" xfId="4" xr:uid="{CA682BC9-45C2-4FB1-A09A-4D9CE450A137}"/>
    <cellStyle name="Čiarka 3" xfId="10" xr:uid="{01B4CE9B-C7D6-4A4D-91F0-34C1917E0137}"/>
    <cellStyle name="Normal" xfId="0" builtinId="0"/>
    <cellStyle name="Normálna 4 2" xfId="6" xr:uid="{C5A91FB8-1500-4A43-8774-E904273E7D1B}"/>
    <cellStyle name="Normálna 4 2 2" xfId="7" xr:uid="{53AE71B0-7B19-4080-8376-F1CB7C2BF543}"/>
    <cellStyle name="Normálna 4 2 2 2" xfId="9" xr:uid="{9F4309BD-3B6B-44FD-AE89-FCEF20501716}"/>
    <cellStyle name="Normálna 4 2 3" xfId="8" xr:uid="{00C58A0C-996F-4E6F-893C-8973BE7614D2}"/>
    <cellStyle name="Normálna 4 2 4" xfId="11" xr:uid="{204D3077-8FB0-4902-9E1E-E0F192D07A5A}"/>
    <cellStyle name="Normálne 2" xfId="3" xr:uid="{11050034-A121-43CD-8508-0D6607D32B52}"/>
    <cellStyle name="normálne 9_Tabulky IFP_casove rady-request_20111102_" xfId="5" xr:uid="{704C976E-9F78-4E26-AA66-43A325241047}"/>
    <cellStyle name="normálne_dane pre rozpocet 2006-2008_JUN2005_final" xfId="2" xr:uid="{A07B7451-9ED0-4B03-A67F-A673A32220C7}"/>
    <cellStyle name="normálne_IFP_DANE_20081103" xfId="1" xr:uid="{E70AB42A-5B5E-49A7-8864-A218D643AAED}"/>
  </cellStyles>
  <dxfs count="0"/>
  <tableStyles count="0" defaultTableStyle="TableStyleMedium2" defaultPivotStyle="PivotStyleLight16"/>
  <colors>
    <mruColors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C1A69-273A-49DE-BE43-69DC2A4FF9C7}">
  <sheetPr>
    <tabColor rgb="FF13B5EA"/>
  </sheetPr>
  <dimension ref="A1:V96"/>
  <sheetViews>
    <sheetView showGridLines="0" tabSelected="1" zoomScale="90" zoomScaleNormal="90" workbookViewId="0">
      <pane xSplit="3" ySplit="8" topLeftCell="N9" activePane="bottomRight" state="frozen"/>
      <selection pane="topRight" activeCell="D1" sqref="D1"/>
      <selection pane="bottomLeft" activeCell="A7" sqref="A7"/>
      <selection pane="bottomRight"/>
    </sheetView>
  </sheetViews>
  <sheetFormatPr defaultColWidth="9.33203125" defaultRowHeight="15" customHeight="1" x14ac:dyDescent="0.3"/>
  <cols>
    <col min="1" max="1" width="2.6640625" customWidth="1"/>
    <col min="2" max="2" width="49.5546875" customWidth="1"/>
    <col min="3" max="3" width="0.6640625" customWidth="1"/>
    <col min="4" max="4" width="14.6640625" customWidth="1"/>
    <col min="5" max="5" width="0.6640625" customWidth="1"/>
    <col min="6" max="7" width="14.6640625" customWidth="1"/>
    <col min="8" max="8" width="0.6640625" customWidth="1"/>
    <col min="9" max="21" width="14.6640625" customWidth="1"/>
    <col min="22" max="22" width="13.5546875" bestFit="1" customWidth="1"/>
  </cols>
  <sheetData>
    <row r="1" spans="1:22" ht="15" customHeight="1" thickBot="1" x14ac:dyDescent="0.35">
      <c r="A1" s="1"/>
      <c r="B1" s="1"/>
      <c r="D1" s="2">
        <f>D94</f>
        <v>-7871.195999999989</v>
      </c>
      <c r="E1" s="3"/>
      <c r="F1" s="2">
        <f>F94</f>
        <v>-7535.8580000000075</v>
      </c>
      <c r="G1" s="2">
        <f>G94</f>
        <v>-7948.5359999999928</v>
      </c>
      <c r="H1" s="3"/>
      <c r="I1" s="2">
        <f t="shared" ref="I1:J1" si="0">I94</f>
        <v>-7392.4449363430176</v>
      </c>
      <c r="J1" s="2">
        <f t="shared" si="0"/>
        <v>-7439.0345950944975</v>
      </c>
      <c r="K1" s="2">
        <f t="shared" ref="K1:L1" si="1">K94</f>
        <v>-7092.8544664019064</v>
      </c>
      <c r="L1" s="2">
        <f t="shared" si="1"/>
        <v>-6996.6088893896813</v>
      </c>
      <c r="M1" s="2">
        <f t="shared" ref="M1:N1" si="2">M94</f>
        <v>-7499.8844587409912</v>
      </c>
      <c r="N1" s="2">
        <f t="shared" si="2"/>
        <v>-6996.3029421222745</v>
      </c>
      <c r="O1" s="2">
        <f t="shared" ref="O1:P1" si="3">O94</f>
        <v>-6819.2928573236277</v>
      </c>
      <c r="P1" s="2">
        <f t="shared" si="3"/>
        <v>-6766.8063236546586</v>
      </c>
      <c r="Q1" s="2">
        <f t="shared" ref="Q1:R1" si="4">Q94</f>
        <v>-6973.5959184915628</v>
      </c>
      <c r="R1" s="2">
        <f t="shared" si="4"/>
        <v>-6771.5589499698326</v>
      </c>
      <c r="S1" s="2">
        <f t="shared" ref="S1:T1" si="5">S94</f>
        <v>-7310.2269097841781</v>
      </c>
      <c r="T1" s="2">
        <f t="shared" si="5"/>
        <v>-7005.2327162090369</v>
      </c>
      <c r="U1" s="2">
        <f t="shared" ref="U1:V1" si="6">U94</f>
        <v>-6926.3433135164596</v>
      </c>
      <c r="V1" s="2">
        <f t="shared" si="6"/>
        <v>-6859.7156169287409</v>
      </c>
    </row>
    <row r="2" spans="1:22" ht="15" customHeight="1" x14ac:dyDescent="0.3">
      <c r="A2" s="1"/>
      <c r="B2" s="34" t="s">
        <v>126</v>
      </c>
      <c r="C2" s="4"/>
      <c r="D2" s="5" t="str">
        <f>TEXT(ROUND(D1,0),"# ###")&amp;" mil.eur"</f>
        <v>-7 871 mil.eur</v>
      </c>
      <c r="E2" s="4"/>
      <c r="F2" s="5" t="str">
        <f>TEXT(ROUND(F1,0),"# ###")&amp;" mil.eur"</f>
        <v>-7 536 mil.eur</v>
      </c>
      <c r="G2" s="5" t="str">
        <f>TEXT(ROUND(G1,0),"# ###")&amp;" mil.eur"</f>
        <v>-7 949 mil.eur</v>
      </c>
      <c r="H2" s="4"/>
      <c r="I2" s="5" t="str">
        <f t="shared" ref="I2:J2" si="7">TEXT(ROUND(I1,0),"# ###")&amp;" mil.eur"</f>
        <v>-7 392 mil.eur</v>
      </c>
      <c r="J2" s="5" t="str">
        <f t="shared" si="7"/>
        <v>-7 439 mil.eur</v>
      </c>
      <c r="K2" s="5" t="str">
        <f t="shared" ref="K2:L2" si="8">TEXT(ROUND(K1,0),"# ###")&amp;" mil.eur"</f>
        <v>-7 093 mil.eur</v>
      </c>
      <c r="L2" s="5" t="str">
        <f t="shared" si="8"/>
        <v>-6 997 mil.eur</v>
      </c>
      <c r="M2" s="5" t="str">
        <f t="shared" ref="M2:N2" si="9">TEXT(ROUND(M1,0),"# ###")&amp;" mil.eur"</f>
        <v>-7 500 mil.eur</v>
      </c>
      <c r="N2" s="5" t="str">
        <f t="shared" si="9"/>
        <v>-6 996 mil.eur</v>
      </c>
      <c r="O2" s="5" t="str">
        <f t="shared" ref="O2:P2" si="10">TEXT(ROUND(O1,0),"# ###")&amp;" mil.eur"</f>
        <v>-6 819 mil.eur</v>
      </c>
      <c r="P2" s="5" t="str">
        <f t="shared" si="10"/>
        <v>-6 767 mil.eur</v>
      </c>
      <c r="Q2" s="5" t="str">
        <f t="shared" ref="Q2:R2" si="11">TEXT(ROUND(Q1,0),"# ###")&amp;" mil.eur"</f>
        <v>-6 974 mil.eur</v>
      </c>
      <c r="R2" s="5" t="str">
        <f t="shared" si="11"/>
        <v>-6 772 mil.eur</v>
      </c>
      <c r="S2" s="5" t="str">
        <f t="shared" ref="S2:T2" si="12">TEXT(ROUND(S1,0),"# ###")&amp;" mil.eur"</f>
        <v>-7 310 mil.eur</v>
      </c>
      <c r="T2" s="5" t="str">
        <f t="shared" si="12"/>
        <v>-7 005 mil.eur</v>
      </c>
      <c r="U2" s="5" t="str">
        <f t="shared" ref="U2:V2" si="13">TEXT(ROUND(U1,0),"# ###")&amp;" mil.eur"</f>
        <v>-6 926 mil.eur</v>
      </c>
      <c r="V2" s="5" t="str">
        <f t="shared" si="13"/>
        <v>-6 860 mil.eur</v>
      </c>
    </row>
    <row r="3" spans="1:22" ht="15" customHeight="1" x14ac:dyDescent="0.3">
      <c r="A3" s="1"/>
      <c r="B3" s="36" t="s">
        <v>161</v>
      </c>
      <c r="C3" s="6"/>
      <c r="D3" s="7"/>
      <c r="E3" s="6"/>
      <c r="F3" s="7" t="str">
        <f>IF(F1-$D$1&gt;0,"+","")&amp;TEXT(ROUND((F1-$D$1),0),"# ###")&amp;" mil.eur"</f>
        <v>+335 mil.eur</v>
      </c>
      <c r="G3" s="7" t="str">
        <f>IF(G1-$D$1&gt;0,"+","")&amp;TEXT(ROUND((G1-$D$1),0),"# ###")&amp;" mil.eur"</f>
        <v>-77 mil.eur</v>
      </c>
      <c r="H3" s="6"/>
      <c r="I3" s="7" t="str">
        <f t="shared" ref="I3:J3" si="14">IF(I1-$D$1&gt;0,"+","")&amp;TEXT(ROUND((I1-$D$1),0),"# ###")&amp;" mil.eur"</f>
        <v>+479 mil.eur</v>
      </c>
      <c r="J3" s="7" t="str">
        <f t="shared" si="14"/>
        <v>+432 mil.eur</v>
      </c>
      <c r="K3" s="7" t="str">
        <f t="shared" ref="K3:L3" si="15">IF(K1-$D$1&gt;0,"+","")&amp;TEXT(ROUND((K1-$D$1),0),"# ###")&amp;" mil.eur"</f>
        <v>+778 mil.eur</v>
      </c>
      <c r="L3" s="7" t="str">
        <f t="shared" si="15"/>
        <v>+875 mil.eur</v>
      </c>
      <c r="M3" s="7" t="str">
        <f t="shared" ref="M3:N3" si="16">IF(M1-$D$1&gt;0,"+","")&amp;TEXT(ROUND((M1-$D$1),0),"# ###")&amp;" mil.eur"</f>
        <v>+371 mil.eur</v>
      </c>
      <c r="N3" s="7" t="str">
        <f t="shared" si="16"/>
        <v>+875 mil.eur</v>
      </c>
      <c r="O3" s="7" t="str">
        <f t="shared" ref="O3:P3" si="17">IF(O1-$D$1&gt;0,"+","")&amp;TEXT(ROUND((O1-$D$1),0),"# ###")&amp;" mil.eur"</f>
        <v>+1 052 mil.eur</v>
      </c>
      <c r="P3" s="7" t="str">
        <f t="shared" si="17"/>
        <v>+1 104 mil.eur</v>
      </c>
      <c r="Q3" s="7" t="str">
        <f t="shared" ref="Q3:R3" si="18">IF(Q1-$D$1&gt;0,"+","")&amp;TEXT(ROUND((Q1-$D$1),0),"# ###")&amp;" mil.eur"</f>
        <v>+898 mil.eur</v>
      </c>
      <c r="R3" s="7" t="str">
        <f t="shared" si="18"/>
        <v>+1 100 mil.eur</v>
      </c>
      <c r="S3" s="7" t="str">
        <f t="shared" ref="S3:T3" si="19">IF(S1-$D$1&gt;0,"+","")&amp;TEXT(ROUND((S1-$D$1),0),"# ###")&amp;" mil.eur"</f>
        <v>+561 mil.eur</v>
      </c>
      <c r="T3" s="7" t="str">
        <f t="shared" si="19"/>
        <v>+866 mil.eur</v>
      </c>
      <c r="U3" s="7" t="str">
        <f t="shared" ref="U3:V3" si="20">IF(U1-$D$1&gt;0,"+","")&amp;TEXT(ROUND((U1-$D$1),0),"# ###")&amp;" mil.eur"</f>
        <v>+945 mil.eur</v>
      </c>
      <c r="V3" s="7" t="str">
        <f t="shared" si="20"/>
        <v>+1 011 mil.eur</v>
      </c>
    </row>
    <row r="4" spans="1:22" ht="15" customHeight="1" thickBot="1" x14ac:dyDescent="0.35">
      <c r="A4" s="1"/>
      <c r="B4" s="8" t="s">
        <v>0</v>
      </c>
      <c r="C4" s="9"/>
      <c r="D4" s="10"/>
      <c r="E4" s="9"/>
      <c r="F4" s="10"/>
      <c r="G4" s="10" t="str">
        <f>IF(G1-F1&gt;0,"+","")&amp;TEXT(ROUND((G1-F1),0),"# ###")&amp;" mil.eur"</f>
        <v>-413 mil.eur</v>
      </c>
      <c r="H4" s="9"/>
      <c r="I4" s="10"/>
      <c r="J4" s="45" t="str">
        <f t="shared" ref="J4:V4" si="21">IF(J1-I1&gt;0,"+","")&amp;TEXT(ROUND((J1-I1),0),"# ###")&amp;" mil.eur"</f>
        <v>-47 mil.eur</v>
      </c>
      <c r="K4" s="45" t="str">
        <f t="shared" si="21"/>
        <v>+346 mil.eur</v>
      </c>
      <c r="L4" s="45" t="str">
        <f t="shared" si="21"/>
        <v>+96 mil.eur</v>
      </c>
      <c r="M4" s="45" t="str">
        <f t="shared" si="21"/>
        <v>-503 mil.eur</v>
      </c>
      <c r="N4" s="45" t="str">
        <f t="shared" si="21"/>
        <v>+504 mil.eur</v>
      </c>
      <c r="O4" s="45" t="str">
        <f t="shared" si="21"/>
        <v>+177 mil.eur</v>
      </c>
      <c r="P4" s="45" t="str">
        <f t="shared" si="21"/>
        <v>+52 mil.eur</v>
      </c>
      <c r="Q4" s="45" t="str">
        <f t="shared" si="21"/>
        <v>-207 mil.eur</v>
      </c>
      <c r="R4" s="45" t="str">
        <f t="shared" si="21"/>
        <v>+202 mil.eur</v>
      </c>
      <c r="S4" s="45" t="str">
        <f t="shared" si="21"/>
        <v>-539 mil.eur</v>
      </c>
      <c r="T4" s="45" t="str">
        <f t="shared" si="21"/>
        <v>+305 mil.eur</v>
      </c>
      <c r="U4" s="45" t="str">
        <f t="shared" si="21"/>
        <v>+79 mil.eur</v>
      </c>
      <c r="V4" s="45" t="str">
        <f t="shared" si="21"/>
        <v>+67 mil.eur</v>
      </c>
    </row>
    <row r="5" spans="1:22" ht="15" customHeight="1" x14ac:dyDescent="0.3">
      <c r="A5" s="1"/>
      <c r="B5" s="50" t="s">
        <v>159</v>
      </c>
      <c r="C5" s="1"/>
      <c r="D5" s="1"/>
      <c r="E5" s="1"/>
      <c r="F5" s="11"/>
      <c r="G5" s="11"/>
      <c r="H5" s="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22" ht="15" customHeight="1" thickBot="1" x14ac:dyDescent="0.35">
      <c r="A6" s="1"/>
      <c r="B6" s="51"/>
      <c r="C6" s="1"/>
      <c r="D6" s="1"/>
      <c r="E6" s="1"/>
      <c r="F6" s="11"/>
      <c r="G6" s="11"/>
      <c r="H6" s="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22" ht="15" customHeight="1" thickBot="1" x14ac:dyDescent="0.35">
      <c r="A7" s="1"/>
      <c r="B7" s="12" t="s">
        <v>1</v>
      </c>
      <c r="C7" s="4"/>
      <c r="D7" s="13" t="s">
        <v>2</v>
      </c>
      <c r="E7" s="14"/>
      <c r="F7" s="13" t="s">
        <v>2</v>
      </c>
      <c r="G7" s="13" t="s">
        <v>2</v>
      </c>
      <c r="H7" s="14"/>
      <c r="I7" s="15" t="s">
        <v>3</v>
      </c>
      <c r="J7" s="15" t="s">
        <v>3</v>
      </c>
      <c r="K7" s="15" t="s">
        <v>3</v>
      </c>
      <c r="L7" s="15" t="s">
        <v>3</v>
      </c>
      <c r="M7" s="15" t="s">
        <v>3</v>
      </c>
      <c r="N7" s="15" t="s">
        <v>3</v>
      </c>
      <c r="O7" s="15" t="s">
        <v>3</v>
      </c>
      <c r="P7" s="15" t="s">
        <v>3</v>
      </c>
      <c r="Q7" s="15" t="s">
        <v>3</v>
      </c>
      <c r="R7" s="15" t="s">
        <v>3</v>
      </c>
      <c r="S7" s="15" t="s">
        <v>3</v>
      </c>
      <c r="T7" s="15" t="s">
        <v>3</v>
      </c>
      <c r="U7" s="15" t="s">
        <v>3</v>
      </c>
      <c r="V7" s="15" t="s">
        <v>3</v>
      </c>
    </row>
    <row r="8" spans="1:22" ht="15" customHeight="1" x14ac:dyDescent="0.3">
      <c r="A8" s="1"/>
      <c r="B8" s="16" t="s">
        <v>77</v>
      </c>
      <c r="C8" s="17"/>
      <c r="D8" s="17" t="s">
        <v>160</v>
      </c>
      <c r="E8" s="17"/>
      <c r="F8" s="17" t="s">
        <v>185</v>
      </c>
      <c r="G8" s="17" t="s">
        <v>186</v>
      </c>
      <c r="H8" s="17"/>
      <c r="I8" s="17" t="s">
        <v>164</v>
      </c>
      <c r="J8" s="17" t="s">
        <v>170</v>
      </c>
      <c r="K8" s="17" t="s">
        <v>171</v>
      </c>
      <c r="L8" s="17" t="s">
        <v>172</v>
      </c>
      <c r="M8" s="17" t="s">
        <v>173</v>
      </c>
      <c r="N8" s="17" t="s">
        <v>175</v>
      </c>
      <c r="O8" s="17" t="s">
        <v>177</v>
      </c>
      <c r="P8" s="17" t="s">
        <v>178</v>
      </c>
      <c r="Q8" s="17" t="s">
        <v>179</v>
      </c>
      <c r="R8" s="17" t="s">
        <v>180</v>
      </c>
      <c r="S8" s="17" t="s">
        <v>181</v>
      </c>
      <c r="T8" s="17" t="s">
        <v>182</v>
      </c>
      <c r="U8" s="17" t="s">
        <v>183</v>
      </c>
      <c r="V8" s="17" t="s">
        <v>192</v>
      </c>
    </row>
    <row r="9" spans="1:22" s="27" customFormat="1" ht="15" customHeight="1" x14ac:dyDescent="0.3">
      <c r="B9" s="28" t="s">
        <v>79</v>
      </c>
      <c r="C9" s="29"/>
      <c r="D9" s="30">
        <f>D11+D31+D36+D43</f>
        <v>51094.393000000004</v>
      </c>
      <c r="E9" s="29"/>
      <c r="F9" s="30">
        <f>F11+F31+F36+F43</f>
        <v>50763.328999999998</v>
      </c>
      <c r="G9" s="30">
        <f>G11+G31+G36+G43</f>
        <v>50580.955999999998</v>
      </c>
      <c r="H9" s="29"/>
      <c r="I9" s="30">
        <f t="shared" ref="I9:N9" si="22">I11+I31+I36+I43</f>
        <v>51060.909829649136</v>
      </c>
      <c r="J9" s="30">
        <f t="shared" si="22"/>
        <v>49948.763039972473</v>
      </c>
      <c r="K9" s="30">
        <f t="shared" si="22"/>
        <v>50381.806470366479</v>
      </c>
      <c r="L9" s="30">
        <f t="shared" si="22"/>
        <v>50512.197859822103</v>
      </c>
      <c r="M9" s="30">
        <f t="shared" si="22"/>
        <v>50602.136883002087</v>
      </c>
      <c r="N9" s="30">
        <f t="shared" si="22"/>
        <v>49700.483592248384</v>
      </c>
      <c r="O9" s="30">
        <f t="shared" ref="O9:P9" si="23">O11+O31+O36+O43</f>
        <v>49908.688849141858</v>
      </c>
      <c r="P9" s="30">
        <f t="shared" si="23"/>
        <v>50549.146887537492</v>
      </c>
      <c r="Q9" s="30">
        <f t="shared" ref="Q9:R9" si="24">Q11+Q31+Q36+Q43</f>
        <v>50093.324877274885</v>
      </c>
      <c r="R9" s="30">
        <f t="shared" si="24"/>
        <v>50189.63675735757</v>
      </c>
      <c r="S9" s="30">
        <f t="shared" ref="S9:T9" si="25">S11+S31+S36+S43</f>
        <v>50085.226287104786</v>
      </c>
      <c r="T9" s="30">
        <f t="shared" si="25"/>
        <v>50634.974363347355</v>
      </c>
      <c r="U9" s="30">
        <f t="shared" ref="U9:V9" si="26">U11+U31+U36+U43</f>
        <v>51197.224960704021</v>
      </c>
      <c r="V9" s="30">
        <f t="shared" si="26"/>
        <v>51402.799071000351</v>
      </c>
    </row>
    <row r="10" spans="1:22" s="27" customFormat="1" ht="15" customHeight="1" x14ac:dyDescent="0.3">
      <c r="B10" s="28" t="s">
        <v>7</v>
      </c>
      <c r="C10" s="29"/>
      <c r="D10" s="31">
        <f>D9/D$96*100</f>
        <v>41.775277341630634</v>
      </c>
      <c r="E10" s="29"/>
      <c r="F10" s="31">
        <f>F9/F$96*100</f>
        <v>42.418894121871361</v>
      </c>
      <c r="G10" s="31">
        <f>G9/G$96*100</f>
        <v>41.493141099304147</v>
      </c>
      <c r="H10" s="29"/>
      <c r="I10" s="31">
        <f t="shared" ref="I10:J10" si="27">I9/I$96*100</f>
        <v>41.21495385948257</v>
      </c>
      <c r="J10" s="31">
        <f t="shared" si="27"/>
        <v>42.161707806164628</v>
      </c>
      <c r="K10" s="31">
        <f t="shared" ref="K10:L10" si="28">K9/K$96*100</f>
        <v>42.527239392303009</v>
      </c>
      <c r="L10" s="31">
        <f t="shared" si="28"/>
        <v>41.828930232795983</v>
      </c>
      <c r="M10" s="31">
        <f t="shared" ref="M10:N10" si="29">M9/M$96*100</f>
        <v>41.903408344721377</v>
      </c>
      <c r="N10" s="31">
        <f t="shared" si="29"/>
        <v>40.483222915601353</v>
      </c>
      <c r="O10" s="31">
        <f t="shared" ref="O10:P10" si="30">O9/O$96*100</f>
        <v>40.652815225731977</v>
      </c>
      <c r="P10" s="31">
        <f t="shared" si="30"/>
        <v>41.174496377754068</v>
      </c>
      <c r="Q10" s="31">
        <f t="shared" ref="Q10:R10" si="31">Q9/Q$96*100</f>
        <v>41.164599707022568</v>
      </c>
      <c r="R10" s="31">
        <f t="shared" si="31"/>
        <v>41.246286868281764</v>
      </c>
      <c r="S10" s="31">
        <f t="shared" ref="S10:T10" si="32">S9/S$96*100</f>
        <v>41.078380564526668</v>
      </c>
      <c r="T10" s="31">
        <f t="shared" si="32"/>
        <v>41.714908598166936</v>
      </c>
      <c r="U10" s="31">
        <f t="shared" ref="U10:V10" si="33">U9/U$96*100</f>
        <v>42.178110813096374</v>
      </c>
      <c r="V10" s="31">
        <f t="shared" si="33"/>
        <v>42.347470140892703</v>
      </c>
    </row>
    <row r="11" spans="1:22" ht="15" customHeight="1" x14ac:dyDescent="0.3">
      <c r="A11" s="1"/>
      <c r="B11" s="18" t="s">
        <v>8</v>
      </c>
      <c r="C11" s="19"/>
      <c r="D11" s="20">
        <v>23893.690000000002</v>
      </c>
      <c r="E11" s="19"/>
      <c r="F11" s="20">
        <v>23948.17</v>
      </c>
      <c r="G11" s="20">
        <v>24200.412</v>
      </c>
      <c r="H11" s="19"/>
      <c r="I11" s="20">
        <v>23925.722736507993</v>
      </c>
      <c r="J11" s="20">
        <v>23417.180902267231</v>
      </c>
      <c r="K11" s="20">
        <v>23750.102009126902</v>
      </c>
      <c r="L11" s="20">
        <v>23794.000009126903</v>
      </c>
      <c r="M11" s="20">
        <v>23849.215156872353</v>
      </c>
      <c r="N11" s="20">
        <v>23913.657953848524</v>
      </c>
      <c r="O11" s="20">
        <v>23956.210960848519</v>
      </c>
      <c r="P11" s="20">
        <v>24017.9074063757</v>
      </c>
      <c r="Q11" s="20">
        <v>23980.126162367662</v>
      </c>
      <c r="R11" s="20">
        <v>23933.668378598661</v>
      </c>
      <c r="S11" s="20">
        <v>23999.523586433235</v>
      </c>
      <c r="T11" s="20">
        <v>24155.261698433234</v>
      </c>
      <c r="U11" s="20">
        <v>24154.468348563238</v>
      </c>
      <c r="V11" s="20">
        <v>24148.28043501253</v>
      </c>
    </row>
    <row r="12" spans="1:22" ht="15" customHeight="1" x14ac:dyDescent="0.3">
      <c r="A12" s="1"/>
      <c r="B12" s="21" t="s">
        <v>9</v>
      </c>
      <c r="C12" s="22"/>
      <c r="D12" s="11">
        <v>14457.145</v>
      </c>
      <c r="E12" s="22"/>
      <c r="F12" s="11">
        <v>14650.732900000001</v>
      </c>
      <c r="G12" s="11">
        <v>14585.319</v>
      </c>
      <c r="H12" s="22"/>
      <c r="I12" s="11">
        <v>14286.890017987263</v>
      </c>
      <c r="J12" s="11">
        <v>14175.052787438774</v>
      </c>
      <c r="K12" s="11">
        <v>14063.5116881596</v>
      </c>
      <c r="L12" s="11">
        <v>14063.861688159599</v>
      </c>
      <c r="M12" s="11">
        <v>14119.076835905049</v>
      </c>
      <c r="N12" s="11">
        <v>14207.444934106314</v>
      </c>
      <c r="O12" s="11">
        <v>14217.469645056313</v>
      </c>
      <c r="P12" s="11">
        <v>14239.166290304755</v>
      </c>
      <c r="Q12" s="11">
        <v>14228.490138523877</v>
      </c>
      <c r="R12" s="11">
        <v>14222.291395600076</v>
      </c>
      <c r="S12" s="11">
        <v>14186.290119556657</v>
      </c>
      <c r="T12" s="11">
        <v>14254.396660899158</v>
      </c>
      <c r="U12" s="11">
        <v>14254.011607631159</v>
      </c>
      <c r="V12" s="11">
        <v>14293.995640238927</v>
      </c>
    </row>
    <row r="13" spans="1:22" ht="15" customHeight="1" x14ac:dyDescent="0.3">
      <c r="A13" s="1"/>
      <c r="B13" s="23" t="s">
        <v>10</v>
      </c>
      <c r="C13" s="22"/>
      <c r="D13" s="11">
        <v>9883.6790000000001</v>
      </c>
      <c r="E13" s="22"/>
      <c r="F13" s="11">
        <v>9494.8880000000008</v>
      </c>
      <c r="G13" s="11">
        <v>9373.3970000000008</v>
      </c>
      <c r="H13" s="22"/>
      <c r="I13" s="11">
        <v>9505.6749999999993</v>
      </c>
      <c r="J13" s="11">
        <v>9405</v>
      </c>
      <c r="K13" s="11">
        <v>9321</v>
      </c>
      <c r="L13" s="11">
        <v>9321</v>
      </c>
      <c r="M13" s="11">
        <v>9376.2151477454518</v>
      </c>
      <c r="N13" s="11">
        <v>9493</v>
      </c>
      <c r="O13" s="11">
        <v>9493</v>
      </c>
      <c r="P13" s="11">
        <v>9493</v>
      </c>
      <c r="Q13" s="11">
        <v>9493</v>
      </c>
      <c r="R13" s="11">
        <v>9493</v>
      </c>
      <c r="S13" s="11">
        <v>9493</v>
      </c>
      <c r="T13" s="11">
        <v>9520</v>
      </c>
      <c r="U13" s="11">
        <v>9520</v>
      </c>
      <c r="V13" s="11">
        <v>9610.0086315000008</v>
      </c>
    </row>
    <row r="14" spans="1:22" ht="15" customHeight="1" x14ac:dyDescent="0.3">
      <c r="A14" s="1"/>
      <c r="B14" s="23" t="s">
        <v>11</v>
      </c>
      <c r="C14" s="22"/>
      <c r="D14" s="11">
        <v>2806.5419999999999</v>
      </c>
      <c r="E14" s="22"/>
      <c r="F14" s="11">
        <v>3035.2469999999998</v>
      </c>
      <c r="G14" s="11">
        <v>2998.7750000000001</v>
      </c>
      <c r="H14" s="22"/>
      <c r="I14" s="11">
        <v>2666.7510000000002</v>
      </c>
      <c r="J14" s="11">
        <v>2632.1399999999994</v>
      </c>
      <c r="K14" s="11">
        <v>2632.04</v>
      </c>
      <c r="L14" s="11">
        <v>2632.04</v>
      </c>
      <c r="M14" s="11">
        <v>2632.04</v>
      </c>
      <c r="N14" s="11">
        <v>2613.92</v>
      </c>
      <c r="O14" s="11">
        <v>2613.9199999999996</v>
      </c>
      <c r="P14" s="11">
        <v>2618.9</v>
      </c>
      <c r="Q14" s="11">
        <v>2611.1800000000003</v>
      </c>
      <c r="R14" s="11">
        <v>2605.1799999999998</v>
      </c>
      <c r="S14" s="11">
        <v>2585.67</v>
      </c>
      <c r="T14" s="11">
        <v>2604.6800000000003</v>
      </c>
      <c r="U14" s="11">
        <v>2604.6999999999998</v>
      </c>
      <c r="V14" s="11">
        <v>2600.5330935299999</v>
      </c>
    </row>
    <row r="15" spans="1:22" ht="15" customHeight="1" x14ac:dyDescent="0.3">
      <c r="A15" s="1"/>
      <c r="B15" s="23" t="s">
        <v>139</v>
      </c>
      <c r="C15" s="22"/>
      <c r="D15" s="11">
        <v>455.02499999999998</v>
      </c>
      <c r="E15" s="22"/>
      <c r="F15" s="11">
        <v>490.64599999999996</v>
      </c>
      <c r="G15" s="11">
        <v>467.90799999999996</v>
      </c>
      <c r="H15" s="22"/>
      <c r="I15" s="11">
        <v>479.01678086398709</v>
      </c>
      <c r="J15" s="11">
        <v>526.19587010290093</v>
      </c>
      <c r="K15" s="11">
        <v>513.15362683585124</v>
      </c>
      <c r="L15" s="11">
        <v>513.15362683585124</v>
      </c>
      <c r="M15" s="11">
        <v>513.15362683585124</v>
      </c>
      <c r="N15" s="11">
        <v>510.25524961420888</v>
      </c>
      <c r="O15" s="11">
        <v>510.25524961420888</v>
      </c>
      <c r="P15" s="11">
        <v>511.71902777159931</v>
      </c>
      <c r="Q15" s="11">
        <v>511.06665590476234</v>
      </c>
      <c r="R15" s="11">
        <v>511.81928423789014</v>
      </c>
      <c r="S15" s="11">
        <v>503.55033492665279</v>
      </c>
      <c r="T15" s="11">
        <v>503.55033492665279</v>
      </c>
      <c r="U15" s="11">
        <v>503.55033492665279</v>
      </c>
      <c r="V15" s="11">
        <v>496.07278267009997</v>
      </c>
    </row>
    <row r="16" spans="1:22" ht="15" customHeight="1" x14ac:dyDescent="0.3">
      <c r="A16" s="1"/>
      <c r="B16" s="23" t="s">
        <v>140</v>
      </c>
      <c r="C16" s="22"/>
      <c r="D16" s="11">
        <v>0</v>
      </c>
      <c r="E16" s="22"/>
      <c r="F16" s="11">
        <v>0</v>
      </c>
      <c r="G16" s="11">
        <v>0</v>
      </c>
      <c r="H16" s="22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</row>
    <row r="17" spans="1:22" ht="15" customHeight="1" x14ac:dyDescent="0.3">
      <c r="A17" s="1"/>
      <c r="B17" s="23" t="s">
        <v>141</v>
      </c>
      <c r="C17" s="22"/>
      <c r="D17" s="11">
        <v>265.44799999999998</v>
      </c>
      <c r="E17" s="22"/>
      <c r="F17" s="11">
        <v>296.23699999999997</v>
      </c>
      <c r="G17" s="11">
        <v>309.72699999999998</v>
      </c>
      <c r="H17" s="22"/>
      <c r="I17" s="11">
        <v>325.36081977941774</v>
      </c>
      <c r="J17" s="11">
        <v>310.36100000000005</v>
      </c>
      <c r="K17" s="11">
        <v>310.36100000000005</v>
      </c>
      <c r="L17" s="11">
        <v>310.36100000000005</v>
      </c>
      <c r="M17" s="11">
        <v>310.36100000000005</v>
      </c>
      <c r="N17" s="11">
        <v>316.20400000000001</v>
      </c>
      <c r="O17" s="11">
        <v>317.60300000000001</v>
      </c>
      <c r="P17" s="11">
        <v>319.74900000000002</v>
      </c>
      <c r="Q17" s="11">
        <v>317.03500000000003</v>
      </c>
      <c r="R17" s="11">
        <v>317.03500000000003</v>
      </c>
      <c r="S17" s="11">
        <v>310.03500000000003</v>
      </c>
      <c r="T17" s="11">
        <v>312.03500000000003</v>
      </c>
      <c r="U17" s="11">
        <v>312.03500000000003</v>
      </c>
      <c r="V17" s="11">
        <v>311.00856296999996</v>
      </c>
    </row>
    <row r="18" spans="1:22" ht="15" customHeight="1" x14ac:dyDescent="0.3">
      <c r="A18" s="1"/>
      <c r="B18" s="23" t="s">
        <v>142</v>
      </c>
      <c r="C18" s="22"/>
      <c r="D18" s="11">
        <v>131</v>
      </c>
      <c r="E18" s="22"/>
      <c r="F18" s="11">
        <v>131.65299999999999</v>
      </c>
      <c r="G18" s="11">
        <v>136.85300000000001</v>
      </c>
      <c r="H18" s="22"/>
      <c r="I18" s="11">
        <v>135.30000000000001</v>
      </c>
      <c r="J18" s="11">
        <v>136.51</v>
      </c>
      <c r="K18" s="11">
        <v>134.77000000000001</v>
      </c>
      <c r="L18" s="11">
        <v>135.30000000000001</v>
      </c>
      <c r="M18" s="11">
        <v>135.30000000000001</v>
      </c>
      <c r="N18" s="11">
        <v>136.69</v>
      </c>
      <c r="O18" s="11">
        <v>137.52000000000001</v>
      </c>
      <c r="P18" s="11">
        <v>137.44999999999999</v>
      </c>
      <c r="Q18" s="11">
        <v>135.6</v>
      </c>
      <c r="R18" s="11">
        <v>136.19999999999999</v>
      </c>
      <c r="S18" s="11">
        <v>137</v>
      </c>
      <c r="T18" s="11">
        <v>137</v>
      </c>
      <c r="U18" s="11">
        <v>136</v>
      </c>
      <c r="V18" s="11">
        <v>135.80000000000001</v>
      </c>
    </row>
    <row r="19" spans="1:22" ht="15" customHeight="1" x14ac:dyDescent="0.3">
      <c r="A19" s="1"/>
      <c r="B19" s="23" t="s">
        <v>143</v>
      </c>
      <c r="C19" s="22"/>
      <c r="D19" s="11">
        <v>329.95299999999997</v>
      </c>
      <c r="E19" s="22"/>
      <c r="F19" s="11">
        <v>342.52099999999996</v>
      </c>
      <c r="G19" s="11">
        <v>342.52099999999996</v>
      </c>
      <c r="H19" s="22"/>
      <c r="I19" s="11">
        <v>359.12299999999999</v>
      </c>
      <c r="J19" s="11">
        <v>359.12299999999999</v>
      </c>
      <c r="K19" s="11">
        <v>359.12299999999999</v>
      </c>
      <c r="L19" s="11">
        <v>359.12299999999999</v>
      </c>
      <c r="M19" s="11">
        <v>359.12299999999999</v>
      </c>
      <c r="N19" s="11">
        <v>343.52199999999999</v>
      </c>
      <c r="O19" s="11">
        <v>343.52199999999999</v>
      </c>
      <c r="P19" s="11">
        <v>343.52199999999999</v>
      </c>
      <c r="Q19" s="11">
        <v>343.52199999999999</v>
      </c>
      <c r="R19" s="11">
        <v>343.52199999999999</v>
      </c>
      <c r="S19" s="11">
        <v>343.52199999999999</v>
      </c>
      <c r="T19" s="11">
        <v>343.52199999999999</v>
      </c>
      <c r="U19" s="11">
        <v>343.52199999999999</v>
      </c>
      <c r="V19" s="11">
        <v>343.52199999999999</v>
      </c>
    </row>
    <row r="20" spans="1:22" ht="15" customHeight="1" x14ac:dyDescent="0.3">
      <c r="A20" s="1"/>
      <c r="B20" s="23" t="s">
        <v>46</v>
      </c>
      <c r="C20" s="22"/>
      <c r="D20" s="11">
        <v>585.4980000000005</v>
      </c>
      <c r="E20" s="22"/>
      <c r="F20" s="11">
        <v>859.54090000000042</v>
      </c>
      <c r="G20" s="11">
        <v>956.13799999999878</v>
      </c>
      <c r="H20" s="22"/>
      <c r="I20" s="11">
        <v>815.66341734385969</v>
      </c>
      <c r="J20" s="11">
        <v>805.7229173358719</v>
      </c>
      <c r="K20" s="11">
        <v>793.06406132374832</v>
      </c>
      <c r="L20" s="11">
        <v>792.88406132374803</v>
      </c>
      <c r="M20" s="11">
        <v>792.88406132374803</v>
      </c>
      <c r="N20" s="11">
        <v>793.85368449210364</v>
      </c>
      <c r="O20" s="11">
        <v>801.64939544210392</v>
      </c>
      <c r="P20" s="11">
        <v>814.82626253315357</v>
      </c>
      <c r="Q20" s="11">
        <v>817.08648261911367</v>
      </c>
      <c r="R20" s="11">
        <v>815.53511136218367</v>
      </c>
      <c r="S20" s="11">
        <v>813.51278463000381</v>
      </c>
      <c r="T20" s="11">
        <v>833.60932597250394</v>
      </c>
      <c r="U20" s="11">
        <v>834.20427270450455</v>
      </c>
      <c r="V20" s="11">
        <v>797.05056956882436</v>
      </c>
    </row>
    <row r="21" spans="1:22" ht="15" customHeight="1" x14ac:dyDescent="0.3">
      <c r="A21" s="1"/>
      <c r="B21" s="21" t="s">
        <v>13</v>
      </c>
      <c r="C21" s="22"/>
      <c r="D21" s="11">
        <v>9436.5450000000001</v>
      </c>
      <c r="E21" s="22"/>
      <c r="F21" s="11">
        <v>9297.4370999999992</v>
      </c>
      <c r="G21" s="11">
        <v>9615.0930000000008</v>
      </c>
      <c r="H21" s="22"/>
      <c r="I21" s="11">
        <v>9638.832718520729</v>
      </c>
      <c r="J21" s="11">
        <v>9242.1281148284579</v>
      </c>
      <c r="K21" s="11">
        <v>9686.5903209673033</v>
      </c>
      <c r="L21" s="11">
        <v>9730.138320967304</v>
      </c>
      <c r="M21" s="11">
        <v>9730.138320967304</v>
      </c>
      <c r="N21" s="11">
        <v>9706.2130197422084</v>
      </c>
      <c r="O21" s="11">
        <v>9738.7413157922074</v>
      </c>
      <c r="P21" s="11">
        <v>9778.7411160709471</v>
      </c>
      <c r="Q21" s="11">
        <v>9751.6360238437828</v>
      </c>
      <c r="R21" s="11">
        <v>9711.3769829985831</v>
      </c>
      <c r="S21" s="11">
        <v>9813.2334668765779</v>
      </c>
      <c r="T21" s="11">
        <v>9900.8650375340785</v>
      </c>
      <c r="U21" s="11">
        <v>9900.4567409320789</v>
      </c>
      <c r="V21" s="11">
        <v>9854.2847947736009</v>
      </c>
    </row>
    <row r="22" spans="1:22" ht="15" customHeight="1" x14ac:dyDescent="0.3">
      <c r="A22" s="1"/>
      <c r="B22" s="23" t="s">
        <v>14</v>
      </c>
      <c r="C22" s="22"/>
      <c r="D22" s="11">
        <v>4837.5519999999997</v>
      </c>
      <c r="E22" s="22"/>
      <c r="F22" s="11">
        <v>4687.7640000000001</v>
      </c>
      <c r="G22" s="11">
        <v>4618.1970000000001</v>
      </c>
      <c r="H22" s="22"/>
      <c r="I22" s="11">
        <v>4960.7439999999997</v>
      </c>
      <c r="J22" s="11">
        <v>4727.9009999999998</v>
      </c>
      <c r="K22" s="11">
        <v>4692.41</v>
      </c>
      <c r="L22" s="11">
        <v>4707.7830000000004</v>
      </c>
      <c r="M22" s="11">
        <v>4707.7830000000004</v>
      </c>
      <c r="N22" s="11">
        <v>4711.0889999999999</v>
      </c>
      <c r="O22" s="11">
        <v>4711.0889999999999</v>
      </c>
      <c r="P22" s="11">
        <v>4713.0889999999999</v>
      </c>
      <c r="Q22" s="11">
        <v>4691.4549999999999</v>
      </c>
      <c r="R22" s="11">
        <v>4678.4549999999999</v>
      </c>
      <c r="S22" s="11">
        <v>4577.9390000000003</v>
      </c>
      <c r="T22" s="11">
        <v>4585.6180000000004</v>
      </c>
      <c r="U22" s="11">
        <v>4585.6180000000004</v>
      </c>
      <c r="V22" s="11">
        <v>4578.0619999999999</v>
      </c>
    </row>
    <row r="23" spans="1:22" s="1" customFormat="1" ht="15" customHeight="1" x14ac:dyDescent="0.3">
      <c r="B23" s="24" t="s">
        <v>15</v>
      </c>
      <c r="C23" s="22"/>
      <c r="D23" s="11">
        <v>4677.8509999999997</v>
      </c>
      <c r="E23" s="22"/>
      <c r="F23" s="11">
        <v>4527.4279170547416</v>
      </c>
      <c r="G23" s="11">
        <v>4433.2910000000002</v>
      </c>
      <c r="H23" s="22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s="1" customFormat="1" ht="15" customHeight="1" x14ac:dyDescent="0.3">
      <c r="B24" s="24" t="s">
        <v>16</v>
      </c>
      <c r="C24" s="22"/>
      <c r="D24" s="11">
        <v>159.70099999999999</v>
      </c>
      <c r="E24" s="22"/>
      <c r="F24" s="11">
        <v>160.33608294525828</v>
      </c>
      <c r="G24" s="11">
        <v>184.90600000000001</v>
      </c>
      <c r="H24" s="22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ht="15" customHeight="1" x14ac:dyDescent="0.3">
      <c r="A25" s="1"/>
      <c r="B25" s="23" t="s">
        <v>17</v>
      </c>
      <c r="C25" s="22"/>
      <c r="D25" s="11">
        <v>4018.5929999999998</v>
      </c>
      <c r="E25" s="22"/>
      <c r="F25" s="11">
        <v>4059.703</v>
      </c>
      <c r="G25" s="11">
        <v>4394.9269999999997</v>
      </c>
      <c r="H25" s="22"/>
      <c r="I25" s="11">
        <v>4015.8910000000001</v>
      </c>
      <c r="J25" s="11">
        <v>3905.4459999999999</v>
      </c>
      <c r="K25" s="11">
        <v>3775.84</v>
      </c>
      <c r="L25" s="11">
        <v>3910.7290000000003</v>
      </c>
      <c r="M25" s="11">
        <v>3910.7290000000003</v>
      </c>
      <c r="N25" s="11">
        <v>3981.2809540000003</v>
      </c>
      <c r="O25" s="11">
        <v>4072.3879999999999</v>
      </c>
      <c r="P25" s="11">
        <v>4103.8779999999997</v>
      </c>
      <c r="Q25" s="11">
        <v>4080.9380000000001</v>
      </c>
      <c r="R25" s="11">
        <v>4093.9349999999999</v>
      </c>
      <c r="S25" s="11">
        <v>4290.3549999999996</v>
      </c>
      <c r="T25" s="11">
        <v>4353.4679999999998</v>
      </c>
      <c r="U25" s="11">
        <v>4355.1389999999992</v>
      </c>
      <c r="V25" s="11">
        <v>4327.2352254399993</v>
      </c>
    </row>
    <row r="26" spans="1:22" ht="15" customHeight="1" x14ac:dyDescent="0.3">
      <c r="A26" s="1"/>
      <c r="B26" s="35" t="s">
        <v>144</v>
      </c>
      <c r="C26" s="22"/>
      <c r="D26" s="11">
        <v>98.552000000000007</v>
      </c>
      <c r="E26" s="22"/>
      <c r="F26" s="11">
        <v>225.79500000000002</v>
      </c>
      <c r="G26" s="11">
        <v>120.024</v>
      </c>
      <c r="H26" s="22"/>
      <c r="I26" s="11">
        <v>98.472999999999999</v>
      </c>
      <c r="J26" s="11">
        <v>95.144000000000005</v>
      </c>
      <c r="K26" s="11">
        <v>95.144000000000005</v>
      </c>
      <c r="L26" s="11">
        <v>95.144000000000005</v>
      </c>
      <c r="M26" s="11">
        <v>95.144000000000005</v>
      </c>
      <c r="N26" s="11">
        <v>102.246954</v>
      </c>
      <c r="O26" s="11">
        <v>93.932000000000002</v>
      </c>
      <c r="P26" s="11">
        <v>93.932000000000002</v>
      </c>
      <c r="Q26" s="11">
        <v>88.486000000000004</v>
      </c>
      <c r="R26" s="11">
        <v>92.058000000000007</v>
      </c>
      <c r="S26" s="11">
        <v>96.757000000000005</v>
      </c>
      <c r="T26" s="11">
        <v>98.162999999999997</v>
      </c>
      <c r="U26" s="11">
        <v>98.162999999999997</v>
      </c>
      <c r="V26" s="11">
        <v>129.33528987</v>
      </c>
    </row>
    <row r="27" spans="1:22" ht="15" customHeight="1" x14ac:dyDescent="0.3">
      <c r="A27" s="1"/>
      <c r="B27" s="23" t="s">
        <v>18</v>
      </c>
      <c r="C27" s="22"/>
      <c r="D27" s="11">
        <v>368.67</v>
      </c>
      <c r="E27" s="22"/>
      <c r="F27" s="11">
        <v>363.80900000000003</v>
      </c>
      <c r="G27" s="11">
        <v>415.75400000000002</v>
      </c>
      <c r="H27" s="22"/>
      <c r="I27" s="11">
        <v>360.43</v>
      </c>
      <c r="J27" s="11">
        <v>350.71</v>
      </c>
      <c r="K27" s="11">
        <v>345.09</v>
      </c>
      <c r="L27" s="11">
        <v>350.09</v>
      </c>
      <c r="M27" s="11">
        <v>350.09</v>
      </c>
      <c r="N27" s="11">
        <v>384.5</v>
      </c>
      <c r="O27" s="11">
        <v>387.5</v>
      </c>
      <c r="P27" s="11">
        <v>392</v>
      </c>
      <c r="Q27" s="11">
        <v>409.5</v>
      </c>
      <c r="R27" s="11">
        <v>411</v>
      </c>
      <c r="S27" s="11">
        <v>418</v>
      </c>
      <c r="T27" s="11">
        <v>425</v>
      </c>
      <c r="U27" s="11">
        <v>431.15190574000002</v>
      </c>
      <c r="V27" s="11">
        <v>430.93711573999997</v>
      </c>
    </row>
    <row r="28" spans="1:22" ht="15" customHeight="1" x14ac:dyDescent="0.3">
      <c r="A28" s="1"/>
      <c r="B28" s="23" t="s">
        <v>12</v>
      </c>
      <c r="C28" s="22"/>
      <c r="D28" s="11">
        <v>50.701999999999998</v>
      </c>
      <c r="E28" s="22"/>
      <c r="F28" s="11">
        <v>54.455999999999996</v>
      </c>
      <c r="G28" s="11">
        <v>51.961999999999996</v>
      </c>
      <c r="H28" s="22"/>
      <c r="I28" s="11">
        <v>41.696956340197325</v>
      </c>
      <c r="J28" s="11">
        <v>45.94480233496369</v>
      </c>
      <c r="K28" s="11">
        <v>44.824353582152796</v>
      </c>
      <c r="L28" s="11">
        <v>44.824353582152796</v>
      </c>
      <c r="M28" s="11">
        <v>44.824353582152796</v>
      </c>
      <c r="N28" s="11">
        <v>42.182607785213747</v>
      </c>
      <c r="O28" s="11">
        <v>44.627769185213751</v>
      </c>
      <c r="P28" s="11">
        <v>44.814921064804132</v>
      </c>
      <c r="Q28" s="11">
        <v>44.819025272689892</v>
      </c>
      <c r="R28" s="11">
        <v>44.968322688090446</v>
      </c>
      <c r="S28" s="11">
        <v>44.254190515969221</v>
      </c>
      <c r="T28" s="11">
        <v>44.208271263469221</v>
      </c>
      <c r="U28" s="11">
        <v>44.162352010969222</v>
      </c>
      <c r="V28" s="11">
        <v>43.19884192809991</v>
      </c>
    </row>
    <row r="29" spans="1:22" ht="15" customHeight="1" x14ac:dyDescent="0.3">
      <c r="A29" s="1"/>
      <c r="B29" s="23" t="s">
        <v>46</v>
      </c>
      <c r="C29" s="22"/>
      <c r="D29" s="11">
        <v>161.02800000000053</v>
      </c>
      <c r="E29" s="22"/>
      <c r="F29" s="11">
        <v>131.70509999999908</v>
      </c>
      <c r="G29" s="11">
        <v>134.25300000000095</v>
      </c>
      <c r="H29" s="22"/>
      <c r="I29" s="11">
        <v>260.07076218053044</v>
      </c>
      <c r="J29" s="11">
        <v>212.12631249349579</v>
      </c>
      <c r="K29" s="11">
        <v>828.42596738515022</v>
      </c>
      <c r="L29" s="11">
        <v>716.71196738515027</v>
      </c>
      <c r="M29" s="11">
        <v>716.71196738515027</v>
      </c>
      <c r="N29" s="11">
        <v>587.16045795699574</v>
      </c>
      <c r="O29" s="11">
        <v>523.13654660699467</v>
      </c>
      <c r="P29" s="11">
        <v>524.95919500614218</v>
      </c>
      <c r="Q29" s="11">
        <v>524.92399857109376</v>
      </c>
      <c r="R29" s="11">
        <v>483.01866031049394</v>
      </c>
      <c r="S29" s="11">
        <v>482.68527636060935</v>
      </c>
      <c r="T29" s="11">
        <v>492.57076627060997</v>
      </c>
      <c r="U29" s="11">
        <v>484.38548318110952</v>
      </c>
      <c r="V29" s="11">
        <v>474.85161166550097</v>
      </c>
    </row>
    <row r="30" spans="1:22" ht="15" customHeight="1" x14ac:dyDescent="0.3">
      <c r="A30" s="1"/>
      <c r="B30" s="21" t="s">
        <v>19</v>
      </c>
      <c r="C30" s="22"/>
      <c r="D30" s="11"/>
      <c r="E30" s="22"/>
      <c r="F30" s="11"/>
      <c r="G30" s="11"/>
      <c r="H30" s="22"/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</row>
    <row r="31" spans="1:22" ht="15" customHeight="1" x14ac:dyDescent="0.3">
      <c r="A31" s="1"/>
      <c r="B31" s="18" t="s">
        <v>20</v>
      </c>
      <c r="C31" s="19"/>
      <c r="D31" s="20">
        <v>18424.057000000001</v>
      </c>
      <c r="E31" s="19"/>
      <c r="F31" s="20">
        <v>18427.949000000001</v>
      </c>
      <c r="G31" s="20">
        <v>18579.513000000003</v>
      </c>
      <c r="H31" s="19"/>
      <c r="I31" s="20">
        <v>18985.928806375025</v>
      </c>
      <c r="J31" s="20">
        <v>18780.818398471612</v>
      </c>
      <c r="K31" s="20">
        <v>18756.033736208883</v>
      </c>
      <c r="L31" s="20">
        <v>18755.528426002162</v>
      </c>
      <c r="M31" s="20">
        <v>18755.528426002162</v>
      </c>
      <c r="N31" s="20">
        <v>18502.660767176378</v>
      </c>
      <c r="O31" s="20">
        <v>18582.092723996258</v>
      </c>
      <c r="P31" s="20">
        <v>18861.120017950081</v>
      </c>
      <c r="Q31" s="20">
        <v>18839.942065848165</v>
      </c>
      <c r="R31" s="20">
        <v>18858.890731148855</v>
      </c>
      <c r="S31" s="20">
        <v>18763.504488166669</v>
      </c>
      <c r="T31" s="20">
        <v>18757.881190446664</v>
      </c>
      <c r="U31" s="20">
        <v>18884.611409879999</v>
      </c>
      <c r="V31" s="20">
        <v>18924.021735932783</v>
      </c>
    </row>
    <row r="32" spans="1:22" ht="15" customHeight="1" x14ac:dyDescent="0.3">
      <c r="A32" s="1"/>
      <c r="B32" s="21" t="s">
        <v>21</v>
      </c>
      <c r="C32" s="22"/>
      <c r="D32" s="11">
        <v>18165.312000000002</v>
      </c>
      <c r="E32" s="22"/>
      <c r="F32" s="11">
        <v>18169.170000000002</v>
      </c>
      <c r="G32" s="11">
        <v>18320.719000000001</v>
      </c>
      <c r="H32" s="22"/>
      <c r="I32" s="11">
        <v>18611.741762423437</v>
      </c>
      <c r="J32" s="11">
        <v>18400.614399649752</v>
      </c>
      <c r="K32" s="11">
        <v>18379.579972592215</v>
      </c>
      <c r="L32" s="11">
        <v>18379.074662385494</v>
      </c>
      <c r="M32" s="11">
        <v>18379.074662385494</v>
      </c>
      <c r="N32" s="11">
        <v>18245.34806059971</v>
      </c>
      <c r="O32" s="11">
        <v>18244.396231409592</v>
      </c>
      <c r="P32" s="11">
        <v>18522.509262303414</v>
      </c>
      <c r="Q32" s="11">
        <v>18503.517987211497</v>
      </c>
      <c r="R32" s="11">
        <v>18514.391688012187</v>
      </c>
      <c r="S32" s="11">
        <v>18415.216570000001</v>
      </c>
      <c r="T32" s="11">
        <v>18404.927844999998</v>
      </c>
      <c r="U32" s="11">
        <v>18528.581251519998</v>
      </c>
      <c r="V32" s="11">
        <v>18564.051847842784</v>
      </c>
    </row>
    <row r="33" spans="1:22" s="1" customFormat="1" ht="15" customHeight="1" x14ac:dyDescent="0.3">
      <c r="B33" s="23" t="s">
        <v>22</v>
      </c>
      <c r="C33" s="22"/>
      <c r="D33" s="11">
        <v>10552.923000000001</v>
      </c>
      <c r="E33" s="22"/>
      <c r="F33" s="11">
        <v>10033.323035000001</v>
      </c>
      <c r="G33" s="11">
        <v>10098.896000000001</v>
      </c>
      <c r="H33" s="22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s="1" customFormat="1" ht="15" customHeight="1" x14ac:dyDescent="0.3">
      <c r="B34" s="23" t="s">
        <v>145</v>
      </c>
      <c r="C34" s="22"/>
      <c r="D34" s="11">
        <v>7612.3890000000001</v>
      </c>
      <c r="E34" s="22"/>
      <c r="F34" s="11">
        <v>8135.8469649999997</v>
      </c>
      <c r="G34" s="11">
        <v>8221.8230000000003</v>
      </c>
      <c r="H34" s="22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ht="15" customHeight="1" x14ac:dyDescent="0.3">
      <c r="A35" s="1"/>
      <c r="B35" s="21" t="s">
        <v>23</v>
      </c>
      <c r="C35" s="22"/>
      <c r="D35" s="11">
        <v>258.745</v>
      </c>
      <c r="E35" s="22"/>
      <c r="F35" s="11">
        <v>258.779</v>
      </c>
      <c r="G35" s="11">
        <v>258.79399999999998</v>
      </c>
      <c r="H35" s="22"/>
      <c r="I35" s="11">
        <v>374.18704395158625</v>
      </c>
      <c r="J35" s="11">
        <v>380.20399882186052</v>
      </c>
      <c r="K35" s="11">
        <v>376.45376361666627</v>
      </c>
      <c r="L35" s="11">
        <v>376.45376361666627</v>
      </c>
      <c r="M35" s="11">
        <v>376.45376361666627</v>
      </c>
      <c r="N35" s="11">
        <v>257.3127065766671</v>
      </c>
      <c r="O35" s="11">
        <v>337.69649258666703</v>
      </c>
      <c r="P35" s="11">
        <v>338.61075564666737</v>
      </c>
      <c r="Q35" s="11">
        <v>336.42407863666676</v>
      </c>
      <c r="R35" s="11">
        <v>344.49904313666684</v>
      </c>
      <c r="S35" s="11">
        <v>348.28791816666728</v>
      </c>
      <c r="T35" s="11">
        <v>352.95334544666639</v>
      </c>
      <c r="U35" s="11">
        <v>356.03015836000009</v>
      </c>
      <c r="V35" s="11">
        <v>359.96988808999964</v>
      </c>
    </row>
    <row r="36" spans="1:22" ht="15" customHeight="1" x14ac:dyDescent="0.3">
      <c r="A36" s="1"/>
      <c r="B36" s="18" t="s">
        <v>24</v>
      </c>
      <c r="C36" s="19"/>
      <c r="D36" s="20">
        <v>3637.36</v>
      </c>
      <c r="E36" s="19"/>
      <c r="F36" s="20">
        <v>3641.7699999999995</v>
      </c>
      <c r="G36" s="20">
        <v>3708.2</v>
      </c>
      <c r="H36" s="19"/>
      <c r="I36" s="20">
        <v>4101.6962870033785</v>
      </c>
      <c r="J36" s="20">
        <v>3990.3132569032882</v>
      </c>
      <c r="K36" s="20">
        <v>4043.6562567353535</v>
      </c>
      <c r="L36" s="20">
        <v>4065.7190663827068</v>
      </c>
      <c r="M36" s="20">
        <v>4050.9457947180117</v>
      </c>
      <c r="N36" s="20">
        <v>4187.9400659697658</v>
      </c>
      <c r="O36" s="20">
        <v>4113.9649485560476</v>
      </c>
      <c r="P36" s="20">
        <v>4219.1826331914208</v>
      </c>
      <c r="Q36" s="20">
        <v>4210.7620519319207</v>
      </c>
      <c r="R36" s="20">
        <v>4222.43742550559</v>
      </c>
      <c r="S36" s="20">
        <v>4223.2841856442155</v>
      </c>
      <c r="T36" s="20">
        <v>4240.11488985714</v>
      </c>
      <c r="U36" s="20">
        <v>4210.5989117941217</v>
      </c>
      <c r="V36" s="20">
        <v>4323.7073290799062</v>
      </c>
    </row>
    <row r="37" spans="1:22" ht="15" customHeight="1" x14ac:dyDescent="0.3">
      <c r="A37" s="1"/>
      <c r="B37" s="21" t="s">
        <v>25</v>
      </c>
      <c r="C37" s="22"/>
      <c r="D37" s="11">
        <v>2921.828</v>
      </c>
      <c r="E37" s="22"/>
      <c r="F37" s="11">
        <v>3031.6899999999996</v>
      </c>
      <c r="G37" s="11">
        <v>3030.2089999999998</v>
      </c>
      <c r="H37" s="22"/>
      <c r="I37" s="11">
        <v>3185.5455337258518</v>
      </c>
      <c r="J37" s="11">
        <v>3051.2658241550271</v>
      </c>
      <c r="K37" s="11">
        <v>3101.8421414752547</v>
      </c>
      <c r="L37" s="11">
        <v>3101.8421414752547</v>
      </c>
      <c r="M37" s="11">
        <v>3097.7125192101485</v>
      </c>
      <c r="N37" s="11">
        <v>3344.9231026813572</v>
      </c>
      <c r="O37" s="11">
        <v>3242.6992279579431</v>
      </c>
      <c r="P37" s="11">
        <v>3255.8168136637778</v>
      </c>
      <c r="Q37" s="11">
        <v>3241.9278004248436</v>
      </c>
      <c r="R37" s="11">
        <v>3218.965133123636</v>
      </c>
      <c r="S37" s="11">
        <v>3214.473969345338</v>
      </c>
      <c r="T37" s="11">
        <v>3226.3542697725711</v>
      </c>
      <c r="U37" s="11">
        <v>3235.2724926162937</v>
      </c>
      <c r="V37" s="11">
        <v>3242.2042063598005</v>
      </c>
    </row>
    <row r="38" spans="1:22" ht="15" customHeight="1" x14ac:dyDescent="0.3">
      <c r="A38" s="1"/>
      <c r="B38" s="23" t="s">
        <v>26</v>
      </c>
      <c r="C38" s="22"/>
      <c r="D38" s="11">
        <v>2665.3159999999998</v>
      </c>
      <c r="E38" s="22"/>
      <c r="F38" s="11">
        <v>2775.7129999999997</v>
      </c>
      <c r="G38" s="11">
        <v>2710.3959999999997</v>
      </c>
      <c r="H38" s="22"/>
      <c r="I38" s="11">
        <v>2823.2896745362245</v>
      </c>
      <c r="J38" s="11">
        <v>2698.2965613262359</v>
      </c>
      <c r="K38" s="11">
        <v>2726.838244939398</v>
      </c>
      <c r="L38" s="11">
        <v>2726.838244939398</v>
      </c>
      <c r="M38" s="11">
        <v>2671.9274400297527</v>
      </c>
      <c r="N38" s="11">
        <v>2906.4977629916266</v>
      </c>
      <c r="O38" s="11">
        <v>2787.2155254475474</v>
      </c>
      <c r="P38" s="11">
        <v>2797.9166678946913</v>
      </c>
      <c r="Q38" s="11">
        <v>2786.7806223035159</v>
      </c>
      <c r="R38" s="11">
        <v>2763.5541968028283</v>
      </c>
      <c r="S38" s="11">
        <v>2759.2185010959643</v>
      </c>
      <c r="T38" s="11">
        <v>2770.9060746990499</v>
      </c>
      <c r="U38" s="11">
        <v>2780.1444124658924</v>
      </c>
      <c r="V38" s="11">
        <v>2801.1497570081706</v>
      </c>
    </row>
    <row r="39" spans="1:22" ht="15" customHeight="1" x14ac:dyDescent="0.3">
      <c r="A39" s="1"/>
      <c r="B39" s="23" t="s">
        <v>27</v>
      </c>
      <c r="C39" s="22"/>
      <c r="D39" s="11">
        <v>256.512</v>
      </c>
      <c r="E39" s="22"/>
      <c r="F39" s="11">
        <v>255.977</v>
      </c>
      <c r="G39" s="11">
        <v>319.81299999999999</v>
      </c>
      <c r="H39" s="22"/>
      <c r="I39" s="11">
        <v>362.25585918962724</v>
      </c>
      <c r="J39" s="11">
        <v>352.9692628287911</v>
      </c>
      <c r="K39" s="11">
        <v>375.00389653585671</v>
      </c>
      <c r="L39" s="11">
        <v>375.00389653585671</v>
      </c>
      <c r="M39" s="11">
        <v>425.78507918039554</v>
      </c>
      <c r="N39" s="11">
        <v>438.42533968973055</v>
      </c>
      <c r="O39" s="11">
        <v>455.48370251039552</v>
      </c>
      <c r="P39" s="11">
        <v>457.90014576908652</v>
      </c>
      <c r="Q39" s="11">
        <v>455.14717812132756</v>
      </c>
      <c r="R39" s="11">
        <v>455.41093632080754</v>
      </c>
      <c r="S39" s="11">
        <v>455.25546824937385</v>
      </c>
      <c r="T39" s="11">
        <v>455.44819507352133</v>
      </c>
      <c r="U39" s="11">
        <v>455.1280801504015</v>
      </c>
      <c r="V39" s="11">
        <v>441.05444935162984</v>
      </c>
    </row>
    <row r="40" spans="1:22" ht="15" customHeight="1" x14ac:dyDescent="0.3">
      <c r="A40" s="1"/>
      <c r="B40" s="21" t="s">
        <v>28</v>
      </c>
      <c r="C40" s="22"/>
      <c r="D40" s="11">
        <v>715.53200000000004</v>
      </c>
      <c r="E40" s="22"/>
      <c r="F40" s="11">
        <v>610.08000000000004</v>
      </c>
      <c r="G40" s="11">
        <v>677.99099999999999</v>
      </c>
      <c r="H40" s="22"/>
      <c r="I40" s="11">
        <v>916.1507532775272</v>
      </c>
      <c r="J40" s="11">
        <v>939.04743274826126</v>
      </c>
      <c r="K40" s="11">
        <v>941.8141152600989</v>
      </c>
      <c r="L40" s="11">
        <v>963.87692490745235</v>
      </c>
      <c r="M40" s="11">
        <v>953.23327550786303</v>
      </c>
      <c r="N40" s="11">
        <v>843.01696328840819</v>
      </c>
      <c r="O40" s="11">
        <v>871.26572059810474</v>
      </c>
      <c r="P40" s="11">
        <v>963.36581952764323</v>
      </c>
      <c r="Q40" s="11">
        <v>968.83425150707694</v>
      </c>
      <c r="R40" s="11">
        <v>1003.4722923819543</v>
      </c>
      <c r="S40" s="11">
        <v>1008.8102162988771</v>
      </c>
      <c r="T40" s="11">
        <v>1013.7606200845689</v>
      </c>
      <c r="U40" s="11">
        <v>975.3264191778278</v>
      </c>
      <c r="V40" s="11">
        <v>1081.5031227201057</v>
      </c>
    </row>
    <row r="41" spans="1:22" ht="15" customHeight="1" x14ac:dyDescent="0.3">
      <c r="A41" s="1"/>
      <c r="B41" s="23" t="s">
        <v>29</v>
      </c>
      <c r="C41" s="22"/>
      <c r="D41" s="11">
        <v>543.08500000000004</v>
      </c>
      <c r="E41" s="22"/>
      <c r="F41" s="11">
        <v>401.54000000000008</v>
      </c>
      <c r="G41" s="11">
        <v>432.13500000000005</v>
      </c>
      <c r="H41" s="22"/>
      <c r="I41" s="11">
        <v>500.00871522998318</v>
      </c>
      <c r="J41" s="11">
        <v>498.55019979000008</v>
      </c>
      <c r="K41" s="11">
        <v>498.55019979000008</v>
      </c>
      <c r="L41" s="11">
        <v>498.55019979000008</v>
      </c>
      <c r="M41" s="11">
        <v>498.55019979000008</v>
      </c>
      <c r="N41" s="11">
        <v>340.56773453092819</v>
      </c>
      <c r="O41" s="11">
        <v>298.04523353092804</v>
      </c>
      <c r="P41" s="11">
        <v>299.14548053092801</v>
      </c>
      <c r="Q41" s="11">
        <v>310.11158653092809</v>
      </c>
      <c r="R41" s="11">
        <v>330.4340480000003</v>
      </c>
      <c r="S41" s="11">
        <v>331.17306699999995</v>
      </c>
      <c r="T41" s="11">
        <v>331.18272399999978</v>
      </c>
      <c r="U41" s="11">
        <v>331.76381800000001</v>
      </c>
      <c r="V41" s="11">
        <v>327.92186549000019</v>
      </c>
    </row>
    <row r="42" spans="1:22" ht="15" customHeight="1" x14ac:dyDescent="0.3">
      <c r="A42" s="1"/>
      <c r="B42" s="23" t="s">
        <v>30</v>
      </c>
      <c r="C42" s="22"/>
      <c r="D42" s="11">
        <v>61.703000000000003</v>
      </c>
      <c r="E42" s="22"/>
      <c r="F42" s="11">
        <v>73.981000000000023</v>
      </c>
      <c r="G42" s="11">
        <v>97.813000000000002</v>
      </c>
      <c r="H42" s="22"/>
      <c r="I42" s="11">
        <v>306.73300704754394</v>
      </c>
      <c r="J42" s="11">
        <v>330.51418395826124</v>
      </c>
      <c r="K42" s="11">
        <v>349.62386647009885</v>
      </c>
      <c r="L42" s="11">
        <v>371.68667611745229</v>
      </c>
      <c r="M42" s="11">
        <v>361.04302671786297</v>
      </c>
      <c r="N42" s="11">
        <v>397.65517775748003</v>
      </c>
      <c r="O42" s="11">
        <v>469.67875006717668</v>
      </c>
      <c r="P42" s="11">
        <v>562.73051299671522</v>
      </c>
      <c r="Q42" s="11">
        <v>557.2262399761488</v>
      </c>
      <c r="R42" s="11">
        <v>571.83076638195394</v>
      </c>
      <c r="S42" s="11">
        <v>575.35333229887715</v>
      </c>
      <c r="T42" s="11">
        <v>580.03391408456912</v>
      </c>
      <c r="U42" s="11">
        <v>541.19330717782782</v>
      </c>
      <c r="V42" s="11">
        <v>626.83619202010561</v>
      </c>
    </row>
    <row r="43" spans="1:22" ht="15" customHeight="1" x14ac:dyDescent="0.3">
      <c r="A43" s="1"/>
      <c r="B43" s="18" t="s">
        <v>31</v>
      </c>
      <c r="C43" s="19"/>
      <c r="D43" s="20">
        <v>5139.2860000000001</v>
      </c>
      <c r="E43" s="19"/>
      <c r="F43" s="20">
        <v>4745.4400000000005</v>
      </c>
      <c r="G43" s="20">
        <v>4092.8309999999992</v>
      </c>
      <c r="H43" s="19"/>
      <c r="I43" s="20">
        <v>4047.5619997627414</v>
      </c>
      <c r="J43" s="20">
        <v>3760.4504823303432</v>
      </c>
      <c r="K43" s="20">
        <v>3832.0144682953419</v>
      </c>
      <c r="L43" s="20">
        <v>3896.9503583103333</v>
      </c>
      <c r="M43" s="20">
        <v>3946.4475054095592</v>
      </c>
      <c r="N43" s="20">
        <v>3096.2248052537161</v>
      </c>
      <c r="O43" s="20">
        <v>3256.4202157410241</v>
      </c>
      <c r="P43" s="20">
        <v>3450.9368300202946</v>
      </c>
      <c r="Q43" s="20">
        <v>3062.4945971271436</v>
      </c>
      <c r="R43" s="20">
        <v>3174.6402221044723</v>
      </c>
      <c r="S43" s="20">
        <v>3098.9140268606611</v>
      </c>
      <c r="T43" s="20">
        <v>3481.7165846103135</v>
      </c>
      <c r="U43" s="20">
        <v>3947.5462904666661</v>
      </c>
      <c r="V43" s="20">
        <v>4006.7895709751224</v>
      </c>
    </row>
    <row r="44" spans="1:22" ht="15" customHeight="1" x14ac:dyDescent="0.3">
      <c r="A44" s="1"/>
      <c r="B44" s="23" t="s">
        <v>35</v>
      </c>
      <c r="C44" s="22"/>
      <c r="D44" s="11">
        <v>3996.7849999999999</v>
      </c>
      <c r="E44" s="22"/>
      <c r="F44" s="11">
        <v>3981.4679999999998</v>
      </c>
      <c r="G44" s="11">
        <v>3160.9650000000001</v>
      </c>
      <c r="H44" s="22"/>
      <c r="I44" s="11">
        <v>2816.4116076376727</v>
      </c>
      <c r="J44" s="11">
        <v>2815.232447637673</v>
      </c>
      <c r="K44" s="11">
        <v>2815.232447637673</v>
      </c>
      <c r="L44" s="11">
        <v>2815.2324476376725</v>
      </c>
      <c r="M44" s="11">
        <v>2815.2324476376725</v>
      </c>
      <c r="N44" s="11">
        <v>2404.0533533390612</v>
      </c>
      <c r="O44" s="11">
        <v>2405.1509823390611</v>
      </c>
      <c r="P44" s="11">
        <v>2697.8368467024125</v>
      </c>
      <c r="Q44" s="11">
        <v>2304.5470439541687</v>
      </c>
      <c r="R44" s="11">
        <v>2304.5470439541687</v>
      </c>
      <c r="S44" s="11">
        <v>2267.6241535887975</v>
      </c>
      <c r="T44" s="11">
        <v>2534.7769407240762</v>
      </c>
      <c r="U44" s="11">
        <v>3004.6233290525652</v>
      </c>
      <c r="V44" s="11">
        <v>3048.5641129041733</v>
      </c>
    </row>
    <row r="45" spans="1:22" ht="15" customHeight="1" x14ac:dyDescent="0.3">
      <c r="A45" s="1"/>
      <c r="B45" s="21" t="s">
        <v>32</v>
      </c>
      <c r="C45" s="22"/>
      <c r="D45" s="11"/>
      <c r="E45" s="22"/>
      <c r="F45" s="11"/>
      <c r="G45" s="11"/>
      <c r="H45" s="22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ht="15" customHeight="1" x14ac:dyDescent="0.3">
      <c r="A46" s="1"/>
      <c r="B46" s="21" t="s">
        <v>33</v>
      </c>
      <c r="C46" s="22"/>
      <c r="D46" s="11">
        <v>4992.0829999999996</v>
      </c>
      <c r="E46" s="22"/>
      <c r="F46" s="11">
        <v>4572.6660000000002</v>
      </c>
      <c r="G46" s="11">
        <v>3924.3889999999992</v>
      </c>
      <c r="H46" s="22"/>
      <c r="I46" s="11">
        <v>1125.4916847563377</v>
      </c>
      <c r="J46" s="11">
        <v>1255.4013739702409</v>
      </c>
      <c r="K46" s="11">
        <v>1329.3915020367249</v>
      </c>
      <c r="L46" s="11">
        <v>1394.3273920517163</v>
      </c>
      <c r="M46" s="11">
        <v>1443.8245391509427</v>
      </c>
      <c r="N46" s="11">
        <v>1066.7074120515385</v>
      </c>
      <c r="O46" s="11">
        <v>1180.3593695388467</v>
      </c>
      <c r="P46" s="11">
        <v>1181.6492741961815</v>
      </c>
      <c r="Q46" s="11">
        <v>1165.7605009697418</v>
      </c>
      <c r="R46" s="11">
        <v>1181.8001290072252</v>
      </c>
      <c r="S46" s="11">
        <v>1297.0293656628301</v>
      </c>
      <c r="T46" s="11">
        <v>1437.4650282856305</v>
      </c>
      <c r="U46" s="11">
        <v>1614.3277223285795</v>
      </c>
      <c r="V46" s="11">
        <v>1670.8332485170354</v>
      </c>
    </row>
    <row r="47" spans="1:22" ht="15" customHeight="1" x14ac:dyDescent="0.3">
      <c r="A47" s="1"/>
      <c r="B47" s="21" t="s">
        <v>34</v>
      </c>
      <c r="C47" s="22"/>
      <c r="D47" s="11">
        <v>147.203</v>
      </c>
      <c r="E47" s="22"/>
      <c r="F47" s="11">
        <v>172.77400000000011</v>
      </c>
      <c r="G47" s="11">
        <v>168.44200000000001</v>
      </c>
      <c r="H47" s="22"/>
      <c r="I47" s="11">
        <v>2922.0703150064037</v>
      </c>
      <c r="J47" s="11">
        <v>2505.0491083601023</v>
      </c>
      <c r="K47" s="11">
        <v>2502.622966258617</v>
      </c>
      <c r="L47" s="11">
        <v>2502.622966258617</v>
      </c>
      <c r="M47" s="11">
        <v>2502.6229662586165</v>
      </c>
      <c r="N47" s="11">
        <v>2029.5173932021773</v>
      </c>
      <c r="O47" s="11">
        <v>2076.0608462021773</v>
      </c>
      <c r="P47" s="11">
        <v>2269.287555824113</v>
      </c>
      <c r="Q47" s="11">
        <v>1896.7340961574018</v>
      </c>
      <c r="R47" s="11">
        <v>1992.8400930972471</v>
      </c>
      <c r="S47" s="11">
        <v>1801.8846611978311</v>
      </c>
      <c r="T47" s="11">
        <v>2044.2515563246827</v>
      </c>
      <c r="U47" s="11">
        <v>2333.2185681380865</v>
      </c>
      <c r="V47" s="11">
        <v>2335.956322458087</v>
      </c>
    </row>
    <row r="48" spans="1:22" s="27" customFormat="1" ht="15" customHeight="1" x14ac:dyDescent="0.3">
      <c r="B48" s="28" t="s">
        <v>80</v>
      </c>
      <c r="C48" s="29"/>
      <c r="D48" s="30">
        <f>D51+D54+D55+D58+D64+D67+D84+D88</f>
        <v>58965.588999999993</v>
      </c>
      <c r="E48" s="22"/>
      <c r="F48" s="30">
        <f t="shared" ref="F48:G48" si="34">F51+F54+F55+F58+F64+F67+F84+F88</f>
        <v>58299.187000000005</v>
      </c>
      <c r="G48" s="30">
        <f t="shared" si="34"/>
        <v>58529.491999999991</v>
      </c>
      <c r="H48" s="29"/>
      <c r="I48" s="30">
        <f t="shared" ref="I48:J48" si="35">I51+I54+I55+I58+I64+I67+I84+I88</f>
        <v>58453.354765992153</v>
      </c>
      <c r="J48" s="30">
        <f t="shared" si="35"/>
        <v>57387.797635066971</v>
      </c>
      <c r="K48" s="30">
        <f t="shared" ref="K48:L48" si="36">K51+K54+K55+K58+K64+K67+K84+K88</f>
        <v>57474.660936768385</v>
      </c>
      <c r="L48" s="30">
        <f t="shared" si="36"/>
        <v>57508.806749211784</v>
      </c>
      <c r="M48" s="30">
        <f t="shared" ref="M48:N48" si="37">M51+M54+M55+M58+M64+M67+M84+M88</f>
        <v>58102.021341743079</v>
      </c>
      <c r="N48" s="30">
        <f t="shared" si="37"/>
        <v>56696.786534370658</v>
      </c>
      <c r="O48" s="30">
        <f t="shared" ref="O48:P48" si="38">O51+O54+O55+O58+O64+O67+O84+O88</f>
        <v>56727.981706465485</v>
      </c>
      <c r="P48" s="30">
        <f t="shared" si="38"/>
        <v>57315.953211192151</v>
      </c>
      <c r="Q48" s="30">
        <f t="shared" ref="Q48:R48" si="39">Q51+Q54+Q55+Q58+Q64+Q67+Q84+Q88</f>
        <v>57066.920795766448</v>
      </c>
      <c r="R48" s="30">
        <f t="shared" si="39"/>
        <v>56961.195707327402</v>
      </c>
      <c r="S48" s="30">
        <f t="shared" ref="S48:T48" si="40">S51+S54+S55+S58+S64+S67+S84+S88</f>
        <v>57395.453196888964</v>
      </c>
      <c r="T48" s="30">
        <f t="shared" si="40"/>
        <v>57640.207079556392</v>
      </c>
      <c r="U48" s="30">
        <f t="shared" ref="U48:V48" si="41">U51+U54+U55+U58+U64+U67+U84+U88</f>
        <v>58123.568274220481</v>
      </c>
      <c r="V48" s="30">
        <f t="shared" si="41"/>
        <v>58262.514687929091</v>
      </c>
    </row>
    <row r="49" spans="1:22" s="27" customFormat="1" ht="15" customHeight="1" x14ac:dyDescent="0.3">
      <c r="B49" s="28" t="s">
        <v>7</v>
      </c>
      <c r="C49" s="29"/>
      <c r="D49" s="31">
        <f>D48/D$96*100</f>
        <v>48.210844467564264</v>
      </c>
      <c r="E49" s="29"/>
      <c r="F49" s="31">
        <f>F48/F$96*100</f>
        <v>48.716013891527481</v>
      </c>
      <c r="G49" s="31">
        <f>G48/G$96*100</f>
        <v>48.013573923486</v>
      </c>
      <c r="H49" s="29"/>
      <c r="I49" s="31">
        <f t="shared" ref="I49:J49" si="42">I48/I$96*100</f>
        <v>47.181930906633177</v>
      </c>
      <c r="J49" s="31">
        <f t="shared" si="42"/>
        <v>48.440990492451093</v>
      </c>
      <c r="K49" s="31">
        <f t="shared" ref="K49:L49" si="43">K48/K$96*100</f>
        <v>48.514311730506229</v>
      </c>
      <c r="L49" s="31">
        <f t="shared" si="43"/>
        <v>47.622791468306119</v>
      </c>
      <c r="M49" s="31">
        <f t="shared" ref="M49:N49" si="44">M48/M$96*100</f>
        <v>48.11402987913371</v>
      </c>
      <c r="N49" s="31">
        <f t="shared" si="44"/>
        <v>46.182018402476423</v>
      </c>
      <c r="O49" s="31">
        <f t="shared" ref="O49:P49" si="45">O48/O$96*100</f>
        <v>46.207428237844752</v>
      </c>
      <c r="P49" s="31">
        <f t="shared" si="45"/>
        <v>46.68635680701432</v>
      </c>
      <c r="Q49" s="31">
        <f t="shared" ref="Q49:R49" si="46">Q48/Q$96*100</f>
        <v>46.895209228481185</v>
      </c>
      <c r="R49" s="31">
        <f t="shared" si="46"/>
        <v>46.811213834105892</v>
      </c>
      <c r="S49" s="31">
        <f t="shared" ref="S49:T49" si="47">S48/S$96*100</f>
        <v>47.074006525998527</v>
      </c>
      <c r="T49" s="31">
        <f t="shared" si="47"/>
        <v>47.48607064850416</v>
      </c>
      <c r="U49" s="31">
        <f t="shared" ref="U49:V49" si="48">U48/U$96*100</f>
        <v>47.884280943045326</v>
      </c>
      <c r="V49" s="31">
        <f t="shared" si="48"/>
        <v>47.998749983876785</v>
      </c>
    </row>
    <row r="50" spans="1:22" ht="15" customHeight="1" x14ac:dyDescent="0.3">
      <c r="A50" s="1"/>
      <c r="B50" s="18" t="s">
        <v>36</v>
      </c>
      <c r="C50" s="19"/>
      <c r="D50" s="20">
        <v>53390.246999999996</v>
      </c>
      <c r="E50" s="19"/>
      <c r="F50" s="20">
        <v>51343.840000000004</v>
      </c>
      <c r="G50" s="20">
        <v>52071.933999999994</v>
      </c>
      <c r="H50" s="19"/>
      <c r="I50" s="20">
        <v>51938.138580148676</v>
      </c>
      <c r="J50" s="20">
        <v>50889.705875499531</v>
      </c>
      <c r="K50" s="20">
        <v>51074.738021179583</v>
      </c>
      <c r="L50" s="20">
        <v>51017.981233430692</v>
      </c>
      <c r="M50" s="20">
        <v>51660.81366151636</v>
      </c>
      <c r="N50" s="20">
        <v>51127.11040903486</v>
      </c>
      <c r="O50" s="20">
        <v>50728.823761699678</v>
      </c>
      <c r="P50" s="20">
        <v>50993.048719934945</v>
      </c>
      <c r="Q50" s="20">
        <v>50992.929667612298</v>
      </c>
      <c r="R50" s="20">
        <v>50800.720344061439</v>
      </c>
      <c r="S50" s="20">
        <v>51404.990152375038</v>
      </c>
      <c r="T50" s="20">
        <v>51504.235156671806</v>
      </c>
      <c r="U50" s="20">
        <v>51696.11416009922</v>
      </c>
      <c r="V50" s="20">
        <v>51831.222932524397</v>
      </c>
    </row>
    <row r="51" spans="1:22" ht="15" customHeight="1" x14ac:dyDescent="0.3">
      <c r="A51" s="1"/>
      <c r="B51" s="21" t="s">
        <v>37</v>
      </c>
      <c r="C51" s="22"/>
      <c r="D51" s="11">
        <v>12151.508</v>
      </c>
      <c r="E51" s="22"/>
      <c r="F51" s="11">
        <v>12393.991</v>
      </c>
      <c r="G51" s="11">
        <v>12592.999</v>
      </c>
      <c r="H51" s="22"/>
      <c r="I51" s="11">
        <v>13505.513281759564</v>
      </c>
      <c r="J51" s="11">
        <v>13333.162498816422</v>
      </c>
      <c r="K51" s="11">
        <v>13302.315654761576</v>
      </c>
      <c r="L51" s="11">
        <v>13342.016318823353</v>
      </c>
      <c r="M51" s="11">
        <v>13392.79750146789</v>
      </c>
      <c r="N51" s="11">
        <v>12877.000406264784</v>
      </c>
      <c r="O51" s="11">
        <v>13093.992538275108</v>
      </c>
      <c r="P51" s="11">
        <v>13224.02323650347</v>
      </c>
      <c r="Q51" s="11">
        <v>13197.053730868451</v>
      </c>
      <c r="R51" s="11">
        <v>13217.00148796113</v>
      </c>
      <c r="S51" s="11">
        <v>13383.000164092809</v>
      </c>
      <c r="T51" s="11">
        <v>13449.101267455177</v>
      </c>
      <c r="U51" s="11">
        <v>13454.427658375071</v>
      </c>
      <c r="V51" s="11">
        <v>13316.807222859054</v>
      </c>
    </row>
    <row r="52" spans="1:22" ht="15" customHeight="1" x14ac:dyDescent="0.3">
      <c r="A52" s="1"/>
      <c r="B52" s="23" t="s">
        <v>38</v>
      </c>
      <c r="C52" s="22"/>
      <c r="D52" s="11">
        <v>8866.7070000000003</v>
      </c>
      <c r="E52" s="22"/>
      <c r="F52" s="11">
        <v>9065.2620000000006</v>
      </c>
      <c r="G52" s="11">
        <v>9229.5540000000001</v>
      </c>
      <c r="H52" s="22"/>
      <c r="I52" s="11">
        <v>9728.0967616220587</v>
      </c>
      <c r="J52" s="11">
        <v>9585.8944465160839</v>
      </c>
      <c r="K52" s="11">
        <v>9563.4616194495175</v>
      </c>
      <c r="L52" s="11">
        <v>9592.4979251865643</v>
      </c>
      <c r="M52" s="11">
        <v>9643.279107831102</v>
      </c>
      <c r="N52" s="11">
        <v>9517.3323859576285</v>
      </c>
      <c r="O52" s="11">
        <v>9512.4517877259386</v>
      </c>
      <c r="P52" s="11">
        <v>9598.9272453987505</v>
      </c>
      <c r="Q52" s="11">
        <v>9570.008366211965</v>
      </c>
      <c r="R52" s="11">
        <v>9569.4942453210951</v>
      </c>
      <c r="S52" s="11">
        <v>9681.1205472346846</v>
      </c>
      <c r="T52" s="11">
        <v>9722.1317574823333</v>
      </c>
      <c r="U52" s="11">
        <v>9722.480233862947</v>
      </c>
      <c r="V52" s="11">
        <v>9627.8973193697384</v>
      </c>
    </row>
    <row r="53" spans="1:22" ht="15" customHeight="1" x14ac:dyDescent="0.3">
      <c r="A53" s="1"/>
      <c r="B53" s="23" t="s">
        <v>39</v>
      </c>
      <c r="C53" s="22"/>
      <c r="D53" s="11">
        <v>3284.8009999999995</v>
      </c>
      <c r="E53" s="22"/>
      <c r="F53" s="11">
        <v>3328.7289999999994</v>
      </c>
      <c r="G53" s="11">
        <v>3363.4449999999997</v>
      </c>
      <c r="H53" s="22"/>
      <c r="I53" s="11">
        <v>3777.4165201375054</v>
      </c>
      <c r="J53" s="11">
        <v>3747.2680523003391</v>
      </c>
      <c r="K53" s="11">
        <v>3738.8540353120584</v>
      </c>
      <c r="L53" s="11">
        <v>3749.5183936367889</v>
      </c>
      <c r="M53" s="11">
        <v>3749.5183936367889</v>
      </c>
      <c r="N53" s="11">
        <v>3359.6680203071551</v>
      </c>
      <c r="O53" s="11">
        <v>3581.5407505491689</v>
      </c>
      <c r="P53" s="11">
        <v>3625.0959911047189</v>
      </c>
      <c r="Q53" s="11">
        <v>3627.0453646564852</v>
      </c>
      <c r="R53" s="11">
        <v>3647.5072426400343</v>
      </c>
      <c r="S53" s="11">
        <v>3701.8796168581252</v>
      </c>
      <c r="T53" s="11">
        <v>3726.9695099728433</v>
      </c>
      <c r="U53" s="11">
        <v>3731.9474245121241</v>
      </c>
      <c r="V53" s="11">
        <v>3688.9099034893147</v>
      </c>
    </row>
    <row r="54" spans="1:22" ht="15" customHeight="1" x14ac:dyDescent="0.3">
      <c r="A54" s="1"/>
      <c r="B54" s="21" t="s">
        <v>40</v>
      </c>
      <c r="C54" s="22"/>
      <c r="D54" s="11">
        <v>11833.003000000001</v>
      </c>
      <c r="E54" s="22"/>
      <c r="F54" s="11">
        <v>9826.8209999999999</v>
      </c>
      <c r="G54" s="11">
        <v>7999.4510000000037</v>
      </c>
      <c r="H54" s="22"/>
      <c r="I54" s="11">
        <v>7767.3929878217086</v>
      </c>
      <c r="J54" s="11">
        <v>7602.8968014094589</v>
      </c>
      <c r="K54" s="11">
        <v>7695.6269466287249</v>
      </c>
      <c r="L54" s="11">
        <v>7846.1328826685294</v>
      </c>
      <c r="M54" s="11">
        <v>7855.6654339457637</v>
      </c>
      <c r="N54" s="11">
        <v>8550.878915372019</v>
      </c>
      <c r="O54" s="11">
        <v>7698.9470355661233</v>
      </c>
      <c r="P54" s="11">
        <v>7641.5747869541738</v>
      </c>
      <c r="Q54" s="11">
        <v>7475.8745339671677</v>
      </c>
      <c r="R54" s="11">
        <v>7353.539985787078</v>
      </c>
      <c r="S54" s="11">
        <v>7217.0433110896456</v>
      </c>
      <c r="T54" s="11">
        <v>7166.6639987629296</v>
      </c>
      <c r="U54" s="11">
        <v>7161.0928780208451</v>
      </c>
      <c r="V54" s="11">
        <v>7230.0996864702847</v>
      </c>
    </row>
    <row r="55" spans="1:22" ht="15" customHeight="1" x14ac:dyDescent="0.3">
      <c r="A55" s="1"/>
      <c r="B55" s="21" t="s">
        <v>74</v>
      </c>
      <c r="C55" s="22"/>
      <c r="D55" s="11">
        <v>124.914</v>
      </c>
      <c r="E55" s="22"/>
      <c r="F55" s="11">
        <v>124.914</v>
      </c>
      <c r="G55" s="11">
        <v>124.914</v>
      </c>
      <c r="H55" s="22"/>
      <c r="I55" s="11">
        <v>199.95188855299688</v>
      </c>
      <c r="J55" s="11">
        <v>221.11898012895975</v>
      </c>
      <c r="K55" s="11">
        <v>220.13979679040546</v>
      </c>
      <c r="L55" s="11">
        <v>220.13979679040546</v>
      </c>
      <c r="M55" s="11">
        <v>207.82312368269814</v>
      </c>
      <c r="N55" s="11">
        <v>175.35297448971247</v>
      </c>
      <c r="O55" s="11">
        <v>207.74100548971242</v>
      </c>
      <c r="P55" s="11">
        <v>206.56254348971245</v>
      </c>
      <c r="Q55" s="11">
        <v>205.78933248971239</v>
      </c>
      <c r="R55" s="11">
        <v>206.35765148971242</v>
      </c>
      <c r="S55" s="11">
        <v>205.69587048971241</v>
      </c>
      <c r="T55" s="11">
        <v>205.45551948971243</v>
      </c>
      <c r="U55" s="11">
        <v>205.47867048971241</v>
      </c>
      <c r="V55" s="11">
        <v>301.80800071971242</v>
      </c>
    </row>
    <row r="56" spans="1:22" ht="15" customHeight="1" x14ac:dyDescent="0.3">
      <c r="A56" s="1"/>
      <c r="B56" s="23" t="s">
        <v>75</v>
      </c>
      <c r="C56" s="22"/>
      <c r="D56" s="11">
        <v>124.914</v>
      </c>
      <c r="E56" s="22"/>
      <c r="F56" s="11">
        <v>124.914</v>
      </c>
      <c r="G56" s="11">
        <v>124.914</v>
      </c>
      <c r="H56" s="22"/>
      <c r="I56" s="11">
        <v>164.32527665382656</v>
      </c>
      <c r="J56" s="11">
        <v>186.50418352154</v>
      </c>
      <c r="K56" s="11">
        <v>185.52500018298571</v>
      </c>
      <c r="L56" s="11">
        <v>185.52500018298571</v>
      </c>
      <c r="M56" s="11">
        <v>185.52500018298571</v>
      </c>
      <c r="N56" s="11">
        <v>153.05494699000002</v>
      </c>
      <c r="O56" s="11">
        <v>185.44288198999999</v>
      </c>
      <c r="P56" s="11">
        <v>184.26441999000002</v>
      </c>
      <c r="Q56" s="11">
        <v>183.49120898999996</v>
      </c>
      <c r="R56" s="11">
        <v>184.05952798999999</v>
      </c>
      <c r="S56" s="11">
        <v>183.39774698999997</v>
      </c>
      <c r="T56" s="11">
        <v>183.15739599</v>
      </c>
      <c r="U56" s="11">
        <v>183.18054698999998</v>
      </c>
      <c r="V56" s="11">
        <v>279.50997322000001</v>
      </c>
    </row>
    <row r="57" spans="1:22" ht="15" customHeight="1" x14ac:dyDescent="0.3">
      <c r="A57" s="1"/>
      <c r="B57" s="23" t="s">
        <v>76</v>
      </c>
      <c r="C57" s="22"/>
      <c r="D57" s="11">
        <v>0</v>
      </c>
      <c r="E57" s="22"/>
      <c r="F57" s="11">
        <v>0</v>
      </c>
      <c r="G57" s="11">
        <v>0</v>
      </c>
      <c r="H57" s="22"/>
      <c r="I57" s="11">
        <v>35.6266118991703</v>
      </c>
      <c r="J57" s="11">
        <v>34.614796607419741</v>
      </c>
      <c r="K57" s="11">
        <v>34.614796607419741</v>
      </c>
      <c r="L57" s="11">
        <v>34.614796607419741</v>
      </c>
      <c r="M57" s="11">
        <v>22.298123499712439</v>
      </c>
      <c r="N57" s="11">
        <v>22.29802749971244</v>
      </c>
      <c r="O57" s="11">
        <v>22.298123499712439</v>
      </c>
      <c r="P57" s="11">
        <v>22.298123499712439</v>
      </c>
      <c r="Q57" s="11">
        <v>22.298123499712439</v>
      </c>
      <c r="R57" s="11">
        <v>22.298123499712439</v>
      </c>
      <c r="S57" s="11">
        <v>22.298123499712439</v>
      </c>
      <c r="T57" s="11">
        <v>22.298123499712439</v>
      </c>
      <c r="U57" s="11">
        <v>22.298123499712439</v>
      </c>
      <c r="V57" s="11">
        <v>22.29802749971244</v>
      </c>
    </row>
    <row r="58" spans="1:22" ht="15" customHeight="1" x14ac:dyDescent="0.3">
      <c r="A58" s="1"/>
      <c r="B58" s="21" t="s">
        <v>41</v>
      </c>
      <c r="C58" s="22"/>
      <c r="D58" s="11">
        <v>981.17200000000003</v>
      </c>
      <c r="E58" s="22"/>
      <c r="F58" s="11">
        <v>2334.116</v>
      </c>
      <c r="G58" s="11">
        <v>3376.6190000000001</v>
      </c>
      <c r="H58" s="22"/>
      <c r="I58" s="11">
        <v>1283.3218963590159</v>
      </c>
      <c r="J58" s="11">
        <v>1241.6575866492831</v>
      </c>
      <c r="K58" s="11">
        <v>1261.6575866492831</v>
      </c>
      <c r="L58" s="11">
        <v>1365.1789252745475</v>
      </c>
      <c r="M58" s="11">
        <v>3559.5872350028208</v>
      </c>
      <c r="N58" s="11">
        <v>3029.7205695507892</v>
      </c>
      <c r="O58" s="11">
        <v>2923.0927385771256</v>
      </c>
      <c r="P58" s="11">
        <v>2874.0653394827496</v>
      </c>
      <c r="Q58" s="11">
        <v>2857.5476735072352</v>
      </c>
      <c r="R58" s="11">
        <v>2823.7248519609611</v>
      </c>
      <c r="S58" s="11">
        <v>2923.199996631517</v>
      </c>
      <c r="T58" s="11">
        <v>3018.4320405577473</v>
      </c>
      <c r="U58" s="11">
        <v>3091.8201467436384</v>
      </c>
      <c r="V58" s="11">
        <v>3220.6190804798366</v>
      </c>
    </row>
    <row r="59" spans="1:22" s="1" customFormat="1" ht="15" customHeight="1" x14ac:dyDescent="0.3">
      <c r="B59" s="23" t="s">
        <v>42</v>
      </c>
      <c r="C59" s="22"/>
      <c r="D59" s="11">
        <v>196.62100000000001</v>
      </c>
      <c r="E59" s="22"/>
      <c r="F59" s="11">
        <v>279.23599999999999</v>
      </c>
      <c r="G59" s="11">
        <v>226.72399999999999</v>
      </c>
      <c r="H59" s="22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s="1" customFormat="1" ht="15" customHeight="1" x14ac:dyDescent="0.3">
      <c r="B60" s="23" t="s">
        <v>43</v>
      </c>
      <c r="C60" s="22"/>
      <c r="D60" s="11">
        <v>280</v>
      </c>
      <c r="E60" s="22"/>
      <c r="F60" s="11">
        <v>280</v>
      </c>
      <c r="G60" s="11">
        <v>305.02099999999996</v>
      </c>
      <c r="H60" s="22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s="1" customFormat="1" ht="15" customHeight="1" x14ac:dyDescent="0.3">
      <c r="B61" s="24" t="s">
        <v>44</v>
      </c>
      <c r="C61" s="22"/>
      <c r="D61" s="11"/>
      <c r="E61" s="22"/>
      <c r="F61" s="11">
        <v>0</v>
      </c>
      <c r="G61" s="11"/>
      <c r="H61" s="22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s="1" customFormat="1" ht="15" customHeight="1" x14ac:dyDescent="0.3">
      <c r="B62" s="24" t="s">
        <v>45</v>
      </c>
      <c r="C62" s="22"/>
      <c r="D62" s="11">
        <v>274</v>
      </c>
      <c r="E62" s="22"/>
      <c r="F62" s="11">
        <v>274</v>
      </c>
      <c r="G62" s="11">
        <v>299</v>
      </c>
      <c r="H62" s="22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s="1" customFormat="1" ht="15" customHeight="1" x14ac:dyDescent="0.3">
      <c r="B63" s="23" t="s">
        <v>46</v>
      </c>
      <c r="C63" s="22"/>
      <c r="D63" s="11">
        <v>504.55100000000004</v>
      </c>
      <c r="E63" s="22"/>
      <c r="F63" s="11">
        <v>1774.88</v>
      </c>
      <c r="G63" s="11">
        <v>2844.8739999999998</v>
      </c>
      <c r="H63" s="22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  <row r="64" spans="1:22" ht="15" customHeight="1" x14ac:dyDescent="0.3">
      <c r="A64" s="1"/>
      <c r="B64" s="21" t="s">
        <v>47</v>
      </c>
      <c r="C64" s="22"/>
      <c r="D64" s="11">
        <v>1278.2370000000001</v>
      </c>
      <c r="E64" s="22"/>
      <c r="F64" s="11">
        <v>1140.5650000000001</v>
      </c>
      <c r="G64" s="11">
        <v>1093.4960000000001</v>
      </c>
      <c r="H64" s="22"/>
      <c r="I64" s="11">
        <v>1260.9928931628406</v>
      </c>
      <c r="J64" s="11">
        <v>1237.1153467202005</v>
      </c>
      <c r="K64" s="11">
        <v>1247.1511047715928</v>
      </c>
      <c r="L64" s="11">
        <v>1251.6452436484813</v>
      </c>
      <c r="M64" s="11">
        <v>1279.8939981132432</v>
      </c>
      <c r="N64" s="11">
        <v>1280.9560206904539</v>
      </c>
      <c r="O64" s="11">
        <v>1294.3639045197524</v>
      </c>
      <c r="P64" s="11">
        <v>1297.7899980446653</v>
      </c>
      <c r="Q64" s="11">
        <v>1300.2948865413257</v>
      </c>
      <c r="R64" s="11">
        <v>1300.9072943041608</v>
      </c>
      <c r="S64" s="11">
        <v>1316.7582763275054</v>
      </c>
      <c r="T64" s="11">
        <v>1317.3162328295571</v>
      </c>
      <c r="U64" s="11">
        <v>1317.3333561411432</v>
      </c>
      <c r="V64" s="11">
        <v>1329.7977063449162</v>
      </c>
    </row>
    <row r="65" spans="1:22" ht="15" customHeight="1" x14ac:dyDescent="0.3">
      <c r="A65" s="1"/>
      <c r="B65" s="23" t="s">
        <v>48</v>
      </c>
      <c r="C65" s="22"/>
      <c r="D65" s="11">
        <v>1278.2370000000001</v>
      </c>
      <c r="E65" s="22"/>
      <c r="F65" s="11">
        <v>1140.5650000000001</v>
      </c>
      <c r="G65" s="11">
        <v>1093.4960000000001</v>
      </c>
      <c r="H65" s="22"/>
      <c r="I65" s="11">
        <v>1260.9928931628406</v>
      </c>
      <c r="J65" s="11">
        <v>1237.1153467202005</v>
      </c>
      <c r="K65" s="11">
        <v>1247.1511047715928</v>
      </c>
      <c r="L65" s="11">
        <v>1251.6452436484813</v>
      </c>
      <c r="M65" s="11">
        <v>1279.8939981132432</v>
      </c>
      <c r="N65" s="11">
        <v>1280.9560206904539</v>
      </c>
      <c r="O65" s="11">
        <v>1294.3639045197524</v>
      </c>
      <c r="P65" s="11">
        <v>1297.7899980446653</v>
      </c>
      <c r="Q65" s="11">
        <v>1300.2948865413257</v>
      </c>
      <c r="R65" s="11">
        <v>1300.9072943041608</v>
      </c>
      <c r="S65" s="11">
        <v>1316.7582763275054</v>
      </c>
      <c r="T65" s="11">
        <v>1317.3162328295571</v>
      </c>
      <c r="U65" s="11">
        <v>1317.3333561411432</v>
      </c>
      <c r="V65" s="11">
        <v>1329.7977063449162</v>
      </c>
    </row>
    <row r="66" spans="1:22" ht="15" customHeight="1" x14ac:dyDescent="0.3">
      <c r="A66" s="1"/>
      <c r="B66" s="23" t="s">
        <v>49</v>
      </c>
      <c r="C66" s="22"/>
      <c r="D66" s="11">
        <v>0</v>
      </c>
      <c r="E66" s="22"/>
      <c r="F66" s="11">
        <v>0</v>
      </c>
      <c r="G66" s="11">
        <v>0</v>
      </c>
      <c r="H66" s="22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</row>
    <row r="67" spans="1:22" ht="15" customHeight="1" x14ac:dyDescent="0.3">
      <c r="A67" s="1"/>
      <c r="B67" s="21" t="s">
        <v>50</v>
      </c>
      <c r="C67" s="22"/>
      <c r="D67" s="11">
        <v>22084.121999999999</v>
      </c>
      <c r="E67" s="22"/>
      <c r="F67" s="11">
        <v>22901.415000000001</v>
      </c>
      <c r="G67" s="11">
        <v>24452.038999999997</v>
      </c>
      <c r="H67" s="22"/>
      <c r="I67" s="11">
        <v>25540.28852223064</v>
      </c>
      <c r="J67" s="11">
        <v>24869.010322929898</v>
      </c>
      <c r="K67" s="11">
        <v>25096.407838697429</v>
      </c>
      <c r="L67" s="11">
        <v>24762.15005559165</v>
      </c>
      <c r="M67" s="11">
        <v>23134.328358670213</v>
      </c>
      <c r="N67" s="11">
        <v>22763.194640897731</v>
      </c>
      <c r="O67" s="11">
        <v>22989.697476887737</v>
      </c>
      <c r="P67" s="11">
        <v>23338.281054936735</v>
      </c>
      <c r="Q67" s="11">
        <v>23632.116118689573</v>
      </c>
      <c r="R67" s="11">
        <v>23605.202986611977</v>
      </c>
      <c r="S67" s="11">
        <v>23994.463368518729</v>
      </c>
      <c r="T67" s="11">
        <v>23986.585582994565</v>
      </c>
      <c r="U67" s="11">
        <v>24119.987288155819</v>
      </c>
      <c r="V67" s="11">
        <v>24074.285907911952</v>
      </c>
    </row>
    <row r="68" spans="1:22" ht="15" customHeight="1" x14ac:dyDescent="0.3">
      <c r="A68" s="1"/>
      <c r="B68" s="23" t="s">
        <v>51</v>
      </c>
      <c r="C68" s="22"/>
      <c r="D68" s="11">
        <v>17567.833999999999</v>
      </c>
      <c r="E68" s="22"/>
      <c r="F68" s="11">
        <v>18230.457999999999</v>
      </c>
      <c r="G68" s="11">
        <v>19660.826999999997</v>
      </c>
      <c r="H68" s="22"/>
      <c r="I68" s="11">
        <v>21630.973009359692</v>
      </c>
      <c r="J68" s="11">
        <v>21004.140825883384</v>
      </c>
      <c r="K68" s="11">
        <v>21065.981139778152</v>
      </c>
      <c r="L68" s="11">
        <v>20731.723356672373</v>
      </c>
      <c r="M68" s="11">
        <v>19103.901659750936</v>
      </c>
      <c r="N68" s="11">
        <v>18835.735188333612</v>
      </c>
      <c r="O68" s="11">
        <v>19067.35321632362</v>
      </c>
      <c r="P68" s="11">
        <v>19340.875155267317</v>
      </c>
      <c r="Q68" s="11">
        <v>19518.62097520156</v>
      </c>
      <c r="R68" s="11">
        <v>19491.731283542576</v>
      </c>
      <c r="S68" s="11">
        <v>19786.118720599268</v>
      </c>
      <c r="T68" s="11">
        <v>19808.942738075104</v>
      </c>
      <c r="U68" s="11">
        <v>19940.430482236359</v>
      </c>
      <c r="V68" s="11">
        <v>19954.015008772491</v>
      </c>
    </row>
    <row r="69" spans="1:22" ht="15" customHeight="1" x14ac:dyDescent="0.3">
      <c r="A69" s="1"/>
      <c r="B69" s="24" t="s">
        <v>52</v>
      </c>
      <c r="C69" s="22"/>
      <c r="D69" s="11">
        <v>46.39</v>
      </c>
      <c r="E69" s="22"/>
      <c r="F69" s="11">
        <v>48.384000000000007</v>
      </c>
      <c r="G69" s="11">
        <v>70.503</v>
      </c>
      <c r="H69" s="22"/>
      <c r="I69" s="11">
        <v>136.74716659241795</v>
      </c>
      <c r="J69" s="11">
        <v>135.59570756515717</v>
      </c>
      <c r="K69" s="11">
        <v>135.59570756515717</v>
      </c>
      <c r="L69" s="11">
        <v>98.888787553719936</v>
      </c>
      <c r="M69" s="11">
        <v>98.888787553719936</v>
      </c>
      <c r="N69" s="11">
        <v>74.910508570226312</v>
      </c>
      <c r="O69" s="11">
        <v>74.894864570226304</v>
      </c>
      <c r="P69" s="11">
        <v>101.43053556615794</v>
      </c>
      <c r="Q69" s="11">
        <v>99.374400579728743</v>
      </c>
      <c r="R69" s="11">
        <v>103.70484957972876</v>
      </c>
      <c r="S69" s="11">
        <v>112.52304479110452</v>
      </c>
      <c r="T69" s="11">
        <v>115.09718958886562</v>
      </c>
      <c r="U69" s="11">
        <v>119.2105812611734</v>
      </c>
      <c r="V69" s="11">
        <v>119.21516993117339</v>
      </c>
    </row>
    <row r="70" spans="1:22" ht="15" customHeight="1" x14ac:dyDescent="0.3">
      <c r="A70" s="1"/>
      <c r="B70" s="24" t="s">
        <v>53</v>
      </c>
      <c r="C70" s="22"/>
      <c r="D70" s="11">
        <v>1152.9590000000001</v>
      </c>
      <c r="E70" s="22"/>
      <c r="F70" s="11">
        <v>1100.3870000000002</v>
      </c>
      <c r="G70" s="11">
        <v>1042.4170000000001</v>
      </c>
      <c r="H70" s="22"/>
      <c r="I70" s="11">
        <v>1169.0864235251724</v>
      </c>
      <c r="J70" s="11">
        <v>1138.849281</v>
      </c>
      <c r="K70" s="11">
        <v>1138.849281</v>
      </c>
      <c r="L70" s="11">
        <v>1119.9112810000001</v>
      </c>
      <c r="M70" s="11">
        <v>1119.9112810000001</v>
      </c>
      <c r="N70" s="11">
        <v>1083.0921899999998</v>
      </c>
      <c r="O70" s="11">
        <v>1082.9546780000001</v>
      </c>
      <c r="P70" s="11">
        <v>1082.9468359999998</v>
      </c>
      <c r="Q70" s="11">
        <v>1082.7158690000001</v>
      </c>
      <c r="R70" s="11">
        <v>1060.5142579999999</v>
      </c>
      <c r="S70" s="11">
        <v>1052.7838550000001</v>
      </c>
      <c r="T70" s="11">
        <v>1045.228392</v>
      </c>
      <c r="U70" s="11">
        <v>1045.179977</v>
      </c>
      <c r="V70" s="11">
        <v>1037.8736679600001</v>
      </c>
    </row>
    <row r="71" spans="1:22" ht="15" customHeight="1" x14ac:dyDescent="0.3">
      <c r="A71" s="1"/>
      <c r="B71" s="24" t="s">
        <v>54</v>
      </c>
      <c r="C71" s="22"/>
      <c r="D71" s="11">
        <v>9813.5730000000003</v>
      </c>
      <c r="E71" s="22"/>
      <c r="F71" s="11">
        <v>10068.413</v>
      </c>
      <c r="G71" s="11">
        <v>10811.632</v>
      </c>
      <c r="H71" s="22"/>
      <c r="I71" s="11">
        <v>10161.328796927326</v>
      </c>
      <c r="J71" s="11">
        <v>10146.545645939117</v>
      </c>
      <c r="K71" s="11">
        <v>10146.545645939117</v>
      </c>
      <c r="L71" s="11">
        <v>10142.273851949492</v>
      </c>
      <c r="M71" s="11">
        <v>10632.856851949491</v>
      </c>
      <c r="N71" s="11">
        <v>10712.121190939493</v>
      </c>
      <c r="O71" s="11">
        <v>10712.121845939491</v>
      </c>
      <c r="P71" s="11">
        <v>10712.123590949492</v>
      </c>
      <c r="Q71" s="11">
        <v>10811.068911949489</v>
      </c>
      <c r="R71" s="11">
        <v>10811.179898949489</v>
      </c>
      <c r="S71" s="11">
        <v>10834.570509999998</v>
      </c>
      <c r="T71" s="11">
        <v>10881.755473000001</v>
      </c>
      <c r="U71" s="11">
        <v>10888.946861</v>
      </c>
      <c r="V71" s="11">
        <v>10856.163807659999</v>
      </c>
    </row>
    <row r="72" spans="1:22" ht="15" customHeight="1" x14ac:dyDescent="0.3">
      <c r="A72" s="1"/>
      <c r="B72" s="24" t="s">
        <v>55</v>
      </c>
      <c r="C72" s="22"/>
      <c r="D72" s="11">
        <v>264.15499999999997</v>
      </c>
      <c r="E72" s="22"/>
      <c r="F72" s="11">
        <v>249.90099999999998</v>
      </c>
      <c r="G72" s="11">
        <v>268.95399999999995</v>
      </c>
      <c r="H72" s="22"/>
      <c r="I72" s="11">
        <v>260.78500000000003</v>
      </c>
      <c r="J72" s="11">
        <v>254.232</v>
      </c>
      <c r="K72" s="11">
        <v>254.232</v>
      </c>
      <c r="L72" s="11">
        <v>254.232</v>
      </c>
      <c r="M72" s="11">
        <v>254.232</v>
      </c>
      <c r="N72" s="11">
        <v>268.59500000000003</v>
      </c>
      <c r="O72" s="11">
        <v>268.59500000000003</v>
      </c>
      <c r="P72" s="11">
        <v>268.59500000000003</v>
      </c>
      <c r="Q72" s="11">
        <v>267.22300000000001</v>
      </c>
      <c r="R72" s="11">
        <v>270.613</v>
      </c>
      <c r="S72" s="11">
        <v>270.81599999999997</v>
      </c>
      <c r="T72" s="11">
        <v>264.54599999999999</v>
      </c>
      <c r="U72" s="11">
        <v>264.54599999999999</v>
      </c>
      <c r="V72" s="11">
        <v>268.12992272999998</v>
      </c>
    </row>
    <row r="73" spans="1:22" ht="15" customHeight="1" x14ac:dyDescent="0.3">
      <c r="A73" s="1"/>
      <c r="B73" s="24" t="s">
        <v>56</v>
      </c>
      <c r="C73" s="22"/>
      <c r="D73" s="11">
        <v>2445.4479999999999</v>
      </c>
      <c r="E73" s="22"/>
      <c r="F73" s="11">
        <v>2649.8710000000001</v>
      </c>
      <c r="G73" s="11">
        <v>3162.3589999999999</v>
      </c>
      <c r="H73" s="22"/>
      <c r="I73" s="11">
        <v>2655.2154694349229</v>
      </c>
      <c r="J73" s="11">
        <v>2672.1798788728529</v>
      </c>
      <c r="K73" s="11">
        <v>2698.110420903588</v>
      </c>
      <c r="L73" s="11">
        <v>2660.2323507712154</v>
      </c>
      <c r="M73" s="11">
        <v>2711.8276538497821</v>
      </c>
      <c r="N73" s="11">
        <v>2716.4825064459728</v>
      </c>
      <c r="O73" s="11">
        <v>2716.5517804459728</v>
      </c>
      <c r="P73" s="11">
        <v>2716.6462234459727</v>
      </c>
      <c r="Q73" s="11">
        <v>2733.1566336396636</v>
      </c>
      <c r="R73" s="11">
        <v>2733.6905292163647</v>
      </c>
      <c r="S73" s="11">
        <v>3198.5358785964813</v>
      </c>
      <c r="T73" s="11">
        <v>3195.4923741652096</v>
      </c>
      <c r="U73" s="11">
        <v>3194.8582958748239</v>
      </c>
      <c r="V73" s="11">
        <v>3188.3809984700006</v>
      </c>
    </row>
    <row r="74" spans="1:22" ht="15" customHeight="1" x14ac:dyDescent="0.3">
      <c r="A74" s="1"/>
      <c r="B74" s="32" t="s">
        <v>57</v>
      </c>
      <c r="C74" s="22"/>
      <c r="D74" s="11">
        <v>529.25199999999995</v>
      </c>
      <c r="E74" s="22"/>
      <c r="F74" s="11">
        <v>776.48899999999992</v>
      </c>
      <c r="G74" s="11">
        <v>776.23299999999995</v>
      </c>
      <c r="H74" s="22"/>
      <c r="I74" s="11">
        <v>793.8166509601059</v>
      </c>
      <c r="J74" s="11">
        <v>807.83231157618434</v>
      </c>
      <c r="K74" s="11">
        <v>807.83231157618434</v>
      </c>
      <c r="L74" s="11">
        <v>769.95424144381195</v>
      </c>
      <c r="M74" s="11">
        <v>769.95424144381195</v>
      </c>
      <c r="N74" s="11">
        <v>769.42876886891736</v>
      </c>
      <c r="O74" s="11">
        <v>769.42876886891736</v>
      </c>
      <c r="P74" s="11">
        <v>769.42876886891736</v>
      </c>
      <c r="Q74" s="11">
        <v>780.99386087999949</v>
      </c>
      <c r="R74" s="11">
        <v>780.33127400000012</v>
      </c>
      <c r="S74" s="11">
        <v>780.26043200000004</v>
      </c>
      <c r="T74" s="11">
        <v>778.25724400000001</v>
      </c>
      <c r="U74" s="11">
        <v>778.68910400000004</v>
      </c>
      <c r="V74" s="11">
        <v>778.58482214000003</v>
      </c>
    </row>
    <row r="75" spans="1:22" ht="15" customHeight="1" x14ac:dyDescent="0.3">
      <c r="A75" s="1"/>
      <c r="B75" s="32" t="s">
        <v>58</v>
      </c>
      <c r="C75" s="22"/>
      <c r="D75" s="11">
        <v>44.573999999999998</v>
      </c>
      <c r="E75" s="22"/>
      <c r="F75" s="11">
        <v>43.722999999999999</v>
      </c>
      <c r="G75" s="11">
        <v>37.543999999999997</v>
      </c>
      <c r="H75" s="22"/>
      <c r="I75" s="11">
        <v>42.820045891975468</v>
      </c>
      <c r="J75" s="11">
        <v>42.953956588185463</v>
      </c>
      <c r="K75" s="11">
        <v>42.953956588185463</v>
      </c>
      <c r="L75" s="11">
        <v>42.953956588185463</v>
      </c>
      <c r="M75" s="11">
        <v>42.953956588185463</v>
      </c>
      <c r="N75" s="11">
        <v>42.130299955532834</v>
      </c>
      <c r="O75" s="11">
        <v>42.130299955532834</v>
      </c>
      <c r="P75" s="11">
        <v>42.130299955532834</v>
      </c>
      <c r="Q75" s="11">
        <v>37.222621062857122</v>
      </c>
      <c r="R75" s="11">
        <v>37.47871</v>
      </c>
      <c r="S75" s="11">
        <v>38.125</v>
      </c>
      <c r="T75" s="11">
        <v>38.128</v>
      </c>
      <c r="U75" s="11">
        <v>37.774000000000001</v>
      </c>
      <c r="V75" s="11">
        <v>36.984803009999993</v>
      </c>
    </row>
    <row r="76" spans="1:22" ht="15" customHeight="1" x14ac:dyDescent="0.3">
      <c r="A76" s="1"/>
      <c r="B76" s="32" t="s">
        <v>59</v>
      </c>
      <c r="C76" s="22"/>
      <c r="D76" s="11">
        <v>649.01800000000003</v>
      </c>
      <c r="E76" s="22"/>
      <c r="F76" s="11">
        <v>642.61200000000008</v>
      </c>
      <c r="G76" s="11">
        <v>662.43200000000002</v>
      </c>
      <c r="H76" s="22"/>
      <c r="I76" s="11">
        <v>633.44766825951638</v>
      </c>
      <c r="J76" s="11">
        <v>639.18825109239515</v>
      </c>
      <c r="K76" s="11">
        <v>639.18825109239515</v>
      </c>
      <c r="L76" s="11">
        <v>639.18825109239515</v>
      </c>
      <c r="M76" s="11">
        <v>690.78355417096191</v>
      </c>
      <c r="N76" s="11">
        <v>684.01380045607516</v>
      </c>
      <c r="O76" s="11">
        <v>684.01380045607516</v>
      </c>
      <c r="P76" s="11">
        <v>684.01380045607516</v>
      </c>
      <c r="Q76" s="11">
        <v>676.13347248481648</v>
      </c>
      <c r="R76" s="11">
        <v>675.80088000000001</v>
      </c>
      <c r="S76" s="11">
        <v>667.48199999999997</v>
      </c>
      <c r="T76" s="11">
        <v>663.91399999999999</v>
      </c>
      <c r="U76" s="11">
        <v>663.18399999999997</v>
      </c>
      <c r="V76" s="11">
        <v>657.27216608000003</v>
      </c>
    </row>
    <row r="77" spans="1:22" ht="15" customHeight="1" x14ac:dyDescent="0.3">
      <c r="A77" s="1"/>
      <c r="B77" s="32" t="s">
        <v>60</v>
      </c>
      <c r="C77" s="22"/>
      <c r="D77" s="11">
        <v>114.876</v>
      </c>
      <c r="E77" s="22"/>
      <c r="F77" s="11">
        <v>121.474</v>
      </c>
      <c r="G77" s="11">
        <v>116.122</v>
      </c>
      <c r="H77" s="22"/>
      <c r="I77" s="11">
        <v>109.31365147682703</v>
      </c>
      <c r="J77" s="11">
        <v>106.28688462945991</v>
      </c>
      <c r="K77" s="11">
        <v>132.21742666019475</v>
      </c>
      <c r="L77" s="11">
        <v>132.21742666019475</v>
      </c>
      <c r="M77" s="11">
        <v>132.21742666019475</v>
      </c>
      <c r="N77" s="11">
        <v>136.98937129254512</v>
      </c>
      <c r="O77" s="11">
        <v>136.98937129254512</v>
      </c>
      <c r="P77" s="11">
        <v>136.98937129254512</v>
      </c>
      <c r="Q77" s="11">
        <v>141.03194772991134</v>
      </c>
      <c r="R77" s="11">
        <v>137.35118549999999</v>
      </c>
      <c r="S77" s="11">
        <v>151.532693064</v>
      </c>
      <c r="T77" s="11">
        <v>152.31838263272726</v>
      </c>
      <c r="U77" s="11">
        <v>152.45657168</v>
      </c>
      <c r="V77" s="11">
        <v>147.24316274000006</v>
      </c>
    </row>
    <row r="78" spans="1:22" ht="15" customHeight="1" x14ac:dyDescent="0.3">
      <c r="A78" s="1"/>
      <c r="B78" s="32" t="s">
        <v>61</v>
      </c>
      <c r="C78" s="22"/>
      <c r="D78" s="11">
        <v>564.61599999999999</v>
      </c>
      <c r="E78" s="22"/>
      <c r="F78" s="11">
        <v>565.08100000000002</v>
      </c>
      <c r="G78" s="11">
        <v>607.12199999999996</v>
      </c>
      <c r="H78" s="22"/>
      <c r="I78" s="11">
        <v>595.28177273524091</v>
      </c>
      <c r="J78" s="11">
        <v>594.04600900808782</v>
      </c>
      <c r="K78" s="11">
        <v>594.04600900808782</v>
      </c>
      <c r="L78" s="11">
        <v>594.04600900808782</v>
      </c>
      <c r="M78" s="11">
        <v>594.04600900808782</v>
      </c>
      <c r="N78" s="11">
        <v>592.10500000000002</v>
      </c>
      <c r="O78" s="11">
        <v>592.10500000000002</v>
      </c>
      <c r="P78" s="11">
        <v>592.10500000000002</v>
      </c>
      <c r="Q78" s="11">
        <v>583.86780400000021</v>
      </c>
      <c r="R78" s="11">
        <v>583.86780400000021</v>
      </c>
      <c r="S78" s="11">
        <v>608.61266419899675</v>
      </c>
      <c r="T78" s="11">
        <v>608.61266419899675</v>
      </c>
      <c r="U78" s="11">
        <v>609.11739182724693</v>
      </c>
      <c r="V78" s="11">
        <v>610.46683352000059</v>
      </c>
    </row>
    <row r="79" spans="1:22" ht="15" customHeight="1" x14ac:dyDescent="0.3">
      <c r="A79" s="1"/>
      <c r="B79" s="32" t="s">
        <v>62</v>
      </c>
      <c r="C79" s="22"/>
      <c r="D79" s="11">
        <v>543.11199999999985</v>
      </c>
      <c r="E79" s="22"/>
      <c r="F79" s="11">
        <v>500.49200000000019</v>
      </c>
      <c r="G79" s="11">
        <v>962.90599999999995</v>
      </c>
      <c r="H79" s="22"/>
      <c r="I79" s="11">
        <v>480.53568011125708</v>
      </c>
      <c r="J79" s="11">
        <v>481.87246597854028</v>
      </c>
      <c r="K79" s="11">
        <v>481.87246597854028</v>
      </c>
      <c r="L79" s="11">
        <v>481.87246597854028</v>
      </c>
      <c r="M79" s="11">
        <v>481.87246597854028</v>
      </c>
      <c r="N79" s="11">
        <v>491.81526587290227</v>
      </c>
      <c r="O79" s="11">
        <v>491.88453987290222</v>
      </c>
      <c r="P79" s="11">
        <v>491.97898287290218</v>
      </c>
      <c r="Q79" s="11">
        <v>513.90692748207903</v>
      </c>
      <c r="R79" s="11">
        <v>518.86067571636431</v>
      </c>
      <c r="S79" s="11">
        <v>952.52308933348468</v>
      </c>
      <c r="T79" s="11">
        <v>954.26208333348541</v>
      </c>
      <c r="U79" s="11">
        <v>953.63722836757688</v>
      </c>
      <c r="V79" s="11">
        <v>957.82921097999997</v>
      </c>
    </row>
    <row r="80" spans="1:22" ht="15" customHeight="1" x14ac:dyDescent="0.3">
      <c r="A80" s="1"/>
      <c r="B80" s="24" t="s">
        <v>63</v>
      </c>
      <c r="C80" s="22"/>
      <c r="D80" s="11">
        <v>2153.453</v>
      </c>
      <c r="E80" s="22"/>
      <c r="F80" s="11">
        <v>2301.2139999999999</v>
      </c>
      <c r="G80" s="11">
        <v>2610.4639999999999</v>
      </c>
      <c r="H80" s="22"/>
      <c r="I80" s="11">
        <v>2134.080481497178</v>
      </c>
      <c r="J80" s="11">
        <v>2123.6696358006398</v>
      </c>
      <c r="K80" s="11">
        <v>2141.001970038023</v>
      </c>
      <c r="L80" s="11">
        <v>2141.001970038023</v>
      </c>
      <c r="M80" s="11">
        <v>2141.001970038023</v>
      </c>
      <c r="N80" s="11">
        <v>2026.0679851149882</v>
      </c>
      <c r="O80" s="11">
        <v>2026.1699371149882</v>
      </c>
      <c r="P80" s="11">
        <v>2300.1136267458342</v>
      </c>
      <c r="Q80" s="11">
        <v>2408.365345014392</v>
      </c>
      <c r="R80" s="11">
        <v>2423.6057354469986</v>
      </c>
      <c r="S80" s="11">
        <v>2410.5798180000002</v>
      </c>
      <c r="T80" s="11">
        <v>2404.6398349999999</v>
      </c>
      <c r="U80" s="11">
        <v>2538.2154230000001</v>
      </c>
      <c r="V80" s="11">
        <v>2538.2489797799999</v>
      </c>
    </row>
    <row r="81" spans="1:22" ht="15" customHeight="1" x14ac:dyDescent="0.3">
      <c r="A81" s="1"/>
      <c r="B81" s="32" t="s">
        <v>64</v>
      </c>
      <c r="C81" s="22"/>
      <c r="D81" s="11">
        <v>460.81</v>
      </c>
      <c r="E81" s="22"/>
      <c r="F81" s="11">
        <v>462.387</v>
      </c>
      <c r="G81" s="11">
        <v>455.3</v>
      </c>
      <c r="H81" s="22"/>
      <c r="I81" s="11">
        <v>455.09774849569794</v>
      </c>
      <c r="J81" s="11">
        <v>470.86383062420953</v>
      </c>
      <c r="K81" s="11">
        <v>488.19616486159299</v>
      </c>
      <c r="L81" s="11">
        <v>488.19616486159299</v>
      </c>
      <c r="M81" s="11">
        <v>488.19616486159299</v>
      </c>
      <c r="N81" s="11">
        <v>456.18128711498821</v>
      </c>
      <c r="O81" s="11">
        <v>456.18128711498821</v>
      </c>
      <c r="P81" s="11">
        <v>448.81094174583382</v>
      </c>
      <c r="Q81" s="11">
        <v>463.18287201439193</v>
      </c>
      <c r="R81" s="11">
        <v>454.75799344699863</v>
      </c>
      <c r="S81" s="11">
        <v>453.36200000000008</v>
      </c>
      <c r="T81" s="11">
        <v>447.39599999999996</v>
      </c>
      <c r="U81" s="11">
        <v>451.90999999999985</v>
      </c>
      <c r="V81" s="11">
        <v>451.90999999999985</v>
      </c>
    </row>
    <row r="82" spans="1:22" ht="15" customHeight="1" x14ac:dyDescent="0.3">
      <c r="A82" s="1"/>
      <c r="B82" s="32" t="s">
        <v>65</v>
      </c>
      <c r="C82" s="22"/>
      <c r="D82" s="11">
        <v>1617.9690000000001</v>
      </c>
      <c r="E82" s="22"/>
      <c r="F82" s="11">
        <v>1765.069</v>
      </c>
      <c r="G82" s="11">
        <v>2081.4</v>
      </c>
      <c r="H82" s="22"/>
      <c r="I82" s="11">
        <v>1674.6846330114799</v>
      </c>
      <c r="J82" s="11">
        <v>1648.5199141164301</v>
      </c>
      <c r="K82" s="11">
        <v>1648.5199141164301</v>
      </c>
      <c r="L82" s="11">
        <v>1648.5199141164301</v>
      </c>
      <c r="M82" s="11">
        <v>1648.5199141164301</v>
      </c>
      <c r="N82" s="11">
        <v>1565.2850000000001</v>
      </c>
      <c r="O82" s="11">
        <v>1565.2850000000001</v>
      </c>
      <c r="P82" s="11">
        <v>1846.633</v>
      </c>
      <c r="Q82" s="11">
        <v>1940.4860000000001</v>
      </c>
      <c r="R82" s="11">
        <v>1964.058</v>
      </c>
      <c r="S82" s="11">
        <v>1952.3910000000001</v>
      </c>
      <c r="T82" s="11">
        <v>1952.367</v>
      </c>
      <c r="U82" s="11">
        <v>2081.4</v>
      </c>
      <c r="V82" s="11">
        <v>2081.4</v>
      </c>
    </row>
    <row r="83" spans="1:22" ht="15" customHeight="1" x14ac:dyDescent="0.3">
      <c r="A83" s="1"/>
      <c r="B83" s="23" t="s">
        <v>66</v>
      </c>
      <c r="C83" s="22"/>
      <c r="D83" s="11">
        <v>4516.2880000000005</v>
      </c>
      <c r="E83" s="22"/>
      <c r="F83" s="11">
        <v>4670.9570000000003</v>
      </c>
      <c r="G83" s="11">
        <v>4791.2119999999995</v>
      </c>
      <c r="H83" s="22"/>
      <c r="I83" s="11">
        <v>3909.3155128709468</v>
      </c>
      <c r="J83" s="11">
        <v>3864.8694970465167</v>
      </c>
      <c r="K83" s="11">
        <v>4030.4266989192779</v>
      </c>
      <c r="L83" s="11">
        <v>4030.4266989192779</v>
      </c>
      <c r="M83" s="11">
        <v>4030.4266989192779</v>
      </c>
      <c r="N83" s="11">
        <v>3927.4594525641169</v>
      </c>
      <c r="O83" s="11">
        <v>3922.3442605641171</v>
      </c>
      <c r="P83" s="11">
        <v>3997.4058996694175</v>
      </c>
      <c r="Q83" s="11">
        <v>4113.495143488014</v>
      </c>
      <c r="R83" s="11">
        <v>4113.4717030694028</v>
      </c>
      <c r="S83" s="11">
        <v>4208.344647919459</v>
      </c>
      <c r="T83" s="11">
        <v>4177.6428449194591</v>
      </c>
      <c r="U83" s="11">
        <v>4179.5568059194593</v>
      </c>
      <c r="V83" s="11">
        <v>4120.2708991394602</v>
      </c>
    </row>
    <row r="84" spans="1:22" ht="15" customHeight="1" x14ac:dyDescent="0.3">
      <c r="A84" s="1"/>
      <c r="B84" s="21" t="s">
        <v>33</v>
      </c>
      <c r="C84" s="22"/>
      <c r="D84" s="11">
        <v>4937.2910000000002</v>
      </c>
      <c r="E84" s="22"/>
      <c r="F84" s="11">
        <v>2622.0180000000005</v>
      </c>
      <c r="G84" s="11">
        <v>2432.4159999999997</v>
      </c>
      <c r="H84" s="22"/>
      <c r="I84" s="11">
        <v>2380.67711026191</v>
      </c>
      <c r="J84" s="11">
        <v>2384.7443388453048</v>
      </c>
      <c r="K84" s="11">
        <v>2251.439092880576</v>
      </c>
      <c r="L84" s="11">
        <v>2230.718010633726</v>
      </c>
      <c r="M84" s="11">
        <v>2230.7180106337278</v>
      </c>
      <c r="N84" s="11">
        <v>2450.0068817693764</v>
      </c>
      <c r="O84" s="11">
        <v>2520.9890623841229</v>
      </c>
      <c r="P84" s="11">
        <v>2410.7517605234452</v>
      </c>
      <c r="Q84" s="11">
        <v>2324.2533915488375</v>
      </c>
      <c r="R84" s="11">
        <v>2293.9860859464261</v>
      </c>
      <c r="S84" s="11">
        <v>2364.829165225121</v>
      </c>
      <c r="T84" s="11">
        <v>2360.6805145821195</v>
      </c>
      <c r="U84" s="11">
        <v>2345.9741621729931</v>
      </c>
      <c r="V84" s="11">
        <v>2357.8053277386452</v>
      </c>
    </row>
    <row r="85" spans="1:22" ht="15" customHeight="1" x14ac:dyDescent="0.3">
      <c r="A85" s="1"/>
      <c r="B85" s="23" t="s">
        <v>67</v>
      </c>
      <c r="C85" s="22"/>
      <c r="D85" s="11">
        <v>1027.5809999999999</v>
      </c>
      <c r="E85" s="22"/>
      <c r="F85" s="11">
        <v>1027.5809999999999</v>
      </c>
      <c r="G85" s="11">
        <v>1006.2209999999999</v>
      </c>
      <c r="H85" s="22"/>
      <c r="I85" s="11">
        <v>995.079567</v>
      </c>
      <c r="J85" s="11">
        <v>995.079567</v>
      </c>
      <c r="K85" s="11">
        <v>995.079567</v>
      </c>
      <c r="L85" s="11">
        <v>977.18403899999998</v>
      </c>
      <c r="M85" s="11">
        <v>977.18403899999998</v>
      </c>
      <c r="N85" s="11">
        <v>977.18403899999998</v>
      </c>
      <c r="O85" s="11">
        <v>960.35683700000004</v>
      </c>
      <c r="P85" s="11">
        <v>960.35683700000004</v>
      </c>
      <c r="Q85" s="11">
        <v>960.35683700000004</v>
      </c>
      <c r="R85" s="11">
        <v>937.40467599999999</v>
      </c>
      <c r="S85" s="11">
        <v>937.40467599999999</v>
      </c>
      <c r="T85" s="11">
        <v>937.40467599999999</v>
      </c>
      <c r="U85" s="11">
        <v>937.40467599999999</v>
      </c>
      <c r="V85" s="11">
        <v>937.40467599999999</v>
      </c>
    </row>
    <row r="86" spans="1:22" ht="15" customHeight="1" x14ac:dyDescent="0.3">
      <c r="A86" s="1"/>
      <c r="B86" s="23" t="s">
        <v>138</v>
      </c>
      <c r="C86" s="22"/>
      <c r="D86" s="11">
        <v>636.12099999999998</v>
      </c>
      <c r="E86" s="22"/>
      <c r="F86" s="11">
        <v>636.12099999999998</v>
      </c>
      <c r="G86" s="11">
        <v>636.12099999999998</v>
      </c>
      <c r="H86" s="22"/>
      <c r="I86" s="11">
        <v>710.41642313197599</v>
      </c>
      <c r="J86" s="11">
        <v>710.14740276514851</v>
      </c>
      <c r="K86" s="11">
        <v>718.13072140956353</v>
      </c>
      <c r="L86" s="11">
        <v>714.03716716271538</v>
      </c>
      <c r="M86" s="11">
        <v>714.03716716271538</v>
      </c>
      <c r="N86" s="11">
        <v>752.13792821339416</v>
      </c>
      <c r="O86" s="11">
        <v>736.39437751339449</v>
      </c>
      <c r="P86" s="11">
        <v>787.91040571920757</v>
      </c>
      <c r="Q86" s="11">
        <v>773.64196800000002</v>
      </c>
      <c r="R86" s="11">
        <v>765.34385219000012</v>
      </c>
      <c r="S86" s="11">
        <v>769.65102919000014</v>
      </c>
      <c r="T86" s="11">
        <v>766.93906019000008</v>
      </c>
      <c r="U86" s="11">
        <v>743.16887838999992</v>
      </c>
      <c r="V86" s="11">
        <v>745.2842832</v>
      </c>
    </row>
    <row r="87" spans="1:22" ht="15" customHeight="1" x14ac:dyDescent="0.3">
      <c r="A87" s="1"/>
      <c r="B87" s="23" t="s">
        <v>68</v>
      </c>
      <c r="C87" s="22"/>
      <c r="D87" s="11">
        <v>89.286000000000001</v>
      </c>
      <c r="E87" s="22"/>
      <c r="F87" s="11">
        <v>92.284999999999997</v>
      </c>
      <c r="G87" s="11">
        <v>93.680999999999997</v>
      </c>
      <c r="H87" s="22"/>
      <c r="I87" s="11">
        <v>102.24319230678771</v>
      </c>
      <c r="J87" s="11">
        <v>89.933000000000007</v>
      </c>
      <c r="K87" s="11">
        <v>89.873000000000005</v>
      </c>
      <c r="L87" s="11">
        <v>91.141000000000005</v>
      </c>
      <c r="M87" s="11">
        <v>91.141000000000005</v>
      </c>
      <c r="N87" s="11">
        <v>95.652000000000001</v>
      </c>
      <c r="O87" s="11">
        <v>102.70399999999999</v>
      </c>
      <c r="P87" s="11">
        <v>98.088999999999999</v>
      </c>
      <c r="Q87" s="11">
        <v>97.875</v>
      </c>
      <c r="R87" s="11">
        <v>96.875</v>
      </c>
      <c r="S87" s="11">
        <v>100.22</v>
      </c>
      <c r="T87" s="11">
        <v>100.97499999999999</v>
      </c>
      <c r="U87" s="11">
        <v>100.066</v>
      </c>
      <c r="V87" s="11">
        <v>96.347999999999999</v>
      </c>
    </row>
    <row r="88" spans="1:22" ht="15" customHeight="1" x14ac:dyDescent="0.3">
      <c r="A88" s="1"/>
      <c r="B88" s="18" t="s">
        <v>69</v>
      </c>
      <c r="C88" s="19"/>
      <c r="D88" s="20">
        <v>5575.3419999999996</v>
      </c>
      <c r="E88" s="19"/>
      <c r="F88" s="20">
        <v>6955.3469999999998</v>
      </c>
      <c r="G88" s="20">
        <v>6457.5579999999991</v>
      </c>
      <c r="H88" s="19"/>
      <c r="I88" s="20">
        <v>6515.2161858434783</v>
      </c>
      <c r="J88" s="20">
        <v>6498.0917595674409</v>
      </c>
      <c r="K88" s="20">
        <v>6399.9229155888006</v>
      </c>
      <c r="L88" s="20">
        <v>6490.8255157810963</v>
      </c>
      <c r="M88" s="20">
        <v>6441.2076802267193</v>
      </c>
      <c r="N88" s="20">
        <v>5569.6761253357981</v>
      </c>
      <c r="O88" s="20">
        <v>5999.1579447658105</v>
      </c>
      <c r="P88" s="20">
        <v>6322.9044912572044</v>
      </c>
      <c r="Q88" s="20">
        <v>6073.9911281541536</v>
      </c>
      <c r="R88" s="20">
        <v>6160.475363265964</v>
      </c>
      <c r="S88" s="20">
        <v>5990.4630445139237</v>
      </c>
      <c r="T88" s="20">
        <v>6135.971922884587</v>
      </c>
      <c r="U88" s="20">
        <v>6427.454114121263</v>
      </c>
      <c r="V88" s="20">
        <v>6431.2917554046926</v>
      </c>
    </row>
    <row r="89" spans="1:22" ht="15" customHeight="1" x14ac:dyDescent="0.3">
      <c r="A89" s="1"/>
      <c r="B89" s="21" t="s">
        <v>70</v>
      </c>
      <c r="C89" s="22"/>
      <c r="D89" s="11">
        <v>5098.5039999999999</v>
      </c>
      <c r="E89" s="22"/>
      <c r="F89" s="11">
        <v>6313.5819999999994</v>
      </c>
      <c r="G89" s="11">
        <v>5927.1389999999992</v>
      </c>
      <c r="H89" s="22"/>
      <c r="I89" s="11">
        <v>5986.3862573315682</v>
      </c>
      <c r="J89" s="11">
        <v>5936.6018668491743</v>
      </c>
      <c r="K89" s="11">
        <v>5856.3431957515204</v>
      </c>
      <c r="L89" s="11">
        <v>5855.2457959438161</v>
      </c>
      <c r="M89" s="11">
        <v>5823.4503827401377</v>
      </c>
      <c r="N89" s="11">
        <v>5011.5433147240155</v>
      </c>
      <c r="O89" s="11">
        <v>5472.3392255873723</v>
      </c>
      <c r="P89" s="11">
        <v>5801.9172453611718</v>
      </c>
      <c r="Q89" s="11">
        <v>5470.4292727717821</v>
      </c>
      <c r="R89" s="11">
        <v>5194.0067018313084</v>
      </c>
      <c r="S89" s="11">
        <v>4995.7846552528817</v>
      </c>
      <c r="T89" s="11">
        <v>5168.6262099405976</v>
      </c>
      <c r="U89" s="11">
        <v>5595.5323463293662</v>
      </c>
      <c r="V89" s="11">
        <v>5627.3036294057647</v>
      </c>
    </row>
    <row r="90" spans="1:22" ht="15" customHeight="1" x14ac:dyDescent="0.3">
      <c r="A90" s="1"/>
      <c r="B90" s="23" t="s">
        <v>71</v>
      </c>
      <c r="C90" s="22"/>
      <c r="D90" s="11">
        <v>4917.0140000000001</v>
      </c>
      <c r="E90" s="22"/>
      <c r="F90" s="11">
        <v>6090.0869999999995</v>
      </c>
      <c r="G90" s="11">
        <v>5703.4949999999999</v>
      </c>
      <c r="H90" s="22"/>
      <c r="I90" s="11">
        <v>5931.8709641792839</v>
      </c>
      <c r="J90" s="11">
        <v>5896.727969169905</v>
      </c>
      <c r="K90" s="11">
        <v>5817.2888598661584</v>
      </c>
      <c r="L90" s="11">
        <v>5816.1914600584541</v>
      </c>
      <c r="M90" s="11">
        <v>5784.3960468547757</v>
      </c>
      <c r="N90" s="11">
        <v>4881.6446257454891</v>
      </c>
      <c r="O90" s="11">
        <v>5339.7122614388463</v>
      </c>
      <c r="P90" s="11">
        <v>5679.2843617323251</v>
      </c>
      <c r="Q90" s="11">
        <v>5335.5068267819433</v>
      </c>
      <c r="R90" s="11">
        <v>5052.7568556369315</v>
      </c>
      <c r="S90" s="11">
        <v>4839.2873914275624</v>
      </c>
      <c r="T90" s="11">
        <v>4987.7690656991008</v>
      </c>
      <c r="U90" s="11">
        <v>5402.8437450803658</v>
      </c>
      <c r="V90" s="11">
        <v>5497.029642161765</v>
      </c>
    </row>
    <row r="91" spans="1:22" ht="15" customHeight="1" x14ac:dyDescent="0.3">
      <c r="A91" s="1"/>
      <c r="B91" s="23" t="s">
        <v>72</v>
      </c>
      <c r="C91" s="22"/>
      <c r="D91" s="11">
        <v>235.715</v>
      </c>
      <c r="E91" s="22"/>
      <c r="F91" s="11">
        <v>250.08</v>
      </c>
      <c r="G91" s="11">
        <v>244.423</v>
      </c>
      <c r="H91" s="22"/>
      <c r="I91" s="11">
        <v>46.523861436285486</v>
      </c>
      <c r="J91" s="11">
        <v>43.967678225313875</v>
      </c>
      <c r="K91" s="11">
        <v>43.711678225313875</v>
      </c>
      <c r="L91" s="11">
        <v>43.711678225313875</v>
      </c>
      <c r="M91" s="11">
        <v>43.711678225313875</v>
      </c>
      <c r="N91" s="11">
        <v>98.947198198479128</v>
      </c>
      <c r="O91" s="11">
        <v>95.564568198479122</v>
      </c>
      <c r="P91" s="11">
        <v>106.86643568202621</v>
      </c>
      <c r="Q91" s="11">
        <v>110.67073738452416</v>
      </c>
      <c r="R91" s="11">
        <v>115.79301548269457</v>
      </c>
      <c r="S91" s="11">
        <v>124.25860948312032</v>
      </c>
      <c r="T91" s="11">
        <v>124.69938453120523</v>
      </c>
      <c r="U91" s="11">
        <v>141.41529288000001</v>
      </c>
      <c r="V91" s="11">
        <v>151.74881098</v>
      </c>
    </row>
    <row r="92" spans="1:22" ht="15" customHeight="1" x14ac:dyDescent="0.3">
      <c r="A92" s="1"/>
      <c r="B92" s="23" t="s">
        <v>73</v>
      </c>
      <c r="C92" s="22"/>
      <c r="D92" s="11">
        <v>-54.225000000000001</v>
      </c>
      <c r="E92" s="22"/>
      <c r="F92" s="11">
        <v>-26.585000000000001</v>
      </c>
      <c r="G92" s="11">
        <v>-20.779000000000003</v>
      </c>
      <c r="H92" s="22"/>
      <c r="I92" s="11">
        <v>7.9914317159989823</v>
      </c>
      <c r="J92" s="11">
        <v>-4.0937805460443251</v>
      </c>
      <c r="K92" s="11">
        <v>-4.6573423399525318</v>
      </c>
      <c r="L92" s="11">
        <v>-4.6573423399525318</v>
      </c>
      <c r="M92" s="11">
        <v>-4.6573423399525318</v>
      </c>
      <c r="N92" s="11">
        <v>30.9514907800475</v>
      </c>
      <c r="O92" s="11">
        <v>37.062395950047488</v>
      </c>
      <c r="P92" s="11">
        <v>15.766447946820199</v>
      </c>
      <c r="Q92" s="11">
        <v>24.251708605314565</v>
      </c>
      <c r="R92" s="11">
        <v>25.456830711682041</v>
      </c>
      <c r="S92" s="11">
        <v>32.238654342198913</v>
      </c>
      <c r="T92" s="11">
        <v>56.157759710291415</v>
      </c>
      <c r="U92" s="11">
        <v>51.273308368999984</v>
      </c>
      <c r="V92" s="11">
        <v>-21.474823736000062</v>
      </c>
    </row>
    <row r="93" spans="1:22" ht="15" customHeight="1" x14ac:dyDescent="0.3">
      <c r="A93" s="1"/>
      <c r="B93" s="21" t="s">
        <v>34</v>
      </c>
      <c r="C93" s="22"/>
      <c r="D93" s="11">
        <v>476.83800000000002</v>
      </c>
      <c r="E93" s="22"/>
      <c r="F93" s="11">
        <v>641.7650000000001</v>
      </c>
      <c r="G93" s="11">
        <v>530.4190000000001</v>
      </c>
      <c r="H93" s="22"/>
      <c r="I93" s="11">
        <v>528.82992851191034</v>
      </c>
      <c r="J93" s="11">
        <v>561.48989271826701</v>
      </c>
      <c r="K93" s="11">
        <v>543.57971983728055</v>
      </c>
      <c r="L93" s="11">
        <v>635.57971983728055</v>
      </c>
      <c r="M93" s="11">
        <v>617.75729748658159</v>
      </c>
      <c r="N93" s="11">
        <v>558.13281061178247</v>
      </c>
      <c r="O93" s="11">
        <v>526.81871917843853</v>
      </c>
      <c r="P93" s="11">
        <v>520.98724589603285</v>
      </c>
      <c r="Q93" s="11">
        <v>603.56185538237185</v>
      </c>
      <c r="R93" s="11">
        <v>966.46866143465581</v>
      </c>
      <c r="S93" s="11">
        <v>994.67838926104218</v>
      </c>
      <c r="T93" s="11">
        <v>967.34571294398904</v>
      </c>
      <c r="U93" s="11">
        <v>831.92176779189685</v>
      </c>
      <c r="V93" s="11">
        <v>803.9881259989279</v>
      </c>
    </row>
    <row r="94" spans="1:22" ht="15" customHeight="1" x14ac:dyDescent="0.3">
      <c r="A94" s="1"/>
      <c r="B94" s="25" t="s">
        <v>81</v>
      </c>
      <c r="C94" s="26"/>
      <c r="D94" s="26">
        <f>D9-D48</f>
        <v>-7871.195999999989</v>
      </c>
      <c r="E94" s="26"/>
      <c r="F94" s="26">
        <f>F9-F48</f>
        <v>-7535.8580000000075</v>
      </c>
      <c r="G94" s="26">
        <f>G9-G48</f>
        <v>-7948.5359999999928</v>
      </c>
      <c r="H94" s="26"/>
      <c r="I94" s="26">
        <f t="shared" ref="I94:J94" si="49">I9-I48</f>
        <v>-7392.4449363430176</v>
      </c>
      <c r="J94" s="26">
        <f t="shared" si="49"/>
        <v>-7439.0345950944975</v>
      </c>
      <c r="K94" s="26">
        <f t="shared" ref="K94:L94" si="50">K9-K48</f>
        <v>-7092.8544664019064</v>
      </c>
      <c r="L94" s="26">
        <f t="shared" si="50"/>
        <v>-6996.6088893896813</v>
      </c>
      <c r="M94" s="26">
        <f t="shared" ref="M94:N94" si="51">M9-M48</f>
        <v>-7499.8844587409912</v>
      </c>
      <c r="N94" s="26">
        <f t="shared" si="51"/>
        <v>-6996.3029421222745</v>
      </c>
      <c r="O94" s="26">
        <f t="shared" ref="O94:P94" si="52">O9-O48</f>
        <v>-6819.2928573236277</v>
      </c>
      <c r="P94" s="26">
        <f t="shared" si="52"/>
        <v>-6766.8063236546586</v>
      </c>
      <c r="Q94" s="26">
        <f t="shared" ref="Q94:R94" si="53">Q9-Q48</f>
        <v>-6973.5959184915628</v>
      </c>
      <c r="R94" s="26">
        <f t="shared" si="53"/>
        <v>-6771.5589499698326</v>
      </c>
      <c r="S94" s="26">
        <f t="shared" ref="S94:T94" si="54">S9-S48</f>
        <v>-7310.2269097841781</v>
      </c>
      <c r="T94" s="26">
        <f t="shared" si="54"/>
        <v>-7005.2327162090369</v>
      </c>
      <c r="U94" s="26">
        <f t="shared" ref="U94:V94" si="55">U9-U48</f>
        <v>-6926.3433135164596</v>
      </c>
      <c r="V94" s="26">
        <f t="shared" si="55"/>
        <v>-6859.7156169287409</v>
      </c>
    </row>
    <row r="95" spans="1:22" ht="15" customHeight="1" x14ac:dyDescent="0.3">
      <c r="A95" s="1"/>
      <c r="B95" s="25" t="s">
        <v>7</v>
      </c>
      <c r="C95" s="26"/>
      <c r="D95" s="33">
        <f>D94/D$96*100</f>
        <v>-6.435567125933626</v>
      </c>
      <c r="E95" s="26"/>
      <c r="F95" s="33">
        <f>F94/F$96*100</f>
        <v>-6.2971197696561161</v>
      </c>
      <c r="G95" s="33">
        <f>G94/G$96*100</f>
        <v>-6.5204328241818583</v>
      </c>
      <c r="H95" s="26"/>
      <c r="I95" s="33">
        <f t="shared" ref="I95:J95" si="56">I94/I$96*100</f>
        <v>-5.9669770471506043</v>
      </c>
      <c r="J95" s="33">
        <f t="shared" si="56"/>
        <v>-6.2792826862864635</v>
      </c>
      <c r="K95" s="33">
        <f t="shared" ref="K95:L95" si="57">K94/K$96*100</f>
        <v>-5.9870723382032258</v>
      </c>
      <c r="L95" s="33">
        <f t="shared" si="57"/>
        <v>-5.7938612355101329</v>
      </c>
      <c r="M95" s="33">
        <f t="shared" ref="M95:N95" si="58">M94/M$96*100</f>
        <v>-6.2106215344123346</v>
      </c>
      <c r="N95" s="33">
        <f t="shared" si="58"/>
        <v>-5.6987954868750714</v>
      </c>
      <c r="O95" s="33">
        <f t="shared" ref="O95:P95" si="59">O94/O$96*100</f>
        <v>-5.5546130121127781</v>
      </c>
      <c r="P95" s="33">
        <f t="shared" si="59"/>
        <v>-5.5118604292602544</v>
      </c>
      <c r="Q95" s="33">
        <f t="shared" ref="Q95:R95" si="60">Q94/Q$96*100</f>
        <v>-5.7306095214586232</v>
      </c>
      <c r="R95" s="33">
        <f t="shared" si="60"/>
        <v>-5.5649269658241201</v>
      </c>
      <c r="S95" s="33">
        <f t="shared" ref="S95:T95" si="61">S94/S$96*100</f>
        <v>-5.995625961471859</v>
      </c>
      <c r="T95" s="33">
        <f t="shared" si="61"/>
        <v>-5.7711620503372263</v>
      </c>
      <c r="U95" s="33">
        <f t="shared" ref="U95:V95" si="62">U94/U$96*100</f>
        <v>-5.7061701299489549</v>
      </c>
      <c r="V95" s="33">
        <f t="shared" si="62"/>
        <v>-5.6512798429840823</v>
      </c>
    </row>
    <row r="96" spans="1:22" ht="15" customHeight="1" x14ac:dyDescent="0.3">
      <c r="A96" s="1"/>
      <c r="B96" s="21" t="s">
        <v>78</v>
      </c>
      <c r="C96" s="22"/>
      <c r="D96" s="11">
        <v>122307.72900000001</v>
      </c>
      <c r="E96" s="22"/>
      <c r="F96" s="11">
        <v>119671.505</v>
      </c>
      <c r="G96" s="11">
        <v>121901.969</v>
      </c>
      <c r="H96" s="22"/>
      <c r="I96" s="11">
        <v>123889.28058426357</v>
      </c>
      <c r="J96" s="11">
        <v>118469.49670447</v>
      </c>
      <c r="K96" s="11">
        <v>118469.49670447</v>
      </c>
      <c r="L96" s="11">
        <v>120759</v>
      </c>
      <c r="M96" s="11">
        <v>120759</v>
      </c>
      <c r="N96" s="11">
        <v>122768.1</v>
      </c>
      <c r="O96" s="11">
        <v>122768.1</v>
      </c>
      <c r="P96" s="11">
        <v>122768.1</v>
      </c>
      <c r="Q96" s="11">
        <v>121690.3</v>
      </c>
      <c r="R96" s="11">
        <v>121682.8</v>
      </c>
      <c r="S96" s="11">
        <v>121926</v>
      </c>
      <c r="T96" s="11">
        <v>121383.4</v>
      </c>
      <c r="U96" s="11">
        <v>121383.4</v>
      </c>
      <c r="V96" s="11">
        <v>121383.4</v>
      </c>
    </row>
  </sheetData>
  <mergeCells count="1">
    <mergeCell ref="B5:B6"/>
  </mergeCells>
  <phoneticPr fontId="19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21BE5-A627-40F1-86A4-2C70841F19F4}">
  <sheetPr>
    <tabColor rgb="FF13B5EA"/>
  </sheetPr>
  <dimension ref="A1:Z76"/>
  <sheetViews>
    <sheetView showGridLines="0" zoomScale="80" zoomScaleNormal="80" workbookViewId="0"/>
  </sheetViews>
  <sheetFormatPr defaultRowHeight="14.4" x14ac:dyDescent="0.3"/>
  <cols>
    <col min="1" max="1" width="40.6640625" customWidth="1"/>
    <col min="2" max="4" width="12.6640625" customWidth="1"/>
    <col min="5" max="5" width="12.88671875" customWidth="1"/>
    <col min="6" max="15" width="12.6640625" customWidth="1"/>
    <col min="17" max="20" width="12.6640625" customWidth="1"/>
    <col min="21" max="26" width="12.5546875" customWidth="1"/>
  </cols>
  <sheetData>
    <row r="1" spans="1:26" x14ac:dyDescent="0.3">
      <c r="A1" s="44" t="s">
        <v>165</v>
      </c>
      <c r="B1" s="44"/>
      <c r="Q1" s="47" t="s">
        <v>174</v>
      </c>
      <c r="R1" s="47"/>
      <c r="S1" s="47"/>
      <c r="T1" s="47"/>
    </row>
    <row r="2" spans="1:26" x14ac:dyDescent="0.3">
      <c r="A2" s="37"/>
      <c r="B2" s="38" t="s">
        <v>164</v>
      </c>
      <c r="C2" s="38" t="s">
        <v>170</v>
      </c>
      <c r="D2" s="38" t="s">
        <v>171</v>
      </c>
      <c r="E2" s="38" t="s">
        <v>172</v>
      </c>
      <c r="F2" s="38" t="s">
        <v>173</v>
      </c>
      <c r="G2" s="38" t="s">
        <v>175</v>
      </c>
      <c r="H2" s="38" t="s">
        <v>177</v>
      </c>
      <c r="I2" s="38" t="s">
        <v>178</v>
      </c>
      <c r="J2" s="38" t="s">
        <v>179</v>
      </c>
      <c r="K2" s="38" t="s">
        <v>180</v>
      </c>
      <c r="L2" s="38" t="s">
        <v>181</v>
      </c>
      <c r="M2" s="38" t="s">
        <v>182</v>
      </c>
      <c r="N2" s="38" t="s">
        <v>183</v>
      </c>
      <c r="O2" s="38" t="s">
        <v>192</v>
      </c>
      <c r="Q2" s="48" t="s">
        <v>173</v>
      </c>
      <c r="R2" s="48" t="s">
        <v>175</v>
      </c>
      <c r="S2" s="48" t="s">
        <v>177</v>
      </c>
      <c r="T2" s="48" t="s">
        <v>178</v>
      </c>
      <c r="U2" s="48" t="s">
        <v>179</v>
      </c>
      <c r="V2" s="48" t="s">
        <v>180</v>
      </c>
      <c r="W2" s="48" t="s">
        <v>181</v>
      </c>
      <c r="X2" s="48" t="s">
        <v>182</v>
      </c>
      <c r="Y2" s="48" t="s">
        <v>183</v>
      </c>
      <c r="Z2" s="48" t="s">
        <v>192</v>
      </c>
    </row>
    <row r="3" spans="1:26" x14ac:dyDescent="0.3">
      <c r="A3" s="39" t="s">
        <v>8</v>
      </c>
      <c r="B3" s="40">
        <v>-38.677192306793586</v>
      </c>
      <c r="C3" s="40">
        <v>-589.50000000002183</v>
      </c>
      <c r="D3" s="40">
        <v>-768.96300000000338</v>
      </c>
      <c r="E3" s="40">
        <v>-683.75100000000384</v>
      </c>
      <c r="F3" s="40">
        <v>-628.53585225455754</v>
      </c>
      <c r="G3" s="40">
        <v>-525.86800000000949</v>
      </c>
      <c r="H3" s="40">
        <v>-454.07300000001123</v>
      </c>
      <c r="I3" s="40">
        <v>-395.28435223716224</v>
      </c>
      <c r="J3" s="40">
        <v>-364.06414890381711</v>
      </c>
      <c r="K3" s="40">
        <v>-382.25796052884834</v>
      </c>
      <c r="L3" s="40">
        <v>-267.70123966667597</v>
      </c>
      <c r="M3" s="40">
        <v>-156.94536666667409</v>
      </c>
      <c r="N3" s="40">
        <v>-151.34702380666567</v>
      </c>
      <c r="O3" s="40">
        <v>-112.64475817934726</v>
      </c>
      <c r="Q3" s="40">
        <v>401.46005774545483</v>
      </c>
      <c r="R3" s="40">
        <v>178.32991000000038</v>
      </c>
      <c r="S3" s="40">
        <v>250.12490999999864</v>
      </c>
      <c r="T3" s="40">
        <v>308.91355776284763</v>
      </c>
      <c r="U3" s="40">
        <v>153.57555776285881</v>
      </c>
      <c r="V3" s="40">
        <v>135.38174613782758</v>
      </c>
      <c r="W3" s="40">
        <v>249.93846699999995</v>
      </c>
      <c r="X3" s="40">
        <v>360.69434000000183</v>
      </c>
      <c r="Y3" s="40">
        <v>366.29268286001025</v>
      </c>
      <c r="Z3" s="40">
        <v>404.99494848732866</v>
      </c>
    </row>
    <row r="4" spans="1:26" x14ac:dyDescent="0.3">
      <c r="A4" s="41" t="s">
        <v>82</v>
      </c>
      <c r="B4" s="42">
        <v>-2.6230000000000473</v>
      </c>
      <c r="C4" s="42">
        <v>-109.73900000000003</v>
      </c>
      <c r="D4" s="42">
        <v>-109.73900000000049</v>
      </c>
      <c r="E4" s="42">
        <v>1.6900000000000546</v>
      </c>
      <c r="F4" s="42">
        <v>1.6900000000000546</v>
      </c>
      <c r="G4" s="42">
        <v>57.813999999999851</v>
      </c>
      <c r="H4" s="42">
        <v>143.82099999999991</v>
      </c>
      <c r="I4" s="42">
        <v>175.31099999999969</v>
      </c>
      <c r="J4" s="42">
        <v>157.81700000000001</v>
      </c>
      <c r="K4" s="42">
        <v>157.81700000000001</v>
      </c>
      <c r="L4" s="42">
        <v>352.5344299999997</v>
      </c>
      <c r="M4" s="42">
        <v>414.24143000000004</v>
      </c>
      <c r="N4" s="42">
        <v>414.24229999999989</v>
      </c>
      <c r="O4" s="42">
        <v>355.16436625970255</v>
      </c>
      <c r="Q4" s="42">
        <v>7.2479100000005019</v>
      </c>
      <c r="R4" s="42">
        <v>63.371910000000298</v>
      </c>
      <c r="S4" s="42">
        <v>149.37891000000036</v>
      </c>
      <c r="T4" s="42">
        <v>180.86891000000014</v>
      </c>
      <c r="U4" s="42">
        <v>163.37491000000045</v>
      </c>
      <c r="V4" s="42">
        <v>163.37491000000045</v>
      </c>
      <c r="W4" s="42">
        <v>358.09234000000015</v>
      </c>
      <c r="X4" s="42">
        <v>419.79934000000048</v>
      </c>
      <c r="Y4" s="42">
        <v>419.80021000000033</v>
      </c>
      <c r="Z4" s="42">
        <v>360.72227625970299</v>
      </c>
    </row>
    <row r="5" spans="1:26" x14ac:dyDescent="0.3">
      <c r="A5" s="41" t="s">
        <v>127</v>
      </c>
      <c r="B5" s="42">
        <v>123.19200000000001</v>
      </c>
      <c r="C5" s="42">
        <v>-109.65099999999984</v>
      </c>
      <c r="D5" s="42">
        <v>-145.14199999999983</v>
      </c>
      <c r="E5" s="42">
        <v>-129.76899999999932</v>
      </c>
      <c r="F5" s="42">
        <v>-129.76899999999932</v>
      </c>
      <c r="G5" s="42">
        <v>-126.46299999999974</v>
      </c>
      <c r="H5" s="42">
        <v>-126.46300000000065</v>
      </c>
      <c r="I5" s="42">
        <v>-124.46300000000065</v>
      </c>
      <c r="J5" s="42">
        <v>-146.09699999999975</v>
      </c>
      <c r="K5" s="42">
        <v>-159.09699999999975</v>
      </c>
      <c r="L5" s="42">
        <v>-259.61300000000028</v>
      </c>
      <c r="M5" s="42">
        <v>-251.9340000000002</v>
      </c>
      <c r="N5" s="42">
        <v>-251.9340000000002</v>
      </c>
      <c r="O5" s="42">
        <v>-259.49000000000069</v>
      </c>
      <c r="Q5" s="42">
        <v>20.019000000000233</v>
      </c>
      <c r="R5" s="42">
        <v>23.324999999999818</v>
      </c>
      <c r="S5" s="42">
        <v>23.324999999998909</v>
      </c>
      <c r="T5" s="42">
        <v>25.324999999998909</v>
      </c>
      <c r="U5" s="42">
        <v>3.6909999999998035</v>
      </c>
      <c r="V5" s="42">
        <v>-9.3090000000001965</v>
      </c>
      <c r="W5" s="42">
        <v>-109.82500000000073</v>
      </c>
      <c r="X5" s="42">
        <v>-102.14600000000064</v>
      </c>
      <c r="Y5" s="42">
        <v>-102.14600000000064</v>
      </c>
      <c r="Z5" s="42">
        <v>-109.70200000000114</v>
      </c>
    </row>
    <row r="6" spans="1:26" x14ac:dyDescent="0.3">
      <c r="A6" s="41" t="s">
        <v>83</v>
      </c>
      <c r="B6" s="42">
        <v>-378.00400000000081</v>
      </c>
      <c r="C6" s="42">
        <v>-478.67900000000009</v>
      </c>
      <c r="D6" s="42">
        <v>-562.67900000000009</v>
      </c>
      <c r="E6" s="42">
        <v>-562.67900000000009</v>
      </c>
      <c r="F6" s="42">
        <v>-507.46385225454833</v>
      </c>
      <c r="G6" s="42">
        <v>-390.67900000000009</v>
      </c>
      <c r="H6" s="42">
        <v>-390.67900000000009</v>
      </c>
      <c r="I6" s="42">
        <v>-390.67900000000009</v>
      </c>
      <c r="J6" s="42">
        <v>-390.67900000000009</v>
      </c>
      <c r="K6" s="42">
        <v>-390.67900000000009</v>
      </c>
      <c r="L6" s="42">
        <v>-390.67900000000009</v>
      </c>
      <c r="M6" s="42">
        <v>-363.67900000000009</v>
      </c>
      <c r="N6" s="42">
        <v>-363.67900000000009</v>
      </c>
      <c r="O6" s="42">
        <v>-273.67900000000009</v>
      </c>
      <c r="Q6" s="42">
        <v>-118.67285225454907</v>
      </c>
      <c r="R6" s="42">
        <v>-1.8880000000008295</v>
      </c>
      <c r="S6" s="42">
        <v>-1.8880000000008295</v>
      </c>
      <c r="T6" s="42">
        <v>-1.8880000000008295</v>
      </c>
      <c r="U6" s="42">
        <v>-1.8880000000008295</v>
      </c>
      <c r="V6" s="42">
        <v>-1.8880000000008295</v>
      </c>
      <c r="W6" s="42">
        <v>-1.8880000000008295</v>
      </c>
      <c r="X6" s="42">
        <v>25.111999999999171</v>
      </c>
      <c r="Y6" s="42">
        <v>25.111999999999171</v>
      </c>
      <c r="Z6" s="42">
        <v>115.11199999999917</v>
      </c>
    </row>
    <row r="7" spans="1:26" x14ac:dyDescent="0.3">
      <c r="A7" s="41" t="s">
        <v>4</v>
      </c>
      <c r="B7" s="42">
        <v>244.23400000000038</v>
      </c>
      <c r="C7" s="42">
        <v>123.42899999999281</v>
      </c>
      <c r="D7" s="42">
        <v>97.467000000003281</v>
      </c>
      <c r="E7" s="42">
        <v>102.81799999999839</v>
      </c>
      <c r="F7" s="42">
        <v>102.81800000000203</v>
      </c>
      <c r="G7" s="42">
        <v>111.57900000000154</v>
      </c>
      <c r="H7" s="42">
        <v>114.4189999999935</v>
      </c>
      <c r="I7" s="42">
        <v>124.10264776284748</v>
      </c>
      <c r="J7" s="42">
        <v>125.48664776285204</v>
      </c>
      <c r="K7" s="42">
        <v>129.29283613782172</v>
      </c>
      <c r="L7" s="42">
        <v>111.17812699999467</v>
      </c>
      <c r="M7" s="42">
        <v>142.30299999999352</v>
      </c>
      <c r="N7" s="42">
        <v>146.99147286000061</v>
      </c>
      <c r="O7" s="42">
        <v>134.60967222761974</v>
      </c>
      <c r="Q7" s="42">
        <v>317.05500000000575</v>
      </c>
      <c r="R7" s="42">
        <v>1.8000000002757588E-2</v>
      </c>
      <c r="S7" s="42">
        <v>2.8579999999947177</v>
      </c>
      <c r="T7" s="42">
        <v>12.541647762848697</v>
      </c>
      <c r="U7" s="42">
        <v>13.925647762853259</v>
      </c>
      <c r="V7" s="42">
        <v>17.731836137822938</v>
      </c>
      <c r="W7" s="42">
        <v>-0.38287300000411051</v>
      </c>
      <c r="X7" s="42">
        <v>30.741999999994732</v>
      </c>
      <c r="Y7" s="42">
        <v>35.430472860001828</v>
      </c>
      <c r="Z7" s="42">
        <v>23.048672227620955</v>
      </c>
    </row>
    <row r="8" spans="1:26" x14ac:dyDescent="0.3">
      <c r="A8" s="41" t="s">
        <v>84</v>
      </c>
      <c r="B8" s="42">
        <v>202.30299999999988</v>
      </c>
      <c r="C8" s="42">
        <v>68.631999999999607</v>
      </c>
      <c r="D8" s="42">
        <v>38.460000000000946</v>
      </c>
      <c r="E8" s="42">
        <v>40.587999999999738</v>
      </c>
      <c r="F8" s="42">
        <v>40.587999999999738</v>
      </c>
      <c r="G8" s="42">
        <v>15.359000000000378</v>
      </c>
      <c r="H8" s="42">
        <v>5.3590000000003783</v>
      </c>
      <c r="I8" s="42">
        <v>21.359000000000378</v>
      </c>
      <c r="J8" s="42">
        <v>-80.640999999999622</v>
      </c>
      <c r="K8" s="42">
        <v>-105.64099999999962</v>
      </c>
      <c r="L8" s="42">
        <v>-147.64099999999962</v>
      </c>
      <c r="M8" s="42">
        <v>-163.64099999999962</v>
      </c>
      <c r="N8" s="42">
        <v>-163.64099999999962</v>
      </c>
      <c r="O8" s="42">
        <v>-147.64099999999962</v>
      </c>
      <c r="Q8" s="42">
        <v>99.82799999999952</v>
      </c>
      <c r="R8" s="42">
        <v>74.59900000000016</v>
      </c>
      <c r="S8" s="42">
        <v>64.59900000000016</v>
      </c>
      <c r="T8" s="42">
        <v>80.59900000000016</v>
      </c>
      <c r="U8" s="42">
        <v>-21.40099999999984</v>
      </c>
      <c r="V8" s="42">
        <v>-46.40099999999984</v>
      </c>
      <c r="W8" s="42">
        <v>-88.40099999999984</v>
      </c>
      <c r="X8" s="42">
        <v>-104.40099999999984</v>
      </c>
      <c r="Y8" s="42">
        <v>-104.40099999999984</v>
      </c>
      <c r="Z8" s="42">
        <v>-88.40099999999984</v>
      </c>
    </row>
    <row r="9" spans="1:26" x14ac:dyDescent="0.3">
      <c r="A9" s="41" t="s">
        <v>85</v>
      </c>
      <c r="B9" s="42">
        <v>76.616000000000895</v>
      </c>
      <c r="C9" s="42">
        <v>-14.670000000000073</v>
      </c>
      <c r="D9" s="42">
        <v>-18.567999999999302</v>
      </c>
      <c r="E9" s="42">
        <v>-17.802999999999884</v>
      </c>
      <c r="F9" s="42">
        <v>-17.802999999999884</v>
      </c>
      <c r="G9" s="42">
        <v>-30.17699999999968</v>
      </c>
      <c r="H9" s="42">
        <v>-30.17699999999968</v>
      </c>
      <c r="I9" s="42">
        <v>-35.17699999999968</v>
      </c>
      <c r="J9" s="42">
        <v>-68.17699999999968</v>
      </c>
      <c r="K9" s="42">
        <v>-67.17699999999968</v>
      </c>
      <c r="L9" s="42">
        <v>-83.17699999999968</v>
      </c>
      <c r="M9" s="42">
        <v>-83.17699999999968</v>
      </c>
      <c r="N9" s="42">
        <v>-83.17699999999968</v>
      </c>
      <c r="O9" s="42">
        <v>-75.17699999999968</v>
      </c>
      <c r="Q9" s="42">
        <v>70.371999999999389</v>
      </c>
      <c r="R9" s="42">
        <v>57.997999999999593</v>
      </c>
      <c r="S9" s="42">
        <v>57.997999999999593</v>
      </c>
      <c r="T9" s="42">
        <v>52.997999999999593</v>
      </c>
      <c r="U9" s="42">
        <v>19.997999999999593</v>
      </c>
      <c r="V9" s="42">
        <v>20.997999999999593</v>
      </c>
      <c r="W9" s="42">
        <v>4.9979999999995925</v>
      </c>
      <c r="X9" s="42">
        <v>4.9979999999995925</v>
      </c>
      <c r="Y9" s="42">
        <v>4.9979999999995925</v>
      </c>
      <c r="Z9" s="42">
        <v>12.997999999999593</v>
      </c>
    </row>
    <row r="10" spans="1:26" x14ac:dyDescent="0.3">
      <c r="A10" s="41" t="s">
        <v>146</v>
      </c>
      <c r="B10" s="42">
        <v>-7.3701923067876933</v>
      </c>
      <c r="C10" s="42">
        <v>-1.2829999999999941</v>
      </c>
      <c r="D10" s="42">
        <v>-1.2829999999999941</v>
      </c>
      <c r="E10" s="42">
        <v>-2.5549999999999997</v>
      </c>
      <c r="F10" s="42">
        <v>-2.5549999999999997</v>
      </c>
      <c r="G10" s="42">
        <v>-6.4399999999999977</v>
      </c>
      <c r="H10" s="42">
        <v>-7.4919999999999973</v>
      </c>
      <c r="I10" s="42">
        <v>-7.8769999999999953</v>
      </c>
      <c r="J10" s="42">
        <v>-7.6629999999999967</v>
      </c>
      <c r="K10" s="42">
        <v>-7.6629999999999967</v>
      </c>
      <c r="L10" s="42">
        <v>-10.007999999999996</v>
      </c>
      <c r="M10" s="42">
        <v>-10.762999999999998</v>
      </c>
      <c r="N10" s="42">
        <v>-9.8539999999999992</v>
      </c>
      <c r="O10" s="42">
        <v>-6.1359999999999957</v>
      </c>
      <c r="Q10" s="42">
        <v>1.1009999999999991</v>
      </c>
      <c r="R10" s="42">
        <v>-2.7839999999999989</v>
      </c>
      <c r="S10" s="42">
        <v>-3.8359999999999985</v>
      </c>
      <c r="T10" s="42">
        <v>-4.2209999999999965</v>
      </c>
      <c r="U10" s="42">
        <v>-4.0069999999999979</v>
      </c>
      <c r="V10" s="42">
        <v>-4.0069999999999979</v>
      </c>
      <c r="W10" s="42">
        <v>-6.3519999999999968</v>
      </c>
      <c r="X10" s="42">
        <v>-7.1069999999999993</v>
      </c>
      <c r="Y10" s="42">
        <v>-6.1980000000000004</v>
      </c>
      <c r="Z10" s="42">
        <v>-2.4799999999999969</v>
      </c>
    </row>
    <row r="11" spans="1:26" x14ac:dyDescent="0.3">
      <c r="A11" s="41" t="s">
        <v>147</v>
      </c>
      <c r="B11" s="42">
        <v>-5.5870000000000033</v>
      </c>
      <c r="C11" s="42">
        <v>0.63599999999999568</v>
      </c>
      <c r="D11" s="42">
        <v>0.69599999999999795</v>
      </c>
      <c r="E11" s="42">
        <v>0.69999999999999574</v>
      </c>
      <c r="F11" s="42">
        <v>0.69999999999999574</v>
      </c>
      <c r="G11" s="42">
        <v>7.3999999999998067E-2</v>
      </c>
      <c r="H11" s="42">
        <v>-5.9260000000000019</v>
      </c>
      <c r="I11" s="42">
        <v>-0.92600000000000193</v>
      </c>
      <c r="J11" s="42">
        <v>-0.92600000000000193</v>
      </c>
      <c r="K11" s="42">
        <v>7.3999999999998067E-2</v>
      </c>
      <c r="L11" s="42">
        <v>-0.92600000000000193</v>
      </c>
      <c r="M11" s="42">
        <v>-0.92600000000000193</v>
      </c>
      <c r="N11" s="42">
        <v>-0.92600000000000193</v>
      </c>
      <c r="O11" s="42">
        <v>-0.92600000000000193</v>
      </c>
      <c r="Q11" s="42">
        <v>4.2999999999999261E-2</v>
      </c>
      <c r="R11" s="42">
        <v>-0.58299999999999841</v>
      </c>
      <c r="S11" s="42">
        <v>-6.5829999999999984</v>
      </c>
      <c r="T11" s="42">
        <v>-1.5829999999999984</v>
      </c>
      <c r="U11" s="42">
        <v>-1.5829999999999984</v>
      </c>
      <c r="V11" s="42">
        <v>-0.58299999999999841</v>
      </c>
      <c r="W11" s="42">
        <v>-1.5829999999999984</v>
      </c>
      <c r="X11" s="42">
        <v>-1.5829999999999984</v>
      </c>
      <c r="Y11" s="42">
        <v>-1.5829999999999984</v>
      </c>
      <c r="Z11" s="42">
        <v>-1.5829999999999984</v>
      </c>
    </row>
    <row r="12" spans="1:26" x14ac:dyDescent="0.3">
      <c r="A12" s="41" t="s">
        <v>148</v>
      </c>
      <c r="B12" s="42">
        <v>-291.4380000000001</v>
      </c>
      <c r="C12" s="42">
        <v>-68.174999999999955</v>
      </c>
      <c r="D12" s="42">
        <v>-68.174999999999955</v>
      </c>
      <c r="E12" s="42">
        <v>-116.74099999999999</v>
      </c>
      <c r="F12" s="42">
        <v>-116.74099999999999</v>
      </c>
      <c r="G12" s="42">
        <v>-156.93499999999995</v>
      </c>
      <c r="H12" s="42">
        <v>-156.93499999999995</v>
      </c>
      <c r="I12" s="42">
        <v>-156.93499999999995</v>
      </c>
      <c r="J12" s="42">
        <v>46.815203333332875</v>
      </c>
      <c r="K12" s="42">
        <v>60.815203333332875</v>
      </c>
      <c r="L12" s="42">
        <v>160.63020333333293</v>
      </c>
      <c r="M12" s="42">
        <v>160.63020333333293</v>
      </c>
      <c r="N12" s="42">
        <v>160.63020333333293</v>
      </c>
      <c r="O12" s="42">
        <v>160.63020333333293</v>
      </c>
      <c r="Q12" s="42">
        <v>4.4670000000000982</v>
      </c>
      <c r="R12" s="42">
        <v>-35.726999999999862</v>
      </c>
      <c r="S12" s="42">
        <v>-35.726999999999862</v>
      </c>
      <c r="T12" s="42">
        <v>-35.726999999999862</v>
      </c>
      <c r="U12" s="42">
        <v>-18.535000000000082</v>
      </c>
      <c r="V12" s="42">
        <v>-4.5350000000000819</v>
      </c>
      <c r="W12" s="42">
        <v>95.279999999999973</v>
      </c>
      <c r="X12" s="42">
        <v>95.279999999999973</v>
      </c>
      <c r="Y12" s="42">
        <v>95.279999999999973</v>
      </c>
      <c r="Z12" s="42">
        <v>95.279999999999973</v>
      </c>
    </row>
    <row r="13" spans="1:26" x14ac:dyDescent="0.3">
      <c r="A13" s="39" t="s">
        <v>86</v>
      </c>
      <c r="B13" s="40">
        <v>293.16331201081221</v>
      </c>
      <c r="C13" s="40">
        <v>161.81478410798309</v>
      </c>
      <c r="D13" s="40">
        <v>144.31008655971027</v>
      </c>
      <c r="E13" s="40">
        <v>144.31008655971027</v>
      </c>
      <c r="F13" s="40">
        <v>10.19943519251774</v>
      </c>
      <c r="G13" s="40">
        <v>-24.95891099586197</v>
      </c>
      <c r="H13" s="40">
        <v>38.347554692727499</v>
      </c>
      <c r="I13" s="40">
        <v>-19.393418052576635</v>
      </c>
      <c r="J13" s="40">
        <v>-14.550499311284966</v>
      </c>
      <c r="K13" s="40">
        <v>16.207556570956058</v>
      </c>
      <c r="L13" s="40">
        <v>7.1673963539496981</v>
      </c>
      <c r="M13" s="40">
        <v>99.49433408929508</v>
      </c>
      <c r="N13" s="40">
        <v>127.2328067045446</v>
      </c>
      <c r="O13" s="40">
        <v>17.835279769805311</v>
      </c>
      <c r="Q13" s="40">
        <v>218.21843519251752</v>
      </c>
      <c r="R13" s="40">
        <v>183.06008900413781</v>
      </c>
      <c r="S13" s="40">
        <v>246.36655469272728</v>
      </c>
      <c r="T13" s="40">
        <v>188.62558194742314</v>
      </c>
      <c r="U13" s="40">
        <v>193.46850068871481</v>
      </c>
      <c r="V13" s="40">
        <v>224.22655657095584</v>
      </c>
      <c r="W13" s="40">
        <v>215.18639635394948</v>
      </c>
      <c r="X13" s="40">
        <v>307.51333408929486</v>
      </c>
      <c r="Y13" s="40">
        <v>335.25180670454438</v>
      </c>
      <c r="Z13" s="40">
        <v>225.85427976980509</v>
      </c>
    </row>
    <row r="14" spans="1:26" x14ac:dyDescent="0.3">
      <c r="A14" s="41" t="s">
        <v>87</v>
      </c>
      <c r="B14" s="42">
        <v>159.56187422998329</v>
      </c>
      <c r="C14" s="42">
        <v>159.48806399999995</v>
      </c>
      <c r="D14" s="42">
        <v>159.48806399999995</v>
      </c>
      <c r="E14" s="42">
        <v>159.48806399999995</v>
      </c>
      <c r="F14" s="42">
        <v>159.48806399999995</v>
      </c>
      <c r="G14" s="42">
        <v>8.6605195309280703</v>
      </c>
      <c r="H14" s="42">
        <v>-139.87355846907195</v>
      </c>
      <c r="I14" s="42">
        <v>-139.87355846907195</v>
      </c>
      <c r="J14" s="42">
        <v>-128.62958846907196</v>
      </c>
      <c r="K14" s="42">
        <v>-108.42531799999978</v>
      </c>
      <c r="L14" s="42">
        <v>-108.425318</v>
      </c>
      <c r="M14" s="42">
        <v>-108.425318</v>
      </c>
      <c r="N14" s="42">
        <v>-108.425318</v>
      </c>
      <c r="O14" s="42">
        <v>-109.36653285999995</v>
      </c>
      <c r="Q14" s="42">
        <v>301.14206399999995</v>
      </c>
      <c r="R14" s="42">
        <v>150.31451953092807</v>
      </c>
      <c r="S14" s="42">
        <v>1.7804415309280444</v>
      </c>
      <c r="T14" s="42">
        <v>1.7804415309280444</v>
      </c>
      <c r="U14" s="42">
        <v>13.024411530928035</v>
      </c>
      <c r="V14" s="42">
        <v>33.228682000000219</v>
      </c>
      <c r="W14" s="42">
        <v>33.228681999999992</v>
      </c>
      <c r="X14" s="42">
        <v>33.228681999999992</v>
      </c>
      <c r="Y14" s="42">
        <v>33.228681999999992</v>
      </c>
      <c r="Z14" s="42">
        <v>32.287467140000047</v>
      </c>
    </row>
    <row r="15" spans="1:26" x14ac:dyDescent="0.3">
      <c r="A15" s="41" t="s">
        <v>88</v>
      </c>
      <c r="B15" s="42">
        <v>-10.554641568036459</v>
      </c>
      <c r="C15" s="42">
        <v>-13.889522077485196</v>
      </c>
      <c r="D15" s="42">
        <v>-31.024952079361981</v>
      </c>
      <c r="E15" s="42">
        <v>-31.024952079361981</v>
      </c>
      <c r="F15" s="42">
        <v>-31.024952079361981</v>
      </c>
      <c r="G15" s="42">
        <v>-9.4474230793621246</v>
      </c>
      <c r="H15" s="42">
        <v>10.856923920637939</v>
      </c>
      <c r="I15" s="42">
        <v>11.701325920638055</v>
      </c>
      <c r="J15" s="42">
        <v>11.474972920637924</v>
      </c>
      <c r="K15" s="42">
        <v>10.776524420637998</v>
      </c>
      <c r="L15" s="42">
        <v>4.8701665000000389</v>
      </c>
      <c r="M15" s="42">
        <v>31.036032750000061</v>
      </c>
      <c r="N15" s="42">
        <v>36.372487869999986</v>
      </c>
      <c r="O15" s="42">
        <v>4.6812946499998702</v>
      </c>
      <c r="Q15" s="42">
        <v>-47.388952079362014</v>
      </c>
      <c r="R15" s="42">
        <v>-25.811423079362157</v>
      </c>
      <c r="S15" s="42">
        <v>-5.5070760793620934</v>
      </c>
      <c r="T15" s="42">
        <v>-4.6626740793619774</v>
      </c>
      <c r="U15" s="42">
        <v>-4.8890270793621085</v>
      </c>
      <c r="V15" s="42">
        <v>-5.5874755793620352</v>
      </c>
      <c r="W15" s="42">
        <v>-11.493833499999994</v>
      </c>
      <c r="X15" s="42">
        <v>14.672032750000028</v>
      </c>
      <c r="Y15" s="42">
        <v>20.008487869999954</v>
      </c>
      <c r="Z15" s="42">
        <v>-11.682705350000163</v>
      </c>
    </row>
    <row r="16" spans="1:26" x14ac:dyDescent="0.3">
      <c r="A16" s="41" t="s">
        <v>89</v>
      </c>
      <c r="B16" s="42">
        <v>54.593123385320553</v>
      </c>
      <c r="C16" s="42">
        <v>43.593999999999994</v>
      </c>
      <c r="D16" s="42">
        <v>43.593999999999994</v>
      </c>
      <c r="E16" s="42">
        <v>43.593999999999994</v>
      </c>
      <c r="F16" s="42">
        <v>43.593999999999994</v>
      </c>
      <c r="G16" s="42">
        <v>49.420999999999992</v>
      </c>
      <c r="H16" s="42">
        <v>50.784999999999968</v>
      </c>
      <c r="I16" s="42">
        <v>54.509999999999991</v>
      </c>
      <c r="J16" s="42">
        <v>48.521999999999991</v>
      </c>
      <c r="K16" s="42">
        <v>48.521999999999991</v>
      </c>
      <c r="L16" s="42">
        <v>46.521999999999991</v>
      </c>
      <c r="M16" s="42">
        <v>48.521999999999991</v>
      </c>
      <c r="N16" s="42">
        <v>48.521999999999991</v>
      </c>
      <c r="O16" s="42">
        <v>47.521999999999991</v>
      </c>
      <c r="Q16" s="42">
        <v>11.886000000000024</v>
      </c>
      <c r="R16" s="42">
        <v>17.713000000000022</v>
      </c>
      <c r="S16" s="42">
        <v>19.076999999999998</v>
      </c>
      <c r="T16" s="42">
        <v>22.802000000000021</v>
      </c>
      <c r="U16" s="42">
        <v>16.814000000000021</v>
      </c>
      <c r="V16" s="42">
        <v>16.814000000000021</v>
      </c>
      <c r="W16" s="42">
        <v>14.814000000000021</v>
      </c>
      <c r="X16" s="42">
        <v>16.814000000000021</v>
      </c>
      <c r="Y16" s="42">
        <v>16.814000000000021</v>
      </c>
      <c r="Z16" s="42">
        <v>15.814000000000021</v>
      </c>
    </row>
    <row r="17" spans="1:26" x14ac:dyDescent="0.3">
      <c r="A17" s="41" t="s">
        <v>90</v>
      </c>
      <c r="B17" s="42">
        <v>-15.274556314285267</v>
      </c>
      <c r="C17" s="42">
        <v>-15.253898839047618</v>
      </c>
      <c r="D17" s="42">
        <v>-15.253898839047618</v>
      </c>
      <c r="E17" s="42">
        <v>-15.253898839047618</v>
      </c>
      <c r="F17" s="42">
        <v>-15.253898839047618</v>
      </c>
      <c r="G17" s="42">
        <v>-15.253814839047619</v>
      </c>
      <c r="H17" s="42">
        <v>-15.25389883904762</v>
      </c>
      <c r="I17" s="42">
        <v>-15.25389883904762</v>
      </c>
      <c r="J17" s="42">
        <v>-15.25389883904762</v>
      </c>
      <c r="K17" s="42">
        <v>-15.25389883904762</v>
      </c>
      <c r="L17" s="42">
        <v>-12.722912070000001</v>
      </c>
      <c r="M17" s="42">
        <v>-12.722912069999998</v>
      </c>
      <c r="N17" s="42">
        <v>-12.597868</v>
      </c>
      <c r="O17" s="42">
        <v>-10.58439452</v>
      </c>
      <c r="Q17" s="42">
        <v>-13.909898839047617</v>
      </c>
      <c r="R17" s="42">
        <v>-13.909814839047618</v>
      </c>
      <c r="S17" s="42">
        <v>-13.909898839047619</v>
      </c>
      <c r="T17" s="42">
        <v>-13.909898839047619</v>
      </c>
      <c r="U17" s="42">
        <v>-13.909898839047619</v>
      </c>
      <c r="V17" s="42">
        <v>-13.909898839047619</v>
      </c>
      <c r="W17" s="42">
        <v>-11.37891207</v>
      </c>
      <c r="X17" s="42">
        <v>-11.378912069999997</v>
      </c>
      <c r="Y17" s="42">
        <v>-11.253867999999999</v>
      </c>
      <c r="Z17" s="42">
        <v>-9.2403945199999988</v>
      </c>
    </row>
    <row r="18" spans="1:26" x14ac:dyDescent="0.3">
      <c r="A18" s="41" t="s">
        <v>91</v>
      </c>
      <c r="B18" s="42">
        <v>41.039764455076977</v>
      </c>
      <c r="C18" s="42">
        <v>-40.401135975484351</v>
      </c>
      <c r="D18" s="42">
        <v>-40.770403521880098</v>
      </c>
      <c r="E18" s="42">
        <v>-40.770403521880098</v>
      </c>
      <c r="F18" s="42">
        <v>-174.88105488907266</v>
      </c>
      <c r="G18" s="42">
        <v>-79.12789624051959</v>
      </c>
      <c r="H18" s="42">
        <v>105.07363732378917</v>
      </c>
      <c r="I18" s="42">
        <v>42.627316359775705</v>
      </c>
      <c r="J18" s="42">
        <v>41.654116359775912</v>
      </c>
      <c r="K18" s="42">
        <v>59.990457846025379</v>
      </c>
      <c r="L18" s="42">
        <v>59.214518846025953</v>
      </c>
      <c r="M18" s="42">
        <v>126.52244385227527</v>
      </c>
      <c r="N18" s="42">
        <v>145.56017970227572</v>
      </c>
      <c r="O18" s="42">
        <v>62.897548389805365</v>
      </c>
      <c r="Q18" s="42">
        <v>-45.35805488907252</v>
      </c>
      <c r="R18" s="42">
        <v>50.395103759480548</v>
      </c>
      <c r="S18" s="42">
        <v>234.59663732378931</v>
      </c>
      <c r="T18" s="42">
        <v>172.15031635977584</v>
      </c>
      <c r="U18" s="42">
        <v>171.17711635977605</v>
      </c>
      <c r="V18" s="42">
        <v>189.51345784602552</v>
      </c>
      <c r="W18" s="42">
        <v>188.73751884602609</v>
      </c>
      <c r="X18" s="42">
        <v>256.04544385227541</v>
      </c>
      <c r="Y18" s="42">
        <v>275.08317970227586</v>
      </c>
      <c r="Z18" s="42">
        <v>192.4205483898055</v>
      </c>
    </row>
    <row r="19" spans="1:26" x14ac:dyDescent="0.3">
      <c r="A19" s="41" t="s">
        <v>92</v>
      </c>
      <c r="B19" s="42">
        <v>29.170000000000016</v>
      </c>
      <c r="C19" s="42">
        <v>29.170000000000016</v>
      </c>
      <c r="D19" s="42">
        <v>29.170000000000016</v>
      </c>
      <c r="E19" s="42">
        <v>29.170000000000016</v>
      </c>
      <c r="F19" s="42">
        <v>29.170000000000016</v>
      </c>
      <c r="G19" s="42">
        <v>13.569000000000017</v>
      </c>
      <c r="H19" s="42">
        <v>13.569000000000017</v>
      </c>
      <c r="I19" s="42">
        <v>13.569000000000017</v>
      </c>
      <c r="J19" s="42">
        <v>13.569000000000017</v>
      </c>
      <c r="K19" s="42">
        <v>13.569000000000017</v>
      </c>
      <c r="L19" s="42">
        <v>13.569000000000017</v>
      </c>
      <c r="M19" s="42">
        <v>13.569000000000017</v>
      </c>
      <c r="N19" s="42">
        <v>13.569000000000017</v>
      </c>
      <c r="O19" s="42">
        <v>13.569000000000017</v>
      </c>
      <c r="Q19" s="42">
        <v>16.601999999999975</v>
      </c>
      <c r="R19" s="42">
        <v>1.0009999999999764</v>
      </c>
      <c r="S19" s="42">
        <v>1.0009999999999764</v>
      </c>
      <c r="T19" s="42">
        <v>1.0009999999999764</v>
      </c>
      <c r="U19" s="42">
        <v>1.0009999999999764</v>
      </c>
      <c r="V19" s="42">
        <v>1.0009999999999764</v>
      </c>
      <c r="W19" s="42">
        <v>1.0009999999999764</v>
      </c>
      <c r="X19" s="42">
        <v>1.0009999999999764</v>
      </c>
      <c r="Y19" s="42">
        <v>1.0009999999999764</v>
      </c>
      <c r="Z19" s="42">
        <v>1.0009999999999764</v>
      </c>
    </row>
    <row r="20" spans="1:26" x14ac:dyDescent="0.3">
      <c r="A20" s="41" t="s">
        <v>93</v>
      </c>
      <c r="B20" s="42">
        <v>9.1844099999999855</v>
      </c>
      <c r="C20" s="42">
        <v>6.4638289999999898</v>
      </c>
      <c r="D20" s="42">
        <v>6.4638289999999898</v>
      </c>
      <c r="E20" s="42">
        <v>6.4638289999999898</v>
      </c>
      <c r="F20" s="42">
        <v>6.4638289999999898</v>
      </c>
      <c r="G20" s="42">
        <v>-0.56593600000000777</v>
      </c>
      <c r="H20" s="42">
        <v>-0.86164600000000746</v>
      </c>
      <c r="I20" s="42">
        <v>0.23682099999999195</v>
      </c>
      <c r="J20" s="42">
        <v>2.4339999999995143E-2</v>
      </c>
      <c r="K20" s="42">
        <v>-0.72381300000000692</v>
      </c>
      <c r="L20" s="42">
        <v>-0.80090900000000431</v>
      </c>
      <c r="M20" s="42">
        <v>-0.70471000000000572</v>
      </c>
      <c r="N20" s="42">
        <v>-0.82002200000000869</v>
      </c>
      <c r="O20" s="42">
        <v>-1.2175128500000056</v>
      </c>
      <c r="Q20" s="42">
        <v>6.4638289999999898</v>
      </c>
      <c r="R20" s="42">
        <v>-0.56593600000000777</v>
      </c>
      <c r="S20" s="42">
        <v>-0.86164600000000746</v>
      </c>
      <c r="T20" s="42">
        <v>0.23682099999999195</v>
      </c>
      <c r="U20" s="42">
        <v>2.4339999999995143E-2</v>
      </c>
      <c r="V20" s="42">
        <v>-0.72381300000000692</v>
      </c>
      <c r="W20" s="42">
        <v>-0.80090900000000431</v>
      </c>
      <c r="X20" s="42">
        <v>-0.70471000000000572</v>
      </c>
      <c r="Y20" s="42">
        <v>-0.82002200000000869</v>
      </c>
      <c r="Z20" s="42">
        <v>-1.2175128500000056</v>
      </c>
    </row>
    <row r="21" spans="1:26" x14ac:dyDescent="0.3">
      <c r="A21" s="41" t="s">
        <v>155</v>
      </c>
      <c r="B21" s="42">
        <v>-1.108725143689469</v>
      </c>
      <c r="C21" s="42">
        <v>-20.073619000000036</v>
      </c>
      <c r="D21" s="42">
        <v>-20.073619000000036</v>
      </c>
      <c r="E21" s="42">
        <v>-20.073619000000036</v>
      </c>
      <c r="F21" s="42">
        <v>-20.073619000000036</v>
      </c>
      <c r="G21" s="42">
        <v>-17.491847460772988</v>
      </c>
      <c r="H21" s="42">
        <v>-21.689760620761035</v>
      </c>
      <c r="I21" s="42">
        <v>-21.452595132093023</v>
      </c>
      <c r="J21" s="42">
        <v>-22.870418407466019</v>
      </c>
      <c r="K21" s="42">
        <v>-29.575121180027054</v>
      </c>
      <c r="L21" s="42">
        <v>-31.95569499105423</v>
      </c>
      <c r="M21" s="42">
        <v>-33.16473533610656</v>
      </c>
      <c r="N21" s="42">
        <v>-34.513260837737135</v>
      </c>
      <c r="O21" s="42">
        <v>-33.210855060000029</v>
      </c>
      <c r="Q21" s="42">
        <v>-10.076619000000022</v>
      </c>
      <c r="R21" s="42">
        <v>-7.4948474607729736</v>
      </c>
      <c r="S21" s="42">
        <v>-11.692760620761021</v>
      </c>
      <c r="T21" s="42">
        <v>-11.455595132093009</v>
      </c>
      <c r="U21" s="42">
        <v>-12.873418407466005</v>
      </c>
      <c r="V21" s="42">
        <v>-19.57812118002704</v>
      </c>
      <c r="W21" s="42">
        <v>-21.958694991054216</v>
      </c>
      <c r="X21" s="42">
        <v>-23.167735336106546</v>
      </c>
      <c r="Y21" s="42">
        <v>-24.516260837737121</v>
      </c>
      <c r="Z21" s="42">
        <v>-23.213855060000014</v>
      </c>
    </row>
    <row r="22" spans="1:26" x14ac:dyDescent="0.3">
      <c r="A22" s="41" t="s">
        <v>156</v>
      </c>
      <c r="B22" s="42">
        <v>7.2321002549236937</v>
      </c>
      <c r="C22" s="42">
        <v>2.2030810000000116</v>
      </c>
      <c r="D22" s="42">
        <v>2.2030810000000116</v>
      </c>
      <c r="E22" s="42">
        <v>2.2030810000000116</v>
      </c>
      <c r="F22" s="42">
        <v>2.2030810000000116</v>
      </c>
      <c r="G22" s="42">
        <v>15.335277509335015</v>
      </c>
      <c r="H22" s="42">
        <v>19.825103330000005</v>
      </c>
      <c r="I22" s="42">
        <v>19.136130588691003</v>
      </c>
      <c r="J22" s="42">
        <v>19.076045940932005</v>
      </c>
      <c r="K22" s="42">
        <v>19.444794140412</v>
      </c>
      <c r="L22" s="42">
        <v>19.114072068978288</v>
      </c>
      <c r="M22" s="42">
        <v>17.080059893125764</v>
      </c>
      <c r="N22" s="42">
        <v>16.04713497000597</v>
      </c>
      <c r="O22" s="42">
        <v>16.945652539999998</v>
      </c>
      <c r="Q22" s="42">
        <v>2.6380810000000139</v>
      </c>
      <c r="R22" s="42">
        <v>15.770277509335017</v>
      </c>
      <c r="S22" s="42">
        <v>20.260103330000007</v>
      </c>
      <c r="T22" s="42">
        <v>19.571130588691005</v>
      </c>
      <c r="U22" s="42">
        <v>19.511045940932007</v>
      </c>
      <c r="V22" s="42">
        <v>19.879794140412002</v>
      </c>
      <c r="W22" s="42">
        <v>19.54907206897829</v>
      </c>
      <c r="X22" s="42">
        <v>17.515059893125766</v>
      </c>
      <c r="Y22" s="42">
        <v>16.482134970005973</v>
      </c>
      <c r="Z22" s="42">
        <v>17.38065254</v>
      </c>
    </row>
    <row r="23" spans="1:26" x14ac:dyDescent="0.3">
      <c r="A23" s="41" t="s">
        <v>157</v>
      </c>
      <c r="B23" s="42">
        <v>19.319962711518713</v>
      </c>
      <c r="C23" s="42">
        <v>10.513986000000045</v>
      </c>
      <c r="D23" s="42">
        <v>10.513986000000045</v>
      </c>
      <c r="E23" s="42">
        <v>10.513986000000045</v>
      </c>
      <c r="F23" s="42">
        <v>10.513986000000045</v>
      </c>
      <c r="G23" s="42">
        <v>9.9422095835769824</v>
      </c>
      <c r="H23" s="42">
        <v>15.916754047180973</v>
      </c>
      <c r="I23" s="42">
        <v>15.406040518530972</v>
      </c>
      <c r="J23" s="42">
        <v>17.882931182954962</v>
      </c>
      <c r="K23" s="42">
        <v>17.882931182954962</v>
      </c>
      <c r="L23" s="42">
        <v>17.782472999999982</v>
      </c>
      <c r="M23" s="42">
        <v>17.782472999999982</v>
      </c>
      <c r="N23" s="42">
        <v>23.518472999999972</v>
      </c>
      <c r="O23" s="42">
        <v>26.59907948</v>
      </c>
      <c r="Q23" s="42">
        <v>-3.7800139999999374</v>
      </c>
      <c r="R23" s="42">
        <v>-4.3517904164230004</v>
      </c>
      <c r="S23" s="42">
        <v>1.6227540471809903</v>
      </c>
      <c r="T23" s="42">
        <v>1.1120405185309892</v>
      </c>
      <c r="U23" s="42">
        <v>3.5889311829549797</v>
      </c>
      <c r="V23" s="42">
        <v>3.5889311829549797</v>
      </c>
      <c r="W23" s="42">
        <v>3.488472999999999</v>
      </c>
      <c r="X23" s="42">
        <v>3.488472999999999</v>
      </c>
      <c r="Y23" s="42">
        <v>9.224472999999989</v>
      </c>
      <c r="Z23" s="42">
        <v>12.305079480000018</v>
      </c>
    </row>
    <row r="24" spans="1:26" x14ac:dyDescent="0.3">
      <c r="A24" s="39" t="s">
        <v>94</v>
      </c>
      <c r="B24" s="40">
        <v>7.5555514576844871</v>
      </c>
      <c r="C24" s="40">
        <v>42.700940205129882</v>
      </c>
      <c r="D24" s="40">
        <v>15.9533361743961</v>
      </c>
      <c r="E24" s="40">
        <v>72.769406306766541</v>
      </c>
      <c r="F24" s="40">
        <v>-469.40889677179985</v>
      </c>
      <c r="G24" s="40">
        <v>-532.10674936798932</v>
      </c>
      <c r="H24" s="40">
        <v>-532.17602336798882</v>
      </c>
      <c r="I24" s="40">
        <v>-530.7154663679903</v>
      </c>
      <c r="J24" s="40">
        <v>-638.76673106167982</v>
      </c>
      <c r="K24" s="40">
        <v>-624.3060466383813</v>
      </c>
      <c r="L24" s="40">
        <v>-1098.355848454501</v>
      </c>
      <c r="M24" s="40">
        <v>-1123.5246544545007</v>
      </c>
      <c r="N24" s="40">
        <v>-1126.4853871168416</v>
      </c>
      <c r="O24" s="40">
        <v>-1083.0974571720199</v>
      </c>
      <c r="Q24" s="40">
        <v>-595.49153769949953</v>
      </c>
      <c r="R24" s="40">
        <v>-658.18939029568901</v>
      </c>
      <c r="S24" s="40">
        <v>-658.2586642956885</v>
      </c>
      <c r="T24" s="40">
        <v>-656.79810729568999</v>
      </c>
      <c r="U24" s="40">
        <v>-764.84937198937951</v>
      </c>
      <c r="V24" s="40">
        <v>-750.38868756608099</v>
      </c>
      <c r="W24" s="40">
        <v>-1224.4384893822007</v>
      </c>
      <c r="X24" s="40">
        <v>-1249.6072953822004</v>
      </c>
      <c r="Y24" s="40">
        <v>-1252.5680280445413</v>
      </c>
      <c r="Z24" s="40">
        <v>-1209.1800980997195</v>
      </c>
    </row>
    <row r="25" spans="1:26" x14ac:dyDescent="0.3">
      <c r="A25" s="41" t="s">
        <v>95</v>
      </c>
      <c r="B25" s="42">
        <v>-46.303979107391569</v>
      </c>
      <c r="C25" s="42">
        <v>5.8058190779829602</v>
      </c>
      <c r="D25" s="42">
        <v>5.1483370779842517</v>
      </c>
      <c r="E25" s="42">
        <v>24.086337077982535</v>
      </c>
      <c r="F25" s="42">
        <v>-466.49666292201618</v>
      </c>
      <c r="G25" s="42">
        <v>-524.53966292201585</v>
      </c>
      <c r="H25" s="42">
        <v>-524.53966292201585</v>
      </c>
      <c r="I25" s="42">
        <v>-522.98466292201738</v>
      </c>
      <c r="J25" s="42">
        <v>-620.12666292201538</v>
      </c>
      <c r="K25" s="42">
        <v>-601.47466292201534</v>
      </c>
      <c r="L25" s="42">
        <v>-614.89366292201885</v>
      </c>
      <c r="M25" s="42">
        <v>-643.89166292201844</v>
      </c>
      <c r="N25" s="42">
        <v>-647.65266292201704</v>
      </c>
      <c r="O25" s="42">
        <v>-610.75415838201843</v>
      </c>
      <c r="Q25" s="42">
        <v>-543.37530384971797</v>
      </c>
      <c r="R25" s="42">
        <v>-601.41830384971763</v>
      </c>
      <c r="S25" s="42">
        <v>-601.41830384971763</v>
      </c>
      <c r="T25" s="42">
        <v>-599.86330384971916</v>
      </c>
      <c r="U25" s="42">
        <v>-697.00530384971717</v>
      </c>
      <c r="V25" s="42">
        <v>-678.35330384971712</v>
      </c>
      <c r="W25" s="42">
        <v>-691.77230384972063</v>
      </c>
      <c r="X25" s="42">
        <v>-720.77030384972022</v>
      </c>
      <c r="Y25" s="42">
        <v>-724.53130384971882</v>
      </c>
      <c r="Z25" s="42">
        <v>-687.63279930972021</v>
      </c>
    </row>
    <row r="26" spans="1:26" x14ac:dyDescent="0.3">
      <c r="A26" s="41" t="s">
        <v>96</v>
      </c>
      <c r="B26" s="42">
        <v>53.859530565077421</v>
      </c>
      <c r="C26" s="42">
        <v>36.895121127146922</v>
      </c>
      <c r="D26" s="42">
        <v>10.804999096411848</v>
      </c>
      <c r="E26" s="42">
        <v>48.683069228784461</v>
      </c>
      <c r="F26" s="42">
        <v>-2.9122338497822966</v>
      </c>
      <c r="G26" s="42">
        <v>-7.5670864459725635</v>
      </c>
      <c r="H26" s="42">
        <v>-7.6363604459725138</v>
      </c>
      <c r="I26" s="42">
        <v>-7.7308034459729242</v>
      </c>
      <c r="J26" s="42">
        <v>-18.640068139663526</v>
      </c>
      <c r="K26" s="42">
        <v>-22.831383716365053</v>
      </c>
      <c r="L26" s="42">
        <v>-483.46218553248173</v>
      </c>
      <c r="M26" s="42">
        <v>-479.63299153248227</v>
      </c>
      <c r="N26" s="42">
        <v>-478.83272419482455</v>
      </c>
      <c r="O26" s="42">
        <v>-472.34329879000052</v>
      </c>
      <c r="Q26" s="42">
        <v>-52.11623384978202</v>
      </c>
      <c r="R26" s="42">
        <v>-56.771086445972287</v>
      </c>
      <c r="S26" s="42">
        <v>-56.840360445972237</v>
      </c>
      <c r="T26" s="42">
        <v>-56.934803445972648</v>
      </c>
      <c r="U26" s="42">
        <v>-67.84406813966325</v>
      </c>
      <c r="V26" s="42">
        <v>-72.035383716364777</v>
      </c>
      <c r="W26" s="42">
        <v>-532.66618553248145</v>
      </c>
      <c r="X26" s="42">
        <v>-528.83699153248199</v>
      </c>
      <c r="Y26" s="42">
        <v>-528.03672419482427</v>
      </c>
      <c r="Z26" s="42">
        <v>-521.54729879000024</v>
      </c>
    </row>
    <row r="27" spans="1:26" x14ac:dyDescent="0.3">
      <c r="A27" s="39" t="s">
        <v>97</v>
      </c>
      <c r="B27" s="40">
        <v>304.5737835809482</v>
      </c>
      <c r="C27" s="40">
        <v>311.48089256593403</v>
      </c>
      <c r="D27" s="40">
        <v>472.06891839883178</v>
      </c>
      <c r="E27" s="40">
        <v>489.9644463988318</v>
      </c>
      <c r="F27" s="40">
        <v>489.9644463988318</v>
      </c>
      <c r="G27" s="40">
        <v>650.71113694277665</v>
      </c>
      <c r="H27" s="40">
        <v>638.27921434041559</v>
      </c>
      <c r="I27" s="40">
        <v>551.37804728040237</v>
      </c>
      <c r="J27" s="40">
        <v>680.57844751002744</v>
      </c>
      <c r="K27" s="40">
        <v>758.07929334794267</v>
      </c>
      <c r="L27" s="40">
        <v>754.90928260842816</v>
      </c>
      <c r="M27" s="40">
        <v>745.65189833231557</v>
      </c>
      <c r="N27" s="40">
        <v>694.61522538399981</v>
      </c>
      <c r="O27" s="40">
        <v>694.61522538399981</v>
      </c>
      <c r="Q27" s="40">
        <v>562.36844639883179</v>
      </c>
      <c r="R27" s="40">
        <v>723.11513694277664</v>
      </c>
      <c r="S27" s="40">
        <v>710.68321434041559</v>
      </c>
      <c r="T27" s="40">
        <v>623.78204728040237</v>
      </c>
      <c r="U27" s="40">
        <v>752.98244751002744</v>
      </c>
      <c r="V27" s="40">
        <v>830.48329334794266</v>
      </c>
      <c r="W27" s="40">
        <v>827.31328260842815</v>
      </c>
      <c r="X27" s="40">
        <v>818.05589833231556</v>
      </c>
      <c r="Y27" s="40">
        <v>767.01922538399981</v>
      </c>
      <c r="Z27" s="40">
        <v>767.01922538399981</v>
      </c>
    </row>
    <row r="28" spans="1:26" x14ac:dyDescent="0.3">
      <c r="A28" s="41" t="s">
        <v>98</v>
      </c>
      <c r="B28" s="42">
        <v>39.710432999999853</v>
      </c>
      <c r="C28" s="42">
        <v>39.710432999999853</v>
      </c>
      <c r="D28" s="42">
        <v>39.710432999999853</v>
      </c>
      <c r="E28" s="42">
        <v>57.605960999999866</v>
      </c>
      <c r="F28" s="42">
        <v>57.605960999999866</v>
      </c>
      <c r="G28" s="42">
        <v>57.605960999999866</v>
      </c>
      <c r="H28" s="42">
        <v>74.433162999999809</v>
      </c>
      <c r="I28" s="42">
        <v>74.433162999999809</v>
      </c>
      <c r="J28" s="42">
        <v>74.433162999999809</v>
      </c>
      <c r="K28" s="42">
        <v>97.385323999999969</v>
      </c>
      <c r="L28" s="42">
        <v>97.385323999999969</v>
      </c>
      <c r="M28" s="42">
        <v>97.385323999999969</v>
      </c>
      <c r="N28" s="42">
        <v>97.385323999999969</v>
      </c>
      <c r="O28" s="42">
        <v>97.385323999999969</v>
      </c>
      <c r="Q28" s="42">
        <v>50.396961000000033</v>
      </c>
      <c r="R28" s="42">
        <v>50.396961000000033</v>
      </c>
      <c r="S28" s="42">
        <v>67.224162999999976</v>
      </c>
      <c r="T28" s="42">
        <v>67.224162999999976</v>
      </c>
      <c r="U28" s="42">
        <v>67.224162999999976</v>
      </c>
      <c r="V28" s="42">
        <v>90.176324000000136</v>
      </c>
      <c r="W28" s="42">
        <v>90.176324000000136</v>
      </c>
      <c r="X28" s="42">
        <v>90.176324000000136</v>
      </c>
      <c r="Y28" s="42">
        <v>90.176324000000136</v>
      </c>
      <c r="Z28" s="42">
        <v>90.176324000000136</v>
      </c>
    </row>
    <row r="29" spans="1:26" x14ac:dyDescent="0.3">
      <c r="A29" s="41" t="s">
        <v>99</v>
      </c>
      <c r="B29" s="42">
        <v>447.5437898493559</v>
      </c>
      <c r="C29" s="42">
        <v>447.5437898493559</v>
      </c>
      <c r="D29" s="42">
        <v>447.5437898493559</v>
      </c>
      <c r="E29" s="42">
        <v>447.5437898493559</v>
      </c>
      <c r="F29" s="42">
        <v>447.5437898493559</v>
      </c>
      <c r="G29" s="42">
        <v>608.29048039330075</v>
      </c>
      <c r="H29" s="42">
        <v>604.77751901624561</v>
      </c>
      <c r="I29" s="42">
        <v>517.87635195623227</v>
      </c>
      <c r="J29" s="42">
        <v>592.94821934794231</v>
      </c>
      <c r="K29" s="42">
        <v>592.94821934794231</v>
      </c>
      <c r="L29" s="42">
        <v>593.51663860842802</v>
      </c>
      <c r="M29" s="42">
        <v>584.12908833231529</v>
      </c>
      <c r="N29" s="42">
        <v>557.49687624399974</v>
      </c>
      <c r="O29" s="42">
        <v>557.49687624399974</v>
      </c>
      <c r="Q29" s="42">
        <v>451.7567898493561</v>
      </c>
      <c r="R29" s="42">
        <v>612.50348039330095</v>
      </c>
      <c r="S29" s="42">
        <v>608.9905190162458</v>
      </c>
      <c r="T29" s="42">
        <v>522.08935195623246</v>
      </c>
      <c r="U29" s="42">
        <v>597.16121934794251</v>
      </c>
      <c r="V29" s="42">
        <v>597.16121934794251</v>
      </c>
      <c r="W29" s="42">
        <v>597.72963860842822</v>
      </c>
      <c r="X29" s="42">
        <v>588.34208833231548</v>
      </c>
      <c r="Y29" s="42">
        <v>561.70987624399993</v>
      </c>
      <c r="Z29" s="42">
        <v>561.70987624399993</v>
      </c>
    </row>
    <row r="30" spans="1:26" x14ac:dyDescent="0.3">
      <c r="A30" s="41" t="s">
        <v>100</v>
      </c>
      <c r="B30" s="42">
        <v>155.5</v>
      </c>
      <c r="C30" s="42">
        <v>155.5</v>
      </c>
      <c r="D30" s="42">
        <v>155.5</v>
      </c>
      <c r="E30" s="42">
        <v>155.5</v>
      </c>
      <c r="F30" s="42">
        <v>155.5</v>
      </c>
      <c r="G30" s="42">
        <v>155.5</v>
      </c>
      <c r="H30" s="42">
        <v>155.5</v>
      </c>
      <c r="I30" s="42">
        <v>155.5</v>
      </c>
      <c r="J30" s="42">
        <v>155.5</v>
      </c>
      <c r="K30" s="42">
        <v>155.5</v>
      </c>
      <c r="L30" s="42">
        <v>155.5</v>
      </c>
      <c r="M30" s="42">
        <v>155.5</v>
      </c>
      <c r="N30" s="42">
        <v>155.5</v>
      </c>
      <c r="O30" s="42">
        <v>155.5</v>
      </c>
      <c r="Q30" s="42">
        <v>145.5</v>
      </c>
      <c r="R30" s="42">
        <v>145.5</v>
      </c>
      <c r="S30" s="42">
        <v>145.5</v>
      </c>
      <c r="T30" s="42">
        <v>145.5</v>
      </c>
      <c r="U30" s="42">
        <v>145.5</v>
      </c>
      <c r="V30" s="42">
        <v>145.5</v>
      </c>
      <c r="W30" s="42">
        <v>145.5</v>
      </c>
      <c r="X30" s="42">
        <v>145.5</v>
      </c>
      <c r="Y30" s="42">
        <v>145.5</v>
      </c>
      <c r="Z30" s="42">
        <v>145.5</v>
      </c>
    </row>
    <row r="31" spans="1:26" x14ac:dyDescent="0.3">
      <c r="A31" s="41" t="s">
        <v>101</v>
      </c>
      <c r="B31" s="42">
        <v>-338.18043926840755</v>
      </c>
      <c r="C31" s="42">
        <v>-331.27333028342184</v>
      </c>
      <c r="D31" s="42">
        <v>-170.68530445052417</v>
      </c>
      <c r="E31" s="42">
        <v>-170.68530445052417</v>
      </c>
      <c r="F31" s="42">
        <v>-170.68530445052417</v>
      </c>
      <c r="G31" s="42">
        <v>-170.68530445052417</v>
      </c>
      <c r="H31" s="42">
        <v>-196.43146767582994</v>
      </c>
      <c r="I31" s="42">
        <v>-196.43146767582994</v>
      </c>
      <c r="J31" s="42">
        <v>-142.30293483791502</v>
      </c>
      <c r="K31" s="42">
        <v>-87.754250000000013</v>
      </c>
      <c r="L31" s="42">
        <v>-91.492680000000007</v>
      </c>
      <c r="M31" s="42">
        <v>-91.362514000000004</v>
      </c>
      <c r="N31" s="42">
        <v>-115.76697486</v>
      </c>
      <c r="O31" s="42">
        <v>-115.76697486</v>
      </c>
      <c r="Q31" s="42">
        <v>-85.285304450524166</v>
      </c>
      <c r="R31" s="42">
        <v>-85.285304450524166</v>
      </c>
      <c r="S31" s="42">
        <v>-111.03146767582994</v>
      </c>
      <c r="T31" s="42">
        <v>-111.03146767582994</v>
      </c>
      <c r="U31" s="42">
        <v>-56.902934837914998</v>
      </c>
      <c r="V31" s="42">
        <v>-2.3542500000000075</v>
      </c>
      <c r="W31" s="42">
        <v>-6.0926800000000014</v>
      </c>
      <c r="X31" s="42">
        <v>-5.9625139999999988</v>
      </c>
      <c r="Y31" s="42">
        <v>-30.366974859999999</v>
      </c>
      <c r="Z31" s="42">
        <v>-30.366974859999999</v>
      </c>
    </row>
    <row r="32" spans="1:26" x14ac:dyDescent="0.3">
      <c r="A32" s="39" t="s">
        <v>102</v>
      </c>
      <c r="B32" s="40">
        <v>-431.61710065288753</v>
      </c>
      <c r="C32" s="40">
        <v>-242.51673447418398</v>
      </c>
      <c r="D32" s="40">
        <v>-133.18613866223131</v>
      </c>
      <c r="E32" s="40">
        <v>-479.28830044763708</v>
      </c>
      <c r="F32" s="40">
        <v>506.03631470367509</v>
      </c>
      <c r="G32" s="40">
        <v>324.14654124562912</v>
      </c>
      <c r="H32" s="40">
        <v>419.49058913064619</v>
      </c>
      <c r="I32" s="40">
        <v>453.40552873005254</v>
      </c>
      <c r="J32" s="40">
        <v>249.7666232139436</v>
      </c>
      <c r="K32" s="40">
        <v>240.16758112788011</v>
      </c>
      <c r="L32" s="40">
        <v>339.72254133977003</v>
      </c>
      <c r="M32" s="40">
        <v>394.12181807771958</v>
      </c>
      <c r="N32" s="40">
        <v>661.81815361451845</v>
      </c>
      <c r="O32" s="40">
        <v>748.8197623735814</v>
      </c>
      <c r="Q32" s="40">
        <v>-755.73924429633189</v>
      </c>
      <c r="R32" s="40">
        <v>-611.83101775437535</v>
      </c>
      <c r="S32" s="40">
        <v>-516.48696986935829</v>
      </c>
      <c r="T32" s="40">
        <v>-402.57203026995194</v>
      </c>
      <c r="U32" s="40">
        <v>-419.65273245272692</v>
      </c>
      <c r="V32" s="40">
        <v>-429.25177453879041</v>
      </c>
      <c r="W32" s="40">
        <v>-329.69681432690049</v>
      </c>
      <c r="X32" s="40">
        <v>-275.29753758895095</v>
      </c>
      <c r="Y32" s="40">
        <v>-7.6012020521520753</v>
      </c>
      <c r="Z32" s="40">
        <v>79.400406706910871</v>
      </c>
    </row>
    <row r="33" spans="1:26" x14ac:dyDescent="0.3">
      <c r="A33" s="41" t="s">
        <v>103</v>
      </c>
      <c r="B33" s="42">
        <v>341.39313800000014</v>
      </c>
      <c r="C33" s="42">
        <v>341.39313800000014</v>
      </c>
      <c r="D33" s="42">
        <v>341.39313800000014</v>
      </c>
      <c r="E33" s="42">
        <v>341.39313800000014</v>
      </c>
      <c r="F33" s="42">
        <v>341.39313800000014</v>
      </c>
      <c r="G33" s="42">
        <v>341.39313800000014</v>
      </c>
      <c r="H33" s="42">
        <v>341.39313800000014</v>
      </c>
      <c r="I33" s="42">
        <v>341.39313800000014</v>
      </c>
      <c r="J33" s="42">
        <v>154.83493466666732</v>
      </c>
      <c r="K33" s="42">
        <v>154.83493466666732</v>
      </c>
      <c r="L33" s="42">
        <v>154.83493466666732</v>
      </c>
      <c r="M33" s="42">
        <v>154.83493466666732</v>
      </c>
      <c r="N33" s="42">
        <v>154.83493466666732</v>
      </c>
      <c r="O33" s="42">
        <v>154.83493466666732</v>
      </c>
      <c r="Q33" s="42">
        <v>105.86153200000001</v>
      </c>
      <c r="R33" s="42">
        <v>105.86153200000001</v>
      </c>
      <c r="S33" s="42">
        <v>105.86153200000001</v>
      </c>
      <c r="T33" s="42">
        <v>105.86153200000001</v>
      </c>
      <c r="U33" s="42">
        <v>105.86153200000001</v>
      </c>
      <c r="V33" s="42">
        <v>105.86153200000001</v>
      </c>
      <c r="W33" s="42">
        <v>105.86153200000001</v>
      </c>
      <c r="X33" s="42">
        <v>105.86153200000001</v>
      </c>
      <c r="Y33" s="42">
        <v>105.86153200000001</v>
      </c>
      <c r="Z33" s="42">
        <v>105.86153200000001</v>
      </c>
    </row>
    <row r="34" spans="1:26" x14ac:dyDescent="0.3">
      <c r="A34" s="41" t="s">
        <v>104</v>
      </c>
      <c r="B34" s="42">
        <v>122.86085765941061</v>
      </c>
      <c r="C34" s="42">
        <v>130.40651435941209</v>
      </c>
      <c r="D34" s="42">
        <v>130.40651435941209</v>
      </c>
      <c r="E34" s="42">
        <v>90.474707177794244</v>
      </c>
      <c r="F34" s="42">
        <v>90.474707177794244</v>
      </c>
      <c r="G34" s="42">
        <v>87.550684077532878</v>
      </c>
      <c r="H34" s="42">
        <v>46.574800434112603</v>
      </c>
      <c r="I34" s="42">
        <v>-73.572952329057443</v>
      </c>
      <c r="J34" s="42">
        <v>-19.363823648043308</v>
      </c>
      <c r="K34" s="42">
        <v>-10.099291797848764</v>
      </c>
      <c r="L34" s="42">
        <v>-9.663908935706786</v>
      </c>
      <c r="M34" s="42">
        <v>26.22284684079932</v>
      </c>
      <c r="N34" s="42">
        <v>61.997614932448414</v>
      </c>
      <c r="O34" s="42">
        <v>68.381827149996298</v>
      </c>
      <c r="Q34" s="42">
        <v>46.757556177793958</v>
      </c>
      <c r="R34" s="42">
        <v>43.833533077532593</v>
      </c>
      <c r="S34" s="42">
        <v>2.857649434112318</v>
      </c>
      <c r="T34" s="42">
        <v>-64.307060329057549</v>
      </c>
      <c r="U34" s="42">
        <v>-10.097931648043414</v>
      </c>
      <c r="V34" s="42">
        <v>-0.83339979784886964</v>
      </c>
      <c r="W34" s="42">
        <v>-0.39801693570689167</v>
      </c>
      <c r="X34" s="42">
        <v>35.488738840799215</v>
      </c>
      <c r="Y34" s="42">
        <v>71.263506932448308</v>
      </c>
      <c r="Z34" s="42">
        <v>77.647719149996192</v>
      </c>
    </row>
    <row r="35" spans="1:26" x14ac:dyDescent="0.3">
      <c r="A35" s="41" t="s">
        <v>105</v>
      </c>
      <c r="B35" s="42">
        <v>53.022432653476244</v>
      </c>
      <c r="C35" s="42">
        <v>161.39545698408847</v>
      </c>
      <c r="D35" s="42">
        <v>263.3337305995401</v>
      </c>
      <c r="E35" s="42">
        <v>106.339238779281</v>
      </c>
      <c r="F35" s="42">
        <v>292.51690000857434</v>
      </c>
      <c r="G35" s="42">
        <v>137.05071884360632</v>
      </c>
      <c r="H35" s="42">
        <v>208.99482286360399</v>
      </c>
      <c r="I35" s="42">
        <v>128.51217982360595</v>
      </c>
      <c r="J35" s="42">
        <v>122.08851672514356</v>
      </c>
      <c r="K35" s="42">
        <v>120.11142429543042</v>
      </c>
      <c r="L35" s="42">
        <v>167.20678795726326</v>
      </c>
      <c r="M35" s="42">
        <v>190.91441721093952</v>
      </c>
      <c r="N35" s="42">
        <v>267.42756957666643</v>
      </c>
      <c r="O35" s="42">
        <v>209.63475343666687</v>
      </c>
      <c r="Q35" s="42">
        <v>436.41794100857442</v>
      </c>
      <c r="R35" s="42">
        <v>280.9517598436064</v>
      </c>
      <c r="S35" s="42">
        <v>352.89586386360406</v>
      </c>
      <c r="T35" s="42">
        <v>352.41322082360603</v>
      </c>
      <c r="U35" s="42">
        <v>345.98955772514364</v>
      </c>
      <c r="V35" s="42">
        <v>344.0124652954305</v>
      </c>
      <c r="W35" s="42">
        <v>391.10782895726334</v>
      </c>
      <c r="X35" s="42">
        <v>414.8154582109396</v>
      </c>
      <c r="Y35" s="42">
        <v>491.32861057666651</v>
      </c>
      <c r="Z35" s="42">
        <v>433.53579443666695</v>
      </c>
    </row>
    <row r="36" spans="1:26" x14ac:dyDescent="0.3">
      <c r="A36" s="41" t="s">
        <v>106</v>
      </c>
      <c r="B36" s="42">
        <v>-155.46752824260739</v>
      </c>
      <c r="C36" s="42">
        <v>-118.13285013364862</v>
      </c>
      <c r="D36" s="42">
        <v>-112.14521463508936</v>
      </c>
      <c r="E36" s="42">
        <v>-94.576543864624</v>
      </c>
      <c r="F36" s="42">
        <v>-230.24382632781408</v>
      </c>
      <c r="G36" s="42">
        <v>-180.60109185540614</v>
      </c>
      <c r="H36" s="42">
        <v>-129.69245937500841</v>
      </c>
      <c r="I36" s="42">
        <v>-48.260489970383333</v>
      </c>
      <c r="J36" s="42">
        <v>-55.357108487610276</v>
      </c>
      <c r="K36" s="42">
        <v>-51.513871124639536</v>
      </c>
      <c r="L36" s="42">
        <v>-48.880344204832909</v>
      </c>
      <c r="M36" s="42">
        <v>-43.859132921193577</v>
      </c>
      <c r="N36" s="42">
        <v>-81.804108139520849</v>
      </c>
      <c r="O36" s="42">
        <v>138.86527307007918</v>
      </c>
      <c r="Q36" s="42">
        <v>-208.64782632781407</v>
      </c>
      <c r="R36" s="42">
        <v>-159.00509185540614</v>
      </c>
      <c r="S36" s="42">
        <v>-108.09645937500841</v>
      </c>
      <c r="T36" s="42">
        <v>-26.664489970383329</v>
      </c>
      <c r="U36" s="42">
        <v>-33.761108487610272</v>
      </c>
      <c r="V36" s="42">
        <v>-29.917871124639532</v>
      </c>
      <c r="W36" s="42">
        <v>-27.284344204832905</v>
      </c>
      <c r="X36" s="42">
        <v>-22.263132921193574</v>
      </c>
      <c r="Y36" s="42">
        <v>-60.208108139520846</v>
      </c>
      <c r="Z36" s="42">
        <v>160.46127307007919</v>
      </c>
    </row>
    <row r="37" spans="1:26" x14ac:dyDescent="0.3">
      <c r="A37" s="41" t="s">
        <v>107</v>
      </c>
      <c r="B37" s="42">
        <v>5.8059090415267747</v>
      </c>
      <c r="C37" s="42">
        <v>5.9205821988043681</v>
      </c>
      <c r="D37" s="42">
        <v>-1.609924522824258</v>
      </c>
      <c r="E37" s="42">
        <v>-1.609924522824258</v>
      </c>
      <c r="F37" s="42">
        <v>-1.609924522824258</v>
      </c>
      <c r="G37" s="42">
        <v>8.4787886381195676</v>
      </c>
      <c r="H37" s="42">
        <v>8.4787886381195676</v>
      </c>
      <c r="I37" s="42">
        <v>-1.7491504031531804</v>
      </c>
      <c r="J37" s="42">
        <v>0.51097271530943544</v>
      </c>
      <c r="K37" s="42">
        <v>18.743341329531631</v>
      </c>
      <c r="L37" s="42">
        <v>11.423999999999523</v>
      </c>
      <c r="M37" s="42">
        <v>18.874999999999545</v>
      </c>
      <c r="N37" s="42">
        <v>7.5279999999997926</v>
      </c>
      <c r="O37" s="42">
        <v>1.9840588499996556</v>
      </c>
      <c r="Q37" s="42">
        <v>-4.2059245228242617</v>
      </c>
      <c r="R37" s="42">
        <v>5.882788638119564</v>
      </c>
      <c r="S37" s="42">
        <v>5.882788638119564</v>
      </c>
      <c r="T37" s="42">
        <v>-4.345150403153184</v>
      </c>
      <c r="U37" s="42">
        <v>-2.0850272846905682</v>
      </c>
      <c r="V37" s="42">
        <v>16.147341329531628</v>
      </c>
      <c r="W37" s="42">
        <v>8.8279999999995198</v>
      </c>
      <c r="X37" s="42">
        <v>16.278999999999542</v>
      </c>
      <c r="Y37" s="42">
        <v>4.931999999999789</v>
      </c>
      <c r="Z37" s="42">
        <v>-0.61194115000034799</v>
      </c>
    </row>
    <row r="38" spans="1:26" x14ac:dyDescent="0.3">
      <c r="A38" s="41" t="s">
        <v>149</v>
      </c>
      <c r="B38" s="42">
        <v>-1083.2704098235263</v>
      </c>
      <c r="C38" s="42">
        <v>-1112.7270096574939</v>
      </c>
      <c r="D38" s="42">
        <v>-1127.1044761051644</v>
      </c>
      <c r="E38" s="42">
        <v>-1199.0218282601491</v>
      </c>
      <c r="F38" s="42">
        <v>-245.73613868350458</v>
      </c>
      <c r="G38" s="42">
        <v>-319.79745798827389</v>
      </c>
      <c r="H38" s="42">
        <v>-285.20363698023993</v>
      </c>
      <c r="I38" s="42">
        <v>-165.78342181738117</v>
      </c>
      <c r="J38" s="42">
        <v>-153.86593047023871</v>
      </c>
      <c r="K38" s="42">
        <v>-238.36334929690202</v>
      </c>
      <c r="L38" s="42">
        <v>-248.86823877960524</v>
      </c>
      <c r="M38" s="42">
        <v>-340.91477737960486</v>
      </c>
      <c r="N38" s="42">
        <v>-221.20255768695915</v>
      </c>
      <c r="O38" s="42">
        <v>-295.44825664503696</v>
      </c>
      <c r="Q38" s="42">
        <v>-1041.5860246835068</v>
      </c>
      <c r="R38" s="42">
        <v>-1115.6473439882761</v>
      </c>
      <c r="S38" s="42">
        <v>-1081.0535229802422</v>
      </c>
      <c r="T38" s="42">
        <v>-1014.6163508173836</v>
      </c>
      <c r="U38" s="42">
        <v>-1002.6988594702411</v>
      </c>
      <c r="V38" s="42">
        <v>-1087.1962782969044</v>
      </c>
      <c r="W38" s="42">
        <v>-1097.7011677796077</v>
      </c>
      <c r="X38" s="42">
        <v>-1189.7477063796073</v>
      </c>
      <c r="Y38" s="42">
        <v>-1070.0354866869616</v>
      </c>
      <c r="Z38" s="42">
        <v>-1144.2811856450394</v>
      </c>
    </row>
    <row r="39" spans="1:26" x14ac:dyDescent="0.3">
      <c r="A39" s="41" t="s">
        <v>153</v>
      </c>
      <c r="B39" s="42">
        <v>-2.86619198277549E-5</v>
      </c>
      <c r="C39" s="42">
        <v>-2.86619198277549E-5</v>
      </c>
      <c r="D39" s="42">
        <v>-2.86619198277549E-5</v>
      </c>
      <c r="E39" s="42">
        <v>-2.86619198277549E-5</v>
      </c>
      <c r="F39" s="42">
        <v>-2.86619198277549E-5</v>
      </c>
      <c r="G39" s="42">
        <v>-2.86619198277549E-5</v>
      </c>
      <c r="H39" s="42">
        <v>-2.86619198277549E-5</v>
      </c>
      <c r="I39" s="42">
        <v>46.516246138707174</v>
      </c>
      <c r="J39" s="42">
        <v>46.516246138707174</v>
      </c>
      <c r="K39" s="42">
        <v>46.516246138707174</v>
      </c>
      <c r="L39" s="42">
        <v>46.516246138707174</v>
      </c>
      <c r="M39" s="42">
        <v>46.516246138707174</v>
      </c>
      <c r="N39" s="42">
        <v>46.516246138707174</v>
      </c>
      <c r="O39" s="42">
        <v>46.516246138707174</v>
      </c>
      <c r="Q39" s="42">
        <v>-151.51302866191986</v>
      </c>
      <c r="R39" s="42">
        <v>-151.51302866191986</v>
      </c>
      <c r="S39" s="42">
        <v>-151.51302866191986</v>
      </c>
      <c r="T39" s="42">
        <v>-104.99675386129286</v>
      </c>
      <c r="U39" s="42">
        <v>-104.99675386129286</v>
      </c>
      <c r="V39" s="42">
        <v>-104.99675386129286</v>
      </c>
      <c r="W39" s="42">
        <v>-104.99675386129286</v>
      </c>
      <c r="X39" s="42">
        <v>-104.99675386129286</v>
      </c>
      <c r="Y39" s="42">
        <v>-104.99675386129286</v>
      </c>
      <c r="Z39" s="42">
        <v>-104.99675386129286</v>
      </c>
    </row>
    <row r="40" spans="1:26" x14ac:dyDescent="0.3">
      <c r="A40" s="41" t="s">
        <v>108</v>
      </c>
      <c r="B40" s="42">
        <v>-14.200447875571172</v>
      </c>
      <c r="C40" s="42">
        <v>11.501199018904117</v>
      </c>
      <c r="D40" s="42">
        <v>10.091618074492089</v>
      </c>
      <c r="E40" s="42">
        <v>-84.735563324517443</v>
      </c>
      <c r="F40" s="42">
        <v>-84.735563324521991</v>
      </c>
      <c r="G40" s="42">
        <v>-62.759730815173498</v>
      </c>
      <c r="H40" s="42">
        <v>-83.886356795165057</v>
      </c>
      <c r="I40" s="42">
        <v>-155.59778999098921</v>
      </c>
      <c r="J40" s="42">
        <v>-138.2298042917771</v>
      </c>
      <c r="K40" s="42">
        <v>-117.82397944784657</v>
      </c>
      <c r="L40" s="42">
        <v>-142.02472298463613</v>
      </c>
      <c r="M40" s="42">
        <v>-133.58898133731327</v>
      </c>
      <c r="N40" s="42">
        <v>-39.602692489993387</v>
      </c>
      <c r="O40" s="42">
        <v>-42.183690080001725</v>
      </c>
      <c r="Q40" s="42">
        <v>-145.50652032452535</v>
      </c>
      <c r="R40" s="42">
        <v>202.26731218482564</v>
      </c>
      <c r="S40" s="42">
        <v>181.14068620483408</v>
      </c>
      <c r="T40" s="42">
        <v>109.42925300900993</v>
      </c>
      <c r="U40" s="42">
        <v>126.79723870822204</v>
      </c>
      <c r="V40" s="42">
        <v>147.20306355215257</v>
      </c>
      <c r="W40" s="42">
        <v>123.00232001536301</v>
      </c>
      <c r="X40" s="42">
        <v>131.43806166268587</v>
      </c>
      <c r="Y40" s="42">
        <v>225.42435051000575</v>
      </c>
      <c r="Z40" s="42">
        <v>222.84335291999741</v>
      </c>
    </row>
    <row r="41" spans="1:26" x14ac:dyDescent="0.3">
      <c r="A41" s="41" t="s">
        <v>150</v>
      </c>
      <c r="B41" s="42">
        <v>876.74165330485539</v>
      </c>
      <c r="C41" s="42">
        <v>894.7166610636898</v>
      </c>
      <c r="D41" s="42">
        <v>916.92589465711217</v>
      </c>
      <c r="E41" s="42">
        <v>916.92589465711171</v>
      </c>
      <c r="F41" s="42">
        <v>898.45444146568411</v>
      </c>
      <c r="G41" s="42">
        <v>876.66988346568291</v>
      </c>
      <c r="H41" s="42">
        <v>876.6698834656836</v>
      </c>
      <c r="I41" s="42">
        <v>985.88586284305006</v>
      </c>
      <c r="J41" s="42">
        <v>939.85611171500727</v>
      </c>
      <c r="K41" s="42">
        <v>932.03752304478576</v>
      </c>
      <c r="L41" s="42">
        <v>932.16020498574562</v>
      </c>
      <c r="M41" s="42">
        <v>942.64145323778234</v>
      </c>
      <c r="N41" s="42">
        <v>979.27836794650386</v>
      </c>
      <c r="O41" s="42">
        <v>979.38983711650383</v>
      </c>
      <c r="Q41" s="42">
        <v>308.99544146568428</v>
      </c>
      <c r="R41" s="42">
        <v>287.21088346568308</v>
      </c>
      <c r="S41" s="42">
        <v>287.21088346568376</v>
      </c>
      <c r="T41" s="42">
        <v>396.42686284305023</v>
      </c>
      <c r="U41" s="42">
        <v>350.39711171500744</v>
      </c>
      <c r="V41" s="42">
        <v>342.57852304478592</v>
      </c>
      <c r="W41" s="42">
        <v>342.70120498574579</v>
      </c>
      <c r="X41" s="42">
        <v>353.18245323778251</v>
      </c>
      <c r="Y41" s="42">
        <v>389.81936794650403</v>
      </c>
      <c r="Z41" s="42">
        <v>389.93083711650399</v>
      </c>
    </row>
    <row r="42" spans="1:26" x14ac:dyDescent="0.3">
      <c r="A42" s="41" t="s">
        <v>151</v>
      </c>
      <c r="B42" s="42">
        <v>-528.55792982346588</v>
      </c>
      <c r="C42" s="42">
        <v>-508.48929875654011</v>
      </c>
      <c r="D42" s="42">
        <v>-505.97629153831025</v>
      </c>
      <c r="E42" s="42">
        <v>-505.97629153831025</v>
      </c>
      <c r="F42" s="42">
        <v>-505.97629153831025</v>
      </c>
      <c r="G42" s="42">
        <v>-505.97629153831025</v>
      </c>
      <c r="H42" s="42">
        <v>-505.97629153831014</v>
      </c>
      <c r="I42" s="42">
        <v>-556.22539151098113</v>
      </c>
      <c r="J42" s="42">
        <v>-594.82422174559179</v>
      </c>
      <c r="K42" s="42">
        <v>-520.85018618822801</v>
      </c>
      <c r="L42" s="42">
        <v>-472.87242006844593</v>
      </c>
      <c r="M42" s="42">
        <v>-419.3755042425492</v>
      </c>
      <c r="N42" s="42">
        <v>-485.17985300000015</v>
      </c>
      <c r="O42" s="42">
        <v>-485.17985299999981</v>
      </c>
      <c r="Q42" s="42">
        <v>-106.97929153831024</v>
      </c>
      <c r="R42" s="42">
        <v>-106.97929153831024</v>
      </c>
      <c r="S42" s="42">
        <v>-106.97929153831012</v>
      </c>
      <c r="T42" s="42">
        <v>-157.22839151098117</v>
      </c>
      <c r="U42" s="42">
        <v>-195.82722174559183</v>
      </c>
      <c r="V42" s="42">
        <v>-121.85318618822794</v>
      </c>
      <c r="W42" s="42">
        <v>-73.875420068445919</v>
      </c>
      <c r="X42" s="42">
        <v>-20.378504242549184</v>
      </c>
      <c r="Y42" s="42">
        <v>-86.182853000000136</v>
      </c>
      <c r="Z42" s="42">
        <v>-86.182852999999795</v>
      </c>
    </row>
    <row r="43" spans="1:26" x14ac:dyDescent="0.3">
      <c r="A43" s="41" t="s">
        <v>152</v>
      </c>
      <c r="B43" s="42">
        <v>-49.944746885065399</v>
      </c>
      <c r="C43" s="42">
        <v>-48.501098889480204</v>
      </c>
      <c r="D43" s="42">
        <v>-48.501098889480232</v>
      </c>
      <c r="E43" s="42">
        <v>-48.501098889480204</v>
      </c>
      <c r="F43" s="42">
        <v>-48.501098889480204</v>
      </c>
      <c r="G43" s="42">
        <v>-57.862070920228348</v>
      </c>
      <c r="H43" s="42">
        <v>-57.862070920228348</v>
      </c>
      <c r="I43" s="42">
        <v>-47.712702053365263</v>
      </c>
      <c r="J43" s="42">
        <v>-52.399270103627373</v>
      </c>
      <c r="K43" s="42">
        <v>-93.425210491774635</v>
      </c>
      <c r="L43" s="42">
        <v>-50.109997435384059</v>
      </c>
      <c r="M43" s="42">
        <v>-48.14468413651656</v>
      </c>
      <c r="N43" s="42">
        <v>-27.975368329999981</v>
      </c>
      <c r="O43" s="42">
        <v>-27.975368329999981</v>
      </c>
      <c r="Q43" s="42">
        <v>4.6669011105197171</v>
      </c>
      <c r="R43" s="42">
        <v>-4.6940709202284268</v>
      </c>
      <c r="S43" s="42">
        <v>-4.6940709202284268</v>
      </c>
      <c r="T43" s="42">
        <v>5.4552979466346585</v>
      </c>
      <c r="U43" s="42">
        <v>0.76872989637254818</v>
      </c>
      <c r="V43" s="42">
        <v>-40.257210491774714</v>
      </c>
      <c r="W43" s="42">
        <v>3.0580025646158617</v>
      </c>
      <c r="X43" s="42">
        <v>5.0233158634833615</v>
      </c>
      <c r="Y43" s="42">
        <v>25.19263166999994</v>
      </c>
      <c r="Z43" s="42">
        <v>25.19263166999994</v>
      </c>
    </row>
    <row r="44" spans="1:26" x14ac:dyDescent="0.3">
      <c r="A44" s="39" t="s">
        <v>109</v>
      </c>
      <c r="B44" s="40">
        <v>178.47507614872666</v>
      </c>
      <c r="C44" s="40">
        <v>264.85219745650375</v>
      </c>
      <c r="D44" s="40">
        <v>145.22680707894415</v>
      </c>
      <c r="E44" s="40">
        <v>210.75250261133169</v>
      </c>
      <c r="F44" s="40">
        <v>58.626153157547378</v>
      </c>
      <c r="G44" s="40">
        <v>25.867903747532182</v>
      </c>
      <c r="H44" s="40">
        <v>64.809052229268673</v>
      </c>
      <c r="I44" s="40">
        <v>133.45990000805341</v>
      </c>
      <c r="J44" s="40">
        <v>130.01960612295352</v>
      </c>
      <c r="K44" s="40">
        <v>115.03201806954075</v>
      </c>
      <c r="L44" s="40">
        <v>135.79551878907114</v>
      </c>
      <c r="M44" s="40">
        <v>243.35108557867079</v>
      </c>
      <c r="N44" s="40">
        <v>225.23529945442078</v>
      </c>
      <c r="O44" s="40">
        <v>95.838705159736492</v>
      </c>
      <c r="Q44" s="40">
        <v>64.626153157547378</v>
      </c>
      <c r="R44" s="40">
        <v>31.867903747532182</v>
      </c>
      <c r="S44" s="40">
        <v>70.809052229268673</v>
      </c>
      <c r="T44" s="40">
        <v>139.45990000805341</v>
      </c>
      <c r="U44" s="40">
        <v>136.01960612295352</v>
      </c>
      <c r="V44" s="40">
        <v>121.03201806954075</v>
      </c>
      <c r="W44" s="40">
        <v>141.79551878907114</v>
      </c>
      <c r="X44" s="40">
        <v>249.35108557867079</v>
      </c>
      <c r="Y44" s="40">
        <v>231.23529945442078</v>
      </c>
      <c r="Z44" s="40">
        <v>101.83870515973649</v>
      </c>
    </row>
    <row r="45" spans="1:26" x14ac:dyDescent="0.3">
      <c r="A45" s="41" t="s">
        <v>110</v>
      </c>
      <c r="B45" s="42">
        <v>130.11227429285009</v>
      </c>
      <c r="C45" s="42">
        <v>170.35567106813323</v>
      </c>
      <c r="D45" s="42">
        <v>132.27751161140714</v>
      </c>
      <c r="E45" s="42">
        <v>191.5816000185805</v>
      </c>
      <c r="F45" s="42">
        <v>80.785532552069526</v>
      </c>
      <c r="G45" s="42">
        <v>38.066089213041778</v>
      </c>
      <c r="H45" s="42">
        <v>72.492020353045973</v>
      </c>
      <c r="I45" s="42">
        <v>118.57293478209158</v>
      </c>
      <c r="J45" s="42">
        <v>123.01564958194194</v>
      </c>
      <c r="K45" s="42">
        <v>107.8262237149097</v>
      </c>
      <c r="L45" s="42">
        <v>185.22098074753603</v>
      </c>
      <c r="M45" s="42">
        <v>263.94796680981199</v>
      </c>
      <c r="N45" s="42">
        <v>237.98177082814709</v>
      </c>
      <c r="O45" s="42">
        <v>81.284930491451178</v>
      </c>
      <c r="Q45" s="42">
        <v>53.785532552069526</v>
      </c>
      <c r="R45" s="42">
        <v>11.066089213041778</v>
      </c>
      <c r="S45" s="42">
        <v>45.492020353045973</v>
      </c>
      <c r="T45" s="42">
        <v>91.572934782091579</v>
      </c>
      <c r="U45" s="42">
        <v>96.015649581941943</v>
      </c>
      <c r="V45" s="42">
        <v>80.826223714909702</v>
      </c>
      <c r="W45" s="42">
        <v>158.22098074753603</v>
      </c>
      <c r="X45" s="42">
        <v>236.94796680981199</v>
      </c>
      <c r="Y45" s="42">
        <v>210.98177082814709</v>
      </c>
      <c r="Z45" s="42">
        <v>54.284930491451178</v>
      </c>
    </row>
    <row r="46" spans="1:26" x14ac:dyDescent="0.3">
      <c r="A46" s="41" t="s">
        <v>111</v>
      </c>
      <c r="B46" s="42">
        <v>48.362801855876569</v>
      </c>
      <c r="C46" s="42">
        <v>94.496526388370512</v>
      </c>
      <c r="D46" s="42">
        <v>12.949295467537468</v>
      </c>
      <c r="E46" s="42">
        <v>19.170902592751645</v>
      </c>
      <c r="F46" s="42">
        <v>-22.159379394522148</v>
      </c>
      <c r="G46" s="42">
        <v>-12.198185465509368</v>
      </c>
      <c r="H46" s="42">
        <v>-7.6829681237773002</v>
      </c>
      <c r="I46" s="42">
        <v>14.886965225962058</v>
      </c>
      <c r="J46" s="42">
        <v>7.0039565410111209</v>
      </c>
      <c r="K46" s="42">
        <v>7.2057943546312799</v>
      </c>
      <c r="L46" s="42">
        <v>-49.425461958465121</v>
      </c>
      <c r="M46" s="42">
        <v>-20.596881231141424</v>
      </c>
      <c r="N46" s="42">
        <v>-12.746471373726308</v>
      </c>
      <c r="O46" s="42">
        <v>14.553774668285087</v>
      </c>
      <c r="Q46" s="42">
        <v>10.840620605477625</v>
      </c>
      <c r="R46" s="42">
        <v>20.801814534490404</v>
      </c>
      <c r="S46" s="42">
        <v>25.317031876222472</v>
      </c>
      <c r="T46" s="42">
        <v>47.886965225961831</v>
      </c>
      <c r="U46" s="42">
        <v>40.003956541010893</v>
      </c>
      <c r="V46" s="42">
        <v>40.205794354631053</v>
      </c>
      <c r="W46" s="42">
        <v>-16.425461958465348</v>
      </c>
      <c r="X46" s="42">
        <v>12.403118768858349</v>
      </c>
      <c r="Y46" s="42">
        <v>20.253528626273464</v>
      </c>
      <c r="Z46" s="42">
        <v>47.553774668284859</v>
      </c>
    </row>
    <row r="47" spans="1:26" x14ac:dyDescent="0.3">
      <c r="A47" s="39" t="s">
        <v>112</v>
      </c>
      <c r="B47" s="40">
        <v>-324.318865326989</v>
      </c>
      <c r="C47" s="40">
        <v>-243.00128458801373</v>
      </c>
      <c r="D47" s="40">
        <v>-417.90639013331747</v>
      </c>
      <c r="E47" s="40">
        <v>-340.5296728151925</v>
      </c>
      <c r="F47" s="40">
        <v>-354.80593968559242</v>
      </c>
      <c r="G47" s="40">
        <v>-261.40279956057384</v>
      </c>
      <c r="H47" s="40">
        <v>-314.75377626913723</v>
      </c>
      <c r="I47" s="40">
        <v>-207.37312143459349</v>
      </c>
      <c r="J47" s="40">
        <v>-293.73789422139635</v>
      </c>
      <c r="K47" s="40">
        <v>-288.56945075566</v>
      </c>
      <c r="L47" s="40">
        <v>-343.27563700568498</v>
      </c>
      <c r="M47" s="40">
        <v>-321.70654757568445</v>
      </c>
      <c r="N47" s="40">
        <v>-325.20016241545</v>
      </c>
      <c r="O47" s="40">
        <v>-276.68112264171759</v>
      </c>
      <c r="Q47" s="40">
        <v>-300.43093968559424</v>
      </c>
      <c r="R47" s="40">
        <v>-207.02779956057566</v>
      </c>
      <c r="S47" s="40">
        <v>-260.37877626913905</v>
      </c>
      <c r="T47" s="40">
        <v>-232.9981214345953</v>
      </c>
      <c r="U47" s="40">
        <v>-319.36289422139816</v>
      </c>
      <c r="V47" s="40">
        <v>-314.19445075566182</v>
      </c>
      <c r="W47" s="40">
        <v>-368.9006370056868</v>
      </c>
      <c r="X47" s="40">
        <v>-347.33154757568627</v>
      </c>
      <c r="Y47" s="40">
        <v>-350.82516241545181</v>
      </c>
      <c r="Z47" s="40">
        <v>-302.30612264171941</v>
      </c>
    </row>
    <row r="48" spans="1:26" x14ac:dyDescent="0.3">
      <c r="A48" s="41" t="s">
        <v>113</v>
      </c>
      <c r="B48" s="42">
        <v>15.912568091437606</v>
      </c>
      <c r="C48" s="42">
        <v>49.261476164046144</v>
      </c>
      <c r="D48" s="42">
        <v>25.261476164049782</v>
      </c>
      <c r="E48" s="42">
        <v>25.261476164049782</v>
      </c>
      <c r="F48" s="42">
        <v>25.261476164049782</v>
      </c>
      <c r="G48" s="42">
        <v>46.269877099209225</v>
      </c>
      <c r="H48" s="42">
        <v>46.269877099209225</v>
      </c>
      <c r="I48" s="42">
        <v>-90.152516882553755</v>
      </c>
      <c r="J48" s="42">
        <v>-250.72056570330278</v>
      </c>
      <c r="K48" s="42">
        <v>-283.02942143685868</v>
      </c>
      <c r="L48" s="42">
        <v>-335.57200000000012</v>
      </c>
      <c r="M48" s="42">
        <v>-335.57200000000012</v>
      </c>
      <c r="N48" s="42">
        <v>-335.57200000000012</v>
      </c>
      <c r="O48" s="42">
        <v>-278.27020558000095</v>
      </c>
      <c r="Q48" s="42">
        <v>179.78547616405012</v>
      </c>
      <c r="R48" s="42">
        <v>200.79387709920957</v>
      </c>
      <c r="S48" s="42">
        <v>200.79387709920957</v>
      </c>
      <c r="T48" s="42">
        <v>64.371483117446587</v>
      </c>
      <c r="U48" s="42">
        <v>-96.19656570330244</v>
      </c>
      <c r="V48" s="42">
        <v>-128.50542143685834</v>
      </c>
      <c r="W48" s="42">
        <v>-181.04799999999977</v>
      </c>
      <c r="X48" s="42">
        <v>-181.04799999999977</v>
      </c>
      <c r="Y48" s="42">
        <v>-181.04799999999977</v>
      </c>
      <c r="Z48" s="42">
        <v>-123.74620558000061</v>
      </c>
    </row>
    <row r="49" spans="1:26" x14ac:dyDescent="0.3">
      <c r="A49" s="41" t="s">
        <v>114</v>
      </c>
      <c r="B49" s="42">
        <v>-25</v>
      </c>
      <c r="C49" s="42">
        <v>-25</v>
      </c>
      <c r="D49" s="42">
        <v>-25</v>
      </c>
      <c r="E49" s="42">
        <v>-25</v>
      </c>
      <c r="F49" s="42">
        <v>-25</v>
      </c>
      <c r="G49" s="42">
        <v>-25</v>
      </c>
      <c r="H49" s="42">
        <v>-25</v>
      </c>
      <c r="I49" s="42">
        <v>-25</v>
      </c>
      <c r="J49" s="42">
        <v>-25</v>
      </c>
      <c r="K49" s="42">
        <v>-25</v>
      </c>
      <c r="L49" s="42">
        <v>-25</v>
      </c>
      <c r="M49" s="42">
        <v>-25</v>
      </c>
      <c r="N49" s="42">
        <v>-25</v>
      </c>
      <c r="O49" s="42">
        <v>-25</v>
      </c>
      <c r="Q49" s="42">
        <v>-25</v>
      </c>
      <c r="R49" s="42">
        <v>-25</v>
      </c>
      <c r="S49" s="42">
        <v>-25</v>
      </c>
      <c r="T49" s="42">
        <v>-25</v>
      </c>
      <c r="U49" s="42">
        <v>-25</v>
      </c>
      <c r="V49" s="42">
        <v>-25</v>
      </c>
      <c r="W49" s="42">
        <v>-25</v>
      </c>
      <c r="X49" s="42">
        <v>-25</v>
      </c>
      <c r="Y49" s="42">
        <v>-25</v>
      </c>
      <c r="Z49" s="42">
        <v>-25</v>
      </c>
    </row>
    <row r="50" spans="1:26" x14ac:dyDescent="0.3">
      <c r="A50" s="41" t="s">
        <v>115</v>
      </c>
      <c r="B50" s="42">
        <v>-381.59019749570621</v>
      </c>
      <c r="C50" s="42">
        <v>-367.71865240272001</v>
      </c>
      <c r="D50" s="42">
        <v>-446.01119725661334</v>
      </c>
      <c r="E50" s="42">
        <v>-368.63447993848882</v>
      </c>
      <c r="F50" s="42">
        <v>-381.58399180888847</v>
      </c>
      <c r="G50" s="42">
        <v>-355.17948004543013</v>
      </c>
      <c r="H50" s="42">
        <v>-370.09156356387354</v>
      </c>
      <c r="I50" s="42">
        <v>-242.92244661750425</v>
      </c>
      <c r="J50" s="42">
        <v>-227.80275557578057</v>
      </c>
      <c r="K50" s="42">
        <v>-215.10759122062893</v>
      </c>
      <c r="L50" s="42">
        <v>-240.7463101516999</v>
      </c>
      <c r="M50" s="42">
        <v>-218.58996272170015</v>
      </c>
      <c r="N50" s="42">
        <v>-221.42615656146575</v>
      </c>
      <c r="O50" s="42">
        <v>-225.81594688682276</v>
      </c>
      <c r="Q50" s="42">
        <v>-380.97999180888905</v>
      </c>
      <c r="R50" s="42">
        <v>-354.57548004543071</v>
      </c>
      <c r="S50" s="42">
        <v>-369.48756356387412</v>
      </c>
      <c r="T50" s="42">
        <v>-322.31844661750483</v>
      </c>
      <c r="U50" s="42">
        <v>-307.19875557578115</v>
      </c>
      <c r="V50" s="42">
        <v>-294.50359122062952</v>
      </c>
      <c r="W50" s="42">
        <v>-320.14231015170049</v>
      </c>
      <c r="X50" s="42">
        <v>-297.98596272170073</v>
      </c>
      <c r="Y50" s="42">
        <v>-300.82215656146633</v>
      </c>
      <c r="Z50" s="42">
        <v>-305.21194688682334</v>
      </c>
    </row>
    <row r="51" spans="1:26" x14ac:dyDescent="0.3">
      <c r="A51" s="41" t="s">
        <v>128</v>
      </c>
      <c r="B51" s="42">
        <v>119.88159590731803</v>
      </c>
      <c r="C51" s="42">
        <v>133.42978825876608</v>
      </c>
      <c r="D51" s="42">
        <v>136.66353368546973</v>
      </c>
      <c r="E51" s="42">
        <v>136.66353368546973</v>
      </c>
      <c r="F51" s="42">
        <v>136.66353368546973</v>
      </c>
      <c r="G51" s="42">
        <v>140.25508360177699</v>
      </c>
      <c r="H51" s="42">
        <v>151.26284841165767</v>
      </c>
      <c r="I51" s="42">
        <v>155.78475071591339</v>
      </c>
      <c r="J51" s="42">
        <v>163.21030523697118</v>
      </c>
      <c r="K51" s="42">
        <v>164.9655809908335</v>
      </c>
      <c r="L51" s="42">
        <v>168.70699999999999</v>
      </c>
      <c r="M51" s="42">
        <v>168.70699999999999</v>
      </c>
      <c r="N51" s="42">
        <v>168.70699999999999</v>
      </c>
      <c r="O51" s="42">
        <v>177.49711029278345</v>
      </c>
      <c r="Q51" s="42">
        <v>136.66353368546973</v>
      </c>
      <c r="R51" s="42">
        <v>140.25508360177699</v>
      </c>
      <c r="S51" s="42">
        <v>151.26284841165767</v>
      </c>
      <c r="T51" s="42">
        <v>155.78475071591339</v>
      </c>
      <c r="U51" s="42">
        <v>163.21030523697118</v>
      </c>
      <c r="V51" s="42">
        <v>164.9655809908335</v>
      </c>
      <c r="W51" s="42">
        <v>168.70699999999999</v>
      </c>
      <c r="X51" s="42">
        <v>168.70699999999999</v>
      </c>
      <c r="Y51" s="42">
        <v>168.70699999999999</v>
      </c>
      <c r="Z51" s="42">
        <v>177.49711029278345</v>
      </c>
    </row>
    <row r="52" spans="1:26" x14ac:dyDescent="0.3">
      <c r="A52" s="41" t="s">
        <v>125</v>
      </c>
      <c r="B52" s="42">
        <v>-53.522831830038172</v>
      </c>
      <c r="C52" s="42">
        <v>-32.973896608106202</v>
      </c>
      <c r="D52" s="42">
        <v>-108.82020272622378</v>
      </c>
      <c r="E52" s="42">
        <v>-108.82020272622378</v>
      </c>
      <c r="F52" s="42">
        <v>-110.14695772622383</v>
      </c>
      <c r="G52" s="42">
        <v>-67.748280216129615</v>
      </c>
      <c r="H52" s="42">
        <v>-117.19493821613025</v>
      </c>
      <c r="I52" s="42">
        <v>-5.0829086504480188</v>
      </c>
      <c r="J52" s="42">
        <v>46.575121820715822</v>
      </c>
      <c r="K52" s="42">
        <v>69.601980910994087</v>
      </c>
      <c r="L52" s="42">
        <v>89.33567314601504</v>
      </c>
      <c r="M52" s="42">
        <v>88.748415146015475</v>
      </c>
      <c r="N52" s="42">
        <v>88.090994146015589</v>
      </c>
      <c r="O52" s="42">
        <v>74.907919532323092</v>
      </c>
      <c r="Q52" s="42">
        <v>-210.89995772622493</v>
      </c>
      <c r="R52" s="42">
        <v>-168.50128021613071</v>
      </c>
      <c r="S52" s="42">
        <v>-217.94793821613135</v>
      </c>
      <c r="T52" s="42">
        <v>-105.83590865044911</v>
      </c>
      <c r="U52" s="42">
        <v>-54.177878179285273</v>
      </c>
      <c r="V52" s="42">
        <v>-31.151019089007008</v>
      </c>
      <c r="W52" s="42">
        <v>-11.417326853986054</v>
      </c>
      <c r="X52" s="42">
        <v>-12.004584853985619</v>
      </c>
      <c r="Y52" s="42">
        <v>-12.662005853985505</v>
      </c>
      <c r="Z52" s="42">
        <v>-25.845080467678002</v>
      </c>
    </row>
    <row r="53" spans="1:26" x14ac:dyDescent="0.3">
      <c r="A53" s="39" t="s">
        <v>116</v>
      </c>
      <c r="B53" s="40">
        <v>517.74628877249893</v>
      </c>
      <c r="C53" s="40">
        <v>359.94744187312699</v>
      </c>
      <c r="D53" s="40">
        <v>484.2349509336961</v>
      </c>
      <c r="E53" s="40">
        <v>509.94990130746794</v>
      </c>
      <c r="F53" s="40">
        <v>-316.77307378900173</v>
      </c>
      <c r="G53" s="40">
        <v>-392.130816881584</v>
      </c>
      <c r="H53" s="40">
        <v>-315.53311150102616</v>
      </c>
      <c r="I53" s="40">
        <v>-461.17011338810232</v>
      </c>
      <c r="J53" s="40">
        <v>-456.27533588000813</v>
      </c>
      <c r="K53" s="40">
        <v>-396.51403473448079</v>
      </c>
      <c r="L53" s="40">
        <v>-550.92012658246051</v>
      </c>
      <c r="M53" s="40">
        <v>-516.82898663094954</v>
      </c>
      <c r="N53" s="40">
        <v>-614.58808189024387</v>
      </c>
      <c r="O53" s="40">
        <v>-560.93743956532455</v>
      </c>
      <c r="Q53" s="40">
        <v>364.5441261387017</v>
      </c>
      <c r="R53" s="40">
        <v>289.18638304611943</v>
      </c>
      <c r="S53" s="40">
        <v>365.78408842667727</v>
      </c>
      <c r="T53" s="40">
        <v>220.1470865396011</v>
      </c>
      <c r="U53" s="40">
        <v>225.0418640476953</v>
      </c>
      <c r="V53" s="40">
        <v>284.80316519322264</v>
      </c>
      <c r="W53" s="40">
        <v>130.39707334524292</v>
      </c>
      <c r="X53" s="40">
        <v>164.48821329675388</v>
      </c>
      <c r="Y53" s="40">
        <v>66.729118037459557</v>
      </c>
      <c r="Z53" s="40">
        <v>120.37976036237887</v>
      </c>
    </row>
    <row r="54" spans="1:26" x14ac:dyDescent="0.3">
      <c r="A54" s="41" t="s">
        <v>117</v>
      </c>
      <c r="B54" s="42">
        <v>-19.604351539520025</v>
      </c>
      <c r="C54" s="42">
        <v>-18.98630378559821</v>
      </c>
      <c r="D54" s="42">
        <v>-22.636384662167046</v>
      </c>
      <c r="E54" s="42">
        <v>-22.636384662165227</v>
      </c>
      <c r="F54" s="42">
        <v>-24.663672662168182</v>
      </c>
      <c r="G54" s="42">
        <v>-1.738212662170497</v>
      </c>
      <c r="H54" s="42">
        <v>-21.470328662168839</v>
      </c>
      <c r="I54" s="42">
        <v>-22.840613662166078</v>
      </c>
      <c r="J54" s="42">
        <v>-29.136485283795054</v>
      </c>
      <c r="K54" s="42">
        <v>-28.54381590542377</v>
      </c>
      <c r="L54" s="42">
        <v>-28.853148527044112</v>
      </c>
      <c r="M54" s="42">
        <v>2.8615561070028264</v>
      </c>
      <c r="N54" s="42">
        <v>1.5144201070025076</v>
      </c>
      <c r="O54" s="42">
        <v>2.8153390889886225</v>
      </c>
      <c r="Q54" s="42">
        <v>-31.936472734466662</v>
      </c>
      <c r="R54" s="42">
        <v>-9.0110127344689772</v>
      </c>
      <c r="S54" s="42">
        <v>-28.743128734467319</v>
      </c>
      <c r="T54" s="42">
        <v>-30.113413734464558</v>
      </c>
      <c r="U54" s="42">
        <v>-36.409285356093534</v>
      </c>
      <c r="V54" s="42">
        <v>-35.81661597772225</v>
      </c>
      <c r="W54" s="42">
        <v>-36.125948599342593</v>
      </c>
      <c r="X54" s="42">
        <v>-4.4112439652956539</v>
      </c>
      <c r="Y54" s="42">
        <v>-5.7583799652959726</v>
      </c>
      <c r="Z54" s="42">
        <v>-4.4574609833098577</v>
      </c>
    </row>
    <row r="55" spans="1:26" x14ac:dyDescent="0.3">
      <c r="A55" s="41" t="s">
        <v>118</v>
      </c>
      <c r="B55" s="42">
        <v>152.69508467485809</v>
      </c>
      <c r="C55" s="42">
        <v>-6.8117455953859576</v>
      </c>
      <c r="D55" s="42">
        <v>5.4453745094314172</v>
      </c>
      <c r="E55" s="42">
        <v>5.4453751880495247</v>
      </c>
      <c r="F55" s="42">
        <v>-121.87680455195056</v>
      </c>
      <c r="G55" s="42">
        <v>-83.527445382138524</v>
      </c>
      <c r="H55" s="42">
        <v>5.443223578856589</v>
      </c>
      <c r="I55" s="42">
        <v>0.51420999843196569</v>
      </c>
      <c r="J55" s="42">
        <v>13.042778985551934</v>
      </c>
      <c r="K55" s="42">
        <v>16.007290596683589</v>
      </c>
      <c r="L55" s="42">
        <v>-13.748157500547165</v>
      </c>
      <c r="M55" s="42">
        <v>-15.516384941442084</v>
      </c>
      <c r="N55" s="42">
        <v>-58.228176079125546</v>
      </c>
      <c r="O55" s="42">
        <v>-6.6506977100000881</v>
      </c>
      <c r="Q55" s="42">
        <v>-131.8738045519506</v>
      </c>
      <c r="R55" s="42">
        <v>-93.524445382138566</v>
      </c>
      <c r="S55" s="42">
        <v>-4.5537764211434535</v>
      </c>
      <c r="T55" s="42">
        <v>-9.4827900015680768</v>
      </c>
      <c r="U55" s="42">
        <v>3.0457789855518911</v>
      </c>
      <c r="V55" s="42">
        <v>6.0102905966835465</v>
      </c>
      <c r="W55" s="42">
        <v>-23.745157500547208</v>
      </c>
      <c r="X55" s="42">
        <v>-25.513384941442126</v>
      </c>
      <c r="Y55" s="42">
        <v>-68.225176079125589</v>
      </c>
      <c r="Z55" s="42">
        <v>-16.647697710000131</v>
      </c>
    </row>
    <row r="56" spans="1:26" x14ac:dyDescent="0.3">
      <c r="A56" s="41" t="s">
        <v>119</v>
      </c>
      <c r="B56" s="42">
        <v>33.459598127791331</v>
      </c>
      <c r="C56" s="42">
        <v>-26.651470192985713</v>
      </c>
      <c r="D56" s="42">
        <v>-13.919757492741638</v>
      </c>
      <c r="E56" s="42">
        <v>-13.927909487033816</v>
      </c>
      <c r="F56" s="42">
        <v>-17.860069487033769</v>
      </c>
      <c r="G56" s="42">
        <v>40.769754974792647</v>
      </c>
      <c r="H56" s="42">
        <v>27.728916145171581</v>
      </c>
      <c r="I56" s="42">
        <v>28.326729323168848</v>
      </c>
      <c r="J56" s="42">
        <v>20.00184803759187</v>
      </c>
      <c r="K56" s="42">
        <v>32.893505473835702</v>
      </c>
      <c r="L56" s="42">
        <v>34.6472069884516</v>
      </c>
      <c r="M56" s="42">
        <v>23.836365321658675</v>
      </c>
      <c r="N56" s="42">
        <v>-15.342472640361166</v>
      </c>
      <c r="O56" s="42">
        <v>-21.232067599999993</v>
      </c>
      <c r="Q56" s="42">
        <v>-29.591069487033835</v>
      </c>
      <c r="R56" s="42">
        <v>29.038754974792582</v>
      </c>
      <c r="S56" s="42">
        <v>15.997916145171516</v>
      </c>
      <c r="T56" s="42">
        <v>16.595729323168783</v>
      </c>
      <c r="U56" s="42">
        <v>8.2708480375918043</v>
      </c>
      <c r="V56" s="42">
        <v>21.162505473835637</v>
      </c>
      <c r="W56" s="42">
        <v>22.916206988451535</v>
      </c>
      <c r="X56" s="42">
        <v>12.10536532165861</v>
      </c>
      <c r="Y56" s="42">
        <v>-27.073472640361231</v>
      </c>
      <c r="Z56" s="42">
        <v>-32.963067600000059</v>
      </c>
    </row>
    <row r="57" spans="1:26" x14ac:dyDescent="0.3">
      <c r="A57" s="41" t="s">
        <v>120</v>
      </c>
      <c r="B57" s="42">
        <v>131.66205498520537</v>
      </c>
      <c r="C57" s="42">
        <v>117.4897740511081</v>
      </c>
      <c r="D57" s="42">
        <v>91.379481776721349</v>
      </c>
      <c r="E57" s="42">
        <v>91.379481174839469</v>
      </c>
      <c r="F57" s="42">
        <v>86.528830174839442</v>
      </c>
      <c r="G57" s="42">
        <v>14.114340501929291</v>
      </c>
      <c r="H57" s="42">
        <v>36.066179860940622</v>
      </c>
      <c r="I57" s="42">
        <v>33.155253609925182</v>
      </c>
      <c r="J57" s="42">
        <v>79.552844668378384</v>
      </c>
      <c r="K57" s="42">
        <v>23.341566002647085</v>
      </c>
      <c r="L57" s="42">
        <v>6.2427853433920859</v>
      </c>
      <c r="M57" s="42">
        <v>-21.301699245312818</v>
      </c>
      <c r="N57" s="42">
        <v>57.651082442985683</v>
      </c>
      <c r="O57" s="42">
        <v>-26.067662139999925</v>
      </c>
      <c r="Q57" s="42">
        <v>69.86883017483936</v>
      </c>
      <c r="R57" s="42">
        <v>-2.5456594980707905</v>
      </c>
      <c r="S57" s="42">
        <v>19.40617986094054</v>
      </c>
      <c r="T57" s="42">
        <v>16.495253609925101</v>
      </c>
      <c r="U57" s="42">
        <v>62.892844668378302</v>
      </c>
      <c r="V57" s="42">
        <v>6.6815660026470027</v>
      </c>
      <c r="W57" s="42">
        <v>-10.417214656607996</v>
      </c>
      <c r="X57" s="42">
        <v>-37.9616992453129</v>
      </c>
      <c r="Y57" s="42">
        <v>40.991082442985601</v>
      </c>
      <c r="Z57" s="42">
        <v>-42.727662140000007</v>
      </c>
    </row>
    <row r="58" spans="1:26" x14ac:dyDescent="0.3">
      <c r="A58" s="41" t="s">
        <v>154</v>
      </c>
      <c r="B58" s="42">
        <v>-58.99052860141969</v>
      </c>
      <c r="C58" s="42">
        <v>-22.548201403324079</v>
      </c>
      <c r="D58" s="42">
        <v>8.8378287775182685</v>
      </c>
      <c r="E58" s="42">
        <v>16.388097055627981</v>
      </c>
      <c r="F58" s="42">
        <v>5.7012370556279848</v>
      </c>
      <c r="G58" s="42">
        <v>29.664729105757957</v>
      </c>
      <c r="H58" s="42">
        <v>30.885670105758003</v>
      </c>
      <c r="I58" s="42">
        <v>28.675052105758091</v>
      </c>
      <c r="J58" s="42">
        <v>20.74149442153719</v>
      </c>
      <c r="K58" s="42">
        <v>13.788263737316257</v>
      </c>
      <c r="L58" s="42">
        <v>8.4965981218450253</v>
      </c>
      <c r="M58" s="42">
        <v>8.5172641218450309</v>
      </c>
      <c r="N58" s="42">
        <v>8.5172641218450309</v>
      </c>
      <c r="O58" s="42">
        <v>-2.199592573746564</v>
      </c>
      <c r="Q58" s="42">
        <v>5.7012370556279848</v>
      </c>
      <c r="R58" s="42">
        <v>29.664729105757957</v>
      </c>
      <c r="S58" s="42">
        <v>30.885670105758003</v>
      </c>
      <c r="T58" s="42">
        <v>28.675052105758091</v>
      </c>
      <c r="U58" s="42">
        <v>20.74149442153719</v>
      </c>
      <c r="V58" s="42">
        <v>13.788263737316257</v>
      </c>
      <c r="W58" s="42">
        <v>8.4965981218450253</v>
      </c>
      <c r="X58" s="42">
        <v>8.5172641218450309</v>
      </c>
      <c r="Y58" s="42">
        <v>8.5172641218450309</v>
      </c>
      <c r="Z58" s="42">
        <v>-2.199592573746564</v>
      </c>
    </row>
    <row r="59" spans="1:26" x14ac:dyDescent="0.3">
      <c r="A59" s="41" t="s">
        <v>121</v>
      </c>
      <c r="B59" s="42">
        <v>-109.45601587725922</v>
      </c>
      <c r="C59" s="42">
        <v>-1.9172973811034666</v>
      </c>
      <c r="D59" s="42">
        <v>44.668839590877141</v>
      </c>
      <c r="E59" s="42">
        <v>40.487121276624052</v>
      </c>
      <c r="F59" s="42">
        <v>22.735873834983536</v>
      </c>
      <c r="G59" s="42">
        <v>0.12246883422820076</v>
      </c>
      <c r="H59" s="42">
        <v>44.770165944229532</v>
      </c>
      <c r="I59" s="42">
        <v>41.820058523620261</v>
      </c>
      <c r="J59" s="42">
        <v>35.652642283147387</v>
      </c>
      <c r="K59" s="42">
        <v>105.03441476635318</v>
      </c>
      <c r="L59" s="42">
        <v>16.302731049252259</v>
      </c>
      <c r="M59" s="42">
        <v>8.3747985676323538</v>
      </c>
      <c r="N59" s="42">
        <v>-10.61773813297151</v>
      </c>
      <c r="O59" s="42">
        <v>73.415102412149892</v>
      </c>
      <c r="Q59" s="42">
        <v>22.735873834983536</v>
      </c>
      <c r="R59" s="42">
        <v>0.12246883422820076</v>
      </c>
      <c r="S59" s="42">
        <v>44.770165944229532</v>
      </c>
      <c r="T59" s="42">
        <v>41.820058523620261</v>
      </c>
      <c r="U59" s="42">
        <v>35.652642283147387</v>
      </c>
      <c r="V59" s="42">
        <v>105.03441476635318</v>
      </c>
      <c r="W59" s="42">
        <v>16.302731049252259</v>
      </c>
      <c r="X59" s="42">
        <v>8.3747985676323538</v>
      </c>
      <c r="Y59" s="42">
        <v>-10.61773813297151</v>
      </c>
      <c r="Z59" s="42">
        <v>73.415102412149892</v>
      </c>
    </row>
    <row r="60" spans="1:26" x14ac:dyDescent="0.3">
      <c r="A60" s="41" t="s">
        <v>6</v>
      </c>
      <c r="B60" s="42">
        <v>-93.115189611575545</v>
      </c>
      <c r="C60" s="42">
        <v>17.621610388424529</v>
      </c>
      <c r="D60" s="42">
        <v>17.621610388424529</v>
      </c>
      <c r="E60" s="42">
        <v>14.291731999999968</v>
      </c>
      <c r="F60" s="42">
        <v>14.219314999999995</v>
      </c>
      <c r="G60" s="42">
        <v>130.1826890599358</v>
      </c>
      <c r="H60" s="42">
        <v>24.960646059935783</v>
      </c>
      <c r="I60" s="42">
        <v>17.059123059935843</v>
      </c>
      <c r="J60" s="42">
        <v>18.271593059935782</v>
      </c>
      <c r="K60" s="42">
        <v>18.555145059935796</v>
      </c>
      <c r="L60" s="42">
        <v>16.538674059935829</v>
      </c>
      <c r="M60" s="42">
        <v>16.938322059935842</v>
      </c>
      <c r="N60" s="42">
        <v>16.151667059935903</v>
      </c>
      <c r="O60" s="42">
        <v>-21.851853061985707</v>
      </c>
      <c r="Q60" s="42">
        <v>13.547315000000083</v>
      </c>
      <c r="R60" s="42">
        <v>129.51068905993588</v>
      </c>
      <c r="S60" s="42">
        <v>24.288646059935871</v>
      </c>
      <c r="T60" s="42">
        <v>16.387123059935931</v>
      </c>
      <c r="U60" s="42">
        <v>17.59959305993587</v>
      </c>
      <c r="V60" s="42">
        <v>17.883145059935885</v>
      </c>
      <c r="W60" s="42">
        <v>15.866674059935917</v>
      </c>
      <c r="X60" s="42">
        <v>16.266322059935931</v>
      </c>
      <c r="Y60" s="42">
        <v>15.479667059935991</v>
      </c>
      <c r="Z60" s="42">
        <v>-22.523853061985619</v>
      </c>
    </row>
    <row r="61" spans="1:26" x14ac:dyDescent="0.3">
      <c r="A61" s="41" t="s">
        <v>129</v>
      </c>
      <c r="B61" s="42">
        <v>-8.7152709105088633</v>
      </c>
      <c r="C61" s="42">
        <v>-33.351453163103471</v>
      </c>
      <c r="D61" s="42">
        <v>-32.036213981639648</v>
      </c>
      <c r="E61" s="42">
        <v>-28.884993900803281</v>
      </c>
      <c r="F61" s="42">
        <v>-28.099408211521833</v>
      </c>
      <c r="G61" s="42">
        <v>-104.04682329151228</v>
      </c>
      <c r="H61" s="42">
        <v>-92.029019934790341</v>
      </c>
      <c r="I61" s="42">
        <v>-89.222447801879014</v>
      </c>
      <c r="J61" s="42">
        <v>-101.09417771286014</v>
      </c>
      <c r="K61" s="42">
        <v>-66.743524383018226</v>
      </c>
      <c r="L61" s="42">
        <v>-42.558141251582597</v>
      </c>
      <c r="M61" s="42">
        <v>-47.269252553397699</v>
      </c>
      <c r="N61" s="42">
        <v>-53.99634149319045</v>
      </c>
      <c r="O61" s="42">
        <v>-8.017552222697347</v>
      </c>
      <c r="Q61" s="42">
        <v>-27.272408211521885</v>
      </c>
      <c r="R61" s="42">
        <v>-103.21982329151234</v>
      </c>
      <c r="S61" s="42">
        <v>-91.2020199347904</v>
      </c>
      <c r="T61" s="42">
        <v>-88.395447801879072</v>
      </c>
      <c r="U61" s="42">
        <v>-100.26717771286019</v>
      </c>
      <c r="V61" s="42">
        <v>-65.91652438301827</v>
      </c>
      <c r="W61" s="42">
        <v>-41.731141251582649</v>
      </c>
      <c r="X61" s="42">
        <v>-46.442252553397751</v>
      </c>
      <c r="Y61" s="42">
        <v>-53.169341493190501</v>
      </c>
      <c r="Z61" s="42">
        <v>-7.1905522226973986</v>
      </c>
    </row>
    <row r="62" spans="1:26" x14ac:dyDescent="0.3">
      <c r="A62" s="41" t="s">
        <v>130</v>
      </c>
      <c r="B62" s="42">
        <v>37.158130054092666</v>
      </c>
      <c r="C62" s="42">
        <v>9.3395039763341572</v>
      </c>
      <c r="D62" s="42">
        <v>31.630528149894516</v>
      </c>
      <c r="E62" s="42">
        <v>31.630528149894516</v>
      </c>
      <c r="F62" s="42">
        <v>28.624146149894514</v>
      </c>
      <c r="G62" s="42">
        <v>76.602904905212981</v>
      </c>
      <c r="H62" s="42">
        <v>75.908724935212959</v>
      </c>
      <c r="I62" s="42">
        <v>76.204493945212974</v>
      </c>
      <c r="J62" s="42">
        <v>72.574189250107381</v>
      </c>
      <c r="K62" s="42">
        <v>63.665522575001845</v>
      </c>
      <c r="L62" s="42">
        <v>57.934927879896222</v>
      </c>
      <c r="M62" s="42">
        <v>58.652758879896268</v>
      </c>
      <c r="N62" s="42">
        <v>59.998058889896285</v>
      </c>
      <c r="O62" s="42">
        <v>49.133664249896285</v>
      </c>
      <c r="Q62" s="42">
        <v>25.853146149894513</v>
      </c>
      <c r="R62" s="42">
        <v>73.83190490521298</v>
      </c>
      <c r="S62" s="42">
        <v>73.137724935212958</v>
      </c>
      <c r="T62" s="42">
        <v>73.433493945212973</v>
      </c>
      <c r="U62" s="42">
        <v>69.80318925010738</v>
      </c>
      <c r="V62" s="42">
        <v>60.894522575001844</v>
      </c>
      <c r="W62" s="42">
        <v>55.163927879896221</v>
      </c>
      <c r="X62" s="42">
        <v>55.881758879896267</v>
      </c>
      <c r="Y62" s="42">
        <v>57.227058889896284</v>
      </c>
      <c r="Z62" s="42">
        <v>46.362664249896284</v>
      </c>
    </row>
    <row r="63" spans="1:26" x14ac:dyDescent="0.3">
      <c r="A63" s="41" t="s">
        <v>131</v>
      </c>
      <c r="B63" s="42">
        <v>-27.96978690889614</v>
      </c>
      <c r="C63" s="42">
        <v>-48.198496447465928</v>
      </c>
      <c r="D63" s="42">
        <v>-28.619318470483151</v>
      </c>
      <c r="E63" s="42">
        <v>-11.889074917417858</v>
      </c>
      <c r="F63" s="42">
        <v>-14.106890917417857</v>
      </c>
      <c r="G63" s="42">
        <v>22.754264779282764</v>
      </c>
      <c r="H63" s="42">
        <v>10.471219529516894</v>
      </c>
      <c r="I63" s="42">
        <v>12.818944529516884</v>
      </c>
      <c r="J63" s="42">
        <v>13.862955168656185</v>
      </c>
      <c r="K63" s="42">
        <v>14.811098807795389</v>
      </c>
      <c r="L63" s="42">
        <v>15.124681925993357</v>
      </c>
      <c r="M63" s="42">
        <v>14.745380925993331</v>
      </c>
      <c r="N63" s="42">
        <v>23.176665999999997</v>
      </c>
      <c r="O63" s="42">
        <v>14.949655829999948</v>
      </c>
      <c r="Q63" s="42">
        <v>-28.446890917417868</v>
      </c>
      <c r="R63" s="42">
        <v>8.4142647792827532</v>
      </c>
      <c r="S63" s="42">
        <v>-3.8687804704831166</v>
      </c>
      <c r="T63" s="42">
        <v>-1.5210554704831267</v>
      </c>
      <c r="U63" s="42">
        <v>-0.47704483134382514</v>
      </c>
      <c r="V63" s="42">
        <v>0.4710988077953786</v>
      </c>
      <c r="W63" s="42">
        <v>0.78468192599334685</v>
      </c>
      <c r="X63" s="42">
        <v>0.40538092599332032</v>
      </c>
      <c r="Y63" s="42">
        <v>8.8366659999999868</v>
      </c>
      <c r="Z63" s="42">
        <v>0.60965582999993728</v>
      </c>
    </row>
    <row r="64" spans="1:26" x14ac:dyDescent="0.3">
      <c r="A64" s="41" t="s">
        <v>132</v>
      </c>
      <c r="B64" s="42">
        <v>198.68458310250017</v>
      </c>
      <c r="C64" s="42">
        <v>205.93971650846342</v>
      </c>
      <c r="D64" s="42">
        <v>193.66512390106303</v>
      </c>
      <c r="E64" s="42">
        <v>193.66512390106303</v>
      </c>
      <c r="F64" s="42">
        <v>274.8839133810273</v>
      </c>
      <c r="G64" s="42">
        <v>80.313252901302846</v>
      </c>
      <c r="H64" s="42">
        <v>80.247700901302878</v>
      </c>
      <c r="I64" s="42">
        <v>90.671718935262689</v>
      </c>
      <c r="J64" s="42">
        <v>93.100901802986115</v>
      </c>
      <c r="K64" s="42">
        <v>110.88345322391272</v>
      </c>
      <c r="L64" s="42">
        <v>107.78496561658234</v>
      </c>
      <c r="M64" s="42">
        <v>105.44808058498161</v>
      </c>
      <c r="N64" s="42">
        <v>71.253637668784918</v>
      </c>
      <c r="O64" s="42">
        <v>33.022205060387179</v>
      </c>
      <c r="Q64" s="42">
        <v>274.51891338102729</v>
      </c>
      <c r="R64" s="42">
        <v>79.948252901302837</v>
      </c>
      <c r="S64" s="42">
        <v>79.882700901302869</v>
      </c>
      <c r="T64" s="42">
        <v>90.30671893526268</v>
      </c>
      <c r="U64" s="42">
        <v>92.735901802986106</v>
      </c>
      <c r="V64" s="42">
        <v>110.51845322391272</v>
      </c>
      <c r="W64" s="42">
        <v>107.41996561658233</v>
      </c>
      <c r="X64" s="42">
        <v>105.0830805849816</v>
      </c>
      <c r="Y64" s="42">
        <v>70.888637668784909</v>
      </c>
      <c r="Z64" s="42">
        <v>32.657205060387156</v>
      </c>
    </row>
    <row r="65" spans="1:26" x14ac:dyDescent="0.3">
      <c r="A65" s="41" t="s">
        <v>133</v>
      </c>
      <c r="B65" s="42">
        <v>-8.1814125074143504</v>
      </c>
      <c r="C65" s="42">
        <v>7.3564394925856433</v>
      </c>
      <c r="D65" s="42">
        <v>41.172363090983573</v>
      </c>
      <c r="E65" s="42">
        <v>41.11708859839792</v>
      </c>
      <c r="F65" s="42">
        <v>41.117088598397928</v>
      </c>
      <c r="G65" s="42">
        <v>62.974294951353627</v>
      </c>
      <c r="H65" s="42">
        <v>41.325809951353641</v>
      </c>
      <c r="I65" s="42">
        <v>41.318853951353631</v>
      </c>
      <c r="J65" s="42">
        <v>30.049750418554328</v>
      </c>
      <c r="K65" s="42">
        <v>18.785399885755027</v>
      </c>
      <c r="L65" s="42">
        <v>7.4843133529557164</v>
      </c>
      <c r="M65" s="42">
        <v>7.5014903529557131</v>
      </c>
      <c r="N65" s="42">
        <v>7.4867673529557095</v>
      </c>
      <c r="O65" s="42">
        <v>-4.6570513084160012</v>
      </c>
      <c r="Q65" s="42">
        <v>41.80808859839793</v>
      </c>
      <c r="R65" s="42">
        <v>63.66529495135363</v>
      </c>
      <c r="S65" s="42">
        <v>42.016809951353643</v>
      </c>
      <c r="T65" s="42">
        <v>42.009853951353634</v>
      </c>
      <c r="U65" s="42">
        <v>30.740750418554331</v>
      </c>
      <c r="V65" s="42">
        <v>19.476399885755029</v>
      </c>
      <c r="W65" s="42">
        <v>8.1753133529557189</v>
      </c>
      <c r="X65" s="42">
        <v>8.1924903529557156</v>
      </c>
      <c r="Y65" s="42">
        <v>8.177767352955712</v>
      </c>
      <c r="Z65" s="42">
        <v>-3.9660513084159987</v>
      </c>
    </row>
    <row r="66" spans="1:26" x14ac:dyDescent="0.3">
      <c r="A66" s="41" t="s">
        <v>134</v>
      </c>
      <c r="B66" s="42">
        <v>2.6293109999999995</v>
      </c>
      <c r="C66" s="42">
        <v>1.2484980000000014</v>
      </c>
      <c r="D66" s="42">
        <v>1.2484980000000014</v>
      </c>
      <c r="E66" s="42">
        <v>1.2484980000000014</v>
      </c>
      <c r="F66" s="42">
        <v>1.2484980000000014</v>
      </c>
      <c r="G66" s="42">
        <v>-8.415499999999998E-2</v>
      </c>
      <c r="H66" s="42">
        <v>1.2484980000000014</v>
      </c>
      <c r="I66" s="42">
        <v>1.2484980000000014</v>
      </c>
      <c r="J66" s="42">
        <v>1.2484980000000014</v>
      </c>
      <c r="K66" s="42">
        <v>1.2484980000000014</v>
      </c>
      <c r="L66" s="42">
        <v>1.2484980000000014</v>
      </c>
      <c r="M66" s="42">
        <v>1.2484980000000014</v>
      </c>
      <c r="N66" s="42">
        <v>1.2484980000000014</v>
      </c>
      <c r="O66" s="42">
        <v>0.16820742999999982</v>
      </c>
      <c r="Q66" s="42">
        <v>1.2484980000000014</v>
      </c>
      <c r="R66" s="42">
        <v>-8.415499999999998E-2</v>
      </c>
      <c r="S66" s="42">
        <v>1.2484980000000014</v>
      </c>
      <c r="T66" s="42">
        <v>1.2484980000000014</v>
      </c>
      <c r="U66" s="42">
        <v>1.2484980000000014</v>
      </c>
      <c r="V66" s="42">
        <v>1.2484980000000014</v>
      </c>
      <c r="W66" s="42">
        <v>1.2484980000000014</v>
      </c>
      <c r="X66" s="42">
        <v>1.2484980000000014</v>
      </c>
      <c r="Y66" s="42">
        <v>1.2484980000000014</v>
      </c>
      <c r="Z66" s="42">
        <v>0.16820742999999982</v>
      </c>
    </row>
    <row r="67" spans="1:26" x14ac:dyDescent="0.3">
      <c r="A67" s="41" t="s">
        <v>135</v>
      </c>
      <c r="B67" s="42">
        <v>18.356869</v>
      </c>
      <c r="C67" s="42">
        <v>20.159521999999999</v>
      </c>
      <c r="D67" s="42">
        <v>21.90189285931687</v>
      </c>
      <c r="E67" s="42">
        <v>21.90189285931687</v>
      </c>
      <c r="F67" s="42">
        <v>21.732808859316869</v>
      </c>
      <c r="G67" s="42">
        <v>23.156412781387143</v>
      </c>
      <c r="H67" s="42">
        <v>18.827615781387145</v>
      </c>
      <c r="I67" s="42">
        <v>18.866614781387142</v>
      </c>
      <c r="J67" s="42">
        <v>18.256513494948187</v>
      </c>
      <c r="K67" s="42">
        <v>20.49435220850923</v>
      </c>
      <c r="L67" s="42">
        <v>19.928997922070273</v>
      </c>
      <c r="M67" s="42">
        <v>19.881003922070274</v>
      </c>
      <c r="N67" s="42">
        <v>19.773265922070273</v>
      </c>
      <c r="O67" s="42">
        <v>27.382273548697142</v>
      </c>
      <c r="Q67" s="42">
        <v>23.493808859316868</v>
      </c>
      <c r="R67" s="42">
        <v>24.917412781387142</v>
      </c>
      <c r="S67" s="42">
        <v>20.588615781387141</v>
      </c>
      <c r="T67" s="42">
        <v>20.627614781387141</v>
      </c>
      <c r="U67" s="42">
        <v>20.017513494948187</v>
      </c>
      <c r="V67" s="42">
        <v>22.25535220850923</v>
      </c>
      <c r="W67" s="42">
        <v>21.689997922070273</v>
      </c>
      <c r="X67" s="42">
        <v>21.642003922070273</v>
      </c>
      <c r="Y67" s="42">
        <v>21.534265922070272</v>
      </c>
      <c r="Z67" s="42">
        <v>29.143273548697142</v>
      </c>
    </row>
    <row r="68" spans="1:26" x14ac:dyDescent="0.3">
      <c r="A68" s="41" t="s">
        <v>136</v>
      </c>
      <c r="B68" s="42">
        <v>-2.5758537272890942</v>
      </c>
      <c r="C68" s="42">
        <v>-1.2132427272890935</v>
      </c>
      <c r="D68" s="42">
        <v>-1.2132427272890935</v>
      </c>
      <c r="E68" s="42">
        <v>-1.2132427272890935</v>
      </c>
      <c r="F68" s="42">
        <v>-1.4369461620593844</v>
      </c>
      <c r="G68" s="42">
        <v>-0.40773007711182352</v>
      </c>
      <c r="H68" s="42">
        <v>-1.1432800771118234</v>
      </c>
      <c r="I68" s="42">
        <v>-0.95482907711182274</v>
      </c>
      <c r="J68" s="42">
        <v>-1.2558670771118234</v>
      </c>
      <c r="K68" s="42">
        <v>-0.93387107711182293</v>
      </c>
      <c r="L68" s="42">
        <v>-1.0172680771118232</v>
      </c>
      <c r="M68" s="42">
        <v>-0.96223507711182321</v>
      </c>
      <c r="N68" s="42">
        <v>-1.0333290771118229</v>
      </c>
      <c r="O68" s="42">
        <v>-0.94869504524428538</v>
      </c>
      <c r="Q68" s="42">
        <v>0.2280538379406154</v>
      </c>
      <c r="R68" s="42">
        <v>1.2572699228881765</v>
      </c>
      <c r="S68" s="42">
        <v>0.52171992288817637</v>
      </c>
      <c r="T68" s="42">
        <v>0.71017092288817718</v>
      </c>
      <c r="U68" s="42">
        <v>0.4091329228881766</v>
      </c>
      <c r="V68" s="42">
        <v>0.73112892288817699</v>
      </c>
      <c r="W68" s="42">
        <v>0.64773192288817683</v>
      </c>
      <c r="X68" s="42">
        <v>0.70276492288817671</v>
      </c>
      <c r="Y68" s="42">
        <v>0.63167092288817694</v>
      </c>
      <c r="Z68" s="42">
        <v>0.71630495475571454</v>
      </c>
    </row>
    <row r="69" spans="1:26" x14ac:dyDescent="0.3">
      <c r="A69" s="41" t="s">
        <v>5</v>
      </c>
      <c r="B69" s="42">
        <v>-11.880166000000031</v>
      </c>
      <c r="C69" s="42">
        <v>-11.731087000000002</v>
      </c>
      <c r="D69" s="42">
        <v>-18.039240859213351</v>
      </c>
      <c r="E69" s="42">
        <v>-18.039240859213351</v>
      </c>
      <c r="F69" s="42">
        <v>-750.21681850851473</v>
      </c>
      <c r="G69" s="42">
        <v>-749.77036150851472</v>
      </c>
      <c r="H69" s="42">
        <v>-750.21681850851473</v>
      </c>
      <c r="I69" s="42">
        <v>-750.21681850851473</v>
      </c>
      <c r="J69" s="42">
        <v>-750.21681850851473</v>
      </c>
      <c r="K69" s="42">
        <v>-750.21681850851473</v>
      </c>
      <c r="L69" s="42">
        <v>-750.21681850851473</v>
      </c>
      <c r="M69" s="42">
        <v>-750.21681850851473</v>
      </c>
      <c r="N69" s="42">
        <v>-750.21681850851473</v>
      </c>
      <c r="O69" s="42">
        <v>-749.75872646851474</v>
      </c>
      <c r="Q69" s="42">
        <v>32.664181491485316</v>
      </c>
      <c r="R69" s="42">
        <v>33.110638491485311</v>
      </c>
      <c r="S69" s="42">
        <v>32.664181491485316</v>
      </c>
      <c r="T69" s="42">
        <v>32.664181491485316</v>
      </c>
      <c r="U69" s="42">
        <v>32.664181491485316</v>
      </c>
      <c r="V69" s="42">
        <v>32.664181491485316</v>
      </c>
      <c r="W69" s="42">
        <v>32.664181491485316</v>
      </c>
      <c r="X69" s="42">
        <v>32.664181491485316</v>
      </c>
      <c r="Y69" s="42">
        <v>32.664181491485316</v>
      </c>
      <c r="Z69" s="42">
        <v>33.122273531485313</v>
      </c>
    </row>
    <row r="70" spans="1:26" x14ac:dyDescent="0.3">
      <c r="A70" s="41" t="s">
        <v>137</v>
      </c>
      <c r="B70" s="42">
        <v>209.92095921703995</v>
      </c>
      <c r="C70" s="42">
        <v>100.60327344369637</v>
      </c>
      <c r="D70" s="42">
        <v>100.60327344369637</v>
      </c>
      <c r="E70" s="42">
        <v>109.24599943970645</v>
      </c>
      <c r="F70" s="42">
        <v>109.11965443970632</v>
      </c>
      <c r="G70" s="42">
        <v>88.241222281368138</v>
      </c>
      <c r="H70" s="42">
        <v>160.87930472328208</v>
      </c>
      <c r="I70" s="42">
        <v>62.955161838033519</v>
      </c>
      <c r="J70" s="42">
        <v>65.596695466517332</v>
      </c>
      <c r="K70" s="42">
        <v>65.386883260376209</v>
      </c>
      <c r="L70" s="42">
        <v>35.76094131345323</v>
      </c>
      <c r="M70" s="42">
        <v>-4.3069213651855591</v>
      </c>
      <c r="N70" s="42">
        <v>-44.121647948542204</v>
      </c>
      <c r="O70" s="42">
        <v>-115.03546288999868</v>
      </c>
      <c r="Q70" s="42">
        <v>109.08065443970632</v>
      </c>
      <c r="R70" s="42">
        <v>88.202222281368137</v>
      </c>
      <c r="S70" s="42">
        <v>160.84030472328209</v>
      </c>
      <c r="T70" s="42">
        <v>62.916161838033517</v>
      </c>
      <c r="U70" s="42">
        <v>65.55769546651733</v>
      </c>
      <c r="V70" s="42">
        <v>65.347883260376207</v>
      </c>
      <c r="W70" s="42">
        <v>35.721941313453229</v>
      </c>
      <c r="X70" s="42">
        <v>-4.3459213651855606</v>
      </c>
      <c r="Y70" s="42">
        <v>-44.160647948542206</v>
      </c>
      <c r="Z70" s="42">
        <v>-115.07446288999869</v>
      </c>
    </row>
    <row r="71" spans="1:26" x14ac:dyDescent="0.3">
      <c r="A71" s="41" t="s">
        <v>122</v>
      </c>
      <c r="B71" s="42">
        <v>73.66827429489436</v>
      </c>
      <c r="C71" s="42">
        <v>51.59840170877095</v>
      </c>
      <c r="D71" s="42">
        <v>42.524294639302781</v>
      </c>
      <c r="E71" s="42">
        <v>39.739810217870712</v>
      </c>
      <c r="F71" s="42">
        <v>35.576171217870645</v>
      </c>
      <c r="G71" s="42">
        <v>-21.45242403668761</v>
      </c>
      <c r="H71" s="42">
        <v>-9.4373398353880162</v>
      </c>
      <c r="I71" s="42">
        <v>-51.570116940038147</v>
      </c>
      <c r="J71" s="42">
        <v>-56.524692355638692</v>
      </c>
      <c r="K71" s="42">
        <v>-54.971398458534466</v>
      </c>
      <c r="L71" s="42">
        <v>-42.021914291487988</v>
      </c>
      <c r="M71" s="42">
        <v>54.738806216043436</v>
      </c>
      <c r="N71" s="42">
        <v>52.197114424097251</v>
      </c>
      <c r="O71" s="42">
        <v>194.5954738351594</v>
      </c>
      <c r="Q71" s="42">
        <v>-7.0838287821275578</v>
      </c>
      <c r="R71" s="42">
        <v>-64.112424036685809</v>
      </c>
      <c r="S71" s="42">
        <v>-52.097339835386222</v>
      </c>
      <c r="T71" s="42">
        <v>-94.230116940036353</v>
      </c>
      <c r="U71" s="42">
        <v>-99.184692355636898</v>
      </c>
      <c r="V71" s="42">
        <v>-97.631398458532672</v>
      </c>
      <c r="W71" s="42">
        <v>-84.681914291486194</v>
      </c>
      <c r="X71" s="42">
        <v>12.078806216045232</v>
      </c>
      <c r="Y71" s="42">
        <v>9.5371144240990429</v>
      </c>
      <c r="Z71" s="42">
        <v>151.93547383516122</v>
      </c>
    </row>
    <row r="72" spans="1:26" x14ac:dyDescent="0.3">
      <c r="A72" s="39" t="s">
        <v>169</v>
      </c>
      <c r="B72" s="40">
        <v>0</v>
      </c>
      <c r="C72" s="40">
        <v>0</v>
      </c>
      <c r="D72" s="46">
        <v>0</v>
      </c>
      <c r="E72" s="46">
        <v>0</v>
      </c>
      <c r="F72" s="40">
        <v>0</v>
      </c>
      <c r="G72" s="40">
        <v>72.371000000000009</v>
      </c>
      <c r="H72" s="40">
        <v>72.371000000000009</v>
      </c>
      <c r="I72" s="40">
        <v>72.371000000000009</v>
      </c>
      <c r="J72" s="40">
        <v>72.371000000000009</v>
      </c>
      <c r="K72" s="40">
        <v>72.371000000000009</v>
      </c>
      <c r="L72" s="40">
        <v>72.371000000000009</v>
      </c>
      <c r="M72" s="40">
        <v>72.371000000000009</v>
      </c>
      <c r="N72" s="40">
        <v>133.78503799999999</v>
      </c>
      <c r="O72" s="40">
        <v>133.78503799999999</v>
      </c>
      <c r="Q72" s="40">
        <v>-70</v>
      </c>
      <c r="R72" s="40">
        <v>2.3710000000000093</v>
      </c>
      <c r="S72" s="40">
        <v>2.3710000000000093</v>
      </c>
      <c r="T72" s="40">
        <v>2.3710000000000093</v>
      </c>
      <c r="U72" s="40">
        <v>2.3710000000000093</v>
      </c>
      <c r="V72" s="40">
        <v>2.3710000000000093</v>
      </c>
      <c r="W72" s="40">
        <v>2.3710000000000093</v>
      </c>
      <c r="X72" s="40">
        <v>2.3710000000000093</v>
      </c>
      <c r="Y72" s="40">
        <v>63.785038</v>
      </c>
      <c r="Z72" s="40">
        <v>63.785038</v>
      </c>
    </row>
    <row r="73" spans="1:26" x14ac:dyDescent="0.3">
      <c r="A73" s="39" t="s">
        <v>167</v>
      </c>
      <c r="B73" s="40">
        <v>-17.155013690000004</v>
      </c>
      <c r="C73" s="40">
        <v>24.744986310000002</v>
      </c>
      <c r="D73" s="40">
        <v>-11.669171390000002</v>
      </c>
      <c r="E73" s="40">
        <v>-103.66917138999997</v>
      </c>
      <c r="F73" s="40">
        <v>-103.66917138999997</v>
      </c>
      <c r="G73" s="40">
        <v>-103.66917138999997</v>
      </c>
      <c r="H73" s="40">
        <v>-152.89543369</v>
      </c>
      <c r="I73" s="40">
        <v>-152.25038911857141</v>
      </c>
      <c r="J73" s="40">
        <v>-114.22617955000001</v>
      </c>
      <c r="K73" s="40">
        <v>-4.4966306350000167</v>
      </c>
      <c r="L73" s="40">
        <v>-17.631212327</v>
      </c>
      <c r="M73" s="40">
        <v>-21.73491053136371</v>
      </c>
      <c r="N73" s="40">
        <v>-9.9336948200000137</v>
      </c>
      <c r="O73" s="40">
        <v>-9.9082003200000059</v>
      </c>
      <c r="Q73" s="40">
        <v>-103.66917100999999</v>
      </c>
      <c r="R73" s="40">
        <v>-103.66917100999999</v>
      </c>
      <c r="S73" s="40">
        <v>-152.89543331000002</v>
      </c>
      <c r="T73" s="40">
        <v>-152.25038873857142</v>
      </c>
      <c r="U73" s="40">
        <v>-114.22617917000002</v>
      </c>
      <c r="V73" s="40">
        <v>-4.4966302550000279</v>
      </c>
      <c r="W73" s="40">
        <v>-17.631211947000011</v>
      </c>
      <c r="X73" s="40">
        <v>-21.734910151363721</v>
      </c>
      <c r="Y73" s="40">
        <v>-9.9336944400000249</v>
      </c>
      <c r="Z73" s="40">
        <v>-9.9081999400000171</v>
      </c>
    </row>
    <row r="74" spans="1:26" x14ac:dyDescent="0.3">
      <c r="A74" s="39" t="s">
        <v>168</v>
      </c>
      <c r="B74" s="40">
        <v>-36.543273000000227</v>
      </c>
      <c r="C74" s="40">
        <v>315.10872699999982</v>
      </c>
      <c r="D74" s="40">
        <v>802.66672699999981</v>
      </c>
      <c r="E74" s="40">
        <v>1008.481</v>
      </c>
      <c r="F74" s="40">
        <v>1134.0726902717299</v>
      </c>
      <c r="G74" s="40">
        <v>1594.9145760000001</v>
      </c>
      <c r="H74" s="40">
        <v>1540.4127889736601</v>
      </c>
      <c r="I74" s="40">
        <v>1609.7267497880389</v>
      </c>
      <c r="J74" s="40">
        <v>1579.126929630439</v>
      </c>
      <c r="K74" s="40">
        <v>1535.5942490921689</v>
      </c>
      <c r="L74" s="40">
        <v>1468.6294947787601</v>
      </c>
      <c r="M74" s="40">
        <v>1386.70630119</v>
      </c>
      <c r="N74" s="40">
        <v>1259.5529929299998</v>
      </c>
      <c r="O74" s="40">
        <v>1259.5532421926896</v>
      </c>
      <c r="Q74" s="40">
        <v>232.08378027173012</v>
      </c>
      <c r="R74" s="40">
        <v>692.92566600000032</v>
      </c>
      <c r="S74" s="40">
        <v>638.42387897366029</v>
      </c>
      <c r="T74" s="40">
        <v>707.73783978803908</v>
      </c>
      <c r="U74" s="40">
        <v>677.1380196304392</v>
      </c>
      <c r="V74" s="40">
        <v>633.60533909216906</v>
      </c>
      <c r="W74" s="40">
        <v>566.64058477876029</v>
      </c>
      <c r="X74" s="40">
        <v>484.71739119000017</v>
      </c>
      <c r="Y74" s="40">
        <v>357.56408293000004</v>
      </c>
      <c r="Z74" s="40">
        <v>357.56433219268979</v>
      </c>
    </row>
    <row r="75" spans="1:26" x14ac:dyDescent="0.3">
      <c r="A75" s="39" t="s">
        <v>123</v>
      </c>
      <c r="B75" s="40">
        <v>25.207835662946309</v>
      </c>
      <c r="C75" s="40">
        <v>26.52945444902798</v>
      </c>
      <c r="D75" s="40">
        <v>45.605407638060569</v>
      </c>
      <c r="E75" s="40">
        <v>45.597912079039816</v>
      </c>
      <c r="F75" s="40">
        <v>45.60543542564119</v>
      </c>
      <c r="G75" s="40">
        <v>47.05505513778553</v>
      </c>
      <c r="H75" s="40">
        <v>47.624288137794792</v>
      </c>
      <c r="I75" s="40">
        <v>50.235311137792451</v>
      </c>
      <c r="J75" s="40">
        <v>67.358263959231408</v>
      </c>
      <c r="K75" s="40">
        <v>58.329475114041998</v>
      </c>
      <c r="L75" s="40">
        <v>60.257920382151497</v>
      </c>
      <c r="M75" s="40">
        <v>65.007312382149394</v>
      </c>
      <c r="N75" s="40">
        <v>70.167520445262198</v>
      </c>
      <c r="O75" s="40">
        <v>104.30210806982723</v>
      </c>
      <c r="Q75" s="40">
        <v>17.973435425643402</v>
      </c>
      <c r="R75" s="40">
        <v>19.423055137787742</v>
      </c>
      <c r="S75" s="40">
        <v>19.992288137797004</v>
      </c>
      <c r="T75" s="40">
        <v>22.603311137794662</v>
      </c>
      <c r="U75" s="40">
        <v>39.72626395923362</v>
      </c>
      <c r="V75" s="40">
        <v>30.697475114044209</v>
      </c>
      <c r="W75" s="40">
        <v>32.625920382153708</v>
      </c>
      <c r="X75" s="40">
        <v>37.375312382151606</v>
      </c>
      <c r="Y75" s="40">
        <v>42.53552044526441</v>
      </c>
      <c r="Z75" s="40">
        <v>76.670108069829439</v>
      </c>
    </row>
    <row r="76" spans="1:26" x14ac:dyDescent="0.3">
      <c r="A76" s="37" t="s">
        <v>124</v>
      </c>
      <c r="B76" s="43">
        <v>478.41040265695119</v>
      </c>
      <c r="C76" s="43">
        <v>432.16140490549151</v>
      </c>
      <c r="D76" s="43">
        <v>778.34153359809625</v>
      </c>
      <c r="E76" s="43">
        <v>874.58711061031954</v>
      </c>
      <c r="F76" s="43">
        <v>371.31154125899684</v>
      </c>
      <c r="G76" s="43">
        <v>874.9297648777092</v>
      </c>
      <c r="H76" s="43">
        <v>1051.903142676354</v>
      </c>
      <c r="I76" s="43">
        <v>1104.3896763453449</v>
      </c>
      <c r="J76" s="43">
        <v>897.60008150840258</v>
      </c>
      <c r="K76" s="43">
        <v>1099.6370500301618</v>
      </c>
      <c r="L76" s="43">
        <v>560.96909021581359</v>
      </c>
      <c r="M76" s="43">
        <v>865.96328379098577</v>
      </c>
      <c r="N76" s="43">
        <v>944.85268648354395</v>
      </c>
      <c r="O76" s="43">
        <v>1011.4803830712353</v>
      </c>
      <c r="Q76" s="49">
        <v>35.943541638999704</v>
      </c>
      <c r="R76" s="49">
        <v>539.56176525771207</v>
      </c>
      <c r="S76" s="49">
        <v>716.5351430563569</v>
      </c>
      <c r="T76" s="49">
        <v>769.02167672534779</v>
      </c>
      <c r="U76" s="49">
        <v>562.23208188840545</v>
      </c>
      <c r="V76" s="49">
        <v>764.26905041016471</v>
      </c>
      <c r="W76" s="49">
        <v>225.60109059581646</v>
      </c>
      <c r="X76" s="49">
        <v>530.59528417098863</v>
      </c>
      <c r="Y76" s="49">
        <v>609.48468686354681</v>
      </c>
      <c r="Z76" s="49">
        <v>676.1123834512382</v>
      </c>
    </row>
  </sheetData>
  <phoneticPr fontId="1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89FF2-A0E9-4FAE-B6F9-6D07DE9584CC}">
  <sheetPr>
    <tabColor rgb="FF13B5EA"/>
  </sheetPr>
  <dimension ref="A1:AA78"/>
  <sheetViews>
    <sheetView showGridLines="0" zoomScale="70" zoomScaleNormal="70" workbookViewId="0"/>
  </sheetViews>
  <sheetFormatPr defaultRowHeight="14.4" x14ac:dyDescent="0.3"/>
  <cols>
    <col min="1" max="1" width="40.6640625" customWidth="1"/>
    <col min="2" max="15" width="12.6640625" customWidth="1"/>
    <col min="17" max="26" width="12.88671875" customWidth="1"/>
  </cols>
  <sheetData>
    <row r="1" spans="1:27" x14ac:dyDescent="0.3">
      <c r="A1" s="44" t="s">
        <v>166</v>
      </c>
      <c r="B1" s="44"/>
      <c r="Q1" s="47" t="s">
        <v>174</v>
      </c>
      <c r="R1" s="47"/>
      <c r="S1" s="47"/>
      <c r="T1" s="47"/>
      <c r="U1" s="47"/>
      <c r="V1" s="47"/>
      <c r="W1" s="47"/>
      <c r="X1" s="47"/>
      <c r="Y1" s="47"/>
      <c r="Z1" s="47"/>
      <c r="AA1" s="47"/>
    </row>
    <row r="2" spans="1:27" x14ac:dyDescent="0.3">
      <c r="A2" s="37"/>
      <c r="B2" s="38" t="s">
        <v>164</v>
      </c>
      <c r="C2" s="38" t="s">
        <v>170</v>
      </c>
      <c r="D2" s="38" t="s">
        <v>171</v>
      </c>
      <c r="E2" s="38" t="s">
        <v>172</v>
      </c>
      <c r="F2" s="38" t="s">
        <v>173</v>
      </c>
      <c r="G2" s="38" t="s">
        <v>175</v>
      </c>
      <c r="H2" s="38" t="s">
        <v>177</v>
      </c>
      <c r="I2" s="38" t="s">
        <v>178</v>
      </c>
      <c r="J2" s="38" t="s">
        <v>179</v>
      </c>
      <c r="K2" s="38" t="s">
        <v>180</v>
      </c>
      <c r="L2" s="38" t="s">
        <v>181</v>
      </c>
      <c r="M2" s="38" t="s">
        <v>182</v>
      </c>
      <c r="N2" s="38" t="s">
        <v>183</v>
      </c>
      <c r="O2" s="38" t="s">
        <v>192</v>
      </c>
      <c r="Q2" s="48" t="s">
        <v>173</v>
      </c>
      <c r="R2" s="48" t="s">
        <v>175</v>
      </c>
      <c r="S2" s="48" t="s">
        <v>177</v>
      </c>
      <c r="T2" s="48" t="s">
        <v>178</v>
      </c>
      <c r="U2" s="48" t="s">
        <v>179</v>
      </c>
      <c r="V2" s="48" t="s">
        <v>180</v>
      </c>
      <c r="W2" s="48" t="s">
        <v>181</v>
      </c>
      <c r="X2" s="48" t="s">
        <v>182</v>
      </c>
      <c r="Y2" s="48" t="s">
        <v>183</v>
      </c>
      <c r="Z2" s="48" t="s">
        <v>192</v>
      </c>
    </row>
    <row r="3" spans="1:27" x14ac:dyDescent="0.3">
      <c r="A3" s="39" t="s">
        <v>8</v>
      </c>
      <c r="B3" s="40">
        <v>-38.677192306793586</v>
      </c>
      <c r="C3" s="40">
        <v>-589.50000000002183</v>
      </c>
      <c r="D3" s="40">
        <v>-768.96300000000338</v>
      </c>
      <c r="E3" s="40">
        <v>-683.75100000000384</v>
      </c>
      <c r="F3" s="40">
        <v>-628.53585225455754</v>
      </c>
      <c r="G3" s="40">
        <v>-525.86800000000949</v>
      </c>
      <c r="H3" s="40">
        <v>-454.07300000001123</v>
      </c>
      <c r="I3" s="40">
        <v>-395.28435223716224</v>
      </c>
      <c r="J3" s="40">
        <v>-364.06414890381711</v>
      </c>
      <c r="K3" s="40">
        <v>-382.25796052884834</v>
      </c>
      <c r="L3" s="40">
        <v>-267.70123966667597</v>
      </c>
      <c r="M3" s="40">
        <v>-156.94536666667409</v>
      </c>
      <c r="N3" s="40">
        <v>-151.34702380666567</v>
      </c>
      <c r="O3" s="40">
        <v>-112.64475817934726</v>
      </c>
      <c r="Q3" s="40">
        <v>401.46005774545483</v>
      </c>
      <c r="R3" s="40">
        <v>178.32991000000038</v>
      </c>
      <c r="S3" s="40">
        <v>250.12490999999864</v>
      </c>
      <c r="T3" s="40">
        <v>308.91355776284763</v>
      </c>
      <c r="U3" s="40">
        <v>153.57555776285881</v>
      </c>
      <c r="V3" s="40">
        <v>135.38174613782758</v>
      </c>
      <c r="W3" s="40">
        <v>249.93846699999995</v>
      </c>
      <c r="X3" s="40">
        <v>360.69434000000183</v>
      </c>
      <c r="Y3" s="40">
        <v>366.29268286001025</v>
      </c>
      <c r="Z3" s="40">
        <v>404.99494848732866</v>
      </c>
    </row>
    <row r="4" spans="1:27" x14ac:dyDescent="0.3">
      <c r="A4" s="41" t="s">
        <v>82</v>
      </c>
      <c r="B4" s="42">
        <v>-2.6230000000000473</v>
      </c>
      <c r="C4" s="42">
        <v>-109.73900000000003</v>
      </c>
      <c r="D4" s="42">
        <v>-109.73900000000049</v>
      </c>
      <c r="E4" s="42">
        <v>1.6900000000000546</v>
      </c>
      <c r="F4" s="42">
        <v>1.6900000000000546</v>
      </c>
      <c r="G4" s="42">
        <v>57.813999999999851</v>
      </c>
      <c r="H4" s="42">
        <v>143.82099999999991</v>
      </c>
      <c r="I4" s="42">
        <v>175.31099999999969</v>
      </c>
      <c r="J4" s="42">
        <v>157.81700000000001</v>
      </c>
      <c r="K4" s="42">
        <v>157.81700000000001</v>
      </c>
      <c r="L4" s="42">
        <v>352.5344299999997</v>
      </c>
      <c r="M4" s="42">
        <v>414.24143000000004</v>
      </c>
      <c r="N4" s="42">
        <v>414.24229999999989</v>
      </c>
      <c r="O4" s="42">
        <v>355.16436625970255</v>
      </c>
      <c r="Q4" s="42">
        <v>7.2479100000005019</v>
      </c>
      <c r="R4" s="42">
        <v>63.371910000000298</v>
      </c>
      <c r="S4" s="42">
        <v>149.37891000000036</v>
      </c>
      <c r="T4" s="42">
        <v>180.86891000000014</v>
      </c>
      <c r="U4" s="42">
        <v>163.37491000000045</v>
      </c>
      <c r="V4" s="42">
        <v>163.37491000000045</v>
      </c>
      <c r="W4" s="42">
        <v>358.09234000000015</v>
      </c>
      <c r="X4" s="42">
        <v>419.79934000000048</v>
      </c>
      <c r="Y4" s="42">
        <v>419.80021000000033</v>
      </c>
      <c r="Z4" s="42">
        <v>360.72227625970299</v>
      </c>
    </row>
    <row r="5" spans="1:27" x14ac:dyDescent="0.3">
      <c r="A5" s="41" t="s">
        <v>127</v>
      </c>
      <c r="B5" s="42">
        <v>123.19200000000001</v>
      </c>
      <c r="C5" s="42">
        <v>-109.65099999999984</v>
      </c>
      <c r="D5" s="42">
        <v>-145.14199999999983</v>
      </c>
      <c r="E5" s="42">
        <v>-129.76899999999932</v>
      </c>
      <c r="F5" s="42">
        <v>-129.76899999999932</v>
      </c>
      <c r="G5" s="42">
        <v>-126.46299999999974</v>
      </c>
      <c r="H5" s="42">
        <v>-126.46300000000065</v>
      </c>
      <c r="I5" s="42">
        <v>-124.46300000000065</v>
      </c>
      <c r="J5" s="42">
        <v>-146.09699999999975</v>
      </c>
      <c r="K5" s="42">
        <v>-159.09699999999975</v>
      </c>
      <c r="L5" s="42">
        <v>-259.61300000000028</v>
      </c>
      <c r="M5" s="42">
        <v>-251.9340000000002</v>
      </c>
      <c r="N5" s="42">
        <v>-251.9340000000002</v>
      </c>
      <c r="O5" s="42">
        <v>-259.49000000000069</v>
      </c>
      <c r="Q5" s="42">
        <v>20.019000000000233</v>
      </c>
      <c r="R5" s="42">
        <v>23.324999999999818</v>
      </c>
      <c r="S5" s="42">
        <v>23.324999999998909</v>
      </c>
      <c r="T5" s="42">
        <v>25.324999999998909</v>
      </c>
      <c r="U5" s="42">
        <v>3.6909999999998035</v>
      </c>
      <c r="V5" s="42">
        <v>-9.3090000000001965</v>
      </c>
      <c r="W5" s="42">
        <v>-109.82500000000073</v>
      </c>
      <c r="X5" s="42">
        <v>-102.14600000000064</v>
      </c>
      <c r="Y5" s="42">
        <v>-102.14600000000064</v>
      </c>
      <c r="Z5" s="42">
        <v>-109.70200000000114</v>
      </c>
    </row>
    <row r="6" spans="1:27" x14ac:dyDescent="0.3">
      <c r="A6" s="41" t="s">
        <v>83</v>
      </c>
      <c r="B6" s="42">
        <v>-378.00400000000081</v>
      </c>
      <c r="C6" s="42">
        <v>-478.67900000000009</v>
      </c>
      <c r="D6" s="42">
        <v>-562.67900000000009</v>
      </c>
      <c r="E6" s="42">
        <v>-562.67900000000009</v>
      </c>
      <c r="F6" s="42">
        <v>-507.46385225454833</v>
      </c>
      <c r="G6" s="42">
        <v>-390.67900000000009</v>
      </c>
      <c r="H6" s="42">
        <v>-390.67900000000009</v>
      </c>
      <c r="I6" s="42">
        <v>-390.67900000000009</v>
      </c>
      <c r="J6" s="42">
        <v>-390.67900000000009</v>
      </c>
      <c r="K6" s="42">
        <v>-390.67900000000009</v>
      </c>
      <c r="L6" s="42">
        <v>-390.67900000000009</v>
      </c>
      <c r="M6" s="42">
        <v>-363.67900000000009</v>
      </c>
      <c r="N6" s="42">
        <v>-363.67900000000009</v>
      </c>
      <c r="O6" s="42">
        <v>-273.67900000000009</v>
      </c>
      <c r="Q6" s="42">
        <v>-118.67285225454907</v>
      </c>
      <c r="R6" s="42">
        <v>-1.8880000000008295</v>
      </c>
      <c r="S6" s="42">
        <v>-1.8880000000008295</v>
      </c>
      <c r="T6" s="42">
        <v>-1.8880000000008295</v>
      </c>
      <c r="U6" s="42">
        <v>-1.8880000000008295</v>
      </c>
      <c r="V6" s="42">
        <v>-1.8880000000008295</v>
      </c>
      <c r="W6" s="42">
        <v>-1.8880000000008295</v>
      </c>
      <c r="X6" s="42">
        <v>25.111999999999171</v>
      </c>
      <c r="Y6" s="42">
        <v>25.111999999999171</v>
      </c>
      <c r="Z6" s="42">
        <v>115.11199999999917</v>
      </c>
    </row>
    <row r="7" spans="1:27" x14ac:dyDescent="0.3">
      <c r="A7" s="41" t="s">
        <v>4</v>
      </c>
      <c r="B7" s="42">
        <v>244.23400000000038</v>
      </c>
      <c r="C7" s="42">
        <v>123.42899999999281</v>
      </c>
      <c r="D7" s="42">
        <v>97.467000000003281</v>
      </c>
      <c r="E7" s="42">
        <v>102.81799999999839</v>
      </c>
      <c r="F7" s="42">
        <v>102.81800000000203</v>
      </c>
      <c r="G7" s="42">
        <v>111.57900000000154</v>
      </c>
      <c r="H7" s="42">
        <v>114.4189999999935</v>
      </c>
      <c r="I7" s="42">
        <v>124.10264776284748</v>
      </c>
      <c r="J7" s="42">
        <v>125.48664776285204</v>
      </c>
      <c r="K7" s="42">
        <v>129.29283613782172</v>
      </c>
      <c r="L7" s="42">
        <v>111.17812699999467</v>
      </c>
      <c r="M7" s="42">
        <v>142.30299999999352</v>
      </c>
      <c r="N7" s="42">
        <v>146.99147286000061</v>
      </c>
      <c r="O7" s="42">
        <v>134.60967222761974</v>
      </c>
      <c r="Q7" s="42">
        <v>317.05500000000575</v>
      </c>
      <c r="R7" s="42">
        <v>1.8000000002757588E-2</v>
      </c>
      <c r="S7" s="42">
        <v>2.8579999999947177</v>
      </c>
      <c r="T7" s="42">
        <v>12.541647762848697</v>
      </c>
      <c r="U7" s="42">
        <v>13.925647762853259</v>
      </c>
      <c r="V7" s="42">
        <v>17.731836137822938</v>
      </c>
      <c r="W7" s="42">
        <v>-0.38287300000411051</v>
      </c>
      <c r="X7" s="42">
        <v>30.741999999994732</v>
      </c>
      <c r="Y7" s="42">
        <v>35.430472860001828</v>
      </c>
      <c r="Z7" s="42">
        <v>23.048672227620955</v>
      </c>
    </row>
    <row r="8" spans="1:27" x14ac:dyDescent="0.3">
      <c r="A8" s="41" t="s">
        <v>84</v>
      </c>
      <c r="B8" s="42">
        <v>202.30299999999988</v>
      </c>
      <c r="C8" s="42">
        <v>68.631999999999607</v>
      </c>
      <c r="D8" s="42">
        <v>38.460000000000946</v>
      </c>
      <c r="E8" s="42">
        <v>40.587999999999738</v>
      </c>
      <c r="F8" s="42">
        <v>40.587999999999738</v>
      </c>
      <c r="G8" s="42">
        <v>15.359000000000378</v>
      </c>
      <c r="H8" s="42">
        <v>5.3590000000003783</v>
      </c>
      <c r="I8" s="42">
        <v>21.359000000000378</v>
      </c>
      <c r="J8" s="42">
        <v>-80.640999999999622</v>
      </c>
      <c r="K8" s="42">
        <v>-105.64099999999962</v>
      </c>
      <c r="L8" s="42">
        <v>-147.64099999999962</v>
      </c>
      <c r="M8" s="42">
        <v>-163.64099999999962</v>
      </c>
      <c r="N8" s="42">
        <v>-163.64099999999962</v>
      </c>
      <c r="O8" s="42">
        <v>-147.64099999999962</v>
      </c>
      <c r="Q8" s="42">
        <v>99.82799999999952</v>
      </c>
      <c r="R8" s="42">
        <v>74.59900000000016</v>
      </c>
      <c r="S8" s="42">
        <v>64.59900000000016</v>
      </c>
      <c r="T8" s="42">
        <v>80.59900000000016</v>
      </c>
      <c r="U8" s="42">
        <v>-21.40099999999984</v>
      </c>
      <c r="V8" s="42">
        <v>-46.40099999999984</v>
      </c>
      <c r="W8" s="42">
        <v>-88.40099999999984</v>
      </c>
      <c r="X8" s="42">
        <v>-104.40099999999984</v>
      </c>
      <c r="Y8" s="42">
        <v>-104.40099999999984</v>
      </c>
      <c r="Z8" s="42">
        <v>-88.40099999999984</v>
      </c>
    </row>
    <row r="9" spans="1:27" x14ac:dyDescent="0.3">
      <c r="A9" s="41" t="s">
        <v>85</v>
      </c>
      <c r="B9" s="42">
        <v>76.616000000000895</v>
      </c>
      <c r="C9" s="42">
        <v>-14.670000000000073</v>
      </c>
      <c r="D9" s="42">
        <v>-18.567999999999302</v>
      </c>
      <c r="E9" s="42">
        <v>-17.802999999999884</v>
      </c>
      <c r="F9" s="42">
        <v>-17.802999999999884</v>
      </c>
      <c r="G9" s="42">
        <v>-30.17699999999968</v>
      </c>
      <c r="H9" s="42">
        <v>-30.17699999999968</v>
      </c>
      <c r="I9" s="42">
        <v>-35.17699999999968</v>
      </c>
      <c r="J9" s="42">
        <v>-68.17699999999968</v>
      </c>
      <c r="K9" s="42">
        <v>-67.17699999999968</v>
      </c>
      <c r="L9" s="42">
        <v>-83.17699999999968</v>
      </c>
      <c r="M9" s="42">
        <v>-83.17699999999968</v>
      </c>
      <c r="N9" s="42">
        <v>-83.17699999999968</v>
      </c>
      <c r="O9" s="42">
        <v>-75.17699999999968</v>
      </c>
      <c r="Q9" s="42">
        <v>70.371999999999389</v>
      </c>
      <c r="R9" s="42">
        <v>57.997999999999593</v>
      </c>
      <c r="S9" s="42">
        <v>57.997999999999593</v>
      </c>
      <c r="T9" s="42">
        <v>52.997999999999593</v>
      </c>
      <c r="U9" s="42">
        <v>19.997999999999593</v>
      </c>
      <c r="V9" s="42">
        <v>20.997999999999593</v>
      </c>
      <c r="W9" s="42">
        <v>4.9979999999995925</v>
      </c>
      <c r="X9" s="42">
        <v>4.9979999999995925</v>
      </c>
      <c r="Y9" s="42">
        <v>4.9979999999995925</v>
      </c>
      <c r="Z9" s="42">
        <v>12.997999999999593</v>
      </c>
    </row>
    <row r="10" spans="1:27" x14ac:dyDescent="0.3">
      <c r="A10" s="41" t="s">
        <v>146</v>
      </c>
      <c r="B10" s="42">
        <v>-7.3701923067876933</v>
      </c>
      <c r="C10" s="42">
        <v>-1.2829999999999941</v>
      </c>
      <c r="D10" s="42">
        <v>-1.2829999999999941</v>
      </c>
      <c r="E10" s="42">
        <v>-2.5549999999999997</v>
      </c>
      <c r="F10" s="42">
        <v>-2.5549999999999997</v>
      </c>
      <c r="G10" s="42">
        <v>-6.4399999999999977</v>
      </c>
      <c r="H10" s="42">
        <v>-7.4919999999999973</v>
      </c>
      <c r="I10" s="42">
        <v>-7.8769999999999953</v>
      </c>
      <c r="J10" s="42">
        <v>-7.6629999999999967</v>
      </c>
      <c r="K10" s="42">
        <v>-7.6629999999999967</v>
      </c>
      <c r="L10" s="42">
        <v>-10.007999999999996</v>
      </c>
      <c r="M10" s="42">
        <v>-10.762999999999998</v>
      </c>
      <c r="N10" s="42">
        <v>-9.8539999999999992</v>
      </c>
      <c r="O10" s="42">
        <v>-6.1359999999999957</v>
      </c>
      <c r="Q10" s="42">
        <v>1.1009999999999991</v>
      </c>
      <c r="R10" s="42">
        <v>-2.7839999999999989</v>
      </c>
      <c r="S10" s="42">
        <v>-3.8359999999999985</v>
      </c>
      <c r="T10" s="42">
        <v>-4.2209999999999965</v>
      </c>
      <c r="U10" s="42">
        <v>-4.0069999999999979</v>
      </c>
      <c r="V10" s="42">
        <v>-4.0069999999999979</v>
      </c>
      <c r="W10" s="42">
        <v>-6.3519999999999968</v>
      </c>
      <c r="X10" s="42">
        <v>-7.1069999999999993</v>
      </c>
      <c r="Y10" s="42">
        <v>-6.1980000000000004</v>
      </c>
      <c r="Z10" s="42">
        <v>-2.4799999999999969</v>
      </c>
    </row>
    <row r="11" spans="1:27" x14ac:dyDescent="0.3">
      <c r="A11" s="41" t="s">
        <v>147</v>
      </c>
      <c r="B11" s="42">
        <v>-5.5870000000000033</v>
      </c>
      <c r="C11" s="42">
        <v>0.63599999999999568</v>
      </c>
      <c r="D11" s="42">
        <v>0.69599999999999795</v>
      </c>
      <c r="E11" s="42">
        <v>0.69999999999999574</v>
      </c>
      <c r="F11" s="42">
        <v>0.69999999999999574</v>
      </c>
      <c r="G11" s="42">
        <v>7.3999999999998067E-2</v>
      </c>
      <c r="H11" s="42">
        <v>-5.9260000000000019</v>
      </c>
      <c r="I11" s="42">
        <v>-0.92600000000000193</v>
      </c>
      <c r="J11" s="42">
        <v>-0.92600000000000193</v>
      </c>
      <c r="K11" s="42">
        <v>7.3999999999998067E-2</v>
      </c>
      <c r="L11" s="42">
        <v>-0.92600000000000193</v>
      </c>
      <c r="M11" s="42">
        <v>-0.92600000000000193</v>
      </c>
      <c r="N11" s="42">
        <v>-0.92600000000000193</v>
      </c>
      <c r="O11" s="42">
        <v>-0.92600000000000193</v>
      </c>
      <c r="Q11" s="42">
        <v>4.2999999999999261E-2</v>
      </c>
      <c r="R11" s="42">
        <v>-0.58299999999999841</v>
      </c>
      <c r="S11" s="42">
        <v>-6.5829999999999984</v>
      </c>
      <c r="T11" s="42">
        <v>-1.5829999999999984</v>
      </c>
      <c r="U11" s="42">
        <v>-1.5829999999999984</v>
      </c>
      <c r="V11" s="42">
        <v>-0.58299999999999841</v>
      </c>
      <c r="W11" s="42">
        <v>-1.5829999999999984</v>
      </c>
      <c r="X11" s="42">
        <v>-1.5829999999999984</v>
      </c>
      <c r="Y11" s="42">
        <v>-1.5829999999999984</v>
      </c>
      <c r="Z11" s="42">
        <v>-1.5829999999999984</v>
      </c>
    </row>
    <row r="12" spans="1:27" x14ac:dyDescent="0.3">
      <c r="A12" s="41" t="s">
        <v>148</v>
      </c>
      <c r="B12" s="42">
        <v>-291.4380000000001</v>
      </c>
      <c r="C12" s="42">
        <v>-68.174999999999955</v>
      </c>
      <c r="D12" s="42">
        <v>-68.174999999999955</v>
      </c>
      <c r="E12" s="42">
        <v>-116.74099999999999</v>
      </c>
      <c r="F12" s="42">
        <v>-116.74099999999999</v>
      </c>
      <c r="G12" s="42">
        <v>-156.93499999999995</v>
      </c>
      <c r="H12" s="42">
        <v>-156.93499999999995</v>
      </c>
      <c r="I12" s="42">
        <v>-156.93499999999995</v>
      </c>
      <c r="J12" s="42">
        <v>46.815203333332875</v>
      </c>
      <c r="K12" s="42">
        <v>60.815203333332875</v>
      </c>
      <c r="L12" s="42">
        <v>160.63020333333293</v>
      </c>
      <c r="M12" s="42">
        <v>160.63020333333293</v>
      </c>
      <c r="N12" s="42">
        <v>160.63020333333293</v>
      </c>
      <c r="O12" s="42">
        <v>160.63020333333293</v>
      </c>
      <c r="Q12" s="42">
        <v>4.4670000000000982</v>
      </c>
      <c r="R12" s="42">
        <v>-35.726999999999862</v>
      </c>
      <c r="S12" s="42">
        <v>-35.726999999999862</v>
      </c>
      <c r="T12" s="42">
        <v>-35.726999999999862</v>
      </c>
      <c r="U12" s="42">
        <v>-18.535000000000082</v>
      </c>
      <c r="V12" s="42">
        <v>-4.5350000000000819</v>
      </c>
      <c r="W12" s="42">
        <v>95.279999999999973</v>
      </c>
      <c r="X12" s="42">
        <v>95.279999999999973</v>
      </c>
      <c r="Y12" s="42">
        <v>95.279999999999973</v>
      </c>
      <c r="Z12" s="42">
        <v>95.279999999999973</v>
      </c>
    </row>
    <row r="13" spans="1:27" x14ac:dyDescent="0.3">
      <c r="A13" s="39" t="s">
        <v>86</v>
      </c>
      <c r="B13" s="40">
        <v>263.88701167973659</v>
      </c>
      <c r="C13" s="40">
        <v>133.99812696513163</v>
      </c>
      <c r="D13" s="40">
        <v>116.86269696325462</v>
      </c>
      <c r="E13" s="40">
        <v>116.86269696325462</v>
      </c>
      <c r="F13" s="40">
        <v>-33.137303036745379</v>
      </c>
      <c r="G13" s="40">
        <v>-214.86865632891841</v>
      </c>
      <c r="H13" s="40">
        <v>-157.07410464032864</v>
      </c>
      <c r="I13" s="40">
        <v>-168.83529267745325</v>
      </c>
      <c r="J13" s="40">
        <v>-163.98794493616151</v>
      </c>
      <c r="K13" s="40">
        <v>-133.23005205392064</v>
      </c>
      <c r="L13" s="40">
        <v>-142.27456527092636</v>
      </c>
      <c r="M13" s="40">
        <v>-49.949479535581759</v>
      </c>
      <c r="N13" s="40">
        <v>-22.213802920331545</v>
      </c>
      <c r="O13" s="40">
        <v>-30.817428050000217</v>
      </c>
      <c r="Q13" s="40">
        <v>158.33369696325462</v>
      </c>
      <c r="R13" s="40">
        <v>-23.397656328918401</v>
      </c>
      <c r="S13" s="40">
        <v>34.396895359671362</v>
      </c>
      <c r="T13" s="40">
        <v>22.63570732254675</v>
      </c>
      <c r="U13" s="40">
        <v>27.483055063838492</v>
      </c>
      <c r="V13" s="40">
        <v>58.240947946079359</v>
      </c>
      <c r="W13" s="40">
        <v>49.196434729073644</v>
      </c>
      <c r="X13" s="40">
        <v>141.52152046441824</v>
      </c>
      <c r="Y13" s="40">
        <v>169.25719707966846</v>
      </c>
      <c r="Z13" s="40">
        <v>160.65357194999979</v>
      </c>
    </row>
    <row r="14" spans="1:27" x14ac:dyDescent="0.3">
      <c r="A14" s="41" t="s">
        <v>87</v>
      </c>
      <c r="B14" s="42">
        <v>159.56187422998329</v>
      </c>
      <c r="C14" s="42">
        <v>159.48806399999995</v>
      </c>
      <c r="D14" s="42">
        <v>159.48806399999995</v>
      </c>
      <c r="E14" s="42">
        <v>159.48806399999995</v>
      </c>
      <c r="F14" s="42">
        <v>159.48806399999995</v>
      </c>
      <c r="G14" s="42">
        <v>8.6605195309280703</v>
      </c>
      <c r="H14" s="42">
        <v>-139.87355846907195</v>
      </c>
      <c r="I14" s="42">
        <v>-139.87355846907195</v>
      </c>
      <c r="J14" s="42">
        <v>-128.62958846907196</v>
      </c>
      <c r="K14" s="42">
        <v>-108.42531799999978</v>
      </c>
      <c r="L14" s="42">
        <v>-108.425318</v>
      </c>
      <c r="M14" s="42">
        <v>-108.425318</v>
      </c>
      <c r="N14" s="42">
        <v>-108.425318</v>
      </c>
      <c r="O14" s="42">
        <v>-109.36653285999995</v>
      </c>
      <c r="Q14" s="42">
        <v>301.14206399999995</v>
      </c>
      <c r="R14" s="42">
        <v>150.31451953092807</v>
      </c>
      <c r="S14" s="42">
        <v>1.7804415309280444</v>
      </c>
      <c r="T14" s="42">
        <v>1.7804415309280444</v>
      </c>
      <c r="U14" s="42">
        <v>13.024411530928035</v>
      </c>
      <c r="V14" s="42">
        <v>33.228682000000219</v>
      </c>
      <c r="W14" s="42">
        <v>33.228681999999992</v>
      </c>
      <c r="X14" s="42">
        <v>33.228681999999992</v>
      </c>
      <c r="Y14" s="42">
        <v>33.228681999999992</v>
      </c>
      <c r="Z14" s="42">
        <v>32.287467140000047</v>
      </c>
    </row>
    <row r="15" spans="1:27" x14ac:dyDescent="0.3">
      <c r="A15" s="41" t="s">
        <v>88</v>
      </c>
      <c r="B15" s="42">
        <v>-10.554641568036459</v>
      </c>
      <c r="C15" s="42">
        <v>-13.889522077485196</v>
      </c>
      <c r="D15" s="42">
        <v>-31.024952079361981</v>
      </c>
      <c r="E15" s="42">
        <v>-31.024952079361981</v>
      </c>
      <c r="F15" s="42">
        <v>-31.024952079361981</v>
      </c>
      <c r="G15" s="42">
        <v>-9.4474230793621246</v>
      </c>
      <c r="H15" s="42">
        <v>10.856923920637939</v>
      </c>
      <c r="I15" s="42">
        <v>11.701325920638055</v>
      </c>
      <c r="J15" s="42">
        <v>11.474972920637924</v>
      </c>
      <c r="K15" s="42">
        <v>10.776524420637998</v>
      </c>
      <c r="L15" s="42">
        <v>4.8701665000000389</v>
      </c>
      <c r="M15" s="42">
        <v>31.036032750000061</v>
      </c>
      <c r="N15" s="42">
        <v>36.372487869999986</v>
      </c>
      <c r="O15" s="42">
        <v>4.6812946499998702</v>
      </c>
      <c r="Q15" s="42">
        <v>-47.388952079362014</v>
      </c>
      <c r="R15" s="42">
        <v>-25.811423079362157</v>
      </c>
      <c r="S15" s="42">
        <v>-5.5070760793620934</v>
      </c>
      <c r="T15" s="42">
        <v>-4.6626740793619774</v>
      </c>
      <c r="U15" s="42">
        <v>-4.8890270793621085</v>
      </c>
      <c r="V15" s="42">
        <v>-5.5874755793620352</v>
      </c>
      <c r="W15" s="42">
        <v>-11.493833499999994</v>
      </c>
      <c r="X15" s="42">
        <v>14.672032750000028</v>
      </c>
      <c r="Y15" s="42">
        <v>20.008487869999954</v>
      </c>
      <c r="Z15" s="42">
        <v>-11.682705350000163</v>
      </c>
    </row>
    <row r="16" spans="1:27" x14ac:dyDescent="0.3">
      <c r="A16" s="41" t="s">
        <v>89</v>
      </c>
      <c r="B16" s="42">
        <v>54.593123385320553</v>
      </c>
      <c r="C16" s="42">
        <v>43.593999999999994</v>
      </c>
      <c r="D16" s="42">
        <v>43.593999999999994</v>
      </c>
      <c r="E16" s="42">
        <v>43.593999999999994</v>
      </c>
      <c r="F16" s="42">
        <v>43.593999999999994</v>
      </c>
      <c r="G16" s="42">
        <v>49.420999999999992</v>
      </c>
      <c r="H16" s="42">
        <v>50.784999999999968</v>
      </c>
      <c r="I16" s="42">
        <v>54.509999999999991</v>
      </c>
      <c r="J16" s="42">
        <v>48.521999999999991</v>
      </c>
      <c r="K16" s="42">
        <v>48.521999999999991</v>
      </c>
      <c r="L16" s="42">
        <v>46.521999999999991</v>
      </c>
      <c r="M16" s="42">
        <v>48.521999999999991</v>
      </c>
      <c r="N16" s="42">
        <v>48.521999999999991</v>
      </c>
      <c r="O16" s="42">
        <v>47.521999999999991</v>
      </c>
      <c r="Q16" s="42">
        <v>11.886000000000024</v>
      </c>
      <c r="R16" s="42">
        <v>17.713000000000022</v>
      </c>
      <c r="S16" s="42">
        <v>19.076999999999998</v>
      </c>
      <c r="T16" s="42">
        <v>22.802000000000021</v>
      </c>
      <c r="U16" s="42">
        <v>16.814000000000021</v>
      </c>
      <c r="V16" s="42">
        <v>16.814000000000021</v>
      </c>
      <c r="W16" s="42">
        <v>14.814000000000021</v>
      </c>
      <c r="X16" s="42">
        <v>16.814000000000021</v>
      </c>
      <c r="Y16" s="42">
        <v>16.814000000000021</v>
      </c>
      <c r="Z16" s="42">
        <v>15.814000000000021</v>
      </c>
    </row>
    <row r="17" spans="1:26" x14ac:dyDescent="0.3">
      <c r="A17" s="41" t="s">
        <v>90</v>
      </c>
      <c r="B17" s="42">
        <v>-15.274556314285267</v>
      </c>
      <c r="C17" s="42">
        <v>-15.253898839047618</v>
      </c>
      <c r="D17" s="42">
        <v>-15.253898839047618</v>
      </c>
      <c r="E17" s="42">
        <v>-15.253898839047618</v>
      </c>
      <c r="F17" s="42">
        <v>-15.253898839047618</v>
      </c>
      <c r="G17" s="42">
        <v>-15.253814839047619</v>
      </c>
      <c r="H17" s="42">
        <v>-15.25389883904762</v>
      </c>
      <c r="I17" s="42">
        <v>-15.25389883904762</v>
      </c>
      <c r="J17" s="42">
        <v>-15.25389883904762</v>
      </c>
      <c r="K17" s="42">
        <v>-15.25389883904762</v>
      </c>
      <c r="L17" s="42">
        <v>-12.722912070000001</v>
      </c>
      <c r="M17" s="42">
        <v>-12.722912069999998</v>
      </c>
      <c r="N17" s="42">
        <v>-12.597868</v>
      </c>
      <c r="O17" s="42">
        <v>-10.58439452</v>
      </c>
      <c r="Q17" s="42">
        <v>-13.909898839047617</v>
      </c>
      <c r="R17" s="42">
        <v>-13.909814839047618</v>
      </c>
      <c r="S17" s="42">
        <v>-13.909898839047619</v>
      </c>
      <c r="T17" s="42">
        <v>-13.909898839047619</v>
      </c>
      <c r="U17" s="42">
        <v>-13.909898839047619</v>
      </c>
      <c r="V17" s="42">
        <v>-13.909898839047619</v>
      </c>
      <c r="W17" s="42">
        <v>-11.37891207</v>
      </c>
      <c r="X17" s="42">
        <v>-11.378912069999997</v>
      </c>
      <c r="Y17" s="42">
        <v>-11.253867999999999</v>
      </c>
      <c r="Z17" s="42">
        <v>-9.2403945199999988</v>
      </c>
    </row>
    <row r="18" spans="1:26" x14ac:dyDescent="0.3">
      <c r="A18" s="41" t="s">
        <v>91</v>
      </c>
      <c r="B18" s="42">
        <v>11.763464124001359</v>
      </c>
      <c r="C18" s="42">
        <v>-68.217793118335635</v>
      </c>
      <c r="D18" s="42">
        <v>-68.217793118335635</v>
      </c>
      <c r="E18" s="42">
        <v>-68.217793118335862</v>
      </c>
      <c r="F18" s="42">
        <v>-218.21779311833589</v>
      </c>
      <c r="G18" s="42">
        <v>-269.03764157357602</v>
      </c>
      <c r="H18" s="42">
        <v>-90.348022009267112</v>
      </c>
      <c r="I18" s="42">
        <v>-106.81455826510083</v>
      </c>
      <c r="J18" s="42">
        <v>-107.78332926510066</v>
      </c>
      <c r="K18" s="42">
        <v>-89.447150778851125</v>
      </c>
      <c r="L18" s="42">
        <v>-90.22744277885036</v>
      </c>
      <c r="M18" s="42">
        <v>-22.921369772600997</v>
      </c>
      <c r="N18" s="42">
        <v>-3.8864299226005414</v>
      </c>
      <c r="O18" s="42">
        <v>14.244840569999837</v>
      </c>
      <c r="Q18" s="42">
        <v>-105.24279311833564</v>
      </c>
      <c r="R18" s="42">
        <v>-156.0626415735758</v>
      </c>
      <c r="S18" s="42">
        <v>22.626977990733138</v>
      </c>
      <c r="T18" s="42">
        <v>6.1604417348994218</v>
      </c>
      <c r="U18" s="42">
        <v>5.1916707348995885</v>
      </c>
      <c r="V18" s="42">
        <v>23.527849221149125</v>
      </c>
      <c r="W18" s="42">
        <v>22.74755722114989</v>
      </c>
      <c r="X18" s="42">
        <v>90.053630227399253</v>
      </c>
      <c r="Y18" s="42">
        <v>109.08857007739971</v>
      </c>
      <c r="Z18" s="42">
        <v>127.21984057000009</v>
      </c>
    </row>
    <row r="19" spans="1:26" x14ac:dyDescent="0.3">
      <c r="A19" s="41" t="s">
        <v>92</v>
      </c>
      <c r="B19" s="42">
        <v>29.170000000000016</v>
      </c>
      <c r="C19" s="42">
        <v>29.170000000000016</v>
      </c>
      <c r="D19" s="42">
        <v>29.170000000000016</v>
      </c>
      <c r="E19" s="42">
        <v>29.170000000000016</v>
      </c>
      <c r="F19" s="42">
        <v>29.170000000000016</v>
      </c>
      <c r="G19" s="42">
        <v>13.569000000000017</v>
      </c>
      <c r="H19" s="42">
        <v>13.569000000000017</v>
      </c>
      <c r="I19" s="42">
        <v>13.569000000000017</v>
      </c>
      <c r="J19" s="42">
        <v>13.569000000000017</v>
      </c>
      <c r="K19" s="42">
        <v>13.569000000000017</v>
      </c>
      <c r="L19" s="42">
        <v>13.569000000000017</v>
      </c>
      <c r="M19" s="42">
        <v>13.569000000000017</v>
      </c>
      <c r="N19" s="42">
        <v>13.569000000000017</v>
      </c>
      <c r="O19" s="42">
        <v>13.569000000000017</v>
      </c>
      <c r="Q19" s="42">
        <v>16.601999999999975</v>
      </c>
      <c r="R19" s="42">
        <v>1.0009999999999764</v>
      </c>
      <c r="S19" s="42">
        <v>1.0009999999999764</v>
      </c>
      <c r="T19" s="42">
        <v>1.0009999999999764</v>
      </c>
      <c r="U19" s="42">
        <v>1.0009999999999764</v>
      </c>
      <c r="V19" s="42">
        <v>1.0009999999999764</v>
      </c>
      <c r="W19" s="42">
        <v>1.0009999999999764</v>
      </c>
      <c r="X19" s="42">
        <v>1.0009999999999764</v>
      </c>
      <c r="Y19" s="42">
        <v>1.0009999999999764</v>
      </c>
      <c r="Z19" s="42">
        <v>1.0009999999999764</v>
      </c>
    </row>
    <row r="20" spans="1:26" x14ac:dyDescent="0.3">
      <c r="A20" s="41" t="s">
        <v>93</v>
      </c>
      <c r="B20" s="42">
        <v>9.1844099999999855</v>
      </c>
      <c r="C20" s="42">
        <v>6.4638289999999898</v>
      </c>
      <c r="D20" s="42">
        <v>6.4638289999999898</v>
      </c>
      <c r="E20" s="42">
        <v>6.4638289999999898</v>
      </c>
      <c r="F20" s="42">
        <v>6.4638289999999898</v>
      </c>
      <c r="G20" s="42">
        <v>-0.56593600000000777</v>
      </c>
      <c r="H20" s="42">
        <v>-0.86164600000000746</v>
      </c>
      <c r="I20" s="42">
        <v>0.23682099999999195</v>
      </c>
      <c r="J20" s="42">
        <v>2.4339999999995143E-2</v>
      </c>
      <c r="K20" s="42">
        <v>-0.72381300000000692</v>
      </c>
      <c r="L20" s="42">
        <v>-0.80090900000000431</v>
      </c>
      <c r="M20" s="42">
        <v>-0.70471000000000572</v>
      </c>
      <c r="N20" s="42">
        <v>-0.82002200000000869</v>
      </c>
      <c r="O20" s="42">
        <v>-1.2175128500000056</v>
      </c>
      <c r="Q20" s="42">
        <v>6.4638289999999898</v>
      </c>
      <c r="R20" s="42">
        <v>-0.56593600000000777</v>
      </c>
      <c r="S20" s="42">
        <v>-0.86164600000000746</v>
      </c>
      <c r="T20" s="42">
        <v>0.23682099999999195</v>
      </c>
      <c r="U20" s="42">
        <v>2.4339999999995143E-2</v>
      </c>
      <c r="V20" s="42">
        <v>-0.72381300000000692</v>
      </c>
      <c r="W20" s="42">
        <v>-0.80090900000000431</v>
      </c>
      <c r="X20" s="42">
        <v>-0.70471000000000572</v>
      </c>
      <c r="Y20" s="42">
        <v>-0.82002200000000869</v>
      </c>
      <c r="Z20" s="42">
        <v>-1.2175128500000056</v>
      </c>
    </row>
    <row r="21" spans="1:26" x14ac:dyDescent="0.3">
      <c r="A21" s="41" t="s">
        <v>155</v>
      </c>
      <c r="B21" s="42">
        <v>-1.108725143689469</v>
      </c>
      <c r="C21" s="42">
        <v>-20.073619000000036</v>
      </c>
      <c r="D21" s="42">
        <v>-20.073619000000036</v>
      </c>
      <c r="E21" s="42">
        <v>-20.073619000000036</v>
      </c>
      <c r="F21" s="42">
        <v>-20.073619000000036</v>
      </c>
      <c r="G21" s="42">
        <v>-17.491847460772988</v>
      </c>
      <c r="H21" s="42">
        <v>-21.689760620761035</v>
      </c>
      <c r="I21" s="42">
        <v>-21.452595132093023</v>
      </c>
      <c r="J21" s="42">
        <v>-22.870418407466019</v>
      </c>
      <c r="K21" s="42">
        <v>-29.575121180027054</v>
      </c>
      <c r="L21" s="42">
        <v>-31.95569499105423</v>
      </c>
      <c r="M21" s="42">
        <v>-33.16473533610656</v>
      </c>
      <c r="N21" s="42">
        <v>-34.513260837737135</v>
      </c>
      <c r="O21" s="42">
        <v>-33.210855060000029</v>
      </c>
      <c r="Q21" s="42">
        <v>-10.076619000000022</v>
      </c>
      <c r="R21" s="42">
        <v>-7.4948474607729736</v>
      </c>
      <c r="S21" s="42">
        <v>-11.692760620761021</v>
      </c>
      <c r="T21" s="42">
        <v>-11.455595132093009</v>
      </c>
      <c r="U21" s="42">
        <v>-12.873418407466005</v>
      </c>
      <c r="V21" s="42">
        <v>-19.57812118002704</v>
      </c>
      <c r="W21" s="42">
        <v>-21.958694991054216</v>
      </c>
      <c r="X21" s="42">
        <v>-23.167735336106546</v>
      </c>
      <c r="Y21" s="42">
        <v>-24.516260837737121</v>
      </c>
      <c r="Z21" s="42">
        <v>-23.213855060000014</v>
      </c>
    </row>
    <row r="22" spans="1:26" x14ac:dyDescent="0.3">
      <c r="A22" s="41" t="s">
        <v>156</v>
      </c>
      <c r="B22" s="42">
        <v>7.2321002549236937</v>
      </c>
      <c r="C22" s="42">
        <v>2.2030810000000116</v>
      </c>
      <c r="D22" s="42">
        <v>2.2030810000000116</v>
      </c>
      <c r="E22" s="42">
        <v>2.2030810000000116</v>
      </c>
      <c r="F22" s="42">
        <v>2.2030810000000116</v>
      </c>
      <c r="G22" s="42">
        <v>15.335277509335015</v>
      </c>
      <c r="H22" s="42">
        <v>19.825103330000005</v>
      </c>
      <c r="I22" s="42">
        <v>19.136130588691003</v>
      </c>
      <c r="J22" s="42">
        <v>19.076045940932005</v>
      </c>
      <c r="K22" s="42">
        <v>19.444794140412</v>
      </c>
      <c r="L22" s="42">
        <v>19.114072068978288</v>
      </c>
      <c r="M22" s="42">
        <v>17.080059893125764</v>
      </c>
      <c r="N22" s="42">
        <v>16.04713497000597</v>
      </c>
      <c r="O22" s="42">
        <v>16.945652539999998</v>
      </c>
      <c r="Q22" s="42">
        <v>2.6380810000000139</v>
      </c>
      <c r="R22" s="42">
        <v>15.770277509335017</v>
      </c>
      <c r="S22" s="42">
        <v>20.260103330000007</v>
      </c>
      <c r="T22" s="42">
        <v>19.571130588691005</v>
      </c>
      <c r="U22" s="42">
        <v>19.511045940932007</v>
      </c>
      <c r="V22" s="42">
        <v>19.879794140412002</v>
      </c>
      <c r="W22" s="42">
        <v>19.54907206897829</v>
      </c>
      <c r="X22" s="42">
        <v>17.515059893125766</v>
      </c>
      <c r="Y22" s="42">
        <v>16.482134970005973</v>
      </c>
      <c r="Z22" s="42">
        <v>17.38065254</v>
      </c>
    </row>
    <row r="23" spans="1:26" x14ac:dyDescent="0.3">
      <c r="A23" s="41" t="s">
        <v>157</v>
      </c>
      <c r="B23" s="42">
        <v>19.319962711518713</v>
      </c>
      <c r="C23" s="42">
        <v>10.513986000000045</v>
      </c>
      <c r="D23" s="42">
        <v>10.513986000000045</v>
      </c>
      <c r="E23" s="42">
        <v>10.513986000000045</v>
      </c>
      <c r="F23" s="42">
        <v>10.513986000000045</v>
      </c>
      <c r="G23" s="42">
        <v>9.9422095835769824</v>
      </c>
      <c r="H23" s="42">
        <v>15.916754047180973</v>
      </c>
      <c r="I23" s="42">
        <v>15.406040518530972</v>
      </c>
      <c r="J23" s="42">
        <v>17.882931182954962</v>
      </c>
      <c r="K23" s="42">
        <v>17.882931182954962</v>
      </c>
      <c r="L23" s="42">
        <v>17.782472999999982</v>
      </c>
      <c r="M23" s="42">
        <v>17.782472999999982</v>
      </c>
      <c r="N23" s="42">
        <v>23.518472999999972</v>
      </c>
      <c r="O23" s="42">
        <v>26.59907948</v>
      </c>
      <c r="Q23" s="42">
        <v>-3.7800139999999374</v>
      </c>
      <c r="R23" s="42">
        <v>-4.3517904164230004</v>
      </c>
      <c r="S23" s="42">
        <v>1.6227540471809903</v>
      </c>
      <c r="T23" s="42">
        <v>1.1120405185309892</v>
      </c>
      <c r="U23" s="42">
        <v>3.5889311829549797</v>
      </c>
      <c r="V23" s="42">
        <v>3.5889311829549797</v>
      </c>
      <c r="W23" s="42">
        <v>3.488472999999999</v>
      </c>
      <c r="X23" s="42">
        <v>3.488472999999999</v>
      </c>
      <c r="Y23" s="42">
        <v>9.224472999999989</v>
      </c>
      <c r="Z23" s="42">
        <v>12.305079480000018</v>
      </c>
    </row>
    <row r="24" spans="1:26" x14ac:dyDescent="0.3">
      <c r="A24" s="39" t="s">
        <v>94</v>
      </c>
      <c r="B24" s="40">
        <v>7.5555514576863061</v>
      </c>
      <c r="C24" s="40">
        <v>42.700940205131701</v>
      </c>
      <c r="D24" s="40">
        <v>15.953336174397919</v>
      </c>
      <c r="E24" s="40">
        <v>72.76940630676836</v>
      </c>
      <c r="F24" s="40">
        <v>-469.40889677179803</v>
      </c>
      <c r="G24" s="40">
        <v>-532.1067493679875</v>
      </c>
      <c r="H24" s="40">
        <v>-532.176023367987</v>
      </c>
      <c r="I24" s="40">
        <v>-530.7154663679903</v>
      </c>
      <c r="J24" s="40">
        <v>-638.76673106167982</v>
      </c>
      <c r="K24" s="40">
        <v>-624.3060466383813</v>
      </c>
      <c r="L24" s="40">
        <v>-1098.355848454501</v>
      </c>
      <c r="M24" s="40">
        <v>-1123.5246544545007</v>
      </c>
      <c r="N24" s="40">
        <v>-1126.4853871168416</v>
      </c>
      <c r="O24" s="40">
        <v>-1083.0974571720199</v>
      </c>
      <c r="Q24" s="40">
        <v>-595.49153769949953</v>
      </c>
      <c r="R24" s="40">
        <v>-658.18939029568901</v>
      </c>
      <c r="S24" s="40">
        <v>-658.2586642956885</v>
      </c>
      <c r="T24" s="40">
        <v>-656.79810729568999</v>
      </c>
      <c r="U24" s="40">
        <v>-764.84937198937951</v>
      </c>
      <c r="V24" s="40">
        <v>-750.38868756608099</v>
      </c>
      <c r="W24" s="40">
        <v>-1224.4384893822007</v>
      </c>
      <c r="X24" s="40">
        <v>-1249.6072953822004</v>
      </c>
      <c r="Y24" s="40">
        <v>-1252.5680280445413</v>
      </c>
      <c r="Z24" s="40">
        <v>-1209.1800980997195</v>
      </c>
    </row>
    <row r="25" spans="1:26" x14ac:dyDescent="0.3">
      <c r="A25" s="41" t="s">
        <v>95</v>
      </c>
      <c r="B25" s="42">
        <v>207.32302089260884</v>
      </c>
      <c r="C25" s="42">
        <v>259.43281907798337</v>
      </c>
      <c r="D25" s="42">
        <v>258.77533707798466</v>
      </c>
      <c r="E25" s="42">
        <v>277.71333707798294</v>
      </c>
      <c r="F25" s="42">
        <v>-212.86966292201578</v>
      </c>
      <c r="G25" s="42">
        <v>-270.91266292201544</v>
      </c>
      <c r="H25" s="42">
        <v>-270.91266292201544</v>
      </c>
      <c r="I25" s="42">
        <v>-522.98466292201738</v>
      </c>
      <c r="J25" s="42">
        <v>-620.12666292201538</v>
      </c>
      <c r="K25" s="42">
        <v>-601.47466292201534</v>
      </c>
      <c r="L25" s="42">
        <v>-614.89366292201885</v>
      </c>
      <c r="M25" s="42">
        <v>-643.89166292201844</v>
      </c>
      <c r="N25" s="42">
        <v>-647.65266292201704</v>
      </c>
      <c r="O25" s="42">
        <v>-610.75415838201843</v>
      </c>
      <c r="Q25" s="42">
        <v>-543.37530384971797</v>
      </c>
      <c r="R25" s="42">
        <v>-601.41830384971763</v>
      </c>
      <c r="S25" s="42">
        <v>-601.41830384971763</v>
      </c>
      <c r="T25" s="42">
        <v>-599.86330384971916</v>
      </c>
      <c r="U25" s="42">
        <v>-697.00530384971717</v>
      </c>
      <c r="V25" s="42">
        <v>-678.35330384971712</v>
      </c>
      <c r="W25" s="42">
        <v>-691.77230384972063</v>
      </c>
      <c r="X25" s="42">
        <v>-720.77030384972022</v>
      </c>
      <c r="Y25" s="42">
        <v>-724.53130384971882</v>
      </c>
      <c r="Z25" s="42">
        <v>-687.63279930972021</v>
      </c>
    </row>
    <row r="26" spans="1:26" x14ac:dyDescent="0.3">
      <c r="A26" s="41" t="s">
        <v>96</v>
      </c>
      <c r="B26" s="42">
        <v>-199.76746943492253</v>
      </c>
      <c r="C26" s="42">
        <v>-216.73187887285303</v>
      </c>
      <c r="D26" s="42">
        <v>-242.8220009035881</v>
      </c>
      <c r="E26" s="42">
        <v>-204.94393077121549</v>
      </c>
      <c r="F26" s="42">
        <v>-256.53923384978225</v>
      </c>
      <c r="G26" s="42">
        <v>-261.19408644597252</v>
      </c>
      <c r="H26" s="42">
        <v>-261.26336044597247</v>
      </c>
      <c r="I26" s="42">
        <v>-7.7308034459729242</v>
      </c>
      <c r="J26" s="42">
        <v>-18.640068139663526</v>
      </c>
      <c r="K26" s="42">
        <v>-22.831383716365053</v>
      </c>
      <c r="L26" s="42">
        <v>-483.46218553248173</v>
      </c>
      <c r="M26" s="42">
        <v>-479.63299153248227</v>
      </c>
      <c r="N26" s="42">
        <v>-478.83272419482455</v>
      </c>
      <c r="O26" s="42">
        <v>-472.34329879000052</v>
      </c>
      <c r="Q26" s="42">
        <v>-52.11623384978202</v>
      </c>
      <c r="R26" s="42">
        <v>-56.771086445972287</v>
      </c>
      <c r="S26" s="42">
        <v>-56.840360445972237</v>
      </c>
      <c r="T26" s="42">
        <v>-56.934803445972648</v>
      </c>
      <c r="U26" s="42">
        <v>-67.84406813966325</v>
      </c>
      <c r="V26" s="42">
        <v>-72.035383716364777</v>
      </c>
      <c r="W26" s="42">
        <v>-532.66618553248145</v>
      </c>
      <c r="X26" s="42">
        <v>-528.83699153248199</v>
      </c>
      <c r="Y26" s="42">
        <v>-528.03672419482427</v>
      </c>
      <c r="Z26" s="42">
        <v>-521.54729879000024</v>
      </c>
    </row>
    <row r="27" spans="1:26" x14ac:dyDescent="0.3">
      <c r="A27" s="39" t="s">
        <v>97</v>
      </c>
      <c r="B27" s="40">
        <v>304.5737835809482</v>
      </c>
      <c r="C27" s="40">
        <v>311.48089256593403</v>
      </c>
      <c r="D27" s="40">
        <v>472.06891839883178</v>
      </c>
      <c r="E27" s="40">
        <v>489.9644463988318</v>
      </c>
      <c r="F27" s="40">
        <v>489.9644463988318</v>
      </c>
      <c r="G27" s="40">
        <v>650.71113694277642</v>
      </c>
      <c r="H27" s="40">
        <v>638.27921434041559</v>
      </c>
      <c r="I27" s="40">
        <v>551.37804728040214</v>
      </c>
      <c r="J27" s="40">
        <v>680.57844751002722</v>
      </c>
      <c r="K27" s="40">
        <v>758.07929334794244</v>
      </c>
      <c r="L27" s="40">
        <v>754.90928260842793</v>
      </c>
      <c r="M27" s="40">
        <v>745.65189833231557</v>
      </c>
      <c r="N27" s="40">
        <v>694.61522538399981</v>
      </c>
      <c r="O27" s="40">
        <v>694.61522538399981</v>
      </c>
      <c r="Q27" s="40">
        <v>562.36844639883179</v>
      </c>
      <c r="R27" s="40">
        <v>723.11513694277642</v>
      </c>
      <c r="S27" s="40">
        <v>710.68321434041559</v>
      </c>
      <c r="T27" s="40">
        <v>623.78204728040214</v>
      </c>
      <c r="U27" s="40">
        <v>752.98244751002721</v>
      </c>
      <c r="V27" s="40">
        <v>830.48329334794244</v>
      </c>
      <c r="W27" s="40">
        <v>827.31328260842793</v>
      </c>
      <c r="X27" s="40">
        <v>818.05589833231556</v>
      </c>
      <c r="Y27" s="40">
        <v>767.01922538399981</v>
      </c>
      <c r="Z27" s="40">
        <v>767.01922538399981</v>
      </c>
    </row>
    <row r="28" spans="1:26" x14ac:dyDescent="0.3">
      <c r="A28" s="41" t="s">
        <v>98</v>
      </c>
      <c r="B28" s="42">
        <v>39.710432999999853</v>
      </c>
      <c r="C28" s="42">
        <v>39.710432999999853</v>
      </c>
      <c r="D28" s="42">
        <v>39.710432999999853</v>
      </c>
      <c r="E28" s="42">
        <v>57.605960999999866</v>
      </c>
      <c r="F28" s="42">
        <v>57.605960999999866</v>
      </c>
      <c r="G28" s="42">
        <v>57.605960999999866</v>
      </c>
      <c r="H28" s="42">
        <v>74.433162999999809</v>
      </c>
      <c r="I28" s="42">
        <v>74.433162999999809</v>
      </c>
      <c r="J28" s="42">
        <v>74.433162999999809</v>
      </c>
      <c r="K28" s="42">
        <v>97.385323999999969</v>
      </c>
      <c r="L28" s="42">
        <v>97.385323999999969</v>
      </c>
      <c r="M28" s="42">
        <v>97.385323999999969</v>
      </c>
      <c r="N28" s="42">
        <v>97.385323999999969</v>
      </c>
      <c r="O28" s="42">
        <v>97.385323999999969</v>
      </c>
      <c r="Q28" s="42">
        <v>50.396961000000033</v>
      </c>
      <c r="R28" s="42">
        <v>50.396961000000033</v>
      </c>
      <c r="S28" s="42">
        <v>67.224162999999976</v>
      </c>
      <c r="T28" s="42">
        <v>67.224162999999976</v>
      </c>
      <c r="U28" s="42">
        <v>67.224162999999976</v>
      </c>
      <c r="V28" s="42">
        <v>90.176324000000136</v>
      </c>
      <c r="W28" s="42">
        <v>90.176324000000136</v>
      </c>
      <c r="X28" s="42">
        <v>90.176324000000136</v>
      </c>
      <c r="Y28" s="42">
        <v>90.176324000000136</v>
      </c>
      <c r="Z28" s="42">
        <v>90.176324000000136</v>
      </c>
    </row>
    <row r="29" spans="1:26" x14ac:dyDescent="0.3">
      <c r="A29" s="41" t="s">
        <v>99</v>
      </c>
      <c r="B29" s="42">
        <v>447.5437898493559</v>
      </c>
      <c r="C29" s="42">
        <v>447.5437898493559</v>
      </c>
      <c r="D29" s="42">
        <v>447.5437898493559</v>
      </c>
      <c r="E29" s="42">
        <v>447.5437898493559</v>
      </c>
      <c r="F29" s="42">
        <v>447.5437898493559</v>
      </c>
      <c r="G29" s="42">
        <v>608.29048039330064</v>
      </c>
      <c r="H29" s="42">
        <v>604.77751901624549</v>
      </c>
      <c r="I29" s="42">
        <v>517.87635195623216</v>
      </c>
      <c r="J29" s="42">
        <v>592.9482193479422</v>
      </c>
      <c r="K29" s="42">
        <v>592.9482193479422</v>
      </c>
      <c r="L29" s="42">
        <v>593.51663860842791</v>
      </c>
      <c r="M29" s="42">
        <v>584.12908833231518</v>
      </c>
      <c r="N29" s="42">
        <v>557.49687624399962</v>
      </c>
      <c r="O29" s="42">
        <v>557.49687624399985</v>
      </c>
      <c r="Q29" s="42">
        <v>451.7567898493561</v>
      </c>
      <c r="R29" s="42">
        <v>612.50348039330083</v>
      </c>
      <c r="S29" s="42">
        <v>608.99051901624568</v>
      </c>
      <c r="T29" s="42">
        <v>522.08935195623235</v>
      </c>
      <c r="U29" s="42">
        <v>597.16121934794239</v>
      </c>
      <c r="V29" s="42">
        <v>597.16121934794239</v>
      </c>
      <c r="W29" s="42">
        <v>597.7296386084281</v>
      </c>
      <c r="X29" s="42">
        <v>588.34208833231537</v>
      </c>
      <c r="Y29" s="42">
        <v>561.70987624399982</v>
      </c>
      <c r="Z29" s="42">
        <v>561.70987624400004</v>
      </c>
    </row>
    <row r="30" spans="1:26" x14ac:dyDescent="0.3">
      <c r="A30" s="41" t="s">
        <v>100</v>
      </c>
      <c r="B30" s="42">
        <v>155.5</v>
      </c>
      <c r="C30" s="42">
        <v>155.5</v>
      </c>
      <c r="D30" s="42">
        <v>155.5</v>
      </c>
      <c r="E30" s="42">
        <v>155.5</v>
      </c>
      <c r="F30" s="42">
        <v>155.5</v>
      </c>
      <c r="G30" s="42">
        <v>155.5</v>
      </c>
      <c r="H30" s="42">
        <v>155.5</v>
      </c>
      <c r="I30" s="42">
        <v>155.5</v>
      </c>
      <c r="J30" s="42">
        <v>155.5</v>
      </c>
      <c r="K30" s="42">
        <v>155.5</v>
      </c>
      <c r="L30" s="42">
        <v>155.5</v>
      </c>
      <c r="M30" s="42">
        <v>155.5</v>
      </c>
      <c r="N30" s="42">
        <v>155.5</v>
      </c>
      <c r="O30" s="42">
        <v>155.5</v>
      </c>
      <c r="Q30" s="42">
        <v>145.5</v>
      </c>
      <c r="R30" s="42">
        <v>145.5</v>
      </c>
      <c r="S30" s="42">
        <v>145.5</v>
      </c>
      <c r="T30" s="42">
        <v>145.5</v>
      </c>
      <c r="U30" s="42">
        <v>145.5</v>
      </c>
      <c r="V30" s="42">
        <v>145.5</v>
      </c>
      <c r="W30" s="42">
        <v>145.5</v>
      </c>
      <c r="X30" s="42">
        <v>145.5</v>
      </c>
      <c r="Y30" s="42">
        <v>145.5</v>
      </c>
      <c r="Z30" s="42">
        <v>145.5</v>
      </c>
    </row>
    <row r="31" spans="1:26" x14ac:dyDescent="0.3">
      <c r="A31" s="41" t="s">
        <v>101</v>
      </c>
      <c r="B31" s="42">
        <v>-338.18043926840755</v>
      </c>
      <c r="C31" s="42">
        <v>-331.27333028342184</v>
      </c>
      <c r="D31" s="42">
        <v>-170.68530445052417</v>
      </c>
      <c r="E31" s="42">
        <v>-170.68530445052417</v>
      </c>
      <c r="F31" s="42">
        <v>-170.68530445052417</v>
      </c>
      <c r="G31" s="42">
        <v>-170.68530445052417</v>
      </c>
      <c r="H31" s="42">
        <v>-196.43146767582994</v>
      </c>
      <c r="I31" s="42">
        <v>-196.43146767582994</v>
      </c>
      <c r="J31" s="42">
        <v>-142.30293483791502</v>
      </c>
      <c r="K31" s="42">
        <v>-87.754250000000013</v>
      </c>
      <c r="L31" s="42">
        <v>-91.492680000000007</v>
      </c>
      <c r="M31" s="42">
        <v>-91.362514000000004</v>
      </c>
      <c r="N31" s="42">
        <v>-115.76697486</v>
      </c>
      <c r="O31" s="42">
        <v>-115.76697486</v>
      </c>
      <c r="Q31" s="42">
        <v>-85.285304450524166</v>
      </c>
      <c r="R31" s="42">
        <v>-85.285304450524166</v>
      </c>
      <c r="S31" s="42">
        <v>-111.03146767582994</v>
      </c>
      <c r="T31" s="42">
        <v>-111.03146767582994</v>
      </c>
      <c r="U31" s="42">
        <v>-56.902934837914998</v>
      </c>
      <c r="V31" s="42">
        <v>-2.3542500000000075</v>
      </c>
      <c r="W31" s="42">
        <v>-6.0926800000000014</v>
      </c>
      <c r="X31" s="42">
        <v>-5.9625139999999988</v>
      </c>
      <c r="Y31" s="42">
        <v>-30.366974859999999</v>
      </c>
      <c r="Z31" s="42">
        <v>-30.366974859999999</v>
      </c>
    </row>
    <row r="32" spans="1:26" x14ac:dyDescent="0.3">
      <c r="A32" s="39" t="s">
        <v>102</v>
      </c>
      <c r="B32" s="40">
        <v>1008.337930050895</v>
      </c>
      <c r="C32" s="40">
        <v>1226.8948960635698</v>
      </c>
      <c r="D32" s="40">
        <v>1348.0899511049611</v>
      </c>
      <c r="E32" s="40">
        <v>1073.9051414745409</v>
      </c>
      <c r="F32" s="40">
        <v>1207.9781783145027</v>
      </c>
      <c r="G32" s="40">
        <v>1098.1036028199305</v>
      </c>
      <c r="H32" s="40">
        <v>1160.8999510382037</v>
      </c>
      <c r="I32" s="40">
        <v>1076.2011581979496</v>
      </c>
      <c r="J32" s="40">
        <v>864.34520383472591</v>
      </c>
      <c r="K32" s="40">
        <v>939.26005058398005</v>
      </c>
      <c r="L32" s="40">
        <v>1044.6174238254443</v>
      </c>
      <c r="M32" s="40">
        <v>1191.0737746827472</v>
      </c>
      <c r="N32" s="40">
        <v>1339.0267533387996</v>
      </c>
      <c r="O32" s="40">
        <v>1336.2721640386117</v>
      </c>
      <c r="Q32" s="40">
        <v>583.57650531450054</v>
      </c>
      <c r="R32" s="40">
        <v>473.70192981992841</v>
      </c>
      <c r="S32" s="40">
        <v>536.49827803820153</v>
      </c>
      <c r="T32" s="40">
        <v>584.78252819794761</v>
      </c>
      <c r="U32" s="40">
        <v>559.48477716805792</v>
      </c>
      <c r="V32" s="40">
        <v>634.39962391731206</v>
      </c>
      <c r="W32" s="40">
        <v>739.75699715877636</v>
      </c>
      <c r="X32" s="40">
        <v>886.21334801607918</v>
      </c>
      <c r="Y32" s="40">
        <v>1034.1663266721316</v>
      </c>
      <c r="Z32" s="40">
        <v>1031.4117373719437</v>
      </c>
    </row>
    <row r="33" spans="1:26" x14ac:dyDescent="0.3">
      <c r="A33" s="41" t="s">
        <v>103</v>
      </c>
      <c r="B33" s="42">
        <v>341.39313800000014</v>
      </c>
      <c r="C33" s="42">
        <v>341.39313800000014</v>
      </c>
      <c r="D33" s="42">
        <v>341.39313800000014</v>
      </c>
      <c r="E33" s="42">
        <v>341.39313800000014</v>
      </c>
      <c r="F33" s="42">
        <v>341.39313800000014</v>
      </c>
      <c r="G33" s="42">
        <v>341.39313800000014</v>
      </c>
      <c r="H33" s="42">
        <v>341.39313800000014</v>
      </c>
      <c r="I33" s="42">
        <v>341.39313800000014</v>
      </c>
      <c r="J33" s="42">
        <v>154.83493466666732</v>
      </c>
      <c r="K33" s="42">
        <v>154.83493466666732</v>
      </c>
      <c r="L33" s="42">
        <v>154.83493466666732</v>
      </c>
      <c r="M33" s="42">
        <v>154.83493466666732</v>
      </c>
      <c r="N33" s="42">
        <v>154.83493466666732</v>
      </c>
      <c r="O33" s="42">
        <v>154.83493466666732</v>
      </c>
      <c r="Q33" s="42">
        <v>105.86153200000001</v>
      </c>
      <c r="R33" s="42">
        <v>105.86153200000001</v>
      </c>
      <c r="S33" s="42">
        <v>105.86153200000001</v>
      </c>
      <c r="T33" s="42">
        <v>105.86153200000001</v>
      </c>
      <c r="U33" s="42">
        <v>105.86153200000001</v>
      </c>
      <c r="V33" s="42">
        <v>105.86153200000001</v>
      </c>
      <c r="W33" s="42">
        <v>105.86153200000001</v>
      </c>
      <c r="X33" s="42">
        <v>105.86153200000001</v>
      </c>
      <c r="Y33" s="42">
        <v>105.86153200000001</v>
      </c>
      <c r="Z33" s="42">
        <v>105.86153200000001</v>
      </c>
    </row>
    <row r="34" spans="1:26" x14ac:dyDescent="0.3">
      <c r="A34" s="41" t="s">
        <v>104</v>
      </c>
      <c r="B34" s="42">
        <v>122.86085765941061</v>
      </c>
      <c r="C34" s="42">
        <v>130.40651435941209</v>
      </c>
      <c r="D34" s="42">
        <v>130.40651435941209</v>
      </c>
      <c r="E34" s="42">
        <v>90.474707177794244</v>
      </c>
      <c r="F34" s="42">
        <v>90.474707177794244</v>
      </c>
      <c r="G34" s="42">
        <v>87.550684077532878</v>
      </c>
      <c r="H34" s="42">
        <v>46.574800434112603</v>
      </c>
      <c r="I34" s="42">
        <v>-73.572952329057443</v>
      </c>
      <c r="J34" s="42">
        <v>-19.363823648043308</v>
      </c>
      <c r="K34" s="42">
        <v>-10.099291797848764</v>
      </c>
      <c r="L34" s="42">
        <v>-9.663908935706786</v>
      </c>
      <c r="M34" s="42">
        <v>26.22284684079932</v>
      </c>
      <c r="N34" s="42">
        <v>61.997614932448414</v>
      </c>
      <c r="O34" s="42">
        <v>68.381827149996298</v>
      </c>
      <c r="Q34" s="42">
        <v>46.757556177793958</v>
      </c>
      <c r="R34" s="42">
        <v>43.833533077532593</v>
      </c>
      <c r="S34" s="42">
        <v>2.857649434112318</v>
      </c>
      <c r="T34" s="42">
        <v>-64.307060329057549</v>
      </c>
      <c r="U34" s="42">
        <v>-10.097931648043414</v>
      </c>
      <c r="V34" s="42">
        <v>-0.83339979784886964</v>
      </c>
      <c r="W34" s="42">
        <v>-0.39801693570689167</v>
      </c>
      <c r="X34" s="42">
        <v>35.488738840799215</v>
      </c>
      <c r="Y34" s="42">
        <v>71.263506932448308</v>
      </c>
      <c r="Z34" s="42">
        <v>77.647719149996192</v>
      </c>
    </row>
    <row r="35" spans="1:26" x14ac:dyDescent="0.3">
      <c r="A35" s="41" t="s">
        <v>105</v>
      </c>
      <c r="B35" s="42">
        <v>53.022432653476244</v>
      </c>
      <c r="C35" s="42">
        <v>161.39545698408847</v>
      </c>
      <c r="D35" s="42">
        <v>263.3337305995401</v>
      </c>
      <c r="E35" s="42">
        <v>106.339238779281</v>
      </c>
      <c r="F35" s="42">
        <v>292.51690000857434</v>
      </c>
      <c r="G35" s="42">
        <v>137.05071884360632</v>
      </c>
      <c r="H35" s="42">
        <v>208.99482286360399</v>
      </c>
      <c r="I35" s="42">
        <v>128.51217982360595</v>
      </c>
      <c r="J35" s="42">
        <v>122.08851672514356</v>
      </c>
      <c r="K35" s="42">
        <v>120.11142429543042</v>
      </c>
      <c r="L35" s="42">
        <v>167.20678795726326</v>
      </c>
      <c r="M35" s="42">
        <v>190.91441721093952</v>
      </c>
      <c r="N35" s="42">
        <v>267.42756957666643</v>
      </c>
      <c r="O35" s="42">
        <v>209.63475343666687</v>
      </c>
      <c r="Q35" s="42">
        <v>436.41794100857442</v>
      </c>
      <c r="R35" s="42">
        <v>280.9517598436064</v>
      </c>
      <c r="S35" s="42">
        <v>352.89586386360406</v>
      </c>
      <c r="T35" s="42">
        <v>352.41322082360603</v>
      </c>
      <c r="U35" s="42">
        <v>345.98955772514364</v>
      </c>
      <c r="V35" s="42">
        <v>344.0124652954305</v>
      </c>
      <c r="W35" s="42">
        <v>391.10782895726334</v>
      </c>
      <c r="X35" s="42">
        <v>414.8154582109396</v>
      </c>
      <c r="Y35" s="42">
        <v>491.32861057666651</v>
      </c>
      <c r="Z35" s="42">
        <v>433.53579443666695</v>
      </c>
    </row>
    <row r="36" spans="1:26" x14ac:dyDescent="0.3">
      <c r="A36" s="41" t="s">
        <v>106</v>
      </c>
      <c r="B36" s="42">
        <v>201.21709263765115</v>
      </c>
      <c r="C36" s="42">
        <v>238.55177074661015</v>
      </c>
      <c r="D36" s="42">
        <v>244.5394062451694</v>
      </c>
      <c r="E36" s="42">
        <v>262.10807701563476</v>
      </c>
      <c r="F36" s="42">
        <v>225.961898599508</v>
      </c>
      <c r="G36" s="42">
        <v>275.60463307191606</v>
      </c>
      <c r="H36" s="42">
        <v>326.51326555231367</v>
      </c>
      <c r="I36" s="42">
        <v>407.94523495693909</v>
      </c>
      <c r="J36" s="42">
        <v>400.84861643971203</v>
      </c>
      <c r="K36" s="42">
        <v>404.69185380268243</v>
      </c>
      <c r="L36" s="42">
        <v>407.32538072248929</v>
      </c>
      <c r="M36" s="42">
        <v>412.34659200612873</v>
      </c>
      <c r="N36" s="42">
        <v>374.40161678780112</v>
      </c>
      <c r="O36" s="42">
        <v>431.06910098007927</v>
      </c>
      <c r="Q36" s="42">
        <v>89.081898599507895</v>
      </c>
      <c r="R36" s="42">
        <v>138.72463307191595</v>
      </c>
      <c r="S36" s="42">
        <v>189.63326555231356</v>
      </c>
      <c r="T36" s="42">
        <v>271.06523495693898</v>
      </c>
      <c r="U36" s="42">
        <v>263.96861643971192</v>
      </c>
      <c r="V36" s="42">
        <v>267.81185380268232</v>
      </c>
      <c r="W36" s="42">
        <v>270.44538072248918</v>
      </c>
      <c r="X36" s="42">
        <v>275.46659200612862</v>
      </c>
      <c r="Y36" s="42">
        <v>237.52161678780101</v>
      </c>
      <c r="Z36" s="42">
        <v>294.18910098007916</v>
      </c>
    </row>
    <row r="37" spans="1:26" x14ac:dyDescent="0.3">
      <c r="A37" s="41" t="s">
        <v>107</v>
      </c>
      <c r="B37" s="42">
        <v>5.8059090415267747</v>
      </c>
      <c r="C37" s="42">
        <v>5.9205821988043681</v>
      </c>
      <c r="D37" s="42">
        <v>-1.609924522824258</v>
      </c>
      <c r="E37" s="42">
        <v>-1.609924522824258</v>
      </c>
      <c r="F37" s="42">
        <v>-1.609924522824258</v>
      </c>
      <c r="G37" s="42">
        <v>8.4787886381195676</v>
      </c>
      <c r="H37" s="42">
        <v>8.4787886381195676</v>
      </c>
      <c r="I37" s="42">
        <v>-1.7491504031531804</v>
      </c>
      <c r="J37" s="42">
        <v>0.51097271530943544</v>
      </c>
      <c r="K37" s="42">
        <v>18.743341329531631</v>
      </c>
      <c r="L37" s="42">
        <v>11.423999999999523</v>
      </c>
      <c r="M37" s="42">
        <v>18.874999999999545</v>
      </c>
      <c r="N37" s="42">
        <v>7.5279999999997926</v>
      </c>
      <c r="O37" s="42">
        <v>1.9840588499996556</v>
      </c>
      <c r="Q37" s="42">
        <v>-4.2059245228242617</v>
      </c>
      <c r="R37" s="42">
        <v>5.882788638119564</v>
      </c>
      <c r="S37" s="42">
        <v>5.882788638119564</v>
      </c>
      <c r="T37" s="42">
        <v>-4.345150403153184</v>
      </c>
      <c r="U37" s="42">
        <v>-2.0850272846905682</v>
      </c>
      <c r="V37" s="42">
        <v>16.147341329531628</v>
      </c>
      <c r="W37" s="42">
        <v>8.8279999999995198</v>
      </c>
      <c r="X37" s="42">
        <v>16.278999999999542</v>
      </c>
      <c r="Y37" s="42">
        <v>4.931999999999789</v>
      </c>
      <c r="Z37" s="42">
        <v>-0.61194115000034799</v>
      </c>
    </row>
    <row r="38" spans="1:26" x14ac:dyDescent="0.3">
      <c r="A38" s="41" t="s">
        <v>149</v>
      </c>
      <c r="B38" s="42">
        <v>0</v>
      </c>
      <c r="C38" s="42">
        <v>0</v>
      </c>
      <c r="D38" s="42">
        <v>0</v>
      </c>
      <c r="E38" s="42">
        <v>0</v>
      </c>
      <c r="F38" s="42">
        <v>1.3642420526593924E-12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Q38" s="42">
        <v>1.3642420526593924E-12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</row>
    <row r="39" spans="1:26" x14ac:dyDescent="0.3">
      <c r="A39" s="41" t="s">
        <v>153</v>
      </c>
      <c r="B39" s="42">
        <v>-2.86619198277549E-5</v>
      </c>
      <c r="C39" s="42">
        <v>-2.86619198277549E-5</v>
      </c>
      <c r="D39" s="42">
        <v>-2.86619198277549E-5</v>
      </c>
      <c r="E39" s="42">
        <v>-2.86619198277549E-5</v>
      </c>
      <c r="F39" s="42">
        <v>-2.86619198277549E-5</v>
      </c>
      <c r="G39" s="42">
        <v>-2.86619198277549E-5</v>
      </c>
      <c r="H39" s="42">
        <v>-2.86619198277549E-5</v>
      </c>
      <c r="I39" s="42">
        <v>46.516246138707174</v>
      </c>
      <c r="J39" s="42">
        <v>46.516246138707174</v>
      </c>
      <c r="K39" s="42">
        <v>46.516246138707174</v>
      </c>
      <c r="L39" s="42">
        <v>46.516246138707174</v>
      </c>
      <c r="M39" s="42">
        <v>46.516246138707174</v>
      </c>
      <c r="N39" s="42">
        <v>46.516246138707174</v>
      </c>
      <c r="O39" s="42">
        <v>46.516246138707174</v>
      </c>
      <c r="Q39" s="42">
        <v>-151.51302866191986</v>
      </c>
      <c r="R39" s="42">
        <v>-151.51302866191986</v>
      </c>
      <c r="S39" s="42">
        <v>-151.51302866191986</v>
      </c>
      <c r="T39" s="42">
        <v>-104.99675386129286</v>
      </c>
      <c r="U39" s="42">
        <v>-104.99675386129286</v>
      </c>
      <c r="V39" s="42">
        <v>-104.99675386129286</v>
      </c>
      <c r="W39" s="42">
        <v>-104.99675386129286</v>
      </c>
      <c r="X39" s="42">
        <v>-104.99675386129286</v>
      </c>
      <c r="Y39" s="42">
        <v>-104.99675386129286</v>
      </c>
      <c r="Z39" s="42">
        <v>-104.99675386129286</v>
      </c>
    </row>
    <row r="40" spans="1:26" x14ac:dyDescent="0.3">
      <c r="A40" s="41" t="s">
        <v>108</v>
      </c>
      <c r="B40" s="42">
        <v>-14.200447875575719</v>
      </c>
      <c r="C40" s="42">
        <v>11.501199018904117</v>
      </c>
      <c r="D40" s="42">
        <v>10.09161807449027</v>
      </c>
      <c r="E40" s="42">
        <v>-84.735563324517443</v>
      </c>
      <c r="F40" s="42">
        <v>-84.735563324524719</v>
      </c>
      <c r="G40" s="42">
        <v>-62.759730815170769</v>
      </c>
      <c r="H40" s="42">
        <v>-83.886356795171423</v>
      </c>
      <c r="I40" s="42">
        <v>-155.59778999098921</v>
      </c>
      <c r="J40" s="42">
        <v>-138.22980429178347</v>
      </c>
      <c r="K40" s="42">
        <v>-117.82397944784657</v>
      </c>
      <c r="L40" s="42">
        <v>-142.02472298463977</v>
      </c>
      <c r="M40" s="42">
        <v>-133.58898133731418</v>
      </c>
      <c r="N40" s="42">
        <v>-39.602692489993387</v>
      </c>
      <c r="O40" s="42">
        <v>-42.183690080009001</v>
      </c>
      <c r="Q40" s="42">
        <v>-145.50652032452535</v>
      </c>
      <c r="R40" s="42">
        <v>-123.5306878151714</v>
      </c>
      <c r="S40" s="42">
        <v>-144.65731379517206</v>
      </c>
      <c r="T40" s="42">
        <v>-216.36874699098985</v>
      </c>
      <c r="U40" s="42">
        <v>-199.0007612917841</v>
      </c>
      <c r="V40" s="42">
        <v>-178.5949364478472</v>
      </c>
      <c r="W40" s="42">
        <v>-202.7956799846404</v>
      </c>
      <c r="X40" s="42">
        <v>-194.35993833731482</v>
      </c>
      <c r="Y40" s="42">
        <v>-100.37364948999402</v>
      </c>
      <c r="Z40" s="42">
        <v>-102.95464708000964</v>
      </c>
    </row>
    <row r="41" spans="1:26" x14ac:dyDescent="0.3">
      <c r="A41" s="41" t="s">
        <v>150</v>
      </c>
      <c r="B41" s="42">
        <v>906.18865330485528</v>
      </c>
      <c r="C41" s="42">
        <v>924.16366106369003</v>
      </c>
      <c r="D41" s="42">
        <v>946.37289465711217</v>
      </c>
      <c r="E41" s="42">
        <v>946.37289465711171</v>
      </c>
      <c r="F41" s="42">
        <v>927.90144146568434</v>
      </c>
      <c r="G41" s="42">
        <v>906.11688346568337</v>
      </c>
      <c r="H41" s="42">
        <v>906.11688346568371</v>
      </c>
      <c r="I41" s="42">
        <v>1015.3328628430502</v>
      </c>
      <c r="J41" s="42">
        <v>969.30311171500728</v>
      </c>
      <c r="K41" s="42">
        <v>961.4845230447861</v>
      </c>
      <c r="L41" s="42">
        <v>961.60720498574574</v>
      </c>
      <c r="M41" s="42">
        <v>972.08845323778246</v>
      </c>
      <c r="N41" s="42">
        <v>1008.7253679465035</v>
      </c>
      <c r="O41" s="42">
        <v>1008.8368371165037</v>
      </c>
      <c r="Q41" s="42">
        <v>308.99544146568451</v>
      </c>
      <c r="R41" s="42">
        <v>287.21088346568354</v>
      </c>
      <c r="S41" s="42">
        <v>287.21088346568388</v>
      </c>
      <c r="T41" s="42">
        <v>396.42686284305034</v>
      </c>
      <c r="U41" s="42">
        <v>350.39711171500744</v>
      </c>
      <c r="V41" s="42">
        <v>342.57852304478627</v>
      </c>
      <c r="W41" s="42">
        <v>342.7012049857459</v>
      </c>
      <c r="X41" s="42">
        <v>353.18245323778262</v>
      </c>
      <c r="Y41" s="42">
        <v>389.81936794650369</v>
      </c>
      <c r="Z41" s="42">
        <v>389.93083711650388</v>
      </c>
    </row>
    <row r="42" spans="1:26" x14ac:dyDescent="0.3">
      <c r="A42" s="41" t="s">
        <v>151</v>
      </c>
      <c r="B42" s="42">
        <v>-558.00492982346577</v>
      </c>
      <c r="C42" s="42">
        <v>-537.93629875654005</v>
      </c>
      <c r="D42" s="42">
        <v>-537.93629875654005</v>
      </c>
      <c r="E42" s="42">
        <v>-537.93629875654005</v>
      </c>
      <c r="F42" s="42">
        <v>-535.4232915383102</v>
      </c>
      <c r="G42" s="42">
        <v>-537.46941287961135</v>
      </c>
      <c r="H42" s="42">
        <v>-535.4232915383102</v>
      </c>
      <c r="I42" s="42">
        <v>-584.86590878778679</v>
      </c>
      <c r="J42" s="42">
        <v>-619.76429652236516</v>
      </c>
      <c r="K42" s="42">
        <v>-545.77379095635274</v>
      </c>
      <c r="L42" s="42">
        <v>-502.49850128969837</v>
      </c>
      <c r="M42" s="42">
        <v>-448.99104994444684</v>
      </c>
      <c r="N42" s="42">
        <v>-514.82653589000029</v>
      </c>
      <c r="O42" s="42">
        <v>-514.8265358899996</v>
      </c>
      <c r="Q42" s="42">
        <v>-106.97929153831024</v>
      </c>
      <c r="R42" s="42">
        <v>-109.02541287961139</v>
      </c>
      <c r="S42" s="42">
        <v>-106.97929153831024</v>
      </c>
      <c r="T42" s="42">
        <v>-156.42190878778672</v>
      </c>
      <c r="U42" s="42">
        <v>-191.3202965223652</v>
      </c>
      <c r="V42" s="42">
        <v>-117.32979095635267</v>
      </c>
      <c r="W42" s="42">
        <v>-74.054501289698351</v>
      </c>
      <c r="X42" s="42">
        <v>-20.547049944446826</v>
      </c>
      <c r="Y42" s="42">
        <v>-86.382535890000213</v>
      </c>
      <c r="Z42" s="42">
        <v>-86.382535889999531</v>
      </c>
    </row>
    <row r="43" spans="1:26" x14ac:dyDescent="0.3">
      <c r="A43" s="41" t="s">
        <v>152</v>
      </c>
      <c r="B43" s="42">
        <v>-49.944746885065399</v>
      </c>
      <c r="C43" s="42">
        <v>-48.501098889480204</v>
      </c>
      <c r="D43" s="42">
        <v>-48.501098889480232</v>
      </c>
      <c r="E43" s="42">
        <v>-48.501098889480204</v>
      </c>
      <c r="F43" s="42">
        <v>-48.501098889480204</v>
      </c>
      <c r="G43" s="42">
        <v>-57.862070920228348</v>
      </c>
      <c r="H43" s="42">
        <v>-57.862070920228348</v>
      </c>
      <c r="I43" s="42">
        <v>-47.712702053365263</v>
      </c>
      <c r="J43" s="42">
        <v>-52.399270103627373</v>
      </c>
      <c r="K43" s="42">
        <v>-93.425210491774635</v>
      </c>
      <c r="L43" s="42">
        <v>-50.109997435384059</v>
      </c>
      <c r="M43" s="42">
        <v>-48.14468413651656</v>
      </c>
      <c r="N43" s="42">
        <v>-27.975368329999981</v>
      </c>
      <c r="O43" s="42">
        <v>-27.975368329999981</v>
      </c>
      <c r="Q43" s="42">
        <v>4.6669011105197171</v>
      </c>
      <c r="R43" s="42">
        <v>-4.6940709202284268</v>
      </c>
      <c r="S43" s="42">
        <v>-4.6940709202284268</v>
      </c>
      <c r="T43" s="42">
        <v>5.4552979466346585</v>
      </c>
      <c r="U43" s="42">
        <v>0.76872989637254818</v>
      </c>
      <c r="V43" s="42">
        <v>-40.257210491774714</v>
      </c>
      <c r="W43" s="42">
        <v>3.0580025646158617</v>
      </c>
      <c r="X43" s="42">
        <v>5.0233158634833615</v>
      </c>
      <c r="Y43" s="42">
        <v>25.19263166999994</v>
      </c>
      <c r="Z43" s="42">
        <v>25.19263166999994</v>
      </c>
    </row>
    <row r="44" spans="1:26" x14ac:dyDescent="0.3">
      <c r="A44" s="39" t="s">
        <v>109</v>
      </c>
      <c r="B44" s="40">
        <v>-460.98926908130397</v>
      </c>
      <c r="C44" s="40">
        <v>-486.11650184558857</v>
      </c>
      <c r="D44" s="40">
        <v>-563.07826229967668</v>
      </c>
      <c r="E44" s="40">
        <v>-562.83368750840509</v>
      </c>
      <c r="F44" s="40">
        <v>-558.60755047970815</v>
      </c>
      <c r="G44" s="40">
        <v>-541.74257928463157</v>
      </c>
      <c r="H44" s="40">
        <v>-473.47682303462534</v>
      </c>
      <c r="I44" s="40">
        <v>-369.23747411298427</v>
      </c>
      <c r="J44" s="40">
        <v>-338.12748365094376</v>
      </c>
      <c r="K44" s="40">
        <v>-362.1109925210194</v>
      </c>
      <c r="L44" s="40">
        <v>-388.40521828419151</v>
      </c>
      <c r="M44" s="40">
        <v>-380.16840308459177</v>
      </c>
      <c r="N44" s="40">
        <v>-372.07746604884233</v>
      </c>
      <c r="O44" s="40">
        <v>-517.52892285668167</v>
      </c>
      <c r="Q44" s="40">
        <v>-731.43343647970869</v>
      </c>
      <c r="R44" s="40">
        <v>-388.77046528463143</v>
      </c>
      <c r="S44" s="40">
        <v>-320.50470903462519</v>
      </c>
      <c r="T44" s="40">
        <v>-269.24840311298431</v>
      </c>
      <c r="U44" s="40">
        <v>-238.13841265094379</v>
      </c>
      <c r="V44" s="40">
        <v>-262.12192152101943</v>
      </c>
      <c r="W44" s="40">
        <v>-288.41614728419154</v>
      </c>
      <c r="X44" s="40">
        <v>-280.17933208459181</v>
      </c>
      <c r="Y44" s="40">
        <v>-272.08839504884236</v>
      </c>
      <c r="Z44" s="40">
        <v>-417.53985185668171</v>
      </c>
    </row>
    <row r="45" spans="1:26" x14ac:dyDescent="0.3">
      <c r="A45" s="41" t="s">
        <v>110</v>
      </c>
      <c r="B45" s="42">
        <v>-432.18312104168308</v>
      </c>
      <c r="C45" s="42">
        <v>-469.65330247702877</v>
      </c>
      <c r="D45" s="42">
        <v>-522.54366822346856</v>
      </c>
      <c r="E45" s="42">
        <v>-522.29909343219697</v>
      </c>
      <c r="F45" s="42">
        <v>-515.81632050443386</v>
      </c>
      <c r="G45" s="42">
        <v>-405.78090211758899</v>
      </c>
      <c r="H45" s="42">
        <v>-375.29099496758499</v>
      </c>
      <c r="I45" s="42">
        <v>-308.52730740568313</v>
      </c>
      <c r="J45" s="42">
        <v>-287.6006092486914</v>
      </c>
      <c r="K45" s="42">
        <v>-301.38358474238794</v>
      </c>
      <c r="L45" s="42">
        <v>-277.48808919246403</v>
      </c>
      <c r="M45" s="42">
        <v>-269.47263773018767</v>
      </c>
      <c r="N45" s="42">
        <v>-265.48068355185296</v>
      </c>
      <c r="O45" s="42">
        <v>-405.09256506334714</v>
      </c>
      <c r="Q45" s="42">
        <v>-648.96920650443371</v>
      </c>
      <c r="R45" s="42">
        <v>-310.87478811758865</v>
      </c>
      <c r="S45" s="42">
        <v>-280.38488096758465</v>
      </c>
      <c r="T45" s="42">
        <v>-266.60423640568297</v>
      </c>
      <c r="U45" s="42">
        <v>-245.67753824869123</v>
      </c>
      <c r="V45" s="42">
        <v>-259.46051374238777</v>
      </c>
      <c r="W45" s="42">
        <v>-235.56501819246387</v>
      </c>
      <c r="X45" s="42">
        <v>-227.54956673018751</v>
      </c>
      <c r="Y45" s="42">
        <v>-223.5576125518528</v>
      </c>
      <c r="Z45" s="42">
        <v>-363.16949406334697</v>
      </c>
    </row>
    <row r="46" spans="1:26" x14ac:dyDescent="0.3">
      <c r="A46" s="41" t="s">
        <v>111</v>
      </c>
      <c r="B46" s="42">
        <v>-28.806148039620666</v>
      </c>
      <c r="C46" s="42">
        <v>-16.463199368559799</v>
      </c>
      <c r="D46" s="42">
        <v>-40.534594076208123</v>
      </c>
      <c r="E46" s="42">
        <v>-40.534594076207895</v>
      </c>
      <c r="F46" s="42">
        <v>-42.791229975273836</v>
      </c>
      <c r="G46" s="42">
        <v>-135.96167716704258</v>
      </c>
      <c r="H46" s="42">
        <v>-98.185828067039893</v>
      </c>
      <c r="I46" s="42">
        <v>-60.710166707300687</v>
      </c>
      <c r="J46" s="42">
        <v>-50.526874402251678</v>
      </c>
      <c r="K46" s="42">
        <v>-60.727407778631004</v>
      </c>
      <c r="L46" s="42">
        <v>-110.9171290917277</v>
      </c>
      <c r="M46" s="42">
        <v>-110.69576535440387</v>
      </c>
      <c r="N46" s="42">
        <v>-106.59678249698914</v>
      </c>
      <c r="O46" s="42">
        <v>-112.43635779333431</v>
      </c>
      <c r="Q46" s="42">
        <v>-82.464229975274293</v>
      </c>
      <c r="R46" s="42">
        <v>-77.895677167043004</v>
      </c>
      <c r="S46" s="42">
        <v>-40.119828067040316</v>
      </c>
      <c r="T46" s="42">
        <v>-2.6441667073011104</v>
      </c>
      <c r="U46" s="42">
        <v>7.5391255977478977</v>
      </c>
      <c r="V46" s="42">
        <v>-2.6614077786314283</v>
      </c>
      <c r="W46" s="42">
        <v>-52.851129091728126</v>
      </c>
      <c r="X46" s="42">
        <v>-52.629765354404299</v>
      </c>
      <c r="Y46" s="42">
        <v>-48.530782496989559</v>
      </c>
      <c r="Z46" s="42">
        <v>-54.370357793334733</v>
      </c>
    </row>
    <row r="47" spans="1:26" x14ac:dyDescent="0.3">
      <c r="A47" s="39" t="s">
        <v>112</v>
      </c>
      <c r="B47" s="40">
        <v>-374.69853450133724</v>
      </c>
      <c r="C47" s="40">
        <v>-323.7340670582862</v>
      </c>
      <c r="D47" s="40">
        <v>-477.24402679373634</v>
      </c>
      <c r="E47" s="40">
        <v>-477.24402679373634</v>
      </c>
      <c r="F47" s="40">
        <v>-491.5197870485581</v>
      </c>
      <c r="G47" s="40">
        <v>-382.20719424044273</v>
      </c>
      <c r="H47" s="40">
        <v>-436.08837394900638</v>
      </c>
      <c r="I47" s="40">
        <v>-332.77389117126859</v>
      </c>
      <c r="J47" s="40">
        <v>-420.66861995807176</v>
      </c>
      <c r="K47" s="40">
        <v>-416.4742884923362</v>
      </c>
      <c r="L47" s="40">
        <v>-471.81846374236011</v>
      </c>
      <c r="M47" s="40">
        <v>-451.05965231236041</v>
      </c>
      <c r="N47" s="40">
        <v>-436.36201990235986</v>
      </c>
      <c r="O47" s="40">
        <v>-405.20677004210029</v>
      </c>
      <c r="Q47" s="40">
        <v>-363.47378704855964</v>
      </c>
      <c r="R47" s="40">
        <v>-254.16119424044427</v>
      </c>
      <c r="S47" s="40">
        <v>-308.04237394900792</v>
      </c>
      <c r="T47" s="40">
        <v>-284.72789117127013</v>
      </c>
      <c r="U47" s="40">
        <v>-372.6226199580733</v>
      </c>
      <c r="V47" s="40">
        <v>-368.42828849233774</v>
      </c>
      <c r="W47" s="40">
        <v>-423.77246374236165</v>
      </c>
      <c r="X47" s="40">
        <v>-403.01365231236196</v>
      </c>
      <c r="Y47" s="40">
        <v>-388.3160199023614</v>
      </c>
      <c r="Z47" s="40">
        <v>-357.16077004210183</v>
      </c>
    </row>
    <row r="48" spans="1:26" x14ac:dyDescent="0.3">
      <c r="A48" s="41" t="s">
        <v>113</v>
      </c>
      <c r="B48" s="42">
        <v>15.912568091437606</v>
      </c>
      <c r="C48" s="42">
        <v>49.261476164046144</v>
      </c>
      <c r="D48" s="42">
        <v>25.261476164049782</v>
      </c>
      <c r="E48" s="42">
        <v>25.261476164049782</v>
      </c>
      <c r="F48" s="42">
        <v>25.261476164049782</v>
      </c>
      <c r="G48" s="42">
        <v>46.269877099209225</v>
      </c>
      <c r="H48" s="42">
        <v>46.269877099209225</v>
      </c>
      <c r="I48" s="42">
        <v>-90.152516882553755</v>
      </c>
      <c r="J48" s="42">
        <v>-250.72056570330278</v>
      </c>
      <c r="K48" s="42">
        <v>-283.02942143685868</v>
      </c>
      <c r="L48" s="42">
        <v>-335.57200000000012</v>
      </c>
      <c r="M48" s="42">
        <v>-335.57200000000012</v>
      </c>
      <c r="N48" s="42">
        <v>-335.57200000000012</v>
      </c>
      <c r="O48" s="42">
        <v>-278.27020558000095</v>
      </c>
      <c r="Q48" s="42">
        <v>179.78547616405012</v>
      </c>
      <c r="R48" s="42">
        <v>200.79387709920957</v>
      </c>
      <c r="S48" s="42">
        <v>200.79387709920957</v>
      </c>
      <c r="T48" s="42">
        <v>64.371483117446587</v>
      </c>
      <c r="U48" s="42">
        <v>-96.19656570330244</v>
      </c>
      <c r="V48" s="42">
        <v>-128.50542143685834</v>
      </c>
      <c r="W48" s="42">
        <v>-181.04799999999977</v>
      </c>
      <c r="X48" s="42">
        <v>-181.04799999999977</v>
      </c>
      <c r="Y48" s="42">
        <v>-181.04799999999977</v>
      </c>
      <c r="Z48" s="42">
        <v>-123.74620558000061</v>
      </c>
    </row>
    <row r="49" spans="1:26" x14ac:dyDescent="0.3">
      <c r="A49" s="41" t="s">
        <v>114</v>
      </c>
      <c r="B49" s="42">
        <v>-25</v>
      </c>
      <c r="C49" s="42">
        <v>-25</v>
      </c>
      <c r="D49" s="42">
        <v>-25</v>
      </c>
      <c r="E49" s="42">
        <v>-25</v>
      </c>
      <c r="F49" s="42">
        <v>-25</v>
      </c>
      <c r="G49" s="42">
        <v>-25</v>
      </c>
      <c r="H49" s="42">
        <v>-25</v>
      </c>
      <c r="I49" s="42">
        <v>-25</v>
      </c>
      <c r="J49" s="42">
        <v>-25</v>
      </c>
      <c r="K49" s="42">
        <v>-25</v>
      </c>
      <c r="L49" s="42">
        <v>-25</v>
      </c>
      <c r="M49" s="42">
        <v>-25</v>
      </c>
      <c r="N49" s="42">
        <v>-25</v>
      </c>
      <c r="O49" s="42">
        <v>-25</v>
      </c>
      <c r="Q49" s="42">
        <v>-25</v>
      </c>
      <c r="R49" s="42">
        <v>-25</v>
      </c>
      <c r="S49" s="42">
        <v>-25</v>
      </c>
      <c r="T49" s="42">
        <v>-25</v>
      </c>
      <c r="U49" s="42">
        <v>-25</v>
      </c>
      <c r="V49" s="42">
        <v>-25</v>
      </c>
      <c r="W49" s="42">
        <v>-25</v>
      </c>
      <c r="X49" s="42">
        <v>-25</v>
      </c>
      <c r="Y49" s="42">
        <v>-25</v>
      </c>
      <c r="Z49" s="42">
        <v>-25</v>
      </c>
    </row>
    <row r="50" spans="1:26" x14ac:dyDescent="0.3">
      <c r="A50" s="41" t="s">
        <v>115</v>
      </c>
      <c r="B50" s="42">
        <v>-435.6028232220753</v>
      </c>
      <c r="C50" s="42">
        <v>-449.96928840763411</v>
      </c>
      <c r="D50" s="42">
        <v>-507.28964097383863</v>
      </c>
      <c r="E50" s="42">
        <v>-507.28964097383863</v>
      </c>
      <c r="F50" s="42">
        <v>-520.23864622866029</v>
      </c>
      <c r="G50" s="42">
        <v>-488.63124178210563</v>
      </c>
      <c r="H50" s="42">
        <v>-504.15273430054964</v>
      </c>
      <c r="I50" s="42">
        <v>-297.04721635417997</v>
      </c>
      <c r="J50" s="42">
        <v>-283.45748131245608</v>
      </c>
      <c r="K50" s="42">
        <v>-271.73642895730472</v>
      </c>
      <c r="L50" s="42">
        <v>-298.01313688837587</v>
      </c>
      <c r="M50" s="42">
        <v>-276.66706745837604</v>
      </c>
      <c r="N50" s="42">
        <v>-261.31201404837549</v>
      </c>
      <c r="O50" s="42">
        <v>-283.06559428720612</v>
      </c>
      <c r="Q50" s="42">
        <v>-517.23964622866038</v>
      </c>
      <c r="R50" s="42">
        <v>-485.63224178210584</v>
      </c>
      <c r="S50" s="42">
        <v>-501.15373430054984</v>
      </c>
      <c r="T50" s="42">
        <v>-374.04821635418017</v>
      </c>
      <c r="U50" s="42">
        <v>-360.45848131245629</v>
      </c>
      <c r="V50" s="42">
        <v>-348.73742895730493</v>
      </c>
      <c r="W50" s="42">
        <v>-375.01413688837607</v>
      </c>
      <c r="X50" s="42">
        <v>-353.66806745837624</v>
      </c>
      <c r="Y50" s="42">
        <v>-338.31301404837569</v>
      </c>
      <c r="Z50" s="42">
        <v>-360.06659428720633</v>
      </c>
    </row>
    <row r="51" spans="1:26" x14ac:dyDescent="0.3">
      <c r="A51" s="41" t="s">
        <v>128</v>
      </c>
      <c r="B51" s="42">
        <v>119.88159590731803</v>
      </c>
      <c r="C51" s="42">
        <v>133.42978825876608</v>
      </c>
      <c r="D51" s="42">
        <v>136.66353368546973</v>
      </c>
      <c r="E51" s="42">
        <v>136.66353368546973</v>
      </c>
      <c r="F51" s="42">
        <v>136.66353368546973</v>
      </c>
      <c r="G51" s="42">
        <v>140.25508360177699</v>
      </c>
      <c r="H51" s="42">
        <v>151.26284841165767</v>
      </c>
      <c r="I51" s="42">
        <v>155.78475071591339</v>
      </c>
      <c r="J51" s="42">
        <v>163.21030523697118</v>
      </c>
      <c r="K51" s="42">
        <v>164.9655809908335</v>
      </c>
      <c r="L51" s="42">
        <v>168.70699999999999</v>
      </c>
      <c r="M51" s="42">
        <v>168.70699999999999</v>
      </c>
      <c r="N51" s="42">
        <v>168.70699999999999</v>
      </c>
      <c r="O51" s="42">
        <v>177.49711029278345</v>
      </c>
      <c r="Q51" s="42">
        <v>136.66353368546973</v>
      </c>
      <c r="R51" s="42">
        <v>140.25508360177699</v>
      </c>
      <c r="S51" s="42">
        <v>151.26284841165767</v>
      </c>
      <c r="T51" s="42">
        <v>155.78475071591339</v>
      </c>
      <c r="U51" s="42">
        <v>163.21030523697118</v>
      </c>
      <c r="V51" s="42">
        <v>164.9655809908335</v>
      </c>
      <c r="W51" s="42">
        <v>168.70699999999999</v>
      </c>
      <c r="X51" s="42">
        <v>168.70699999999999</v>
      </c>
      <c r="Y51" s="42">
        <v>168.70699999999999</v>
      </c>
      <c r="Z51" s="42">
        <v>177.49711029278345</v>
      </c>
    </row>
    <row r="52" spans="1:26" x14ac:dyDescent="0.3">
      <c r="A52" s="41" t="s">
        <v>125</v>
      </c>
      <c r="B52" s="42">
        <v>-49.889875278016945</v>
      </c>
      <c r="C52" s="42">
        <v>-31.456043073464599</v>
      </c>
      <c r="D52" s="42">
        <v>-106.87939566941716</v>
      </c>
      <c r="E52" s="42">
        <v>-106.87939566941716</v>
      </c>
      <c r="F52" s="42">
        <v>-108.20615066941721</v>
      </c>
      <c r="G52" s="42">
        <v>-55.100913159323028</v>
      </c>
      <c r="H52" s="42">
        <v>-104.46836515932367</v>
      </c>
      <c r="I52" s="42">
        <v>-76.358908650447887</v>
      </c>
      <c r="J52" s="42">
        <v>-24.700878179284047</v>
      </c>
      <c r="K52" s="42">
        <v>-1.6740190890057818</v>
      </c>
      <c r="L52" s="42">
        <v>18.059673146015172</v>
      </c>
      <c r="M52" s="42">
        <v>17.472415146015607</v>
      </c>
      <c r="N52" s="42">
        <v>16.814994146015721</v>
      </c>
      <c r="O52" s="42">
        <v>3.6319195323232236</v>
      </c>
      <c r="Q52" s="42">
        <v>-137.68315066941844</v>
      </c>
      <c r="R52" s="42">
        <v>-84.577913159324254</v>
      </c>
      <c r="S52" s="42">
        <v>-133.94536515932489</v>
      </c>
      <c r="T52" s="42">
        <v>-105.83590865044911</v>
      </c>
      <c r="U52" s="42">
        <v>-54.177878179285273</v>
      </c>
      <c r="V52" s="42">
        <v>-31.151019089007008</v>
      </c>
      <c r="W52" s="42">
        <v>-11.417326853986054</v>
      </c>
      <c r="X52" s="42">
        <v>-12.004584853985619</v>
      </c>
      <c r="Y52" s="42">
        <v>-12.662005853985505</v>
      </c>
      <c r="Z52" s="42">
        <v>-25.845080467678002</v>
      </c>
    </row>
    <row r="53" spans="1:26" x14ac:dyDescent="0.3">
      <c r="A53" s="39" t="s">
        <v>116</v>
      </c>
      <c r="B53" s="40">
        <v>-226.65241889742811</v>
      </c>
      <c r="C53" s="40">
        <v>-276.79563323038474</v>
      </c>
      <c r="D53" s="40">
        <v>-228.80062667897437</v>
      </c>
      <c r="E53" s="40">
        <v>-197.28857597496608</v>
      </c>
      <c r="F53" s="40">
        <v>-362.72076432456015</v>
      </c>
      <c r="G53" s="40">
        <v>-283.05487369864477</v>
      </c>
      <c r="H53" s="40">
        <v>-197.19195941962153</v>
      </c>
      <c r="I53" s="40">
        <v>-301.71734266126714</v>
      </c>
      <c r="J53" s="40">
        <v>-321.63027365320522</v>
      </c>
      <c r="K53" s="40">
        <v>-336.41266552632442</v>
      </c>
      <c r="L53" s="40">
        <v>-448.92110192117616</v>
      </c>
      <c r="M53" s="40">
        <v>-406.75615449902125</v>
      </c>
      <c r="N53" s="40">
        <v>-421.88210722421991</v>
      </c>
      <c r="O53" s="40">
        <v>-330.09263331391594</v>
      </c>
      <c r="Q53" s="40">
        <v>-201.23756439685712</v>
      </c>
      <c r="R53" s="40">
        <v>-121.57167377094174</v>
      </c>
      <c r="S53" s="40">
        <v>-35.708759491918499</v>
      </c>
      <c r="T53" s="40">
        <v>-140.23414273356411</v>
      </c>
      <c r="U53" s="40">
        <v>-160.1470737255022</v>
      </c>
      <c r="V53" s="40">
        <v>-174.92946559862139</v>
      </c>
      <c r="W53" s="40">
        <v>-287.43790199347313</v>
      </c>
      <c r="X53" s="40">
        <v>-245.27295457131822</v>
      </c>
      <c r="Y53" s="40">
        <v>-260.39890729651688</v>
      </c>
      <c r="Z53" s="40">
        <v>-168.60943338621291</v>
      </c>
    </row>
    <row r="54" spans="1:26" x14ac:dyDescent="0.3">
      <c r="A54" s="41" t="s">
        <v>117</v>
      </c>
      <c r="B54" s="42">
        <v>-0.71301906547216731</v>
      </c>
      <c r="C54" s="42">
        <v>3.925300688451216</v>
      </c>
      <c r="D54" s="42">
        <v>0.27521981188240829</v>
      </c>
      <c r="E54" s="42">
        <v>0.27521981188240829</v>
      </c>
      <c r="F54" s="42">
        <v>-1.7520681881187272</v>
      </c>
      <c r="G54" s="42">
        <v>13.079751811877998</v>
      </c>
      <c r="H54" s="42">
        <v>-6.6523641881203446</v>
      </c>
      <c r="I54" s="42">
        <v>-8.0226491881175832</v>
      </c>
      <c r="J54" s="42">
        <v>-14.318520809746559</v>
      </c>
      <c r="K54" s="42">
        <v>-13.725851431373457</v>
      </c>
      <c r="L54" s="42">
        <v>-14.035184052993799</v>
      </c>
      <c r="M54" s="42">
        <v>-15.118483052997334</v>
      </c>
      <c r="N54" s="42">
        <v>-16.465619052997653</v>
      </c>
      <c r="O54" s="42">
        <v>-15.083850701012778</v>
      </c>
      <c r="Q54" s="42">
        <v>-9.0248682604172075</v>
      </c>
      <c r="R54" s="42">
        <v>5.8069517395795174</v>
      </c>
      <c r="S54" s="42">
        <v>-13.925164260418825</v>
      </c>
      <c r="T54" s="42">
        <v>-15.295449260416063</v>
      </c>
      <c r="U54" s="42">
        <v>-21.591320882045039</v>
      </c>
      <c r="V54" s="42">
        <v>-20.998651503671937</v>
      </c>
      <c r="W54" s="42">
        <v>-21.307984125292279</v>
      </c>
      <c r="X54" s="42">
        <v>-22.391283125295814</v>
      </c>
      <c r="Y54" s="42">
        <v>-23.738419125296133</v>
      </c>
      <c r="Z54" s="42">
        <v>-22.356650773311259</v>
      </c>
    </row>
    <row r="55" spans="1:26" x14ac:dyDescent="0.3">
      <c r="A55" s="41" t="s">
        <v>118</v>
      </c>
      <c r="B55" s="42">
        <v>70.625391303315723</v>
      </c>
      <c r="C55" s="42">
        <v>-81.931752595386001</v>
      </c>
      <c r="D55" s="42">
        <v>-69.674632490568683</v>
      </c>
      <c r="E55" s="42">
        <v>-69.674632490568683</v>
      </c>
      <c r="F55" s="42">
        <v>-196.99681223056871</v>
      </c>
      <c r="G55" s="42">
        <v>-176.47705938213858</v>
      </c>
      <c r="H55" s="42">
        <v>-112.21213542114344</v>
      </c>
      <c r="I55" s="42">
        <v>-119.7684540015681</v>
      </c>
      <c r="J55" s="42">
        <v>-111.55849101444835</v>
      </c>
      <c r="K55" s="42">
        <v>-116.16143540331643</v>
      </c>
      <c r="L55" s="42">
        <v>-122.59373750054726</v>
      </c>
      <c r="M55" s="42">
        <v>-112.30837094144215</v>
      </c>
      <c r="N55" s="42">
        <v>-131.38717992912564</v>
      </c>
      <c r="O55" s="42">
        <v>-79.809701560000121</v>
      </c>
      <c r="Q55" s="42">
        <v>-124.74981223056852</v>
      </c>
      <c r="R55" s="42">
        <v>-104.23005938213839</v>
      </c>
      <c r="S55" s="42">
        <v>-39.965135421143259</v>
      </c>
      <c r="T55" s="42">
        <v>-47.521454001567918</v>
      </c>
      <c r="U55" s="42">
        <v>-39.311491014448166</v>
      </c>
      <c r="V55" s="42">
        <v>-43.914435403316247</v>
      </c>
      <c r="W55" s="42">
        <v>-50.346737500547079</v>
      </c>
      <c r="X55" s="42">
        <v>-40.061370941441965</v>
      </c>
      <c r="Y55" s="42">
        <v>-59.140179929125452</v>
      </c>
      <c r="Z55" s="42">
        <v>-7.5627015599999368</v>
      </c>
    </row>
    <row r="56" spans="1:26" x14ac:dyDescent="0.3">
      <c r="A56" s="41" t="s">
        <v>119</v>
      </c>
      <c r="B56" s="42">
        <v>-39.038125725278178</v>
      </c>
      <c r="C56" s="42">
        <v>-92.176049192985829</v>
      </c>
      <c r="D56" s="42">
        <v>-79.444336492741627</v>
      </c>
      <c r="E56" s="42">
        <v>-76.405998478230913</v>
      </c>
      <c r="F56" s="42">
        <v>-80.338158478230753</v>
      </c>
      <c r="G56" s="42">
        <v>-47.514275025207439</v>
      </c>
      <c r="H56" s="42">
        <v>-60.555113854828505</v>
      </c>
      <c r="I56" s="42">
        <v>-51.854413676831257</v>
      </c>
      <c r="J56" s="42">
        <v>-65.21378496240817</v>
      </c>
      <c r="K56" s="42">
        <v>-56.064303526164338</v>
      </c>
      <c r="L56" s="42">
        <v>-46.971000011548426</v>
      </c>
      <c r="M56" s="42">
        <v>-63.723758678341426</v>
      </c>
      <c r="N56" s="42">
        <v>-74.441043180361362</v>
      </c>
      <c r="O56" s="42">
        <v>-80.330638140000133</v>
      </c>
      <c r="Q56" s="42">
        <v>-11.352158478230763</v>
      </c>
      <c r="R56" s="42">
        <v>21.471724974792551</v>
      </c>
      <c r="S56" s="42">
        <v>8.4308861451714847</v>
      </c>
      <c r="T56" s="42">
        <v>17.131586323168733</v>
      </c>
      <c r="U56" s="42">
        <v>3.7722150375918204</v>
      </c>
      <c r="V56" s="42">
        <v>12.921696473835652</v>
      </c>
      <c r="W56" s="42">
        <v>22.014999988451564</v>
      </c>
      <c r="X56" s="42">
        <v>5.2622413216585642</v>
      </c>
      <c r="Y56" s="42">
        <v>-5.4550431803613719</v>
      </c>
      <c r="Z56" s="42">
        <v>-11.344638140000143</v>
      </c>
    </row>
    <row r="57" spans="1:26" x14ac:dyDescent="0.3">
      <c r="A57" s="41" t="s">
        <v>120</v>
      </c>
      <c r="B57" s="42">
        <v>129.74418898520537</v>
      </c>
      <c r="C57" s="42">
        <v>115.86346505110811</v>
      </c>
      <c r="D57" s="42">
        <v>89.753172776721442</v>
      </c>
      <c r="E57" s="42">
        <v>89.753172776721442</v>
      </c>
      <c r="F57" s="42">
        <v>84.902521776721358</v>
      </c>
      <c r="G57" s="42">
        <v>14.104547501929289</v>
      </c>
      <c r="H57" s="42">
        <v>36.056386860940677</v>
      </c>
      <c r="I57" s="42">
        <v>33.145460609925181</v>
      </c>
      <c r="J57" s="42">
        <v>79.53240066837833</v>
      </c>
      <c r="K57" s="42">
        <v>23.32112200264703</v>
      </c>
      <c r="L57" s="42">
        <v>6.2223413433920314</v>
      </c>
      <c r="M57" s="42">
        <v>-21.333126245312826</v>
      </c>
      <c r="N57" s="42">
        <v>57.619655442985731</v>
      </c>
      <c r="O57" s="42">
        <v>-26.110734639999919</v>
      </c>
      <c r="Q57" s="42">
        <v>68.242521776721219</v>
      </c>
      <c r="R57" s="42">
        <v>-2.5554524980708493</v>
      </c>
      <c r="S57" s="42">
        <v>19.396386860940538</v>
      </c>
      <c r="T57" s="42">
        <v>16.485460609925042</v>
      </c>
      <c r="U57" s="42">
        <v>62.872400668378191</v>
      </c>
      <c r="V57" s="42">
        <v>6.6611220026468914</v>
      </c>
      <c r="W57" s="42">
        <v>-10.437658656608107</v>
      </c>
      <c r="X57" s="42">
        <v>-37.993126245312965</v>
      </c>
      <c r="Y57" s="42">
        <v>40.959655442985593</v>
      </c>
      <c r="Z57" s="42">
        <v>-42.770734640000057</v>
      </c>
    </row>
    <row r="58" spans="1:26" x14ac:dyDescent="0.3">
      <c r="A58" s="41" t="s">
        <v>154</v>
      </c>
      <c r="B58" s="42">
        <v>-48.371487671411359</v>
      </c>
      <c r="C58" s="42">
        <v>-7.6784481969292813</v>
      </c>
      <c r="D58" s="42">
        <v>23.707581983913059</v>
      </c>
      <c r="E58" s="42">
        <v>23.707581983913059</v>
      </c>
      <c r="F58" s="42">
        <v>13.020721983913091</v>
      </c>
      <c r="G58" s="42">
        <v>11.475691983913009</v>
      </c>
      <c r="H58" s="42">
        <v>10.073663983913093</v>
      </c>
      <c r="I58" s="42">
        <v>11.668092983913112</v>
      </c>
      <c r="J58" s="42">
        <v>3.7148622996921858</v>
      </c>
      <c r="K58" s="42">
        <v>-3.2383683845287408</v>
      </c>
      <c r="L58" s="42">
        <v>-8.5947279999999466</v>
      </c>
      <c r="M58" s="42">
        <v>-8.5947279999999466</v>
      </c>
      <c r="N58" s="42">
        <v>-8.5947279999999466</v>
      </c>
      <c r="O58" s="42">
        <v>-13.055113870000042</v>
      </c>
      <c r="Q58" s="42">
        <v>13.020721983913091</v>
      </c>
      <c r="R58" s="42">
        <v>11.475691983913009</v>
      </c>
      <c r="S58" s="42">
        <v>10.073663983913093</v>
      </c>
      <c r="T58" s="42">
        <v>11.668092983913112</v>
      </c>
      <c r="U58" s="42">
        <v>3.7148622996921858</v>
      </c>
      <c r="V58" s="42">
        <v>-3.2383683845287408</v>
      </c>
      <c r="W58" s="42">
        <v>-8.5947279999999466</v>
      </c>
      <c r="X58" s="42">
        <v>-8.5947279999999466</v>
      </c>
      <c r="Y58" s="42">
        <v>-8.5947279999999466</v>
      </c>
      <c r="Z58" s="42">
        <v>-13.055113870000042</v>
      </c>
    </row>
    <row r="59" spans="1:26" x14ac:dyDescent="0.3">
      <c r="A59" s="41" t="s">
        <v>121</v>
      </c>
      <c r="B59" s="42">
        <v>-302.02212276957005</v>
      </c>
      <c r="C59" s="42">
        <v>-159.136475162279</v>
      </c>
      <c r="D59" s="42">
        <v>-167.51266056967449</v>
      </c>
      <c r="E59" s="42">
        <v>-164.41894551371058</v>
      </c>
      <c r="F59" s="42">
        <v>-186.60342084683509</v>
      </c>
      <c r="G59" s="42">
        <v>-105.35667992280025</v>
      </c>
      <c r="H59" s="42">
        <v>-86.545255822799277</v>
      </c>
      <c r="I59" s="42">
        <v>-102.30433823340843</v>
      </c>
      <c r="J59" s="42">
        <v>-118.67462947388151</v>
      </c>
      <c r="K59" s="42">
        <v>-73.277168990675477</v>
      </c>
      <c r="L59" s="42">
        <v>-156.81575771777659</v>
      </c>
      <c r="M59" s="42">
        <v>-167.88434419939665</v>
      </c>
      <c r="N59" s="42">
        <v>-174.79057190000037</v>
      </c>
      <c r="O59" s="42">
        <v>-71.020723250000515</v>
      </c>
      <c r="Q59" s="42">
        <v>-184.679420846835</v>
      </c>
      <c r="R59" s="42">
        <v>-103.43267992280016</v>
      </c>
      <c r="S59" s="42">
        <v>-84.621255822799185</v>
      </c>
      <c r="T59" s="42">
        <v>-100.38033823340834</v>
      </c>
      <c r="U59" s="42">
        <v>-116.75062947388142</v>
      </c>
      <c r="V59" s="42">
        <v>-71.353168990675385</v>
      </c>
      <c r="W59" s="42">
        <v>-154.8917577177765</v>
      </c>
      <c r="X59" s="42">
        <v>-165.96034419939656</v>
      </c>
      <c r="Y59" s="42">
        <v>-172.86657190000028</v>
      </c>
      <c r="Z59" s="42">
        <v>-69.096723250000423</v>
      </c>
    </row>
    <row r="60" spans="1:26" x14ac:dyDescent="0.3">
      <c r="A60" s="41" t="s">
        <v>6</v>
      </c>
      <c r="B60" s="42">
        <v>-96.808617000000083</v>
      </c>
      <c r="C60" s="42">
        <v>15.780757999999935</v>
      </c>
      <c r="D60" s="42">
        <v>15.780757999999935</v>
      </c>
      <c r="E60" s="42">
        <v>15.780757999999935</v>
      </c>
      <c r="F60" s="42">
        <v>15.708340999999905</v>
      </c>
      <c r="G60" s="42">
        <v>19.843180999999959</v>
      </c>
      <c r="H60" s="42">
        <v>20.510446999999871</v>
      </c>
      <c r="I60" s="42">
        <v>20.455235000000002</v>
      </c>
      <c r="J60" s="42">
        <v>20.319527999999863</v>
      </c>
      <c r="K60" s="42">
        <v>19.982749999999882</v>
      </c>
      <c r="L60" s="42">
        <v>19.755501999999922</v>
      </c>
      <c r="M60" s="42">
        <v>19.652368999999993</v>
      </c>
      <c r="N60" s="42">
        <v>19.327162999999956</v>
      </c>
      <c r="O60" s="42">
        <v>-4.131914229999964</v>
      </c>
      <c r="Q60" s="42">
        <v>15.036340999999993</v>
      </c>
      <c r="R60" s="42">
        <v>19.171181000000047</v>
      </c>
      <c r="S60" s="42">
        <v>19.83844699999996</v>
      </c>
      <c r="T60" s="42">
        <v>19.78323500000009</v>
      </c>
      <c r="U60" s="42">
        <v>19.647527999999951</v>
      </c>
      <c r="V60" s="42">
        <v>19.31074999999997</v>
      </c>
      <c r="W60" s="42">
        <v>19.08350200000001</v>
      </c>
      <c r="X60" s="42">
        <v>18.980369000000081</v>
      </c>
      <c r="Y60" s="42">
        <v>18.655163000000044</v>
      </c>
      <c r="Z60" s="42">
        <v>-4.8039142299998758</v>
      </c>
    </row>
    <row r="61" spans="1:26" x14ac:dyDescent="0.3">
      <c r="A61" s="41" t="s">
        <v>129</v>
      </c>
      <c r="B61" s="42">
        <v>-93.76346851509004</v>
      </c>
      <c r="C61" s="42">
        <v>-114.56422808843968</v>
      </c>
      <c r="D61" s="42">
        <v>-113.2489889069758</v>
      </c>
      <c r="E61" s="42">
        <v>-111.56394326944962</v>
      </c>
      <c r="F61" s="42">
        <v>-113.81435289661647</v>
      </c>
      <c r="G61" s="42">
        <v>-117.71143468832179</v>
      </c>
      <c r="H61" s="42">
        <v>-106.53344933159963</v>
      </c>
      <c r="I61" s="42">
        <v>-103.76696119868836</v>
      </c>
      <c r="J61" s="42">
        <v>-115.63669010966942</v>
      </c>
      <c r="K61" s="42">
        <v>-116.81671977982751</v>
      </c>
      <c r="L61" s="42">
        <v>-92.938256648392326</v>
      </c>
      <c r="M61" s="42">
        <v>-92.13849195020714</v>
      </c>
      <c r="N61" s="42">
        <v>-98.939805890000002</v>
      </c>
      <c r="O61" s="42">
        <v>-48.852063290000387</v>
      </c>
      <c r="Q61" s="42">
        <v>-109.98835289661633</v>
      </c>
      <c r="R61" s="42">
        <v>-113.88543468832165</v>
      </c>
      <c r="S61" s="42">
        <v>-102.70744933159949</v>
      </c>
      <c r="T61" s="42">
        <v>-99.940961198688228</v>
      </c>
      <c r="U61" s="42">
        <v>-111.81069010966928</v>
      </c>
      <c r="V61" s="42">
        <v>-112.99071977982737</v>
      </c>
      <c r="W61" s="42">
        <v>-89.11225664839219</v>
      </c>
      <c r="X61" s="42">
        <v>-88.312491950207004</v>
      </c>
      <c r="Y61" s="42">
        <v>-95.113805889999867</v>
      </c>
      <c r="Z61" s="42">
        <v>-45.026063290000252</v>
      </c>
    </row>
    <row r="62" spans="1:26" x14ac:dyDescent="0.3">
      <c r="A62" s="41" t="s">
        <v>130</v>
      </c>
      <c r="B62" s="42">
        <v>33.510322054092683</v>
      </c>
      <c r="C62" s="42">
        <v>16.449635976334164</v>
      </c>
      <c r="D62" s="42">
        <v>38.740660149894524</v>
      </c>
      <c r="E62" s="42">
        <v>38.740660149894524</v>
      </c>
      <c r="F62" s="42">
        <v>35.734278149894521</v>
      </c>
      <c r="G62" s="42">
        <v>36.24660490521299</v>
      </c>
      <c r="H62" s="42">
        <v>35.63237993521301</v>
      </c>
      <c r="I62" s="42">
        <v>39.188211945212984</v>
      </c>
      <c r="J62" s="42">
        <v>37.225682250107369</v>
      </c>
      <c r="K62" s="42">
        <v>31.995006575001838</v>
      </c>
      <c r="L62" s="42">
        <v>26.498275879896298</v>
      </c>
      <c r="M62" s="42">
        <v>25.713266879896253</v>
      </c>
      <c r="N62" s="42">
        <v>28.405594889896264</v>
      </c>
      <c r="O62" s="42">
        <v>39.617863899896307</v>
      </c>
      <c r="Q62" s="42">
        <v>32.963278149894535</v>
      </c>
      <c r="R62" s="42">
        <v>33.475604905213004</v>
      </c>
      <c r="S62" s="42">
        <v>32.861379935213023</v>
      </c>
      <c r="T62" s="42">
        <v>36.417211945212998</v>
      </c>
      <c r="U62" s="42">
        <v>34.454682250107382</v>
      </c>
      <c r="V62" s="42">
        <v>29.224006575001852</v>
      </c>
      <c r="W62" s="42">
        <v>23.727275879896311</v>
      </c>
      <c r="X62" s="42">
        <v>22.942266879896266</v>
      </c>
      <c r="Y62" s="42">
        <v>25.634594889896277</v>
      </c>
      <c r="Z62" s="42">
        <v>36.84686389989632</v>
      </c>
    </row>
    <row r="63" spans="1:26" x14ac:dyDescent="0.3">
      <c r="A63" s="41" t="s">
        <v>131</v>
      </c>
      <c r="B63" s="42">
        <v>-36.789775138389913</v>
      </c>
      <c r="C63" s="42">
        <v>-28.718343312236627</v>
      </c>
      <c r="D63" s="42">
        <v>-31.002803229654475</v>
      </c>
      <c r="E63" s="42">
        <v>-31.002803229654475</v>
      </c>
      <c r="F63" s="42">
        <v>-31.894940396476457</v>
      </c>
      <c r="G63" s="42">
        <v>-20.27751539647646</v>
      </c>
      <c r="H63" s="42">
        <v>-30.936348396476419</v>
      </c>
      <c r="I63" s="42">
        <v>-28.58862339647645</v>
      </c>
      <c r="J63" s="42">
        <v>-27.201573757337158</v>
      </c>
      <c r="K63" s="42">
        <v>-26.253430118197898</v>
      </c>
      <c r="L63" s="42">
        <v>-25.939846999999943</v>
      </c>
      <c r="M63" s="42">
        <v>-26.319147999999998</v>
      </c>
      <c r="N63" s="42">
        <v>-26.84604800000001</v>
      </c>
      <c r="O63" s="42">
        <v>-35.069905170000069</v>
      </c>
      <c r="Q63" s="42">
        <v>-3.7019403964764592</v>
      </c>
      <c r="R63" s="42">
        <v>7.915484603523538</v>
      </c>
      <c r="S63" s="42">
        <v>-2.7433483964764207</v>
      </c>
      <c r="T63" s="42">
        <v>-0.39562339647645217</v>
      </c>
      <c r="U63" s="42">
        <v>0.99142624266283974</v>
      </c>
      <c r="V63" s="42">
        <v>1.9395698818021003</v>
      </c>
      <c r="W63" s="42">
        <v>2.2531530000000544</v>
      </c>
      <c r="X63" s="42">
        <v>1.8738519999999994</v>
      </c>
      <c r="Y63" s="42">
        <v>1.3469519999999875</v>
      </c>
      <c r="Z63" s="42">
        <v>-6.8769051700000716</v>
      </c>
    </row>
    <row r="64" spans="1:26" x14ac:dyDescent="0.3">
      <c r="A64" s="41" t="s">
        <v>132</v>
      </c>
      <c r="B64" s="42">
        <v>-31.412502169760174</v>
      </c>
      <c r="C64" s="42">
        <v>-31.633681549509578</v>
      </c>
      <c r="D64" s="42">
        <v>-43.908274156909968</v>
      </c>
      <c r="E64" s="42">
        <v>-43.908274156909968</v>
      </c>
      <c r="F64" s="42">
        <v>-43.90827415690994</v>
      </c>
      <c r="G64" s="42">
        <v>-43.903407156910006</v>
      </c>
      <c r="H64" s="42">
        <v>-43.931618156909977</v>
      </c>
      <c r="I64" s="42">
        <v>-36.767663122950182</v>
      </c>
      <c r="J64" s="42">
        <v>-36.006255255226769</v>
      </c>
      <c r="K64" s="42">
        <v>-21.901694834300081</v>
      </c>
      <c r="L64" s="42">
        <v>-25.234046441630507</v>
      </c>
      <c r="M64" s="42">
        <v>-26.06809147323127</v>
      </c>
      <c r="N64" s="42">
        <v>-34.201307957400388</v>
      </c>
      <c r="O64" s="42">
        <v>-28.756603308900395</v>
      </c>
      <c r="Q64" s="42">
        <v>-44.273274156909949</v>
      </c>
      <c r="R64" s="42">
        <v>-44.268407156910008</v>
      </c>
      <c r="S64" s="42">
        <v>-44.296618156909979</v>
      </c>
      <c r="T64" s="42">
        <v>-37.132663122950184</v>
      </c>
      <c r="U64" s="42">
        <v>-36.371255255226771</v>
      </c>
      <c r="V64" s="42">
        <v>-22.266694834300083</v>
      </c>
      <c r="W64" s="42">
        <v>-25.599046441630509</v>
      </c>
      <c r="X64" s="42">
        <v>-26.433091473231272</v>
      </c>
      <c r="Y64" s="42">
        <v>-34.56630795740039</v>
      </c>
      <c r="Z64" s="42">
        <v>-29.121603308900397</v>
      </c>
    </row>
    <row r="65" spans="1:26" x14ac:dyDescent="0.3">
      <c r="A65" s="41" t="s">
        <v>133</v>
      </c>
      <c r="B65" s="42">
        <v>-8.2326869999999985</v>
      </c>
      <c r="C65" s="42">
        <v>7.3051649999999952</v>
      </c>
      <c r="D65" s="42">
        <v>41.121088598397925</v>
      </c>
      <c r="E65" s="42">
        <v>41.121088598397925</v>
      </c>
      <c r="F65" s="42">
        <v>41.121088598397925</v>
      </c>
      <c r="G65" s="42">
        <v>62.933856598397924</v>
      </c>
      <c r="H65" s="42">
        <v>41.285371598397937</v>
      </c>
      <c r="I65" s="42">
        <v>41.278415598397928</v>
      </c>
      <c r="J65" s="42">
        <v>30.009312065598625</v>
      </c>
      <c r="K65" s="42">
        <v>18.744961532799323</v>
      </c>
      <c r="L65" s="42">
        <v>7.4438750000000127</v>
      </c>
      <c r="M65" s="42">
        <v>7.4610520000000093</v>
      </c>
      <c r="N65" s="42">
        <v>7.4463290000000057</v>
      </c>
      <c r="O65" s="42">
        <v>-4.6773012399999914</v>
      </c>
      <c r="Q65" s="42">
        <v>41.812088598397928</v>
      </c>
      <c r="R65" s="42">
        <v>63.624856598397926</v>
      </c>
      <c r="S65" s="42">
        <v>41.97637159839794</v>
      </c>
      <c r="T65" s="42">
        <v>41.96941559839793</v>
      </c>
      <c r="U65" s="42">
        <v>30.700312065598627</v>
      </c>
      <c r="V65" s="42">
        <v>19.435961532799325</v>
      </c>
      <c r="W65" s="42">
        <v>8.1348750000000152</v>
      </c>
      <c r="X65" s="42">
        <v>8.1520520000000118</v>
      </c>
      <c r="Y65" s="42">
        <v>8.1373290000000083</v>
      </c>
      <c r="Z65" s="42">
        <v>-3.9863012399999889</v>
      </c>
    </row>
    <row r="66" spans="1:26" x14ac:dyDescent="0.3">
      <c r="A66" s="41" t="s">
        <v>134</v>
      </c>
      <c r="B66" s="42">
        <v>-13.145268999999999</v>
      </c>
      <c r="C66" s="42">
        <v>-14.475048999999999</v>
      </c>
      <c r="D66" s="42">
        <v>-14.475048999999999</v>
      </c>
      <c r="E66" s="42">
        <v>-14.475048999999999</v>
      </c>
      <c r="F66" s="42">
        <v>-14.475048999999999</v>
      </c>
      <c r="G66" s="42">
        <v>-8.415499999999998E-2</v>
      </c>
      <c r="H66" s="42">
        <v>1.2484980000000014</v>
      </c>
      <c r="I66" s="42">
        <v>1.2484980000000014</v>
      </c>
      <c r="J66" s="42">
        <v>1.2484980000000014</v>
      </c>
      <c r="K66" s="42">
        <v>1.2484980000000014</v>
      </c>
      <c r="L66" s="42">
        <v>1.2484980000000014</v>
      </c>
      <c r="M66" s="42">
        <v>1.2484980000000014</v>
      </c>
      <c r="N66" s="42">
        <v>1.2484980000000014</v>
      </c>
      <c r="O66" s="42">
        <v>0.16820742999999982</v>
      </c>
      <c r="Q66" s="42">
        <v>-14.475048999999999</v>
      </c>
      <c r="R66" s="42">
        <v>-8.415499999999998E-2</v>
      </c>
      <c r="S66" s="42">
        <v>1.2484980000000014</v>
      </c>
      <c r="T66" s="42">
        <v>1.2484980000000014</v>
      </c>
      <c r="U66" s="42">
        <v>1.2484980000000014</v>
      </c>
      <c r="V66" s="42">
        <v>1.2484980000000014</v>
      </c>
      <c r="W66" s="42">
        <v>1.2484980000000014</v>
      </c>
      <c r="X66" s="42">
        <v>1.2484980000000014</v>
      </c>
      <c r="Y66" s="42">
        <v>1.2484980000000014</v>
      </c>
      <c r="Z66" s="42">
        <v>0.16820742999999982</v>
      </c>
    </row>
    <row r="67" spans="1:26" x14ac:dyDescent="0.3">
      <c r="A67" s="41" t="s">
        <v>135</v>
      </c>
      <c r="B67" s="42">
        <v>18.372869000000001</v>
      </c>
      <c r="C67" s="42">
        <v>20.175522000000001</v>
      </c>
      <c r="D67" s="42">
        <v>21.917892859316872</v>
      </c>
      <c r="E67" s="42">
        <v>21.917892859316872</v>
      </c>
      <c r="F67" s="42">
        <v>21.74880885931687</v>
      </c>
      <c r="G67" s="42">
        <v>23.009783859316872</v>
      </c>
      <c r="H67" s="42">
        <v>18.680986859316871</v>
      </c>
      <c r="I67" s="42">
        <v>18.719985859316871</v>
      </c>
      <c r="J67" s="42">
        <v>18.109884572877917</v>
      </c>
      <c r="K67" s="42">
        <v>20.347723286438956</v>
      </c>
      <c r="L67" s="42">
        <v>19.782369000000003</v>
      </c>
      <c r="M67" s="42">
        <v>19.734375</v>
      </c>
      <c r="N67" s="42">
        <v>19.626637000000002</v>
      </c>
      <c r="O67" s="42">
        <v>27.30952723</v>
      </c>
      <c r="Q67" s="42">
        <v>23.493808859316868</v>
      </c>
      <c r="R67" s="42">
        <v>24.75478385931687</v>
      </c>
      <c r="S67" s="42">
        <v>20.425986859316868</v>
      </c>
      <c r="T67" s="42">
        <v>20.464985859316869</v>
      </c>
      <c r="U67" s="42">
        <v>19.854884572877914</v>
      </c>
      <c r="V67" s="42">
        <v>22.092723286438954</v>
      </c>
      <c r="W67" s="42">
        <v>21.527369</v>
      </c>
      <c r="X67" s="42">
        <v>21.479374999999997</v>
      </c>
      <c r="Y67" s="42">
        <v>21.371637</v>
      </c>
      <c r="Z67" s="42">
        <v>29.054527229999998</v>
      </c>
    </row>
    <row r="68" spans="1:26" x14ac:dyDescent="0.3">
      <c r="A68" s="41" t="s">
        <v>136</v>
      </c>
      <c r="B68" s="42">
        <v>-2.6285550000000004</v>
      </c>
      <c r="C68" s="42">
        <v>-1.2659439999999997</v>
      </c>
      <c r="D68" s="42">
        <v>-1.2659439999999997</v>
      </c>
      <c r="E68" s="42">
        <v>-1.2659439999999997</v>
      </c>
      <c r="F68" s="42">
        <v>-1.5108480000000002</v>
      </c>
      <c r="G68" s="42">
        <v>-0.43522300000000014</v>
      </c>
      <c r="H68" s="42">
        <v>-1.1707730000000001</v>
      </c>
      <c r="I68" s="42">
        <v>-0.98232199999999936</v>
      </c>
      <c r="J68" s="42">
        <v>-1.2833600000000001</v>
      </c>
      <c r="K68" s="42">
        <v>-0.96136399999999955</v>
      </c>
      <c r="L68" s="42">
        <v>-1.0447609999999998</v>
      </c>
      <c r="M68" s="42">
        <v>-0.98972799999999983</v>
      </c>
      <c r="N68" s="42">
        <v>-1.0608219999999995</v>
      </c>
      <c r="O68" s="42">
        <v>-0.9623349800000004</v>
      </c>
      <c r="Q68" s="42">
        <v>0.15115199999999995</v>
      </c>
      <c r="R68" s="42">
        <v>1.2267770000000002</v>
      </c>
      <c r="S68" s="42">
        <v>0.4912270000000003</v>
      </c>
      <c r="T68" s="42">
        <v>0.67967800000000089</v>
      </c>
      <c r="U68" s="42">
        <v>0.37864000000000031</v>
      </c>
      <c r="V68" s="42">
        <v>0.7006360000000007</v>
      </c>
      <c r="W68" s="42">
        <v>0.61723900000000054</v>
      </c>
      <c r="X68" s="42">
        <v>0.67227200000000042</v>
      </c>
      <c r="Y68" s="42">
        <v>0.60117800000000066</v>
      </c>
      <c r="Z68" s="42">
        <v>0.69966501999999986</v>
      </c>
    </row>
    <row r="69" spans="1:26" x14ac:dyDescent="0.3">
      <c r="A69" s="41" t="s">
        <v>5</v>
      </c>
      <c r="B69" s="42">
        <v>-11.880165999999999</v>
      </c>
      <c r="C69" s="42">
        <v>-11.731086999999999</v>
      </c>
      <c r="D69" s="42">
        <v>-18.039240859213272</v>
      </c>
      <c r="E69" s="42">
        <v>-18.039240859213272</v>
      </c>
      <c r="F69" s="42">
        <v>-0.21681850851467743</v>
      </c>
      <c r="G69" s="42">
        <v>0.22963849148531956</v>
      </c>
      <c r="H69" s="42">
        <v>-0.21681850851467743</v>
      </c>
      <c r="I69" s="42">
        <v>-0.21681850851467743</v>
      </c>
      <c r="J69" s="42">
        <v>-0.21681850851467743</v>
      </c>
      <c r="K69" s="42">
        <v>-0.21681850851467743</v>
      </c>
      <c r="L69" s="42">
        <v>-0.21681850851467743</v>
      </c>
      <c r="M69" s="42">
        <v>-0.21681850851467743</v>
      </c>
      <c r="N69" s="42">
        <v>-0.21681850851467743</v>
      </c>
      <c r="O69" s="42">
        <v>0.24127353148532027</v>
      </c>
      <c r="Q69" s="42">
        <v>0.94318149148532004</v>
      </c>
      <c r="R69" s="42">
        <v>1.389638491485317</v>
      </c>
      <c r="S69" s="42">
        <v>0.94318149148532004</v>
      </c>
      <c r="T69" s="42">
        <v>0.94318149148532004</v>
      </c>
      <c r="U69" s="42">
        <v>0.94318149148532004</v>
      </c>
      <c r="V69" s="42">
        <v>0.94318149148532004</v>
      </c>
      <c r="W69" s="42">
        <v>0.94318149148532004</v>
      </c>
      <c r="X69" s="42">
        <v>0.94318149148532004</v>
      </c>
      <c r="Y69" s="42">
        <v>0.94318149148532004</v>
      </c>
      <c r="Z69" s="42">
        <v>1.4012735314853177</v>
      </c>
    </row>
    <row r="70" spans="1:26" x14ac:dyDescent="0.3">
      <c r="A70" s="41" t="s">
        <v>137</v>
      </c>
      <c r="B70" s="42">
        <v>160.330856722991</v>
      </c>
      <c r="C70" s="42">
        <v>44.897951949647506</v>
      </c>
      <c r="D70" s="42">
        <v>44.897951949647506</v>
      </c>
      <c r="E70" s="42">
        <v>68.592903945657611</v>
      </c>
      <c r="F70" s="42">
        <v>68.466558945657368</v>
      </c>
      <c r="G70" s="42">
        <v>87.726047807319034</v>
      </c>
      <c r="H70" s="42">
        <v>112.50932624923308</v>
      </c>
      <c r="I70" s="42">
        <v>14.585183363984584</v>
      </c>
      <c r="J70" s="42">
        <v>17.22671699246834</v>
      </c>
      <c r="K70" s="42">
        <v>17.016904786327217</v>
      </c>
      <c r="L70" s="42">
        <v>-12.609037160595761</v>
      </c>
      <c r="M70" s="42">
        <v>-19.878896205185441</v>
      </c>
      <c r="N70" s="42">
        <v>-59.693622788542086</v>
      </c>
      <c r="O70" s="42">
        <v>-131.99463277999854</v>
      </c>
      <c r="Q70" s="42">
        <v>68.427558945657381</v>
      </c>
      <c r="R70" s="42">
        <v>87.687047807319047</v>
      </c>
      <c r="S70" s="42">
        <v>112.4703262492331</v>
      </c>
      <c r="T70" s="42">
        <v>14.546183363984596</v>
      </c>
      <c r="U70" s="42">
        <v>17.187716992468353</v>
      </c>
      <c r="V70" s="42">
        <v>16.97790478632723</v>
      </c>
      <c r="W70" s="42">
        <v>-12.648037160595749</v>
      </c>
      <c r="X70" s="42">
        <v>-19.917896205185428</v>
      </c>
      <c r="Y70" s="42">
        <v>-59.732622788542074</v>
      </c>
      <c r="Z70" s="42">
        <v>-132.03363277999853</v>
      </c>
    </row>
    <row r="71" spans="1:26" x14ac:dyDescent="0.3">
      <c r="A71" s="41" t="s">
        <v>122</v>
      </c>
      <c r="B71" s="42">
        <v>45.569748091939033</v>
      </c>
      <c r="C71" s="42">
        <v>42.117626201839869</v>
      </c>
      <c r="D71" s="42">
        <v>33.576976896989407</v>
      </c>
      <c r="E71" s="42">
        <v>33.576976896987588</v>
      </c>
      <c r="F71" s="42">
        <v>28.08765906380961</v>
      </c>
      <c r="G71" s="42">
        <v>-39.944228086243896</v>
      </c>
      <c r="H71" s="42">
        <v>-24.435143226245003</v>
      </c>
      <c r="I71" s="42">
        <v>-29.734182695463147</v>
      </c>
      <c r="J71" s="42">
        <v>-38.907034611095895</v>
      </c>
      <c r="K71" s="42">
        <v>-40.452476732640122</v>
      </c>
      <c r="L71" s="42">
        <v>-22.878789102465788</v>
      </c>
      <c r="M71" s="42">
        <v>74.008269875710397</v>
      </c>
      <c r="N71" s="42">
        <v>71.08158264983922</v>
      </c>
      <c r="O71" s="42">
        <v>142.42601175461499</v>
      </c>
      <c r="Q71" s="42">
        <v>36.91665906381067</v>
      </c>
      <c r="R71" s="42">
        <v>-31.115228086242837</v>
      </c>
      <c r="S71" s="42">
        <v>-15.606143226243944</v>
      </c>
      <c r="T71" s="42">
        <v>-20.905182695462088</v>
      </c>
      <c r="U71" s="42">
        <v>-30.078034611094836</v>
      </c>
      <c r="V71" s="42">
        <v>-31.623476732639062</v>
      </c>
      <c r="W71" s="42">
        <v>-14.049789102464729</v>
      </c>
      <c r="X71" s="42">
        <v>82.837269875711456</v>
      </c>
      <c r="Y71" s="42">
        <v>79.910582649840279</v>
      </c>
      <c r="Z71" s="42">
        <v>151.25501175461608</v>
      </c>
    </row>
    <row r="72" spans="1:26" x14ac:dyDescent="0.3">
      <c r="A72" s="39" t="s">
        <v>169</v>
      </c>
      <c r="B72" s="40">
        <v>0</v>
      </c>
      <c r="C72" s="40">
        <v>0</v>
      </c>
      <c r="D72" s="40">
        <v>0</v>
      </c>
      <c r="E72" s="40">
        <v>0</v>
      </c>
      <c r="F72" s="40">
        <v>0</v>
      </c>
      <c r="G72" s="40">
        <v>72.371000000000009</v>
      </c>
      <c r="H72" s="40">
        <v>72.371000000000009</v>
      </c>
      <c r="I72" s="40">
        <v>72.371000000000009</v>
      </c>
      <c r="J72" s="40">
        <v>72.371000000000009</v>
      </c>
      <c r="K72" s="40">
        <v>72.371000000000009</v>
      </c>
      <c r="L72" s="40">
        <v>72.371000000000009</v>
      </c>
      <c r="M72" s="40">
        <v>72.371000000000009</v>
      </c>
      <c r="N72" s="40">
        <v>133.78503799999999</v>
      </c>
      <c r="O72" s="40">
        <v>133.78503799999999</v>
      </c>
      <c r="Q72" s="40">
        <v>-70</v>
      </c>
      <c r="R72" s="40">
        <v>2.3710000000000093</v>
      </c>
      <c r="S72" s="40">
        <v>2.3710000000000093</v>
      </c>
      <c r="T72" s="40">
        <v>2.3710000000000093</v>
      </c>
      <c r="U72" s="40">
        <v>2.3710000000000093</v>
      </c>
      <c r="V72" s="40">
        <v>2.3710000000000093</v>
      </c>
      <c r="W72" s="40">
        <v>2.3710000000000093</v>
      </c>
      <c r="X72" s="40">
        <v>2.3710000000000093</v>
      </c>
      <c r="Y72" s="40">
        <v>63.785038</v>
      </c>
      <c r="Z72" s="40">
        <v>63.785038</v>
      </c>
    </row>
    <row r="73" spans="1:26" x14ac:dyDescent="0.3">
      <c r="A73" s="39" t="s">
        <v>167</v>
      </c>
      <c r="B73" s="40">
        <v>-17.155013690000004</v>
      </c>
      <c r="C73" s="40">
        <v>24.744986310000002</v>
      </c>
      <c r="D73" s="40">
        <v>-11.669171390000002</v>
      </c>
      <c r="E73" s="40">
        <v>-103.66917138999997</v>
      </c>
      <c r="F73" s="40">
        <v>-103.66917138999997</v>
      </c>
      <c r="G73" s="40">
        <v>-103.66917138999997</v>
      </c>
      <c r="H73" s="40">
        <v>-152.89543369</v>
      </c>
      <c r="I73" s="40">
        <v>-152.25038911857141</v>
      </c>
      <c r="J73" s="40">
        <v>-114.22617955000001</v>
      </c>
      <c r="K73" s="40">
        <v>-4.4966306350000167</v>
      </c>
      <c r="L73" s="40">
        <v>-17.631212327</v>
      </c>
      <c r="M73" s="40">
        <v>-21.73491053136371</v>
      </c>
      <c r="N73" s="40">
        <v>-9.9336948200000137</v>
      </c>
      <c r="O73" s="40">
        <v>-9.9082003200000059</v>
      </c>
      <c r="Q73" s="40">
        <v>-103.66917100999999</v>
      </c>
      <c r="R73" s="40">
        <v>-103.66917100999999</v>
      </c>
      <c r="S73" s="40">
        <v>-152.89543331000002</v>
      </c>
      <c r="T73" s="40">
        <v>-152.25038873857142</v>
      </c>
      <c r="U73" s="40">
        <v>-114.22617917000002</v>
      </c>
      <c r="V73" s="40">
        <v>-4.4966302550000279</v>
      </c>
      <c r="W73" s="40">
        <v>-17.631211947000011</v>
      </c>
      <c r="X73" s="40">
        <v>-21.734910151363721</v>
      </c>
      <c r="Y73" s="40">
        <v>-9.9336944400000249</v>
      </c>
      <c r="Z73" s="40">
        <v>-9.9081999400000171</v>
      </c>
    </row>
    <row r="74" spans="1:26" x14ac:dyDescent="0.3">
      <c r="A74" s="39" t="s">
        <v>168</v>
      </c>
      <c r="B74" s="40">
        <v>-36.543273000000227</v>
      </c>
      <c r="C74" s="40">
        <v>315.10872699999982</v>
      </c>
      <c r="D74" s="40">
        <v>802.66672699999981</v>
      </c>
      <c r="E74" s="40">
        <v>1008.481</v>
      </c>
      <c r="F74" s="40">
        <v>1134.0726902717299</v>
      </c>
      <c r="G74" s="40">
        <v>1594.9145760000001</v>
      </c>
      <c r="H74" s="40">
        <v>1540.4127889736601</v>
      </c>
      <c r="I74" s="40">
        <v>1609.7267497880389</v>
      </c>
      <c r="J74" s="40">
        <v>1579.126929630439</v>
      </c>
      <c r="K74" s="40">
        <v>1535.5942490921689</v>
      </c>
      <c r="L74" s="40">
        <v>1468.6294947787601</v>
      </c>
      <c r="M74" s="40">
        <v>1386.70630119</v>
      </c>
      <c r="N74" s="40">
        <v>1259.5529929299998</v>
      </c>
      <c r="O74" s="40">
        <v>1259.5532421926896</v>
      </c>
      <c r="Q74" s="40">
        <v>232.08378027173012</v>
      </c>
      <c r="R74" s="40">
        <v>692.92566600000032</v>
      </c>
      <c r="S74" s="40">
        <v>638.42387897366029</v>
      </c>
      <c r="T74" s="40">
        <v>707.73783978803908</v>
      </c>
      <c r="U74" s="40">
        <v>677.1380196304392</v>
      </c>
      <c r="V74" s="40">
        <v>633.60533909216906</v>
      </c>
      <c r="W74" s="40">
        <v>566.64058477876029</v>
      </c>
      <c r="X74" s="40">
        <v>484.71739119000017</v>
      </c>
      <c r="Y74" s="40">
        <v>357.56408293000004</v>
      </c>
      <c r="Z74" s="40">
        <v>357.56433219268979</v>
      </c>
    </row>
    <row r="75" spans="1:26" x14ac:dyDescent="0.3">
      <c r="A75" s="39" t="s">
        <v>123</v>
      </c>
      <c r="B75" s="40">
        <v>48.771827364540513</v>
      </c>
      <c r="C75" s="40">
        <v>53.379037930004415</v>
      </c>
      <c r="D75" s="40">
        <v>72.454991119033366</v>
      </c>
      <c r="E75" s="40">
        <v>137.39088113402977</v>
      </c>
      <c r="F75" s="40">
        <v>186.8955515798516</v>
      </c>
      <c r="G75" s="40">
        <v>42.346673425636254</v>
      </c>
      <c r="H75" s="40">
        <v>42.915906425645517</v>
      </c>
      <c r="I75" s="40">
        <v>45.526929425646813</v>
      </c>
      <c r="J75" s="40">
        <v>62.64988224708577</v>
      </c>
      <c r="K75" s="40">
        <v>53.621093401892722</v>
      </c>
      <c r="L75" s="40">
        <v>55.549538670002221</v>
      </c>
      <c r="M75" s="40">
        <v>60.298930670003756</v>
      </c>
      <c r="N75" s="40">
        <v>58.174178670000401</v>
      </c>
      <c r="O75" s="40">
        <v>76.550883389991213</v>
      </c>
      <c r="Q75" s="40">
        <v>163.42655157985428</v>
      </c>
      <c r="R75" s="40">
        <v>18.877673425638932</v>
      </c>
      <c r="S75" s="40">
        <v>19.446906425648194</v>
      </c>
      <c r="T75" s="40">
        <v>22.05792942564949</v>
      </c>
      <c r="U75" s="40">
        <v>39.180882247088448</v>
      </c>
      <c r="V75" s="40">
        <v>30.152093401895399</v>
      </c>
      <c r="W75" s="40">
        <v>32.080538670004898</v>
      </c>
      <c r="X75" s="40">
        <v>36.829930670006434</v>
      </c>
      <c r="Y75" s="40">
        <v>34.705178670003079</v>
      </c>
      <c r="Z75" s="40">
        <v>53.081883389993891</v>
      </c>
    </row>
    <row r="76" spans="1:26" x14ac:dyDescent="0.3">
      <c r="A76" s="37" t="s">
        <v>124</v>
      </c>
      <c r="B76" s="43">
        <v>478.41040265693937</v>
      </c>
      <c r="C76" s="43">
        <v>432.16140490549333</v>
      </c>
      <c r="D76" s="43">
        <v>778.34153359808897</v>
      </c>
      <c r="E76" s="43">
        <v>874.58711061031045</v>
      </c>
      <c r="F76" s="43">
        <v>371.31154125898411</v>
      </c>
      <c r="G76" s="43">
        <v>874.92976487770648</v>
      </c>
      <c r="H76" s="43">
        <v>1051.9031426763468</v>
      </c>
      <c r="I76" s="43">
        <v>1104.3896763453413</v>
      </c>
      <c r="J76" s="43">
        <v>897.60008150839258</v>
      </c>
      <c r="K76" s="43">
        <v>1099.6370500301518</v>
      </c>
      <c r="L76" s="43">
        <v>560.96909021580723</v>
      </c>
      <c r="M76" s="43">
        <v>865.96328379097122</v>
      </c>
      <c r="N76" s="43">
        <v>944.85268648353485</v>
      </c>
      <c r="O76" s="43">
        <v>1011.4803830712253</v>
      </c>
      <c r="Q76" s="49">
        <v>35.943541639003342</v>
      </c>
      <c r="R76" s="49">
        <v>539.56176525772389</v>
      </c>
      <c r="S76" s="49">
        <v>716.53514305636418</v>
      </c>
      <c r="T76" s="49">
        <v>769.0216767253587</v>
      </c>
      <c r="U76" s="49">
        <v>562.23208188840999</v>
      </c>
      <c r="V76" s="49">
        <v>764.26905041016926</v>
      </c>
      <c r="W76" s="49">
        <v>225.60109059582464</v>
      </c>
      <c r="X76" s="49">
        <v>530.59528417098863</v>
      </c>
      <c r="Y76" s="49">
        <v>609.48468686355227</v>
      </c>
      <c r="Z76" s="49">
        <v>676.11238345124275</v>
      </c>
    </row>
    <row r="77" spans="1:26" x14ac:dyDescent="0.3">
      <c r="A77" t="s">
        <v>158</v>
      </c>
    </row>
    <row r="78" spans="1:26" x14ac:dyDescent="0.3">
      <c r="A78" s="39" t="s">
        <v>176</v>
      </c>
    </row>
  </sheetData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9ECF-1244-456A-B85A-4B6141A11460}">
  <sheetPr>
    <tabColor rgb="FF13B5EA"/>
  </sheetPr>
  <dimension ref="A1:J96"/>
  <sheetViews>
    <sheetView showGridLines="0" zoomScaleNormal="100" workbookViewId="0">
      <pane xSplit="3" ySplit="8" topLeftCell="D9" activePane="bottomRight" state="frozen"/>
      <selection pane="topRight" activeCell="D1" sqref="D1"/>
      <selection pane="bottomLeft" activeCell="A7" sqref="A7"/>
      <selection pane="bottomRight"/>
    </sheetView>
  </sheetViews>
  <sheetFormatPr defaultColWidth="9.33203125" defaultRowHeight="15" customHeight="1" x14ac:dyDescent="0.3"/>
  <cols>
    <col min="1" max="1" width="2.6640625" customWidth="1"/>
    <col min="2" max="2" width="49.5546875" customWidth="1"/>
    <col min="3" max="3" width="0.6640625" customWidth="1"/>
    <col min="4" max="4" width="14.6640625" customWidth="1"/>
    <col min="5" max="5" width="0.6640625" customWidth="1"/>
    <col min="6" max="7" width="14.6640625" hidden="1" customWidth="1"/>
    <col min="8" max="8" width="0.6640625" customWidth="1"/>
    <col min="9" max="9" width="14.6640625" customWidth="1"/>
    <col min="10" max="10" width="12.5546875" bestFit="1" customWidth="1"/>
  </cols>
  <sheetData>
    <row r="1" spans="1:10" ht="15" customHeight="1" thickBot="1" x14ac:dyDescent="0.35">
      <c r="A1" s="1"/>
      <c r="B1" s="1"/>
      <c r="D1" s="2">
        <f>D94</f>
        <v>-7840.7060000000129</v>
      </c>
      <c r="E1" s="3"/>
      <c r="F1" s="2">
        <f>F94</f>
        <v>0</v>
      </c>
      <c r="G1" s="2">
        <f>G94</f>
        <v>0</v>
      </c>
      <c r="H1" s="3"/>
      <c r="I1" s="2">
        <f t="shared" ref="I1:J1" si="0">I94</f>
        <v>-7877.7920037165313</v>
      </c>
      <c r="J1" s="2">
        <f t="shared" si="0"/>
        <v>-7615.5715544573759</v>
      </c>
    </row>
    <row r="2" spans="1:10" ht="15" customHeight="1" x14ac:dyDescent="0.3">
      <c r="A2" s="1"/>
      <c r="B2" s="34" t="s">
        <v>126</v>
      </c>
      <c r="C2" s="4"/>
      <c r="D2" s="5" t="str">
        <f>TEXT(ROUND(D1,0),"# ###")&amp;" mil.eur"</f>
        <v>-7 841 mil.eur</v>
      </c>
      <c r="E2" s="4"/>
      <c r="F2" s="5" t="str">
        <f>TEXT(ROUND(F1,0),"# ###")&amp;" mil.eur"</f>
        <v xml:space="preserve"> mil.eur</v>
      </c>
      <c r="G2" s="5" t="str">
        <f>TEXT(ROUND(G1,0),"# ###")&amp;" mil.eur"</f>
        <v xml:space="preserve"> mil.eur</v>
      </c>
      <c r="H2" s="4"/>
      <c r="I2" s="5" t="str">
        <f t="shared" ref="I2:J2" si="1">TEXT(ROUND(I1,0),"# ###")&amp;" mil.eur"</f>
        <v>-7 878 mil.eur</v>
      </c>
      <c r="J2" s="5" t="str">
        <f t="shared" si="1"/>
        <v>-7 616 mil.eur</v>
      </c>
    </row>
    <row r="3" spans="1:10" ht="15" customHeight="1" x14ac:dyDescent="0.3">
      <c r="A3" s="1"/>
      <c r="B3" s="36" t="s">
        <v>161</v>
      </c>
      <c r="C3" s="6"/>
      <c r="D3" s="7"/>
      <c r="E3" s="6"/>
      <c r="F3" s="7" t="str">
        <f>IF(F1-$D$1&gt;0,"+","")&amp;TEXT(ROUND((F1-$D$1),0),"# ###")&amp;" mil.eur"</f>
        <v>+7 841 mil.eur</v>
      </c>
      <c r="G3" s="7" t="str">
        <f>IF(G1-$D$1&gt;0,"+","")&amp;TEXT(ROUND((G1-$D$1),0),"# ###")&amp;" mil.eur"</f>
        <v>+7 841 mil.eur</v>
      </c>
      <c r="H3" s="6"/>
      <c r="I3" s="7" t="str">
        <f t="shared" ref="I3:J3" si="2">IF(I1-$D$1&gt;0,"+","")&amp;TEXT(ROUND((I1-$D$1),0),"# ###")&amp;" mil.eur"</f>
        <v>-37 mil.eur</v>
      </c>
      <c r="J3" s="7" t="str">
        <f t="shared" si="2"/>
        <v>+225 mil.eur</v>
      </c>
    </row>
    <row r="4" spans="1:10" ht="15" customHeight="1" thickBot="1" x14ac:dyDescent="0.35">
      <c r="A4" s="1"/>
      <c r="B4" s="8" t="s">
        <v>0</v>
      </c>
      <c r="C4" s="9"/>
      <c r="D4" s="10"/>
      <c r="E4" s="9"/>
      <c r="F4" s="10"/>
      <c r="G4" s="10" t="e">
        <f>IF(G1-#REF!&gt;0,"+","")&amp;TEXT(ROUND((G1-#REF!),0),"# ###")&amp;" mil.eur"</f>
        <v>#REF!</v>
      </c>
      <c r="H4" s="9"/>
      <c r="I4" s="10"/>
      <c r="J4" s="10"/>
    </row>
    <row r="5" spans="1:10" ht="15" customHeight="1" x14ac:dyDescent="0.3">
      <c r="A5" s="1"/>
      <c r="B5" s="50" t="s">
        <v>184</v>
      </c>
      <c r="C5" s="1"/>
      <c r="D5" s="1"/>
      <c r="E5" s="1"/>
      <c r="F5" s="11"/>
      <c r="G5" s="11"/>
      <c r="H5" s="1"/>
      <c r="I5" s="11"/>
      <c r="J5" s="11"/>
    </row>
    <row r="6" spans="1:10" ht="15" customHeight="1" thickBot="1" x14ac:dyDescent="0.35">
      <c r="A6" s="1"/>
      <c r="B6" s="51"/>
      <c r="C6" s="1"/>
      <c r="D6" s="1"/>
      <c r="E6" s="1"/>
      <c r="F6" s="11"/>
      <c r="G6" s="11"/>
      <c r="H6" s="1"/>
      <c r="I6" s="11"/>
      <c r="J6" s="11"/>
    </row>
    <row r="7" spans="1:10" ht="15" customHeight="1" thickBot="1" x14ac:dyDescent="0.35">
      <c r="A7" s="1"/>
      <c r="B7" s="12" t="s">
        <v>1</v>
      </c>
      <c r="C7" s="4"/>
      <c r="D7" s="13" t="s">
        <v>2</v>
      </c>
      <c r="E7" s="14"/>
      <c r="F7" s="13" t="s">
        <v>2</v>
      </c>
      <c r="G7" s="13" t="s">
        <v>2</v>
      </c>
      <c r="H7" s="14"/>
      <c r="I7" s="15" t="s">
        <v>3</v>
      </c>
      <c r="J7" s="15" t="s">
        <v>3</v>
      </c>
    </row>
    <row r="8" spans="1:10" ht="15" customHeight="1" x14ac:dyDescent="0.3">
      <c r="A8" s="1"/>
      <c r="B8" s="16" t="s">
        <v>77</v>
      </c>
      <c r="C8" s="17"/>
      <c r="D8" s="17" t="s">
        <v>187</v>
      </c>
      <c r="E8" s="17"/>
      <c r="F8" s="17" t="s">
        <v>162</v>
      </c>
      <c r="G8" s="17" t="s">
        <v>163</v>
      </c>
      <c r="H8" s="17"/>
      <c r="I8" s="17" t="s">
        <v>188</v>
      </c>
      <c r="J8" s="17" t="s">
        <v>191</v>
      </c>
    </row>
    <row r="9" spans="1:10" s="27" customFormat="1" ht="15" customHeight="1" x14ac:dyDescent="0.3">
      <c r="B9" s="28" t="s">
        <v>79</v>
      </c>
      <c r="C9" s="29"/>
      <c r="D9" s="30">
        <f>D11+D31+D36+D43</f>
        <v>53480.522999999994</v>
      </c>
      <c r="E9" s="29"/>
      <c r="F9" s="30">
        <f>F11+F31+F36+F43</f>
        <v>0</v>
      </c>
      <c r="G9" s="30">
        <f>G11+G31+G36+G43</f>
        <v>0</v>
      </c>
      <c r="H9" s="29"/>
      <c r="I9" s="30">
        <f t="shared" ref="I9:J9" si="3">I11+I31+I36+I43</f>
        <v>53692.739364101471</v>
      </c>
      <c r="J9" s="30">
        <f t="shared" si="3"/>
        <v>53714.383017738059</v>
      </c>
    </row>
    <row r="10" spans="1:10" s="27" customFormat="1" ht="15" customHeight="1" x14ac:dyDescent="0.3">
      <c r="B10" s="28" t="s">
        <v>7</v>
      </c>
      <c r="C10" s="29"/>
      <c r="D10" s="31">
        <f>D9/D$96*100</f>
        <v>40.720659540316376</v>
      </c>
      <c r="E10" s="29"/>
      <c r="F10" s="31" t="e">
        <f>F9/F$96*100</f>
        <v>#DIV/0!</v>
      </c>
      <c r="G10" s="31" t="e">
        <f>G9/G$96*100</f>
        <v>#DIV/0!</v>
      </c>
      <c r="H10" s="29"/>
      <c r="I10" s="31">
        <f t="shared" ref="I10:J10" si="4">I9/I$96*100</f>
        <v>41.821172291558277</v>
      </c>
      <c r="J10" s="31">
        <f t="shared" si="4"/>
        <v>41.838030492098518</v>
      </c>
    </row>
    <row r="11" spans="1:10" ht="15" customHeight="1" x14ac:dyDescent="0.3">
      <c r="A11" s="1"/>
      <c r="B11" s="18" t="s">
        <v>8</v>
      </c>
      <c r="C11" s="19"/>
      <c r="D11" s="20">
        <v>25806.641</v>
      </c>
      <c r="E11" s="19"/>
      <c r="F11" s="20"/>
      <c r="G11" s="20"/>
      <c r="H11" s="19"/>
      <c r="I11" s="20">
        <v>25522.534944003361</v>
      </c>
      <c r="J11" s="20">
        <v>25485.523974350683</v>
      </c>
    </row>
    <row r="12" spans="1:10" ht="15" customHeight="1" x14ac:dyDescent="0.3">
      <c r="A12" s="1"/>
      <c r="B12" s="21" t="s">
        <v>9</v>
      </c>
      <c r="C12" s="22"/>
      <c r="D12" s="11">
        <v>15385.663</v>
      </c>
      <c r="E12" s="22"/>
      <c r="F12" s="11"/>
      <c r="G12" s="11"/>
      <c r="H12" s="22"/>
      <c r="I12" s="11">
        <v>15120.938626775254</v>
      </c>
      <c r="J12" s="11">
        <v>15113.503536506285</v>
      </c>
    </row>
    <row r="13" spans="1:10" ht="15" customHeight="1" x14ac:dyDescent="0.3">
      <c r="A13" s="1"/>
      <c r="B13" s="23" t="s">
        <v>10</v>
      </c>
      <c r="C13" s="22"/>
      <c r="D13" s="11">
        <v>10081.564</v>
      </c>
      <c r="E13" s="22"/>
      <c r="F13" s="11"/>
      <c r="G13" s="11"/>
      <c r="H13" s="22"/>
      <c r="I13" s="11">
        <v>10126</v>
      </c>
      <c r="J13" s="11">
        <v>10160</v>
      </c>
    </row>
    <row r="14" spans="1:10" ht="15" customHeight="1" x14ac:dyDescent="0.3">
      <c r="A14" s="1"/>
      <c r="B14" s="23" t="s">
        <v>11</v>
      </c>
      <c r="C14" s="22"/>
      <c r="D14" s="11">
        <v>3060.3789999999999</v>
      </c>
      <c r="E14" s="22"/>
      <c r="F14" s="11"/>
      <c r="G14" s="11"/>
      <c r="H14" s="22"/>
      <c r="I14" s="11">
        <v>2715.3799999999997</v>
      </c>
      <c r="J14" s="11">
        <v>2723.28</v>
      </c>
    </row>
    <row r="15" spans="1:10" ht="15" customHeight="1" x14ac:dyDescent="0.3">
      <c r="A15" s="1"/>
      <c r="B15" s="23" t="s">
        <v>139</v>
      </c>
      <c r="C15" s="22"/>
      <c r="D15" s="11">
        <v>482.62099999999998</v>
      </c>
      <c r="E15" s="22"/>
      <c r="F15" s="11"/>
      <c r="G15" s="11"/>
      <c r="H15" s="22"/>
      <c r="I15" s="11">
        <v>563.15170699953183</v>
      </c>
      <c r="J15" s="11">
        <v>554.36604676000002</v>
      </c>
    </row>
    <row r="16" spans="1:10" ht="15" customHeight="1" x14ac:dyDescent="0.3">
      <c r="A16" s="1"/>
      <c r="B16" s="23" t="s">
        <v>140</v>
      </c>
      <c r="C16" s="22"/>
      <c r="D16" s="11">
        <v>0</v>
      </c>
      <c r="E16" s="22"/>
      <c r="F16" s="11"/>
      <c r="G16" s="11"/>
      <c r="H16" s="22"/>
      <c r="I16" s="11">
        <v>0</v>
      </c>
      <c r="J16" s="11">
        <v>0</v>
      </c>
    </row>
    <row r="17" spans="1:10" ht="15" customHeight="1" x14ac:dyDescent="0.3">
      <c r="A17" s="1"/>
      <c r="B17" s="23" t="s">
        <v>141</v>
      </c>
      <c r="C17" s="22"/>
      <c r="D17" s="11">
        <v>333.21899999999999</v>
      </c>
      <c r="E17" s="22"/>
      <c r="F17" s="11"/>
      <c r="G17" s="11"/>
      <c r="H17" s="22"/>
      <c r="I17" s="11">
        <v>331.03500000000003</v>
      </c>
      <c r="J17" s="11">
        <v>334.00856299999998</v>
      </c>
    </row>
    <row r="18" spans="1:10" ht="15" customHeight="1" x14ac:dyDescent="0.3">
      <c r="A18" s="1"/>
      <c r="B18" s="23" t="s">
        <v>142</v>
      </c>
      <c r="C18" s="22"/>
      <c r="D18" s="11">
        <v>139.916</v>
      </c>
      <c r="E18" s="22"/>
      <c r="F18" s="11"/>
      <c r="G18" s="11"/>
      <c r="H18" s="22"/>
      <c r="I18" s="11">
        <v>137.30000000000001</v>
      </c>
      <c r="J18" s="11">
        <v>137.30000000000001</v>
      </c>
    </row>
    <row r="19" spans="1:10" ht="15" customHeight="1" x14ac:dyDescent="0.3">
      <c r="A19" s="1"/>
      <c r="B19" s="23" t="s">
        <v>143</v>
      </c>
      <c r="C19" s="22"/>
      <c r="D19" s="11">
        <v>383.93099999999998</v>
      </c>
      <c r="E19" s="22"/>
      <c r="F19" s="11"/>
      <c r="G19" s="11"/>
      <c r="H19" s="22"/>
      <c r="I19" s="11">
        <v>391</v>
      </c>
      <c r="J19" s="11">
        <v>387</v>
      </c>
    </row>
    <row r="20" spans="1:10" ht="15" customHeight="1" x14ac:dyDescent="0.3">
      <c r="A20" s="1"/>
      <c r="B20" s="23" t="s">
        <v>46</v>
      </c>
      <c r="C20" s="22"/>
      <c r="D20" s="11">
        <v>904.03300000000013</v>
      </c>
      <c r="E20" s="22"/>
      <c r="F20" s="11"/>
      <c r="G20" s="11"/>
      <c r="H20" s="22"/>
      <c r="I20" s="11">
        <v>857.07191977572438</v>
      </c>
      <c r="J20" s="11">
        <v>817.54892674628536</v>
      </c>
    </row>
    <row r="21" spans="1:10" ht="15" customHeight="1" x14ac:dyDescent="0.3">
      <c r="A21" s="1"/>
      <c r="B21" s="21" t="s">
        <v>13</v>
      </c>
      <c r="C21" s="22"/>
      <c r="D21" s="11">
        <v>10420.977999999999</v>
      </c>
      <c r="E21" s="22"/>
      <c r="F21" s="11"/>
      <c r="G21" s="11"/>
      <c r="H21" s="22"/>
      <c r="I21" s="11">
        <v>10401.596317228104</v>
      </c>
      <c r="J21" s="11">
        <v>10372.0204378444</v>
      </c>
    </row>
    <row r="22" spans="1:10" ht="15" customHeight="1" x14ac:dyDescent="0.3">
      <c r="A22" s="1"/>
      <c r="B22" s="23" t="s">
        <v>14</v>
      </c>
      <c r="C22" s="22"/>
      <c r="D22" s="11">
        <v>4802.55</v>
      </c>
      <c r="E22" s="22"/>
      <c r="F22" s="11"/>
      <c r="G22" s="11"/>
      <c r="H22" s="22"/>
      <c r="I22" s="11">
        <v>4765.5429999999997</v>
      </c>
      <c r="J22" s="11">
        <v>4731.9549999999999</v>
      </c>
    </row>
    <row r="23" spans="1:10" s="1" customFormat="1" ht="15" customHeight="1" x14ac:dyDescent="0.3">
      <c r="B23" s="24" t="s">
        <v>15</v>
      </c>
      <c r="C23" s="22"/>
      <c r="D23" s="11">
        <v>4604.598</v>
      </c>
      <c r="E23" s="22"/>
      <c r="F23" s="11"/>
      <c r="G23" s="11"/>
      <c r="H23" s="22"/>
      <c r="I23" s="11"/>
      <c r="J23" s="11"/>
    </row>
    <row r="24" spans="1:10" s="1" customFormat="1" ht="15" customHeight="1" x14ac:dyDescent="0.3">
      <c r="B24" s="24" t="s">
        <v>16</v>
      </c>
      <c r="C24" s="22"/>
      <c r="D24" s="11">
        <v>197.952</v>
      </c>
      <c r="E24" s="22"/>
      <c r="F24" s="11"/>
      <c r="G24" s="11"/>
      <c r="H24" s="22"/>
      <c r="I24" s="11"/>
      <c r="J24" s="11"/>
    </row>
    <row r="25" spans="1:10" ht="15" customHeight="1" x14ac:dyDescent="0.3">
      <c r="A25" s="1"/>
      <c r="B25" s="23" t="s">
        <v>17</v>
      </c>
      <c r="C25" s="22"/>
      <c r="D25" s="11">
        <v>5031.16</v>
      </c>
      <c r="E25" s="22"/>
      <c r="F25" s="11"/>
      <c r="G25" s="11"/>
      <c r="H25" s="22"/>
      <c r="I25" s="11">
        <v>4864.8070000000007</v>
      </c>
      <c r="J25" s="11">
        <v>4881.7880000000005</v>
      </c>
    </row>
    <row r="26" spans="1:10" ht="15" customHeight="1" x14ac:dyDescent="0.3">
      <c r="A26" s="1"/>
      <c r="B26" s="35" t="s">
        <v>144</v>
      </c>
      <c r="C26" s="22"/>
      <c r="D26" s="11">
        <v>513.50900000000001</v>
      </c>
      <c r="E26" s="22"/>
      <c r="F26" s="11"/>
      <c r="G26" s="11"/>
      <c r="H26" s="22"/>
      <c r="I26" s="11">
        <v>454.69799999999998</v>
      </c>
      <c r="J26" s="11">
        <v>447.971</v>
      </c>
    </row>
    <row r="27" spans="1:10" ht="15" customHeight="1" x14ac:dyDescent="0.3">
      <c r="A27" s="1"/>
      <c r="B27" s="23" t="s">
        <v>18</v>
      </c>
      <c r="C27" s="22"/>
      <c r="D27" s="11">
        <v>415.07</v>
      </c>
      <c r="E27" s="22"/>
      <c r="F27" s="11"/>
      <c r="G27" s="11"/>
      <c r="H27" s="22"/>
      <c r="I27" s="11">
        <v>421.6</v>
      </c>
      <c r="J27" s="11">
        <v>422.4</v>
      </c>
    </row>
    <row r="28" spans="1:10" ht="15" customHeight="1" x14ac:dyDescent="0.3">
      <c r="A28" s="1"/>
      <c r="B28" s="23" t="s">
        <v>12</v>
      </c>
      <c r="C28" s="22"/>
      <c r="D28" s="11">
        <v>56.08</v>
      </c>
      <c r="E28" s="22"/>
      <c r="F28" s="11"/>
      <c r="G28" s="11"/>
      <c r="H28" s="22"/>
      <c r="I28" s="11">
        <v>49.051551858481929</v>
      </c>
      <c r="J28" s="11">
        <v>44.471151373660142</v>
      </c>
    </row>
    <row r="29" spans="1:10" ht="15" customHeight="1" x14ac:dyDescent="0.3">
      <c r="A29" s="1"/>
      <c r="B29" s="23" t="s">
        <v>46</v>
      </c>
      <c r="C29" s="22"/>
      <c r="D29" s="11">
        <v>116.11799999999913</v>
      </c>
      <c r="E29" s="22"/>
      <c r="F29" s="11"/>
      <c r="G29" s="11"/>
      <c r="H29" s="22"/>
      <c r="I29" s="11">
        <v>300.59476536962211</v>
      </c>
      <c r="J29" s="11">
        <v>291.40628647073936</v>
      </c>
    </row>
    <row r="30" spans="1:10" ht="15" customHeight="1" x14ac:dyDescent="0.3">
      <c r="A30" s="1"/>
      <c r="B30" s="21" t="s">
        <v>19</v>
      </c>
      <c r="C30" s="22"/>
      <c r="D30" s="11"/>
      <c r="E30" s="22"/>
      <c r="F30" s="11"/>
      <c r="G30" s="11"/>
      <c r="H30" s="22"/>
      <c r="I30" s="11">
        <v>0</v>
      </c>
      <c r="J30" s="11">
        <v>0</v>
      </c>
    </row>
    <row r="31" spans="1:10" ht="15" customHeight="1" x14ac:dyDescent="0.3">
      <c r="A31" s="1"/>
      <c r="B31" s="18" t="s">
        <v>20</v>
      </c>
      <c r="C31" s="19"/>
      <c r="D31" s="20">
        <v>20724.744999999999</v>
      </c>
      <c r="E31" s="19"/>
      <c r="F31" s="20"/>
      <c r="G31" s="20"/>
      <c r="H31" s="19"/>
      <c r="I31" s="20">
        <v>20808.423070985675</v>
      </c>
      <c r="J31" s="20">
        <v>20895.146026739683</v>
      </c>
    </row>
    <row r="32" spans="1:10" ht="15" customHeight="1" x14ac:dyDescent="0.3">
      <c r="A32" s="1"/>
      <c r="B32" s="21" t="s">
        <v>21</v>
      </c>
      <c r="C32" s="22"/>
      <c r="D32" s="11">
        <v>20412.292999999998</v>
      </c>
      <c r="E32" s="22"/>
      <c r="F32" s="11"/>
      <c r="G32" s="11"/>
      <c r="H32" s="22"/>
      <c r="I32" s="11">
        <v>20421.26790514926</v>
      </c>
      <c r="J32" s="11">
        <v>20503.725521022243</v>
      </c>
    </row>
    <row r="33" spans="1:10" s="1" customFormat="1" ht="15" customHeight="1" x14ac:dyDescent="0.3">
      <c r="B33" s="23" t="s">
        <v>22</v>
      </c>
      <c r="C33" s="22"/>
      <c r="D33" s="11">
        <v>11346.319</v>
      </c>
      <c r="E33" s="22"/>
      <c r="F33" s="11"/>
      <c r="G33" s="11"/>
      <c r="H33" s="22"/>
      <c r="I33" s="11"/>
      <c r="J33" s="11"/>
    </row>
    <row r="34" spans="1:10" s="1" customFormat="1" ht="15" customHeight="1" x14ac:dyDescent="0.3">
      <c r="B34" s="23" t="s">
        <v>145</v>
      </c>
      <c r="C34" s="22"/>
      <c r="D34" s="11">
        <v>9065.9740000000002</v>
      </c>
      <c r="E34" s="22"/>
      <c r="F34" s="11"/>
      <c r="G34" s="11"/>
      <c r="H34" s="22"/>
      <c r="I34" s="11"/>
      <c r="J34" s="11"/>
    </row>
    <row r="35" spans="1:10" ht="15" customHeight="1" x14ac:dyDescent="0.3">
      <c r="A35" s="1"/>
      <c r="B35" s="21" t="s">
        <v>23</v>
      </c>
      <c r="C35" s="22"/>
      <c r="D35" s="11">
        <v>312.452</v>
      </c>
      <c r="E35" s="22"/>
      <c r="F35" s="11"/>
      <c r="G35" s="11"/>
      <c r="H35" s="22"/>
      <c r="I35" s="11">
        <v>387.15516583641363</v>
      </c>
      <c r="J35" s="11">
        <v>391.42050571743891</v>
      </c>
    </row>
    <row r="36" spans="1:10" ht="15" customHeight="1" x14ac:dyDescent="0.3">
      <c r="A36" s="1"/>
      <c r="B36" s="18" t="s">
        <v>24</v>
      </c>
      <c r="C36" s="19"/>
      <c r="D36" s="20">
        <v>4444.5050000000001</v>
      </c>
      <c r="E36" s="19"/>
      <c r="F36" s="20"/>
      <c r="G36" s="20"/>
      <c r="H36" s="19"/>
      <c r="I36" s="20">
        <v>4400.129204644285</v>
      </c>
      <c r="J36" s="20">
        <v>4464.2725197491873</v>
      </c>
    </row>
    <row r="37" spans="1:10" ht="15" customHeight="1" x14ac:dyDescent="0.3">
      <c r="A37" s="1"/>
      <c r="B37" s="21" t="s">
        <v>25</v>
      </c>
      <c r="C37" s="22"/>
      <c r="D37" s="11">
        <v>3314.3939999999998</v>
      </c>
      <c r="E37" s="22"/>
      <c r="F37" s="11"/>
      <c r="G37" s="11"/>
      <c r="H37" s="22"/>
      <c r="I37" s="11">
        <v>3303.4471908425594</v>
      </c>
      <c r="J37" s="11">
        <v>3329.8245311931009</v>
      </c>
    </row>
    <row r="38" spans="1:10" ht="15" customHeight="1" x14ac:dyDescent="0.3">
      <c r="A38" s="1"/>
      <c r="B38" s="23" t="s">
        <v>26</v>
      </c>
      <c r="C38" s="22"/>
      <c r="D38" s="11">
        <v>2982.0529999999999</v>
      </c>
      <c r="E38" s="22"/>
      <c r="F38" s="11"/>
      <c r="G38" s="11"/>
      <c r="H38" s="22"/>
      <c r="I38" s="11">
        <v>2832.0325337553036</v>
      </c>
      <c r="J38" s="11">
        <v>2872.8788284400271</v>
      </c>
    </row>
    <row r="39" spans="1:10" ht="15" customHeight="1" x14ac:dyDescent="0.3">
      <c r="A39" s="1"/>
      <c r="B39" s="23" t="s">
        <v>27</v>
      </c>
      <c r="C39" s="22"/>
      <c r="D39" s="11">
        <v>332.34100000000001</v>
      </c>
      <c r="E39" s="22"/>
      <c r="F39" s="11"/>
      <c r="G39" s="11"/>
      <c r="H39" s="22"/>
      <c r="I39" s="11">
        <v>471.41465708725559</v>
      </c>
      <c r="J39" s="11">
        <v>456.94570275307393</v>
      </c>
    </row>
    <row r="40" spans="1:10" ht="15" customHeight="1" x14ac:dyDescent="0.3">
      <c r="A40" s="1"/>
      <c r="B40" s="21" t="s">
        <v>28</v>
      </c>
      <c r="C40" s="22"/>
      <c r="D40" s="11">
        <v>1130.1110000000001</v>
      </c>
      <c r="E40" s="22"/>
      <c r="F40" s="11"/>
      <c r="G40" s="11"/>
      <c r="H40" s="22"/>
      <c r="I40" s="11">
        <v>1096.682013801726</v>
      </c>
      <c r="J40" s="11">
        <v>1134.4479885560863</v>
      </c>
    </row>
    <row r="41" spans="1:10" ht="15" customHeight="1" x14ac:dyDescent="0.3">
      <c r="A41" s="1"/>
      <c r="B41" s="23" t="s">
        <v>29</v>
      </c>
      <c r="C41" s="22"/>
      <c r="D41" s="11">
        <v>433.60500000000002</v>
      </c>
      <c r="E41" s="22"/>
      <c r="F41" s="11"/>
      <c r="G41" s="11"/>
      <c r="H41" s="22"/>
      <c r="I41" s="11">
        <v>442.86745913090226</v>
      </c>
      <c r="J41" s="11">
        <v>438.93593763877095</v>
      </c>
    </row>
    <row r="42" spans="1:10" ht="15" customHeight="1" x14ac:dyDescent="0.3">
      <c r="A42" s="1"/>
      <c r="B42" s="23" t="s">
        <v>30</v>
      </c>
      <c r="C42" s="22"/>
      <c r="D42" s="11">
        <v>578.97699999999998</v>
      </c>
      <c r="E42" s="22"/>
      <c r="F42" s="11"/>
      <c r="G42" s="11"/>
      <c r="H42" s="22"/>
      <c r="I42" s="11">
        <v>553.44264967082381</v>
      </c>
      <c r="J42" s="11">
        <v>574.68574791731544</v>
      </c>
    </row>
    <row r="43" spans="1:10" ht="15" customHeight="1" x14ac:dyDescent="0.3">
      <c r="A43" s="1"/>
      <c r="B43" s="18" t="s">
        <v>31</v>
      </c>
      <c r="C43" s="19"/>
      <c r="D43" s="20">
        <v>2504.6319999999996</v>
      </c>
      <c r="E43" s="19"/>
      <c r="F43" s="20"/>
      <c r="G43" s="20"/>
      <c r="H43" s="19"/>
      <c r="I43" s="20">
        <v>2961.6521444681498</v>
      </c>
      <c r="J43" s="20">
        <v>2869.4404968985045</v>
      </c>
    </row>
    <row r="44" spans="1:10" ht="15" customHeight="1" x14ac:dyDescent="0.3">
      <c r="A44" s="1"/>
      <c r="B44" s="23" t="s">
        <v>35</v>
      </c>
      <c r="C44" s="22"/>
      <c r="D44" s="11">
        <v>1508.989</v>
      </c>
      <c r="E44" s="22"/>
      <c r="F44" s="11"/>
      <c r="G44" s="11"/>
      <c r="H44" s="22"/>
      <c r="I44" s="11">
        <v>2173.9852106685971</v>
      </c>
      <c r="J44" s="11">
        <v>2174.1096116685972</v>
      </c>
    </row>
    <row r="45" spans="1:10" ht="15" customHeight="1" x14ac:dyDescent="0.3">
      <c r="A45" s="1"/>
      <c r="B45" s="21" t="s">
        <v>32</v>
      </c>
      <c r="C45" s="22"/>
      <c r="D45" s="11"/>
      <c r="E45" s="22"/>
      <c r="F45" s="11"/>
      <c r="G45" s="11"/>
      <c r="H45" s="22"/>
      <c r="I45" s="11"/>
      <c r="J45" s="11"/>
    </row>
    <row r="46" spans="1:10" ht="15" customHeight="1" x14ac:dyDescent="0.3">
      <c r="A46" s="1"/>
      <c r="B46" s="21" t="s">
        <v>33</v>
      </c>
      <c r="C46" s="22"/>
      <c r="D46" s="11">
        <v>2215.4209999999998</v>
      </c>
      <c r="E46" s="22"/>
      <c r="F46" s="11"/>
      <c r="G46" s="11"/>
      <c r="H46" s="22"/>
      <c r="I46" s="11">
        <v>1121.3747530008743</v>
      </c>
      <c r="J46" s="11">
        <v>1142.7502742226764</v>
      </c>
    </row>
    <row r="47" spans="1:10" ht="15" customHeight="1" x14ac:dyDescent="0.3">
      <c r="A47" s="1"/>
      <c r="B47" s="21" t="s">
        <v>34</v>
      </c>
      <c r="C47" s="22"/>
      <c r="D47" s="11">
        <v>289.21100000000001</v>
      </c>
      <c r="E47" s="22"/>
      <c r="F47" s="11"/>
      <c r="G47" s="11"/>
      <c r="H47" s="22"/>
      <c r="I47" s="11">
        <v>1840.2773914672755</v>
      </c>
      <c r="J47" s="11">
        <v>1726.6902226758282</v>
      </c>
    </row>
    <row r="48" spans="1:10" s="27" customFormat="1" ht="15" customHeight="1" x14ac:dyDescent="0.3">
      <c r="B48" s="28" t="s">
        <v>80</v>
      </c>
      <c r="C48" s="29"/>
      <c r="D48" s="30">
        <f>D51+D54+D55+D58+D64+D67+D84+D88</f>
        <v>61321.229000000007</v>
      </c>
      <c r="E48" s="22"/>
      <c r="F48" s="30">
        <f t="shared" ref="F48:G48" si="5">F51+F54+F55+F58+F64+F67+F84+F88</f>
        <v>0</v>
      </c>
      <c r="G48" s="30">
        <f t="shared" si="5"/>
        <v>0</v>
      </c>
      <c r="H48" s="29"/>
      <c r="I48" s="30">
        <f t="shared" ref="I48:J48" si="6">I51+I54+I55+I58+I64+I67+I84+I88</f>
        <v>61570.531367818003</v>
      </c>
      <c r="J48" s="30">
        <f t="shared" si="6"/>
        <v>61329.954572195435</v>
      </c>
    </row>
    <row r="49" spans="1:10" s="27" customFormat="1" ht="15" customHeight="1" x14ac:dyDescent="0.3">
      <c r="B49" s="28" t="s">
        <v>7</v>
      </c>
      <c r="C49" s="29"/>
      <c r="D49" s="31">
        <f>D48/D$96*100</f>
        <v>46.690659489301844</v>
      </c>
      <c r="E49" s="29"/>
      <c r="F49" s="31" t="e">
        <f>F48/F$96*100</f>
        <v>#DIV/0!</v>
      </c>
      <c r="G49" s="31" t="e">
        <f>G48/G$96*100</f>
        <v>#DIV/0!</v>
      </c>
      <c r="H49" s="29"/>
      <c r="I49" s="31">
        <f t="shared" ref="I49:J49" si="7">I48/I$96*100</f>
        <v>47.957169459264023</v>
      </c>
      <c r="J49" s="31">
        <f t="shared" si="7"/>
        <v>47.769784651965303</v>
      </c>
    </row>
    <row r="50" spans="1:10" ht="15" customHeight="1" x14ac:dyDescent="0.3">
      <c r="A50" s="1"/>
      <c r="B50" s="18" t="s">
        <v>36</v>
      </c>
      <c r="C50" s="19"/>
      <c r="D50" s="20">
        <v>55915.001000000004</v>
      </c>
      <c r="E50" s="19"/>
      <c r="F50" s="20"/>
      <c r="G50" s="20"/>
      <c r="H50" s="19"/>
      <c r="I50" s="20">
        <v>54922.333424749311</v>
      </c>
      <c r="J50" s="20">
        <v>55180.13522464109</v>
      </c>
    </row>
    <row r="51" spans="1:10" ht="15" customHeight="1" x14ac:dyDescent="0.3">
      <c r="A51" s="1"/>
      <c r="B51" s="21" t="s">
        <v>37</v>
      </c>
      <c r="C51" s="22"/>
      <c r="D51" s="11">
        <v>14013.313</v>
      </c>
      <c r="E51" s="22"/>
      <c r="F51" s="11"/>
      <c r="G51" s="11"/>
      <c r="H51" s="22"/>
      <c r="I51" s="11">
        <v>14462.811726111195</v>
      </c>
      <c r="J51" s="11">
        <v>14319.228297766989</v>
      </c>
    </row>
    <row r="52" spans="1:10" ht="15" customHeight="1" x14ac:dyDescent="0.3">
      <c r="A52" s="1"/>
      <c r="B52" s="23" t="s">
        <v>38</v>
      </c>
      <c r="C52" s="22"/>
      <c r="D52" s="11">
        <v>10147.107</v>
      </c>
      <c r="E52" s="22"/>
      <c r="F52" s="11"/>
      <c r="G52" s="11"/>
      <c r="H52" s="22"/>
      <c r="I52" s="11">
        <v>10355.390722897891</v>
      </c>
      <c r="J52" s="11">
        <v>10254.586121977161</v>
      </c>
    </row>
    <row r="53" spans="1:10" ht="15" customHeight="1" x14ac:dyDescent="0.3">
      <c r="A53" s="1"/>
      <c r="B53" s="23" t="s">
        <v>39</v>
      </c>
      <c r="C53" s="22"/>
      <c r="D53" s="11">
        <v>3866.2060000000001</v>
      </c>
      <c r="E53" s="22"/>
      <c r="F53" s="11"/>
      <c r="G53" s="11"/>
      <c r="H53" s="22"/>
      <c r="I53" s="11">
        <v>4107.4210032133042</v>
      </c>
      <c r="J53" s="11">
        <v>4064.6421757898283</v>
      </c>
    </row>
    <row r="54" spans="1:10" ht="15" customHeight="1" x14ac:dyDescent="0.3">
      <c r="A54" s="1"/>
      <c r="B54" s="21" t="s">
        <v>40</v>
      </c>
      <c r="C54" s="22"/>
      <c r="D54" s="11">
        <v>8140.1030000000001</v>
      </c>
      <c r="E54" s="22"/>
      <c r="F54" s="11"/>
      <c r="G54" s="11"/>
      <c r="H54" s="22"/>
      <c r="I54" s="11">
        <v>7510.4099635139928</v>
      </c>
      <c r="J54" s="11">
        <v>7600.1612044791291</v>
      </c>
    </row>
    <row r="55" spans="1:10" ht="15" customHeight="1" x14ac:dyDescent="0.3">
      <c r="A55" s="1"/>
      <c r="B55" s="21" t="s">
        <v>74</v>
      </c>
      <c r="C55" s="22"/>
      <c r="D55" s="11">
        <v>146.40600000000001</v>
      </c>
      <c r="E55" s="22"/>
      <c r="F55" s="11"/>
      <c r="G55" s="11"/>
      <c r="H55" s="22"/>
      <c r="I55" s="11">
        <v>211.28168161049172</v>
      </c>
      <c r="J55" s="11">
        <v>310.33419790730142</v>
      </c>
    </row>
    <row r="56" spans="1:10" ht="15" customHeight="1" x14ac:dyDescent="0.3">
      <c r="A56" s="1"/>
      <c r="B56" s="23" t="s">
        <v>75</v>
      </c>
      <c r="C56" s="22"/>
      <c r="D56" s="11">
        <v>146.40600000000001</v>
      </c>
      <c r="E56" s="22"/>
      <c r="F56" s="11"/>
      <c r="G56" s="11"/>
      <c r="H56" s="22"/>
      <c r="I56" s="11">
        <v>188.3532033197371</v>
      </c>
      <c r="J56" s="11">
        <v>287.40581556032623</v>
      </c>
    </row>
    <row r="57" spans="1:10" ht="15" customHeight="1" x14ac:dyDescent="0.3">
      <c r="A57" s="1"/>
      <c r="B57" s="23" t="s">
        <v>76</v>
      </c>
      <c r="C57" s="22"/>
      <c r="D57" s="11">
        <v>0</v>
      </c>
      <c r="E57" s="22"/>
      <c r="F57" s="11"/>
      <c r="G57" s="11"/>
      <c r="H57" s="22"/>
      <c r="I57" s="11">
        <v>22.928478290754601</v>
      </c>
      <c r="J57" s="11">
        <v>22.928382346975205</v>
      </c>
    </row>
    <row r="58" spans="1:10" ht="15" customHeight="1" x14ac:dyDescent="0.3">
      <c r="A58" s="1"/>
      <c r="B58" s="21" t="s">
        <v>41</v>
      </c>
      <c r="C58" s="22"/>
      <c r="D58" s="11">
        <v>1946.2629999999999</v>
      </c>
      <c r="E58" s="22"/>
      <c r="F58" s="11"/>
      <c r="G58" s="11"/>
      <c r="H58" s="22"/>
      <c r="I58" s="11">
        <v>2077.1398966202651</v>
      </c>
      <c r="J58" s="11">
        <v>2191.2042898031</v>
      </c>
    </row>
    <row r="59" spans="1:10" s="1" customFormat="1" ht="15" customHeight="1" x14ac:dyDescent="0.3">
      <c r="B59" s="23" t="s">
        <v>42</v>
      </c>
      <c r="C59" s="22"/>
      <c r="D59" s="11">
        <v>259.16899999999998</v>
      </c>
      <c r="E59" s="22"/>
      <c r="F59" s="11"/>
      <c r="G59" s="11"/>
      <c r="H59" s="22"/>
      <c r="I59" s="11"/>
      <c r="J59" s="11"/>
    </row>
    <row r="60" spans="1:10" s="1" customFormat="1" ht="15" customHeight="1" x14ac:dyDescent="0.3">
      <c r="B60" s="23" t="s">
        <v>43</v>
      </c>
      <c r="C60" s="22"/>
      <c r="D60" s="11">
        <v>325.36700000000002</v>
      </c>
      <c r="E60" s="22"/>
      <c r="F60" s="11"/>
      <c r="G60" s="11"/>
      <c r="H60" s="22"/>
      <c r="I60" s="11"/>
      <c r="J60" s="11"/>
    </row>
    <row r="61" spans="1:10" s="1" customFormat="1" ht="15" customHeight="1" x14ac:dyDescent="0.3">
      <c r="B61" s="24" t="s">
        <v>44</v>
      </c>
      <c r="C61" s="22"/>
      <c r="D61" s="11">
        <v>16.367000000000001</v>
      </c>
      <c r="E61" s="22"/>
      <c r="F61" s="11"/>
      <c r="G61" s="11"/>
      <c r="H61" s="22"/>
      <c r="I61" s="11"/>
      <c r="J61" s="11"/>
    </row>
    <row r="62" spans="1:10" s="1" customFormat="1" ht="15" customHeight="1" x14ac:dyDescent="0.3">
      <c r="B62" s="24" t="s">
        <v>45</v>
      </c>
      <c r="C62" s="22"/>
      <c r="D62" s="11">
        <v>303</v>
      </c>
      <c r="E62" s="22"/>
      <c r="F62" s="11"/>
      <c r="G62" s="11"/>
      <c r="H62" s="22"/>
      <c r="I62" s="11"/>
      <c r="J62" s="11"/>
    </row>
    <row r="63" spans="1:10" s="1" customFormat="1" ht="15" customHeight="1" x14ac:dyDescent="0.3">
      <c r="B63" s="23" t="s">
        <v>46</v>
      </c>
      <c r="C63" s="22"/>
      <c r="D63" s="11">
        <v>1361.7270000000001</v>
      </c>
      <c r="E63" s="22"/>
      <c r="F63" s="11"/>
      <c r="G63" s="11"/>
      <c r="H63" s="22"/>
      <c r="I63" s="11"/>
      <c r="J63" s="11"/>
    </row>
    <row r="64" spans="1:10" ht="15" customHeight="1" x14ac:dyDescent="0.3">
      <c r="A64" s="1"/>
      <c r="B64" s="21" t="s">
        <v>47</v>
      </c>
      <c r="C64" s="22"/>
      <c r="D64" s="11">
        <v>1829.596</v>
      </c>
      <c r="E64" s="22"/>
      <c r="F64" s="11"/>
      <c r="G64" s="11"/>
      <c r="H64" s="22"/>
      <c r="I64" s="11">
        <v>1678.600843536507</v>
      </c>
      <c r="J64" s="11">
        <v>1651.3475737230897</v>
      </c>
    </row>
    <row r="65" spans="1:10" ht="15" customHeight="1" x14ac:dyDescent="0.3">
      <c r="A65" s="1"/>
      <c r="B65" s="23" t="s">
        <v>48</v>
      </c>
      <c r="C65" s="22"/>
      <c r="D65" s="11">
        <v>1829.596</v>
      </c>
      <c r="E65" s="22"/>
      <c r="F65" s="11"/>
      <c r="G65" s="11"/>
      <c r="H65" s="22"/>
      <c r="I65" s="11">
        <v>1678.600843536507</v>
      </c>
      <c r="J65" s="11">
        <v>1651.3475737230897</v>
      </c>
    </row>
    <row r="66" spans="1:10" ht="15" customHeight="1" x14ac:dyDescent="0.3">
      <c r="A66" s="1"/>
      <c r="B66" s="23" t="s">
        <v>49</v>
      </c>
      <c r="C66" s="22"/>
      <c r="D66" s="11">
        <v>0</v>
      </c>
      <c r="E66" s="22"/>
      <c r="F66" s="11"/>
      <c r="G66" s="11"/>
      <c r="H66" s="22"/>
      <c r="I66" s="11">
        <v>0</v>
      </c>
      <c r="J66" s="11">
        <v>0</v>
      </c>
    </row>
    <row r="67" spans="1:10" ht="15" customHeight="1" x14ac:dyDescent="0.3">
      <c r="A67" s="1"/>
      <c r="B67" s="21" t="s">
        <v>50</v>
      </c>
      <c r="C67" s="22"/>
      <c r="D67" s="11">
        <v>26763.482000000004</v>
      </c>
      <c r="E67" s="22"/>
      <c r="F67" s="11"/>
      <c r="G67" s="11"/>
      <c r="H67" s="22"/>
      <c r="I67" s="11">
        <v>26451.225055886505</v>
      </c>
      <c r="J67" s="11">
        <v>26588.694424283924</v>
      </c>
    </row>
    <row r="68" spans="1:10" ht="15" customHeight="1" x14ac:dyDescent="0.3">
      <c r="A68" s="1"/>
      <c r="B68" s="23" t="s">
        <v>51</v>
      </c>
      <c r="C68" s="22"/>
      <c r="D68" s="11">
        <v>21826.293000000001</v>
      </c>
      <c r="E68" s="22"/>
      <c r="F68" s="11"/>
      <c r="G68" s="11"/>
      <c r="H68" s="22"/>
      <c r="I68" s="11">
        <v>21775.410575572369</v>
      </c>
      <c r="J68" s="11">
        <v>21965.46533501157</v>
      </c>
    </row>
    <row r="69" spans="1:10" ht="15" customHeight="1" x14ac:dyDescent="0.3">
      <c r="A69" s="1"/>
      <c r="B69" s="24" t="s">
        <v>52</v>
      </c>
      <c r="C69" s="22"/>
      <c r="D69" s="11">
        <v>57.557000000000002</v>
      </c>
      <c r="E69" s="22"/>
      <c r="F69" s="11"/>
      <c r="G69" s="11"/>
      <c r="H69" s="22"/>
      <c r="I69" s="11">
        <v>71.685737594465309</v>
      </c>
      <c r="J69" s="11">
        <v>71.687864594465324</v>
      </c>
    </row>
    <row r="70" spans="1:10" ht="15" customHeight="1" x14ac:dyDescent="0.3">
      <c r="A70" s="1"/>
      <c r="B70" s="24" t="s">
        <v>53</v>
      </c>
      <c r="C70" s="22"/>
      <c r="D70" s="11">
        <v>1196.4580000000001</v>
      </c>
      <c r="E70" s="22"/>
      <c r="F70" s="11"/>
      <c r="G70" s="11"/>
      <c r="H70" s="22"/>
      <c r="I70" s="11">
        <v>1134.451865</v>
      </c>
      <c r="J70" s="11">
        <v>1116.685815</v>
      </c>
    </row>
    <row r="71" spans="1:10" ht="15" customHeight="1" x14ac:dyDescent="0.3">
      <c r="A71" s="1"/>
      <c r="B71" s="24" t="s">
        <v>54</v>
      </c>
      <c r="C71" s="22"/>
      <c r="D71" s="11">
        <v>12035.701999999999</v>
      </c>
      <c r="E71" s="22"/>
      <c r="F71" s="11"/>
      <c r="G71" s="11"/>
      <c r="H71" s="22"/>
      <c r="I71" s="11">
        <v>12941.63623426079</v>
      </c>
      <c r="J71" s="11">
        <v>13035.311493227398</v>
      </c>
    </row>
    <row r="72" spans="1:10" ht="15" customHeight="1" x14ac:dyDescent="0.3">
      <c r="A72" s="1"/>
      <c r="B72" s="24" t="s">
        <v>55</v>
      </c>
      <c r="C72" s="22"/>
      <c r="D72" s="11">
        <v>271.82900000000001</v>
      </c>
      <c r="E72" s="22"/>
      <c r="F72" s="11"/>
      <c r="G72" s="11"/>
      <c r="H72" s="22"/>
      <c r="I72" s="11">
        <v>275.68200000000002</v>
      </c>
      <c r="J72" s="11">
        <v>279.41800000000001</v>
      </c>
    </row>
    <row r="73" spans="1:10" ht="15" customHeight="1" x14ac:dyDescent="0.3">
      <c r="A73" s="1"/>
      <c r="B73" s="24" t="s">
        <v>56</v>
      </c>
      <c r="C73" s="22"/>
      <c r="D73" s="11">
        <v>2800.2530000000002</v>
      </c>
      <c r="E73" s="22"/>
      <c r="F73" s="11"/>
      <c r="G73" s="11"/>
      <c r="H73" s="22"/>
      <c r="I73" s="11">
        <v>2672.3067743609213</v>
      </c>
      <c r="J73" s="11">
        <v>2662.1292933962945</v>
      </c>
    </row>
    <row r="74" spans="1:10" ht="15" customHeight="1" x14ac:dyDescent="0.3">
      <c r="A74" s="1"/>
      <c r="B74" s="32" t="s">
        <v>57</v>
      </c>
      <c r="C74" s="22"/>
      <c r="D74" s="11">
        <v>817.36300000000006</v>
      </c>
      <c r="E74" s="22"/>
      <c r="F74" s="11"/>
      <c r="G74" s="11"/>
      <c r="H74" s="22"/>
      <c r="I74" s="11">
        <v>811.55452700000001</v>
      </c>
      <c r="J74" s="11">
        <v>818.53170399999999</v>
      </c>
    </row>
    <row r="75" spans="1:10" ht="15" customHeight="1" x14ac:dyDescent="0.3">
      <c r="A75" s="1"/>
      <c r="B75" s="32" t="s">
        <v>58</v>
      </c>
      <c r="C75" s="22"/>
      <c r="D75" s="11">
        <v>43.499000000000002</v>
      </c>
      <c r="E75" s="22"/>
      <c r="F75" s="11"/>
      <c r="G75" s="11"/>
      <c r="H75" s="22"/>
      <c r="I75" s="11">
        <v>36.848999999999997</v>
      </c>
      <c r="J75" s="11">
        <v>36.08</v>
      </c>
    </row>
    <row r="76" spans="1:10" ht="15" customHeight="1" x14ac:dyDescent="0.3">
      <c r="A76" s="1"/>
      <c r="B76" s="32" t="s">
        <v>59</v>
      </c>
      <c r="C76" s="22"/>
      <c r="D76" s="11">
        <v>745.77</v>
      </c>
      <c r="E76" s="22"/>
      <c r="F76" s="11"/>
      <c r="G76" s="11"/>
      <c r="H76" s="22"/>
      <c r="I76" s="11">
        <v>705.49400000000003</v>
      </c>
      <c r="J76" s="11">
        <v>694.07399999999996</v>
      </c>
    </row>
    <row r="77" spans="1:10" ht="15" customHeight="1" x14ac:dyDescent="0.3">
      <c r="A77" s="1"/>
      <c r="B77" s="32" t="s">
        <v>60</v>
      </c>
      <c r="C77" s="22"/>
      <c r="D77" s="11">
        <v>262.91000000000003</v>
      </c>
      <c r="E77" s="22"/>
      <c r="F77" s="11"/>
      <c r="G77" s="11"/>
      <c r="H77" s="22"/>
      <c r="I77" s="11">
        <v>152.86600000000001</v>
      </c>
      <c r="J77" s="11">
        <v>145.708</v>
      </c>
    </row>
    <row r="78" spans="1:10" ht="15" customHeight="1" x14ac:dyDescent="0.3">
      <c r="A78" s="1"/>
      <c r="B78" s="32" t="s">
        <v>61</v>
      </c>
      <c r="C78" s="22"/>
      <c r="D78" s="11">
        <v>668.77800000000002</v>
      </c>
      <c r="E78" s="22"/>
      <c r="F78" s="11"/>
      <c r="G78" s="11"/>
      <c r="H78" s="22"/>
      <c r="I78" s="11">
        <v>712.33290264773768</v>
      </c>
      <c r="J78" s="11">
        <v>713.69009372288338</v>
      </c>
    </row>
    <row r="79" spans="1:10" ht="15" customHeight="1" x14ac:dyDescent="0.3">
      <c r="A79" s="1"/>
      <c r="B79" s="32" t="s">
        <v>62</v>
      </c>
      <c r="C79" s="22"/>
      <c r="D79" s="11">
        <v>261.93299999999999</v>
      </c>
      <c r="E79" s="22"/>
      <c r="F79" s="11"/>
      <c r="G79" s="11"/>
      <c r="H79" s="22"/>
      <c r="I79" s="11">
        <v>253.21034471318353</v>
      </c>
      <c r="J79" s="11">
        <v>254.0454956734111</v>
      </c>
    </row>
    <row r="80" spans="1:10" ht="15" customHeight="1" x14ac:dyDescent="0.3">
      <c r="A80" s="1"/>
      <c r="B80" s="24" t="s">
        <v>63</v>
      </c>
      <c r="C80" s="22"/>
      <c r="D80" s="11">
        <v>2690.8989999999999</v>
      </c>
      <c r="E80" s="22"/>
      <c r="F80" s="11"/>
      <c r="G80" s="11"/>
      <c r="H80" s="22"/>
      <c r="I80" s="11">
        <v>2530.7907749999999</v>
      </c>
      <c r="J80" s="11">
        <v>2595.6185250000003</v>
      </c>
    </row>
    <row r="81" spans="1:10" ht="15" customHeight="1" x14ac:dyDescent="0.3">
      <c r="A81" s="1"/>
      <c r="B81" s="32" t="s">
        <v>64</v>
      </c>
      <c r="C81" s="22"/>
      <c r="D81" s="11">
        <v>500.18299999999999</v>
      </c>
      <c r="E81" s="22"/>
      <c r="F81" s="11"/>
      <c r="G81" s="11"/>
      <c r="H81" s="22"/>
      <c r="I81" s="11">
        <v>477.55600000000004</v>
      </c>
      <c r="J81" s="11">
        <v>477.55600000000004</v>
      </c>
    </row>
    <row r="82" spans="1:10" ht="15" customHeight="1" x14ac:dyDescent="0.3">
      <c r="A82" s="1"/>
      <c r="B82" s="32" t="s">
        <v>65</v>
      </c>
      <c r="C82" s="22"/>
      <c r="D82" s="11">
        <v>2112.48</v>
      </c>
      <c r="E82" s="22"/>
      <c r="F82" s="11"/>
      <c r="G82" s="11"/>
      <c r="H82" s="22"/>
      <c r="I82" s="11">
        <v>2048.0929999999998</v>
      </c>
      <c r="J82" s="11">
        <v>2112.8850000000002</v>
      </c>
    </row>
    <row r="83" spans="1:10" ht="15" customHeight="1" x14ac:dyDescent="0.3">
      <c r="A83" s="1"/>
      <c r="B83" s="23" t="s">
        <v>66</v>
      </c>
      <c r="C83" s="22"/>
      <c r="D83" s="11">
        <v>4937.1890000000003</v>
      </c>
      <c r="E83" s="22"/>
      <c r="F83" s="11"/>
      <c r="G83" s="11"/>
      <c r="H83" s="22"/>
      <c r="I83" s="11">
        <v>4675.8144803141386</v>
      </c>
      <c r="J83" s="11">
        <v>4623.2290892723558</v>
      </c>
    </row>
    <row r="84" spans="1:10" ht="15" customHeight="1" x14ac:dyDescent="0.3">
      <c r="A84" s="1"/>
      <c r="B84" s="21" t="s">
        <v>33</v>
      </c>
      <c r="C84" s="22"/>
      <c r="D84" s="11">
        <v>3075.8380000000002</v>
      </c>
      <c r="E84" s="22"/>
      <c r="F84" s="11"/>
      <c r="G84" s="11"/>
      <c r="H84" s="22"/>
      <c r="I84" s="11">
        <v>2530.8642574703508</v>
      </c>
      <c r="J84" s="11">
        <v>2519.1652366775593</v>
      </c>
    </row>
    <row r="85" spans="1:10" ht="15" customHeight="1" x14ac:dyDescent="0.3">
      <c r="A85" s="1"/>
      <c r="B85" s="23" t="s">
        <v>67</v>
      </c>
      <c r="C85" s="22"/>
      <c r="D85" s="11">
        <v>1064.71</v>
      </c>
      <c r="E85" s="22"/>
      <c r="F85" s="11"/>
      <c r="G85" s="11"/>
      <c r="H85" s="22"/>
      <c r="I85" s="11">
        <v>1088.7267038883551</v>
      </c>
      <c r="J85" s="11">
        <v>1088.7267038883551</v>
      </c>
    </row>
    <row r="86" spans="1:10" ht="15" customHeight="1" x14ac:dyDescent="0.3">
      <c r="A86" s="1"/>
      <c r="B86" s="23" t="s">
        <v>138</v>
      </c>
      <c r="C86" s="22"/>
      <c r="D86" s="11">
        <v>807.26300000000003</v>
      </c>
      <c r="E86" s="22"/>
      <c r="F86" s="11"/>
      <c r="G86" s="11"/>
      <c r="H86" s="22"/>
      <c r="I86" s="11">
        <v>773.63872907651023</v>
      </c>
      <c r="J86" s="11">
        <v>775.82073773447871</v>
      </c>
    </row>
    <row r="87" spans="1:10" ht="15" customHeight="1" x14ac:dyDescent="0.3">
      <c r="A87" s="1"/>
      <c r="B87" s="23" t="s">
        <v>68</v>
      </c>
      <c r="C87" s="22"/>
      <c r="D87" s="11">
        <v>101.816</v>
      </c>
      <c r="E87" s="22"/>
      <c r="F87" s="11"/>
      <c r="G87" s="11"/>
      <c r="H87" s="22"/>
      <c r="I87" s="11">
        <v>98.938999999999993</v>
      </c>
      <c r="J87" s="11">
        <v>96.066000000000003</v>
      </c>
    </row>
    <row r="88" spans="1:10" ht="15" customHeight="1" x14ac:dyDescent="0.3">
      <c r="A88" s="1"/>
      <c r="B88" s="18" t="s">
        <v>69</v>
      </c>
      <c r="C88" s="19"/>
      <c r="D88" s="20">
        <v>5406.2279999999992</v>
      </c>
      <c r="E88" s="19"/>
      <c r="F88" s="20"/>
      <c r="G88" s="20"/>
      <c r="H88" s="19"/>
      <c r="I88" s="20">
        <v>6648.1979430686943</v>
      </c>
      <c r="J88" s="20">
        <v>6149.8193475543467</v>
      </c>
    </row>
    <row r="89" spans="1:10" ht="15" customHeight="1" x14ac:dyDescent="0.3">
      <c r="A89" s="1"/>
      <c r="B89" s="21" t="s">
        <v>70</v>
      </c>
      <c r="C89" s="22"/>
      <c r="D89" s="11">
        <v>4547.3819999999996</v>
      </c>
      <c r="E89" s="22"/>
      <c r="F89" s="11"/>
      <c r="G89" s="11"/>
      <c r="H89" s="22"/>
      <c r="I89" s="11">
        <v>6237.9103501607215</v>
      </c>
      <c r="J89" s="11">
        <v>5884.5837832299476</v>
      </c>
    </row>
    <row r="90" spans="1:10" ht="15" customHeight="1" x14ac:dyDescent="0.3">
      <c r="A90" s="1"/>
      <c r="B90" s="23" t="s">
        <v>71</v>
      </c>
      <c r="C90" s="22"/>
      <c r="D90" s="11">
        <v>4404.5069999999996</v>
      </c>
      <c r="E90" s="22"/>
      <c r="F90" s="11"/>
      <c r="G90" s="11"/>
      <c r="H90" s="22"/>
      <c r="I90" s="11">
        <v>6089.6862255358392</v>
      </c>
      <c r="J90" s="11">
        <v>5748.2261875529293</v>
      </c>
    </row>
    <row r="91" spans="1:10" ht="15" customHeight="1" x14ac:dyDescent="0.3">
      <c r="A91" s="1"/>
      <c r="B91" s="23" t="s">
        <v>72</v>
      </c>
      <c r="C91" s="22"/>
      <c r="D91" s="11">
        <v>112.464</v>
      </c>
      <c r="E91" s="22"/>
      <c r="F91" s="11"/>
      <c r="G91" s="11"/>
      <c r="H91" s="22"/>
      <c r="I91" s="11">
        <v>149.20711249550399</v>
      </c>
      <c r="J91" s="11">
        <v>153.7816668589393</v>
      </c>
    </row>
    <row r="92" spans="1:10" ht="15" customHeight="1" x14ac:dyDescent="0.3">
      <c r="A92" s="1"/>
      <c r="B92" s="23" t="s">
        <v>73</v>
      </c>
      <c r="C92" s="22"/>
      <c r="D92" s="11">
        <v>30.411000000000001</v>
      </c>
      <c r="E92" s="22"/>
      <c r="F92" s="11"/>
      <c r="G92" s="11"/>
      <c r="H92" s="22"/>
      <c r="I92" s="11">
        <v>-0.9829878706214501</v>
      </c>
      <c r="J92" s="11">
        <v>-17.424071181921484</v>
      </c>
    </row>
    <row r="93" spans="1:10" ht="15" customHeight="1" x14ac:dyDescent="0.3">
      <c r="A93" s="1"/>
      <c r="B93" s="21" t="s">
        <v>34</v>
      </c>
      <c r="C93" s="22"/>
      <c r="D93" s="11">
        <v>858.846</v>
      </c>
      <c r="E93" s="22"/>
      <c r="F93" s="11"/>
      <c r="G93" s="11"/>
      <c r="H93" s="22"/>
      <c r="I93" s="11">
        <v>410.28759290797319</v>
      </c>
      <c r="J93" s="11">
        <v>265.23556432439926</v>
      </c>
    </row>
    <row r="94" spans="1:10" ht="15" customHeight="1" x14ac:dyDescent="0.3">
      <c r="A94" s="1"/>
      <c r="B94" s="25" t="s">
        <v>81</v>
      </c>
      <c r="C94" s="26"/>
      <c r="D94" s="26">
        <f>D9-D48</f>
        <v>-7840.7060000000129</v>
      </c>
      <c r="E94" s="26"/>
      <c r="F94" s="26">
        <f>F9-F48</f>
        <v>0</v>
      </c>
      <c r="G94" s="26">
        <f>G9-G48</f>
        <v>0</v>
      </c>
      <c r="H94" s="26"/>
      <c r="I94" s="26">
        <f t="shared" ref="I94:J94" si="8">I9-I48</f>
        <v>-7877.7920037165313</v>
      </c>
      <c r="J94" s="26">
        <f t="shared" si="8"/>
        <v>-7615.5715544573759</v>
      </c>
    </row>
    <row r="95" spans="1:10" ht="15" customHeight="1" x14ac:dyDescent="0.3">
      <c r="A95" s="1"/>
      <c r="B95" s="25" t="s">
        <v>7</v>
      </c>
      <c r="C95" s="26"/>
      <c r="D95" s="33">
        <f>D94/D$96*100</f>
        <v>-5.969999948985472</v>
      </c>
      <c r="E95" s="26"/>
      <c r="F95" s="33" t="e">
        <f>F94/F$96*100</f>
        <v>#DIV/0!</v>
      </c>
      <c r="G95" s="33" t="e">
        <f>G94/G$96*100</f>
        <v>#DIV/0!</v>
      </c>
      <c r="H95" s="26"/>
      <c r="I95" s="33">
        <f t="shared" ref="I95:J95" si="9">I94/I$96*100</f>
        <v>-6.1359971677057406</v>
      </c>
      <c r="J95" s="33">
        <f t="shared" si="9"/>
        <v>-5.9317541598667898</v>
      </c>
    </row>
    <row r="96" spans="1:10" ht="15" customHeight="1" x14ac:dyDescent="0.3">
      <c r="A96" s="1"/>
      <c r="B96" s="21" t="s">
        <v>78</v>
      </c>
      <c r="C96" s="22"/>
      <c r="D96" s="11">
        <v>131335.10999999999</v>
      </c>
      <c r="E96" s="22"/>
      <c r="F96" s="11"/>
      <c r="G96" s="11"/>
      <c r="H96" s="22"/>
      <c r="I96" s="11">
        <v>128386.5</v>
      </c>
      <c r="J96" s="11">
        <v>128386.5</v>
      </c>
    </row>
  </sheetData>
  <mergeCells count="1">
    <mergeCell ref="B5:B6"/>
  </mergeCells>
  <phoneticPr fontId="19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362E8-FB38-42D0-BF9C-09E8BFE4A0C7}">
  <sheetPr>
    <tabColor rgb="FF13B5EA"/>
  </sheetPr>
  <dimension ref="A1:C75"/>
  <sheetViews>
    <sheetView showGridLines="0" zoomScaleNormal="100" workbookViewId="0"/>
  </sheetViews>
  <sheetFormatPr defaultRowHeight="14.4" x14ac:dyDescent="0.3"/>
  <cols>
    <col min="1" max="1" width="40.6640625" customWidth="1"/>
    <col min="2" max="3" width="12.6640625" customWidth="1"/>
  </cols>
  <sheetData>
    <row r="1" spans="1:3" x14ac:dyDescent="0.3">
      <c r="A1" s="44" t="s">
        <v>189</v>
      </c>
      <c r="B1" s="44"/>
    </row>
    <row r="2" spans="1:3" x14ac:dyDescent="0.3">
      <c r="A2" s="37"/>
      <c r="B2" s="38" t="s">
        <v>188</v>
      </c>
      <c r="C2" s="38" t="s">
        <v>191</v>
      </c>
    </row>
    <row r="3" spans="1:3" x14ac:dyDescent="0.3">
      <c r="A3" s="39" t="s">
        <v>8</v>
      </c>
      <c r="B3" s="40">
        <v>-244.83399999999529</v>
      </c>
      <c r="C3" s="40">
        <v>-203.26799999999639</v>
      </c>
    </row>
    <row r="4" spans="1:3" x14ac:dyDescent="0.3">
      <c r="A4" s="41" t="s">
        <v>82</v>
      </c>
      <c r="B4" s="42">
        <v>-107.54199999999946</v>
      </c>
      <c r="C4" s="42">
        <v>-83.833999999999833</v>
      </c>
    </row>
    <row r="5" spans="1:3" x14ac:dyDescent="0.3">
      <c r="A5" s="41" t="s">
        <v>127</v>
      </c>
      <c r="B5" s="42">
        <v>-37.007000000000517</v>
      </c>
      <c r="C5" s="42">
        <v>-70.595000000000255</v>
      </c>
    </row>
    <row r="6" spans="1:3" x14ac:dyDescent="0.3">
      <c r="A6" s="41" t="s">
        <v>83</v>
      </c>
      <c r="B6" s="42">
        <v>44.435999999999694</v>
      </c>
      <c r="C6" s="42">
        <v>78.435999999999694</v>
      </c>
    </row>
    <row r="7" spans="1:3" x14ac:dyDescent="0.3">
      <c r="A7" s="41" t="s">
        <v>4</v>
      </c>
      <c r="B7" s="42">
        <v>-92.629000000007181</v>
      </c>
      <c r="C7" s="42">
        <v>-77.056000000004133</v>
      </c>
    </row>
    <row r="8" spans="1:3" x14ac:dyDescent="0.3">
      <c r="A8" s="41" t="s">
        <v>84</v>
      </c>
      <c r="B8" s="42">
        <v>-43.511000000000422</v>
      </c>
      <c r="C8" s="42">
        <v>-51.511000000000422</v>
      </c>
    </row>
    <row r="9" spans="1:3" x14ac:dyDescent="0.3">
      <c r="A9" s="41" t="s">
        <v>85</v>
      </c>
      <c r="B9" s="42">
        <v>-1.6049999999995634</v>
      </c>
      <c r="C9" s="42">
        <v>5.3950000000004366</v>
      </c>
    </row>
    <row r="10" spans="1:3" x14ac:dyDescent="0.3">
      <c r="A10" s="41" t="s">
        <v>146</v>
      </c>
      <c r="B10" s="42">
        <v>0.74000000000000199</v>
      </c>
      <c r="C10" s="42">
        <v>3.6129999999999995</v>
      </c>
    </row>
    <row r="11" spans="1:3" x14ac:dyDescent="0.3">
      <c r="A11" s="41" t="s">
        <v>147</v>
      </c>
      <c r="B11" s="42">
        <v>2.1370000000000005</v>
      </c>
      <c r="C11" s="42">
        <v>2.1370000000000005</v>
      </c>
    </row>
    <row r="12" spans="1:3" x14ac:dyDescent="0.3">
      <c r="A12" s="41" t="s">
        <v>148</v>
      </c>
      <c r="B12" s="42">
        <v>-9.8530000000000655</v>
      </c>
      <c r="C12" s="42">
        <v>-9.8530000000000655</v>
      </c>
    </row>
    <row r="13" spans="1:3" x14ac:dyDescent="0.3">
      <c r="A13" s="39" t="s">
        <v>86</v>
      </c>
      <c r="B13" s="40">
        <v>57.370897722400059</v>
      </c>
      <c r="C13" s="40">
        <v>29.813412980880003</v>
      </c>
    </row>
    <row r="14" spans="1:3" x14ac:dyDescent="0.3">
      <c r="A14" s="41" t="s">
        <v>87</v>
      </c>
      <c r="B14" s="42">
        <v>6.1573881309021203</v>
      </c>
      <c r="C14" s="42">
        <v>5.1761086387708133</v>
      </c>
    </row>
    <row r="15" spans="1:3" x14ac:dyDescent="0.3">
      <c r="A15" s="41" t="s">
        <v>88</v>
      </c>
      <c r="B15" s="42">
        <v>-6.9933193138807042</v>
      </c>
      <c r="C15" s="42">
        <v>-37.819399603703118</v>
      </c>
    </row>
    <row r="16" spans="1:3" x14ac:dyDescent="0.3">
      <c r="A16" s="41" t="s">
        <v>89</v>
      </c>
      <c r="B16" s="42">
        <v>-1.4669999999999845</v>
      </c>
      <c r="C16" s="42">
        <v>1.5330000000000155</v>
      </c>
    </row>
    <row r="17" spans="1:3" x14ac:dyDescent="0.3">
      <c r="A17" s="41" t="s">
        <v>90</v>
      </c>
      <c r="B17" s="42">
        <v>-2.3521110991204637</v>
      </c>
      <c r="C17" s="42">
        <v>-0.50315526653683662</v>
      </c>
    </row>
    <row r="18" spans="1:3" x14ac:dyDescent="0.3">
      <c r="A18" s="41" t="s">
        <v>91</v>
      </c>
      <c r="B18" s="42">
        <v>91.018229797430649</v>
      </c>
      <c r="C18" s="42">
        <v>92.610607365370697</v>
      </c>
    </row>
    <row r="19" spans="1:3" x14ac:dyDescent="0.3">
      <c r="A19" s="41" t="s">
        <v>92</v>
      </c>
      <c r="B19" s="42">
        <v>7.0690000000000168</v>
      </c>
      <c r="C19" s="42">
        <v>3.0690000000000168</v>
      </c>
    </row>
    <row r="20" spans="1:3" x14ac:dyDescent="0.3">
      <c r="A20" s="41" t="s">
        <v>93</v>
      </c>
      <c r="B20" s="42">
        <v>1.073804999999993</v>
      </c>
      <c r="C20" s="42">
        <v>0.66507799999999406</v>
      </c>
    </row>
    <row r="21" spans="1:3" x14ac:dyDescent="0.3">
      <c r="A21" s="41" t="s">
        <v>155</v>
      </c>
      <c r="B21" s="42">
        <v>-43.389343517513964</v>
      </c>
      <c r="C21" s="42">
        <v>-42.227779602067244</v>
      </c>
    </row>
    <row r="22" spans="1:3" x14ac:dyDescent="0.3">
      <c r="A22" s="41" t="s">
        <v>156</v>
      </c>
      <c r="B22" s="42">
        <v>1.2517757245826715</v>
      </c>
      <c r="C22" s="42">
        <v>2.2975534490459069</v>
      </c>
    </row>
    <row r="23" spans="1:3" x14ac:dyDescent="0.3">
      <c r="A23" s="41" t="s">
        <v>157</v>
      </c>
      <c r="B23" s="42">
        <v>5.0024730000000091</v>
      </c>
      <c r="C23" s="42">
        <v>5.0124000000000137</v>
      </c>
    </row>
    <row r="24" spans="1:3" x14ac:dyDescent="0.3">
      <c r="A24" s="39" t="s">
        <v>94</v>
      </c>
      <c r="B24" s="40">
        <v>166.60612165169368</v>
      </c>
      <c r="C24" s="40">
        <v>97.746602616323798</v>
      </c>
    </row>
    <row r="25" spans="1:3" x14ac:dyDescent="0.3">
      <c r="A25" s="41" t="s">
        <v>95</v>
      </c>
      <c r="B25" s="42">
        <v>38.659896012615718</v>
      </c>
      <c r="C25" s="42">
        <v>-40.377103987380906</v>
      </c>
    </row>
    <row r="26" spans="1:3" x14ac:dyDescent="0.3">
      <c r="A26" s="41" t="s">
        <v>96</v>
      </c>
      <c r="B26" s="42">
        <v>127.94622563907888</v>
      </c>
      <c r="C26" s="42">
        <v>138.12370660370607</v>
      </c>
    </row>
    <row r="27" spans="1:3" x14ac:dyDescent="0.3">
      <c r="A27" s="39" t="s">
        <v>97</v>
      </c>
      <c r="B27" s="40">
        <v>87.342962708926962</v>
      </c>
      <c r="C27" s="40">
        <v>87.342962793847164</v>
      </c>
    </row>
    <row r="28" spans="1:3" x14ac:dyDescent="0.3">
      <c r="A28" s="41" t="s">
        <v>98</v>
      </c>
      <c r="B28" s="42">
        <v>-24.016703888355096</v>
      </c>
      <c r="C28" s="42">
        <v>-24.016703888355096</v>
      </c>
    </row>
    <row r="29" spans="1:3" x14ac:dyDescent="0.3">
      <c r="A29" s="41" t="s">
        <v>99</v>
      </c>
      <c r="B29" s="42">
        <v>-58.161100121431446</v>
      </c>
      <c r="C29" s="42">
        <v>-58.161100121431446</v>
      </c>
    </row>
    <row r="30" spans="1:3" x14ac:dyDescent="0.3">
      <c r="A30" s="41" t="s">
        <v>100</v>
      </c>
      <c r="B30" s="42">
        <v>213.82400000000001</v>
      </c>
      <c r="C30" s="42">
        <v>213.82400000000001</v>
      </c>
    </row>
    <row r="31" spans="1:3" x14ac:dyDescent="0.3">
      <c r="A31" s="41" t="s">
        <v>101</v>
      </c>
      <c r="B31" s="42">
        <v>-44.303233281286502</v>
      </c>
      <c r="C31" s="42">
        <v>-44.303233196366349</v>
      </c>
    </row>
    <row r="32" spans="1:3" x14ac:dyDescent="0.3">
      <c r="A32" s="39" t="s">
        <v>102</v>
      </c>
      <c r="B32" s="40">
        <v>-241.47045746026924</v>
      </c>
      <c r="C32" s="40">
        <v>22.163556546245673</v>
      </c>
    </row>
    <row r="33" spans="1:3" x14ac:dyDescent="0.3">
      <c r="A33" s="41" t="s">
        <v>103</v>
      </c>
      <c r="B33" s="42">
        <v>102.36341100000004</v>
      </c>
      <c r="C33" s="42">
        <v>102.36341100000004</v>
      </c>
    </row>
    <row r="34" spans="1:3" x14ac:dyDescent="0.3">
      <c r="A34" s="41" t="s">
        <v>104</v>
      </c>
      <c r="B34" s="42">
        <v>-63.678449541692316</v>
      </c>
      <c r="C34" s="42">
        <v>-59.324248296191399</v>
      </c>
    </row>
    <row r="35" spans="1:3" x14ac:dyDescent="0.3">
      <c r="A35" s="41" t="s">
        <v>105</v>
      </c>
      <c r="B35" s="42">
        <v>370.59509028436105</v>
      </c>
      <c r="C35" s="42">
        <v>307.6556685897699</v>
      </c>
    </row>
    <row r="36" spans="1:3" x14ac:dyDescent="0.3">
      <c r="A36" s="41" t="s">
        <v>106</v>
      </c>
      <c r="B36" s="42">
        <v>-65.566683554674</v>
      </c>
      <c r="C36" s="42">
        <v>-45.851844828523099</v>
      </c>
    </row>
    <row r="37" spans="1:3" x14ac:dyDescent="0.3">
      <c r="A37" s="41" t="s">
        <v>107</v>
      </c>
      <c r="B37" s="42">
        <v>7.6930000000006658</v>
      </c>
      <c r="C37" s="42">
        <v>7.6930000000006658</v>
      </c>
    </row>
    <row r="38" spans="1:3" x14ac:dyDescent="0.3">
      <c r="A38" s="41" t="s">
        <v>149</v>
      </c>
      <c r="B38" s="42">
        <v>-745.75608471175838</v>
      </c>
      <c r="C38" s="42">
        <v>-817.20814543673077</v>
      </c>
    </row>
    <row r="39" spans="1:3" x14ac:dyDescent="0.3">
      <c r="A39" s="41" t="s">
        <v>153</v>
      </c>
      <c r="B39" s="42">
        <v>-0.81515166437853281</v>
      </c>
      <c r="C39" s="42">
        <v>-0.81515166437853281</v>
      </c>
    </row>
    <row r="40" spans="1:3" x14ac:dyDescent="0.3">
      <c r="A40" s="41" t="s">
        <v>108</v>
      </c>
      <c r="B40" s="42">
        <v>269.03536151844651</v>
      </c>
      <c r="C40" s="42">
        <v>265.9992165726328</v>
      </c>
    </row>
    <row r="41" spans="1:3" x14ac:dyDescent="0.3">
      <c r="A41" s="41" t="s">
        <v>150</v>
      </c>
      <c r="B41" s="42">
        <v>296.89522055126008</v>
      </c>
      <c r="C41" s="42">
        <v>673.96037556885449</v>
      </c>
    </row>
    <row r="42" spans="1:3" x14ac:dyDescent="0.3">
      <c r="A42" s="41" t="s">
        <v>151</v>
      </c>
      <c r="B42" s="42">
        <v>-537.77984879961923</v>
      </c>
      <c r="C42" s="42">
        <v>-537.84877719850624</v>
      </c>
    </row>
    <row r="43" spans="1:3" x14ac:dyDescent="0.3">
      <c r="A43" s="41" t="s">
        <v>152</v>
      </c>
      <c r="B43" s="42">
        <v>125.54367745778544</v>
      </c>
      <c r="C43" s="42">
        <v>125.54005223931776</v>
      </c>
    </row>
    <row r="44" spans="1:3" x14ac:dyDescent="0.3">
      <c r="A44" s="39" t="s">
        <v>109</v>
      </c>
      <c r="B44" s="40">
        <v>400.62640366259348</v>
      </c>
      <c r="C44" s="40">
        <v>373.4215932809384</v>
      </c>
    </row>
    <row r="45" spans="1:3" x14ac:dyDescent="0.3">
      <c r="A45" s="41" t="s">
        <v>110</v>
      </c>
      <c r="B45" s="42">
        <v>275.02412251125588</v>
      </c>
      <c r="C45" s="42">
        <v>198.30743420596446</v>
      </c>
    </row>
    <row r="46" spans="1:3" x14ac:dyDescent="0.3">
      <c r="A46" s="41" t="s">
        <v>111</v>
      </c>
      <c r="B46" s="42">
        <v>125.60228115133827</v>
      </c>
      <c r="C46" s="42">
        <v>175.11415907497462</v>
      </c>
    </row>
    <row r="47" spans="1:3" x14ac:dyDescent="0.3">
      <c r="A47" s="39" t="s">
        <v>112</v>
      </c>
      <c r="B47" s="40">
        <v>-40.537643834180926</v>
      </c>
      <c r="C47" s="40">
        <v>-13.604292413469011</v>
      </c>
    </row>
    <row r="48" spans="1:3" x14ac:dyDescent="0.3">
      <c r="A48" s="41" t="s">
        <v>113</v>
      </c>
      <c r="B48" s="42">
        <v>-96.594000000000051</v>
      </c>
      <c r="C48" s="42">
        <v>-39.800999999999476</v>
      </c>
    </row>
    <row r="49" spans="1:3" x14ac:dyDescent="0.3">
      <c r="A49" s="41" t="s">
        <v>114</v>
      </c>
      <c r="B49" s="42">
        <v>-25</v>
      </c>
      <c r="C49" s="42">
        <v>-25</v>
      </c>
    </row>
    <row r="50" spans="1:3" x14ac:dyDescent="0.3">
      <c r="A50" s="41" t="s">
        <v>115</v>
      </c>
      <c r="B50" s="42">
        <v>-103.66081302639853</v>
      </c>
      <c r="C50" s="42">
        <v>-132.02137736069014</v>
      </c>
    </row>
    <row r="51" spans="1:3" x14ac:dyDescent="0.3">
      <c r="A51" s="41" t="s">
        <v>128</v>
      </c>
      <c r="B51" s="42">
        <v>186.965</v>
      </c>
      <c r="C51" s="42">
        <v>196.61465296673742</v>
      </c>
    </row>
    <row r="52" spans="1:3" x14ac:dyDescent="0.3">
      <c r="A52" s="41" t="s">
        <v>125</v>
      </c>
      <c r="B52" s="42">
        <v>-2.247830807782691</v>
      </c>
      <c r="C52" s="42">
        <v>-13.396568019517758</v>
      </c>
    </row>
    <row r="53" spans="1:3" x14ac:dyDescent="0.3">
      <c r="A53" s="39" t="s">
        <v>116</v>
      </c>
      <c r="B53" s="40">
        <v>153.56432809825696</v>
      </c>
      <c r="C53" s="40">
        <v>210.84426305528746</v>
      </c>
    </row>
    <row r="54" spans="1:3" x14ac:dyDescent="0.3">
      <c r="A54" s="41" t="s">
        <v>117</v>
      </c>
      <c r="B54" s="42">
        <v>-21.019349550732613</v>
      </c>
      <c r="C54" s="42">
        <v>-19.732847547430993</v>
      </c>
    </row>
    <row r="55" spans="1:3" x14ac:dyDescent="0.3">
      <c r="A55" s="41" t="s">
        <v>118</v>
      </c>
      <c r="B55" s="42">
        <v>12.368079414596139</v>
      </c>
      <c r="C55" s="42">
        <v>-14.088207486272211</v>
      </c>
    </row>
    <row r="56" spans="1:3" x14ac:dyDescent="0.3">
      <c r="A56" s="41" t="s">
        <v>119</v>
      </c>
      <c r="B56" s="42">
        <v>93.125687373925317</v>
      </c>
      <c r="C56" s="42">
        <v>87.160691882306793</v>
      </c>
    </row>
    <row r="57" spans="1:3" x14ac:dyDescent="0.3">
      <c r="A57" s="41" t="s">
        <v>120</v>
      </c>
      <c r="B57" s="42">
        <v>-15.663150031692112</v>
      </c>
      <c r="C57" s="42">
        <v>-23.98767866548468</v>
      </c>
    </row>
    <row r="58" spans="1:3" x14ac:dyDescent="0.3">
      <c r="A58" s="41" t="s">
        <v>154</v>
      </c>
      <c r="B58" s="42">
        <v>-12.752644980302939</v>
      </c>
      <c r="C58" s="42">
        <v>-28.554917207875327</v>
      </c>
    </row>
    <row r="59" spans="1:3" x14ac:dyDescent="0.3">
      <c r="A59" s="41" t="s">
        <v>121</v>
      </c>
      <c r="B59" s="42">
        <v>-7.3125719669084646</v>
      </c>
      <c r="C59" s="42">
        <v>73.713394850531472</v>
      </c>
    </row>
    <row r="60" spans="1:3" x14ac:dyDescent="0.3">
      <c r="A60" s="41" t="s">
        <v>6</v>
      </c>
      <c r="B60" s="42">
        <v>-35.144097577545892</v>
      </c>
      <c r="C60" s="42">
        <v>-21.202461359380436</v>
      </c>
    </row>
    <row r="61" spans="1:3" x14ac:dyDescent="0.3">
      <c r="A61" s="41" t="s">
        <v>129</v>
      </c>
      <c r="B61" s="42">
        <v>-60.251349216140852</v>
      </c>
      <c r="C61" s="42">
        <v>-17.73460927921036</v>
      </c>
    </row>
    <row r="62" spans="1:3" x14ac:dyDescent="0.3">
      <c r="A62" s="41" t="s">
        <v>130</v>
      </c>
      <c r="B62" s="42">
        <v>90.541362722142168</v>
      </c>
      <c r="C62" s="42">
        <v>81.243685962593162</v>
      </c>
    </row>
    <row r="63" spans="1:3" x14ac:dyDescent="0.3">
      <c r="A63" s="41" t="s">
        <v>131</v>
      </c>
      <c r="B63" s="42">
        <v>3.0362679161370636</v>
      </c>
      <c r="C63" s="42">
        <v>-7.0828788166329968</v>
      </c>
    </row>
    <row r="64" spans="1:3" x14ac:dyDescent="0.3">
      <c r="A64" s="41" t="s">
        <v>132</v>
      </c>
      <c r="B64" s="42">
        <v>41.995828641046792</v>
      </c>
      <c r="C64" s="42">
        <v>66.516553722811011</v>
      </c>
    </row>
    <row r="65" spans="1:3" x14ac:dyDescent="0.3">
      <c r="A65" s="41" t="s">
        <v>133</v>
      </c>
      <c r="B65" s="42">
        <v>21.001346371920576</v>
      </c>
      <c r="C65" s="42">
        <v>10.845098371920542</v>
      </c>
    </row>
    <row r="66" spans="1:3" x14ac:dyDescent="0.3">
      <c r="A66" s="41" t="s">
        <v>134</v>
      </c>
      <c r="B66" s="42">
        <v>1.960013</v>
      </c>
      <c r="C66" s="42">
        <v>0.48184299999999958</v>
      </c>
    </row>
    <row r="67" spans="1:3" x14ac:dyDescent="0.3">
      <c r="A67" s="41" t="s">
        <v>135</v>
      </c>
      <c r="B67" s="42">
        <v>2.898211106754033</v>
      </c>
      <c r="C67" s="42">
        <v>10.803595106754031</v>
      </c>
    </row>
    <row r="68" spans="1:3" x14ac:dyDescent="0.3">
      <c r="A68" s="41" t="s">
        <v>136</v>
      </c>
      <c r="B68" s="42">
        <v>-1.1516601674836187</v>
      </c>
      <c r="C68" s="42">
        <v>-1.0872551674836179</v>
      </c>
    </row>
    <row r="69" spans="1:3" x14ac:dyDescent="0.3">
      <c r="A69" s="41" t="s">
        <v>5</v>
      </c>
      <c r="B69" s="42">
        <v>115.76793094365402</v>
      </c>
      <c r="C69" s="42">
        <v>116.36925783652315</v>
      </c>
    </row>
    <row r="70" spans="1:3" x14ac:dyDescent="0.3">
      <c r="A70" s="41" t="s">
        <v>137</v>
      </c>
      <c r="B70" s="42">
        <v>-47.099834830997025</v>
      </c>
      <c r="C70" s="42">
        <v>-115.12046391751306</v>
      </c>
    </row>
    <row r="71" spans="1:3" x14ac:dyDescent="0.3">
      <c r="A71" s="41" t="s">
        <v>122</v>
      </c>
      <c r="B71" s="42">
        <v>-28.735741070115484</v>
      </c>
      <c r="C71" s="42">
        <v>12.301461769130851</v>
      </c>
    </row>
    <row r="72" spans="1:3" x14ac:dyDescent="0.3">
      <c r="A72" s="39" t="s">
        <v>167</v>
      </c>
      <c r="B72" s="40">
        <v>-10</v>
      </c>
      <c r="C72" s="40">
        <v>-10</v>
      </c>
    </row>
    <row r="73" spans="1:3" x14ac:dyDescent="0.3">
      <c r="A73" s="39" t="s">
        <v>168</v>
      </c>
      <c r="B73" s="40">
        <v>-400</v>
      </c>
      <c r="C73" s="40">
        <v>-400</v>
      </c>
    </row>
    <row r="74" spans="1:3" x14ac:dyDescent="0.3">
      <c r="A74" s="39" t="s">
        <v>123</v>
      </c>
      <c r="B74" s="40">
        <v>34.245383734036295</v>
      </c>
      <c r="C74" s="40">
        <v>30.674346682561008</v>
      </c>
    </row>
    <row r="75" spans="1:3" x14ac:dyDescent="0.3">
      <c r="A75" s="37" t="s">
        <v>124</v>
      </c>
      <c r="B75" s="43">
        <v>-37.086003716539381</v>
      </c>
      <c r="C75" s="43">
        <v>225.13444554261878</v>
      </c>
    </row>
  </sheetData>
  <phoneticPr fontId="19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9FC39-3636-45F8-B89C-D30411A035F7}">
  <sheetPr>
    <tabColor rgb="FF13B5EA"/>
  </sheetPr>
  <dimension ref="A1:C77"/>
  <sheetViews>
    <sheetView showGridLines="0" zoomScaleNormal="100" workbookViewId="0"/>
  </sheetViews>
  <sheetFormatPr defaultRowHeight="14.4" x14ac:dyDescent="0.3"/>
  <cols>
    <col min="1" max="1" width="40.6640625" customWidth="1"/>
    <col min="2" max="3" width="12.6640625" customWidth="1"/>
  </cols>
  <sheetData>
    <row r="1" spans="1:3" x14ac:dyDescent="0.3">
      <c r="A1" s="44" t="s">
        <v>190</v>
      </c>
      <c r="B1" s="44"/>
      <c r="C1" s="47"/>
    </row>
    <row r="2" spans="1:3" x14ac:dyDescent="0.3">
      <c r="A2" s="37"/>
      <c r="B2" s="38" t="s">
        <v>188</v>
      </c>
      <c r="C2" s="38" t="s">
        <v>191</v>
      </c>
    </row>
    <row r="3" spans="1:3" x14ac:dyDescent="0.3">
      <c r="A3" s="39" t="s">
        <v>8</v>
      </c>
      <c r="B3" s="40">
        <v>-244.83399999999529</v>
      </c>
      <c r="C3" s="40">
        <v>-203.26799999999639</v>
      </c>
    </row>
    <row r="4" spans="1:3" x14ac:dyDescent="0.3">
      <c r="A4" s="41" t="s">
        <v>82</v>
      </c>
      <c r="B4" s="42">
        <v>-107.54199999999946</v>
      </c>
      <c r="C4" s="42">
        <v>-83.833999999999833</v>
      </c>
    </row>
    <row r="5" spans="1:3" x14ac:dyDescent="0.3">
      <c r="A5" s="41" t="s">
        <v>127</v>
      </c>
      <c r="B5" s="42">
        <v>-37.007000000000517</v>
      </c>
      <c r="C5" s="42">
        <v>-70.595000000000255</v>
      </c>
    </row>
    <row r="6" spans="1:3" x14ac:dyDescent="0.3">
      <c r="A6" s="41" t="s">
        <v>83</v>
      </c>
      <c r="B6" s="42">
        <v>44.435999999999694</v>
      </c>
      <c r="C6" s="42">
        <v>78.435999999999694</v>
      </c>
    </row>
    <row r="7" spans="1:3" x14ac:dyDescent="0.3">
      <c r="A7" s="41" t="s">
        <v>4</v>
      </c>
      <c r="B7" s="42">
        <v>-92.629000000007181</v>
      </c>
      <c r="C7" s="42">
        <v>-77.056000000004133</v>
      </c>
    </row>
    <row r="8" spans="1:3" x14ac:dyDescent="0.3">
      <c r="A8" s="41" t="s">
        <v>84</v>
      </c>
      <c r="B8" s="42">
        <v>-43.511000000000422</v>
      </c>
      <c r="C8" s="42">
        <v>-51.511000000000422</v>
      </c>
    </row>
    <row r="9" spans="1:3" x14ac:dyDescent="0.3">
      <c r="A9" s="41" t="s">
        <v>85</v>
      </c>
      <c r="B9" s="42">
        <v>-1.6049999999995634</v>
      </c>
      <c r="C9" s="42">
        <v>5.3950000000004366</v>
      </c>
    </row>
    <row r="10" spans="1:3" x14ac:dyDescent="0.3">
      <c r="A10" s="41" t="s">
        <v>146</v>
      </c>
      <c r="B10" s="42">
        <v>0.74000000000000199</v>
      </c>
      <c r="C10" s="42">
        <v>3.6129999999999995</v>
      </c>
    </row>
    <row r="11" spans="1:3" x14ac:dyDescent="0.3">
      <c r="A11" s="41" t="s">
        <v>147</v>
      </c>
      <c r="B11" s="42">
        <v>2.1370000000000005</v>
      </c>
      <c r="C11" s="42">
        <v>2.1370000000000005</v>
      </c>
    </row>
    <row r="12" spans="1:3" x14ac:dyDescent="0.3">
      <c r="A12" s="41" t="s">
        <v>148</v>
      </c>
      <c r="B12" s="42">
        <v>-9.8530000000000655</v>
      </c>
      <c r="C12" s="42">
        <v>-9.8530000000000655</v>
      </c>
    </row>
    <row r="13" spans="1:3" x14ac:dyDescent="0.3">
      <c r="A13" s="39" t="s">
        <v>86</v>
      </c>
      <c r="B13" s="40">
        <v>93.725596935277736</v>
      </c>
      <c r="C13" s="40">
        <v>71.930635193757553</v>
      </c>
    </row>
    <row r="14" spans="1:3" x14ac:dyDescent="0.3">
      <c r="A14" s="41" t="s">
        <v>87</v>
      </c>
      <c r="B14" s="42">
        <v>6.1573881309021203</v>
      </c>
      <c r="C14" s="42">
        <v>5.1761086387708133</v>
      </c>
    </row>
    <row r="15" spans="1:3" x14ac:dyDescent="0.3">
      <c r="A15" s="41" t="s">
        <v>88</v>
      </c>
      <c r="B15" s="42">
        <v>-6.9933193138807042</v>
      </c>
      <c r="C15" s="42">
        <v>-37.819399603703118</v>
      </c>
    </row>
    <row r="16" spans="1:3" x14ac:dyDescent="0.3">
      <c r="A16" s="41" t="s">
        <v>89</v>
      </c>
      <c r="B16" s="42">
        <v>-1.4669999999999845</v>
      </c>
      <c r="C16" s="42">
        <v>1.5330000000000155</v>
      </c>
    </row>
    <row r="17" spans="1:3" x14ac:dyDescent="0.3">
      <c r="A17" s="41" t="s">
        <v>90</v>
      </c>
      <c r="B17" s="42">
        <v>-2.3521110991204637</v>
      </c>
      <c r="C17" s="42">
        <v>-0.50315526653683662</v>
      </c>
    </row>
    <row r="18" spans="1:3" x14ac:dyDescent="0.3">
      <c r="A18" s="41" t="s">
        <v>91</v>
      </c>
      <c r="B18" s="42">
        <v>127.37292901030855</v>
      </c>
      <c r="C18" s="42">
        <v>134.72782957824859</v>
      </c>
    </row>
    <row r="19" spans="1:3" x14ac:dyDescent="0.3">
      <c r="A19" s="41" t="s">
        <v>92</v>
      </c>
      <c r="B19" s="42">
        <v>7.0690000000000168</v>
      </c>
      <c r="C19" s="42">
        <v>3.0690000000000168</v>
      </c>
    </row>
    <row r="20" spans="1:3" x14ac:dyDescent="0.3">
      <c r="A20" s="41" t="s">
        <v>93</v>
      </c>
      <c r="B20" s="42">
        <v>1.073804999999993</v>
      </c>
      <c r="C20" s="42">
        <v>0.66507799999999406</v>
      </c>
    </row>
    <row r="21" spans="1:3" x14ac:dyDescent="0.3">
      <c r="A21" s="41" t="s">
        <v>155</v>
      </c>
      <c r="B21" s="42">
        <v>-43.389343517513964</v>
      </c>
      <c r="C21" s="42">
        <v>-42.227779602067244</v>
      </c>
    </row>
    <row r="22" spans="1:3" x14ac:dyDescent="0.3">
      <c r="A22" s="41" t="s">
        <v>156</v>
      </c>
      <c r="B22" s="42">
        <v>1.2517757245826715</v>
      </c>
      <c r="C22" s="42">
        <v>2.2975534490459069</v>
      </c>
    </row>
    <row r="23" spans="1:3" x14ac:dyDescent="0.3">
      <c r="A23" s="41" t="s">
        <v>157</v>
      </c>
      <c r="B23" s="42">
        <v>5.0024730000000091</v>
      </c>
      <c r="C23" s="42">
        <v>5.0124000000000137</v>
      </c>
    </row>
    <row r="24" spans="1:3" x14ac:dyDescent="0.3">
      <c r="A24" s="39" t="s">
        <v>94</v>
      </c>
      <c r="B24" s="40">
        <v>166.60612165169368</v>
      </c>
      <c r="C24" s="40">
        <v>97.746602616323798</v>
      </c>
    </row>
    <row r="25" spans="1:3" x14ac:dyDescent="0.3">
      <c r="A25" s="41" t="s">
        <v>95</v>
      </c>
      <c r="B25" s="42">
        <v>38.659896012615718</v>
      </c>
      <c r="C25" s="42">
        <v>-40.377103987380906</v>
      </c>
    </row>
    <row r="26" spans="1:3" x14ac:dyDescent="0.3">
      <c r="A26" s="41" t="s">
        <v>96</v>
      </c>
      <c r="B26" s="42">
        <v>127.94622563907888</v>
      </c>
      <c r="C26" s="42">
        <v>138.12370660370607</v>
      </c>
    </row>
    <row r="27" spans="1:3" x14ac:dyDescent="0.3">
      <c r="A27" s="39" t="s">
        <v>97</v>
      </c>
      <c r="B27" s="40">
        <v>87.342962708926962</v>
      </c>
      <c r="C27" s="40">
        <v>87.342962793847164</v>
      </c>
    </row>
    <row r="28" spans="1:3" x14ac:dyDescent="0.3">
      <c r="A28" s="41" t="s">
        <v>98</v>
      </c>
      <c r="B28" s="42">
        <v>-24.016703888355096</v>
      </c>
      <c r="C28" s="42">
        <v>-24.016703888355096</v>
      </c>
    </row>
    <row r="29" spans="1:3" x14ac:dyDescent="0.3">
      <c r="A29" s="41" t="s">
        <v>99</v>
      </c>
      <c r="B29" s="42">
        <v>-58.161100121431446</v>
      </c>
      <c r="C29" s="42">
        <v>-58.161100121431446</v>
      </c>
    </row>
    <row r="30" spans="1:3" x14ac:dyDescent="0.3">
      <c r="A30" s="41" t="s">
        <v>100</v>
      </c>
      <c r="B30" s="42">
        <v>213.82400000000001</v>
      </c>
      <c r="C30" s="42">
        <v>213.82400000000001</v>
      </c>
    </row>
    <row r="31" spans="1:3" x14ac:dyDescent="0.3">
      <c r="A31" s="41" t="s">
        <v>101</v>
      </c>
      <c r="B31" s="42">
        <v>-44.303233281286502</v>
      </c>
      <c r="C31" s="42">
        <v>-44.303233196366349</v>
      </c>
    </row>
    <row r="32" spans="1:3" x14ac:dyDescent="0.3">
      <c r="A32" s="39" t="s">
        <v>102</v>
      </c>
      <c r="B32" s="40">
        <v>259.06616740007121</v>
      </c>
      <c r="C32" s="40">
        <v>588.79272279306497</v>
      </c>
    </row>
    <row r="33" spans="1:3" x14ac:dyDescent="0.3">
      <c r="A33" s="41" t="s">
        <v>103</v>
      </c>
      <c r="B33" s="42">
        <v>102.36341100000004</v>
      </c>
      <c r="C33" s="42">
        <v>102.36341100000004</v>
      </c>
    </row>
    <row r="34" spans="1:3" x14ac:dyDescent="0.3">
      <c r="A34" s="41" t="s">
        <v>104</v>
      </c>
      <c r="B34" s="42">
        <v>-63.678449541692316</v>
      </c>
      <c r="C34" s="42">
        <v>-59.324248296191399</v>
      </c>
    </row>
    <row r="35" spans="1:3" x14ac:dyDescent="0.3">
      <c r="A35" s="41" t="s">
        <v>105</v>
      </c>
      <c r="B35" s="42">
        <v>370.59509028436105</v>
      </c>
      <c r="C35" s="42">
        <v>307.6556685897699</v>
      </c>
    </row>
    <row r="36" spans="1:3" x14ac:dyDescent="0.3">
      <c r="A36" s="41" t="s">
        <v>106</v>
      </c>
      <c r="B36" s="42">
        <v>21.979442042653318</v>
      </c>
      <c r="C36" s="42">
        <v>41.694280768803765</v>
      </c>
    </row>
    <row r="37" spans="1:3" x14ac:dyDescent="0.3">
      <c r="A37" s="41" t="s">
        <v>107</v>
      </c>
      <c r="B37" s="42">
        <v>7.6930000000006658</v>
      </c>
      <c r="C37" s="42">
        <v>7.6930000000006658</v>
      </c>
    </row>
    <row r="38" spans="1:3" x14ac:dyDescent="0.3">
      <c r="A38" s="41" t="s">
        <v>149</v>
      </c>
      <c r="B38" s="42">
        <v>0</v>
      </c>
      <c r="C38" s="42">
        <v>0</v>
      </c>
    </row>
    <row r="39" spans="1:3" x14ac:dyDescent="0.3">
      <c r="A39" s="41" t="s">
        <v>153</v>
      </c>
      <c r="B39" s="42">
        <v>-0.81515166437853281</v>
      </c>
      <c r="C39" s="42">
        <v>-0.81515166437853281</v>
      </c>
    </row>
    <row r="40" spans="1:3" x14ac:dyDescent="0.3">
      <c r="A40" s="41" t="s">
        <v>108</v>
      </c>
      <c r="B40" s="42">
        <v>-68.887638481557815</v>
      </c>
      <c r="C40" s="42">
        <v>-71.923783427366061</v>
      </c>
    </row>
    <row r="41" spans="1:3" x14ac:dyDescent="0.3">
      <c r="A41" s="41" t="s">
        <v>150</v>
      </c>
      <c r="B41" s="42">
        <v>296.89522055126008</v>
      </c>
      <c r="C41" s="42">
        <v>673.96037556885449</v>
      </c>
    </row>
    <row r="42" spans="1:3" x14ac:dyDescent="0.3">
      <c r="A42" s="41" t="s">
        <v>151</v>
      </c>
      <c r="B42" s="42">
        <v>-532.62243424836083</v>
      </c>
      <c r="C42" s="42">
        <v>-538.05088198574879</v>
      </c>
    </row>
    <row r="43" spans="1:3" x14ac:dyDescent="0.3">
      <c r="A43" s="41" t="s">
        <v>152</v>
      </c>
      <c r="B43" s="42">
        <v>125.54367745778544</v>
      </c>
      <c r="C43" s="42">
        <v>125.54005223931776</v>
      </c>
    </row>
    <row r="44" spans="1:3" x14ac:dyDescent="0.3">
      <c r="A44" s="39" t="s">
        <v>109</v>
      </c>
      <c r="B44" s="40">
        <v>66.651679642956879</v>
      </c>
      <c r="C44" s="40">
        <v>40.004417042960085</v>
      </c>
    </row>
    <row r="45" spans="1:3" x14ac:dyDescent="0.3">
      <c r="A45" s="41" t="s">
        <v>110</v>
      </c>
      <c r="B45" s="42">
        <v>32.692968052509059</v>
      </c>
      <c r="C45" s="42">
        <v>-7.5760084611238199</v>
      </c>
    </row>
    <row r="46" spans="1:3" x14ac:dyDescent="0.3">
      <c r="A46" s="41" t="s">
        <v>111</v>
      </c>
      <c r="B46" s="42">
        <v>33.958711590447137</v>
      </c>
      <c r="C46" s="42">
        <v>47.580425504083678</v>
      </c>
    </row>
    <row r="47" spans="1:3" x14ac:dyDescent="0.3">
      <c r="A47" s="39" t="s">
        <v>112</v>
      </c>
      <c r="B47" s="40">
        <v>-95.906823286527469</v>
      </c>
      <c r="C47" s="40">
        <v>-70.687059406431217</v>
      </c>
    </row>
    <row r="48" spans="1:3" x14ac:dyDescent="0.3">
      <c r="A48" s="41" t="s">
        <v>113</v>
      </c>
      <c r="B48" s="42">
        <v>-96.594000000000051</v>
      </c>
      <c r="C48" s="42">
        <v>-39.800999999999476</v>
      </c>
    </row>
    <row r="49" spans="1:3" x14ac:dyDescent="0.3">
      <c r="A49" s="41" t="s">
        <v>114</v>
      </c>
      <c r="B49" s="42">
        <v>-25</v>
      </c>
      <c r="C49" s="42">
        <v>-25</v>
      </c>
    </row>
    <row r="50" spans="1:3" x14ac:dyDescent="0.3">
      <c r="A50" s="41" t="s">
        <v>115</v>
      </c>
      <c r="B50" s="42">
        <v>-151.13688017750164</v>
      </c>
      <c r="C50" s="42">
        <v>-181.21103205240937</v>
      </c>
    </row>
    <row r="51" spans="1:3" x14ac:dyDescent="0.3">
      <c r="A51" s="41" t="s">
        <v>128</v>
      </c>
      <c r="B51" s="42">
        <v>186.965</v>
      </c>
      <c r="C51" s="42">
        <v>196.61465296673742</v>
      </c>
    </row>
    <row r="52" spans="1:3" x14ac:dyDescent="0.3">
      <c r="A52" s="41" t="s">
        <v>125</v>
      </c>
      <c r="B52" s="42">
        <v>-10.140943109025272</v>
      </c>
      <c r="C52" s="42">
        <v>-21.289680320760283</v>
      </c>
    </row>
    <row r="53" spans="1:3" x14ac:dyDescent="0.3">
      <c r="A53" s="39" t="s">
        <v>116</v>
      </c>
      <c r="B53" s="40">
        <v>18.554231907653048</v>
      </c>
      <c r="C53" s="40">
        <v>5.4700100556920006</v>
      </c>
    </row>
    <row r="54" spans="1:3" x14ac:dyDescent="0.3">
      <c r="A54" s="41" t="s">
        <v>117</v>
      </c>
      <c r="B54" s="42">
        <v>4.4521790008286359</v>
      </c>
      <c r="C54" s="42">
        <v>5.7386810041302851</v>
      </c>
    </row>
    <row r="55" spans="1:3" x14ac:dyDescent="0.3">
      <c r="A55" s="41" t="s">
        <v>118</v>
      </c>
      <c r="B55" s="42">
        <v>54.164742425095938</v>
      </c>
      <c r="C55" s="42">
        <v>27.708455513727927</v>
      </c>
    </row>
    <row r="56" spans="1:3" x14ac:dyDescent="0.3">
      <c r="A56" s="41" t="s">
        <v>119</v>
      </c>
      <c r="B56" s="42">
        <v>92.009272988982616</v>
      </c>
      <c r="C56" s="42">
        <v>86.044276892306925</v>
      </c>
    </row>
    <row r="57" spans="1:3" x14ac:dyDescent="0.3">
      <c r="A57" s="41" t="s">
        <v>120</v>
      </c>
      <c r="B57" s="42">
        <v>-32.243376031692151</v>
      </c>
      <c r="C57" s="42">
        <v>-40.58007766548468</v>
      </c>
    </row>
    <row r="58" spans="1:3" x14ac:dyDescent="0.3">
      <c r="A58" s="41" t="s">
        <v>154</v>
      </c>
      <c r="B58" s="42">
        <v>-18.429808999999892</v>
      </c>
      <c r="C58" s="42">
        <v>-23.29169798880713</v>
      </c>
    </row>
    <row r="59" spans="1:3" x14ac:dyDescent="0.3">
      <c r="A59" s="41" t="s">
        <v>121</v>
      </c>
      <c r="B59" s="42">
        <v>-63.075789012933001</v>
      </c>
      <c r="C59" s="42">
        <v>52.464427814507189</v>
      </c>
    </row>
    <row r="60" spans="1:3" x14ac:dyDescent="0.3">
      <c r="A60" s="41" t="s">
        <v>6</v>
      </c>
      <c r="B60" s="42">
        <v>39.503832495979751</v>
      </c>
      <c r="C60" s="42">
        <v>10.99919471414519</v>
      </c>
    </row>
    <row r="61" spans="1:3" x14ac:dyDescent="0.3">
      <c r="A61" s="41" t="s">
        <v>129</v>
      </c>
      <c r="B61" s="42">
        <v>-57.436357795092476</v>
      </c>
      <c r="C61" s="42">
        <v>-4.9155689645291432</v>
      </c>
    </row>
    <row r="62" spans="1:3" x14ac:dyDescent="0.3">
      <c r="A62" s="41" t="s">
        <v>130</v>
      </c>
      <c r="B62" s="42">
        <v>35.869068722142217</v>
      </c>
      <c r="C62" s="42">
        <v>49.894480962593221</v>
      </c>
    </row>
    <row r="63" spans="1:3" x14ac:dyDescent="0.3">
      <c r="A63" s="41" t="s">
        <v>131</v>
      </c>
      <c r="B63" s="42">
        <v>-6.7382640838629868</v>
      </c>
      <c r="C63" s="42">
        <v>-16.854532816632997</v>
      </c>
    </row>
    <row r="64" spans="1:3" x14ac:dyDescent="0.3">
      <c r="A64" s="41" t="s">
        <v>132</v>
      </c>
      <c r="B64" s="42">
        <v>10.005716876980998</v>
      </c>
      <c r="C64" s="42">
        <v>9.9455922574733613</v>
      </c>
    </row>
    <row r="65" spans="1:3" x14ac:dyDescent="0.3">
      <c r="A65" s="41" t="s">
        <v>133</v>
      </c>
      <c r="B65" s="42">
        <v>9.2532530000000222</v>
      </c>
      <c r="C65" s="42">
        <v>-0.90299500000001132</v>
      </c>
    </row>
    <row r="66" spans="1:3" x14ac:dyDescent="0.3">
      <c r="A66" s="41" t="s">
        <v>134</v>
      </c>
      <c r="B66" s="42">
        <v>1.960013</v>
      </c>
      <c r="C66" s="42">
        <v>0.48184299999999958</v>
      </c>
    </row>
    <row r="67" spans="1:3" x14ac:dyDescent="0.3">
      <c r="A67" s="41" t="s">
        <v>135</v>
      </c>
      <c r="B67" s="42">
        <v>2.7601640000000032</v>
      </c>
      <c r="C67" s="42">
        <v>10.665548000000001</v>
      </c>
    </row>
    <row r="68" spans="1:3" x14ac:dyDescent="0.3">
      <c r="A68" s="41" t="s">
        <v>136</v>
      </c>
      <c r="B68" s="42">
        <v>-1.1775440000000006</v>
      </c>
      <c r="C68" s="42">
        <v>-1.1131389999999999</v>
      </c>
    </row>
    <row r="69" spans="1:3" x14ac:dyDescent="0.3">
      <c r="A69" s="41" t="s">
        <v>5</v>
      </c>
      <c r="B69" s="42">
        <v>1.367930943654021</v>
      </c>
      <c r="C69" s="42">
        <v>1.9692578365231412</v>
      </c>
    </row>
    <row r="70" spans="1:3" x14ac:dyDescent="0.3">
      <c r="A70" s="41" t="s">
        <v>137</v>
      </c>
      <c r="B70" s="42">
        <v>-114.12670538255873</v>
      </c>
      <c r="C70" s="42">
        <v>-189.08916046907501</v>
      </c>
    </row>
    <row r="71" spans="1:3" x14ac:dyDescent="0.3">
      <c r="A71" s="41" t="s">
        <v>122</v>
      </c>
      <c r="B71" s="42">
        <v>60.435903760130145</v>
      </c>
      <c r="C71" s="42">
        <v>26.305423964814793</v>
      </c>
    </row>
    <row r="72" spans="1:3" x14ac:dyDescent="0.3">
      <c r="A72" s="39" t="s">
        <v>167</v>
      </c>
      <c r="B72" s="40">
        <v>-10</v>
      </c>
      <c r="C72" s="40">
        <v>-10</v>
      </c>
    </row>
    <row r="73" spans="1:3" x14ac:dyDescent="0.3">
      <c r="A73" s="39" t="s">
        <v>168</v>
      </c>
      <c r="B73" s="40">
        <v>-400</v>
      </c>
      <c r="C73" s="40">
        <v>-400</v>
      </c>
    </row>
    <row r="74" spans="1:3" x14ac:dyDescent="0.3">
      <c r="A74" s="39" t="s">
        <v>123</v>
      </c>
      <c r="B74" s="40">
        <v>21.708059323405905</v>
      </c>
      <c r="C74" s="40">
        <v>17.802154453402181</v>
      </c>
    </row>
    <row r="75" spans="1:3" x14ac:dyDescent="0.3">
      <c r="A75" s="37" t="s">
        <v>124</v>
      </c>
      <c r="B75" s="43">
        <v>-37.08600371654029</v>
      </c>
      <c r="C75" s="43">
        <v>225.13444554261696</v>
      </c>
    </row>
    <row r="76" spans="1:3" x14ac:dyDescent="0.3">
      <c r="A76" t="s">
        <v>158</v>
      </c>
    </row>
    <row r="77" spans="1:3" x14ac:dyDescent="0.3">
      <c r="A77" s="39" t="s">
        <v>176</v>
      </c>
    </row>
  </sheetData>
  <phoneticPr fontId="1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119FC22A0543BBECA9CA435733F4" ma:contentTypeVersion="10" ma:contentTypeDescription="Umožňuje vytvoriť nový dokument." ma:contentTypeScope="" ma:versionID="92d512420c8a9eaf49eb9ee0be423294">
  <xsd:schema xmlns:xsd="http://www.w3.org/2001/XMLSchema" xmlns:xs="http://www.w3.org/2001/XMLSchema" xmlns:p="http://schemas.microsoft.com/office/2006/metadata/properties" xmlns:ns2="9d76330f-e8f1-434f-b6cd-d02727bbea50" xmlns:ns3="ca90bd8a-abf5-4496-9b56-aba63058f6b7" targetNamespace="http://schemas.microsoft.com/office/2006/metadata/properties" ma:root="true" ma:fieldsID="9174a596e346eb161ea65d7695a75a83" ns2:_="" ns3:_="">
    <xsd:import namespace="9d76330f-e8f1-434f-b6cd-d02727bbea50"/>
    <xsd:import namespace="ca90bd8a-abf5-4496-9b56-aba63058f6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bd8a-abf5-4496-9b56-aba63058f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554A2A-31E1-43C5-B7AC-BB99850E2F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3F2DA6-DB56-4048-93C8-EA33641D4EA7}">
  <ds:schemaRefs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9d76330f-e8f1-434f-b6cd-d02727bbea50"/>
    <ds:schemaRef ds:uri="http://schemas.openxmlformats.org/package/2006/metadata/core-properties"/>
    <ds:schemaRef ds:uri="ca90bd8a-abf5-4496-9b56-aba63058f6b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520DBD7-DE34-4D35-8ABD-BDDDF12D80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330f-e8f1-434f-b6cd-d02727bbea50"/>
    <ds:schemaRef ds:uri="ca90bd8a-abf5-4496-9b56-aba63058f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2023</vt:lpstr>
      <vt:lpstr>2023_vplyvy</vt:lpstr>
      <vt:lpstr>2023_vplyvy_konsolidovane</vt:lpstr>
      <vt:lpstr>2024</vt:lpstr>
      <vt:lpstr>2024_vplyvy</vt:lpstr>
      <vt:lpstr>2024_vplyvy_konsolidovane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Majher</dc:creator>
  <cp:lastModifiedBy>Jakub Koško</cp:lastModifiedBy>
  <dcterms:created xsi:type="dcterms:W3CDTF">2019-05-30T05:56:05Z</dcterms:created>
  <dcterms:modified xsi:type="dcterms:W3CDTF">2024-02-29T09:06:46Z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