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Q:\Fiskal\semafor\__web\2024_10\"/>
    </mc:Choice>
  </mc:AlternateContent>
  <xr:revisionPtr revIDLastSave="0" documentId="8_{45169A75-2273-4D58-86F6-BC656AE5ACD1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4" sheetId="9" r:id="rId1"/>
    <sheet name="2024_vplyvy" sheetId="10" r:id="rId2"/>
    <sheet name="2024_vplyvy_konsolidovane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8" i="9" l="1"/>
  <c r="R49" i="9" s="1"/>
  <c r="R9" i="9"/>
  <c r="R10" i="9" s="1"/>
  <c r="Q48" i="9"/>
  <c r="Q49" i="9" s="1"/>
  <c r="Q9" i="9"/>
  <c r="P48" i="9"/>
  <c r="P49" i="9" s="1"/>
  <c r="P9" i="9"/>
  <c r="P10" i="9" s="1"/>
  <c r="O48" i="9"/>
  <c r="O49" i="9" s="1"/>
  <c r="O9" i="9"/>
  <c r="O10" i="9" s="1"/>
  <c r="R94" i="9" l="1"/>
  <c r="Q94" i="9"/>
  <c r="Q1" i="9" s="1"/>
  <c r="Q10" i="9"/>
  <c r="Q2" i="9"/>
  <c r="Q95" i="9"/>
  <c r="P94" i="9"/>
  <c r="P95" i="9" s="1"/>
  <c r="O94" i="9"/>
  <c r="N48" i="9"/>
  <c r="N49" i="9" s="1"/>
  <c r="N9" i="9"/>
  <c r="N10" i="9" s="1"/>
  <c r="M48" i="9"/>
  <c r="M49" i="9" s="1"/>
  <c r="M9" i="9"/>
  <c r="M10" i="9" s="1"/>
  <c r="L48" i="9"/>
  <c r="L49" i="9" s="1"/>
  <c r="L9" i="9"/>
  <c r="K48" i="9"/>
  <c r="K49" i="9" s="1"/>
  <c r="K9" i="9"/>
  <c r="K10" i="9" s="1"/>
  <c r="J48" i="9"/>
  <c r="J49" i="9" s="1"/>
  <c r="J9" i="9"/>
  <c r="J10" i="9" s="1"/>
  <c r="R95" i="9" l="1"/>
  <c r="R1" i="9"/>
  <c r="P1" i="9"/>
  <c r="Q4" i="9" s="1"/>
  <c r="O1" i="9"/>
  <c r="O95" i="9"/>
  <c r="N94" i="9"/>
  <c r="N95" i="9" s="1"/>
  <c r="M94" i="9"/>
  <c r="M95" i="9" s="1"/>
  <c r="L94" i="9"/>
  <c r="L95" i="9" s="1"/>
  <c r="L10" i="9"/>
  <c r="K94" i="9"/>
  <c r="J94" i="9"/>
  <c r="J95" i="9" s="1"/>
  <c r="I48" i="9"/>
  <c r="I49" i="9" s="1"/>
  <c r="G48" i="9"/>
  <c r="G49" i="9" s="1"/>
  <c r="F48" i="9"/>
  <c r="F49" i="9" s="1"/>
  <c r="D48" i="9"/>
  <c r="D49" i="9" s="1"/>
  <c r="I9" i="9"/>
  <c r="G9" i="9"/>
  <c r="F9" i="9"/>
  <c r="F10" i="9" s="1"/>
  <c r="D9" i="9"/>
  <c r="R2" i="9" l="1"/>
  <c r="R3" i="9"/>
  <c r="R4" i="9"/>
  <c r="P4" i="9"/>
  <c r="P2" i="9"/>
  <c r="O2" i="9"/>
  <c r="N1" i="9"/>
  <c r="O4" i="9" s="1"/>
  <c r="M1" i="9"/>
  <c r="M2" i="9" s="1"/>
  <c r="L1" i="9"/>
  <c r="J1" i="9"/>
  <c r="K95" i="9"/>
  <c r="K1" i="9"/>
  <c r="K4" i="9" s="1"/>
  <c r="G94" i="9"/>
  <c r="G1" i="9" s="1"/>
  <c r="I94" i="9"/>
  <c r="I95" i="9" s="1"/>
  <c r="D94" i="9"/>
  <c r="D1" i="9" s="1"/>
  <c r="D10" i="9"/>
  <c r="G10" i="9"/>
  <c r="F94" i="9"/>
  <c r="I10" i="9"/>
  <c r="D2" i="9" l="1"/>
  <c r="Q3" i="9"/>
  <c r="G95" i="9"/>
  <c r="P3" i="9"/>
  <c r="J2" i="9"/>
  <c r="L2" i="9"/>
  <c r="L4" i="9"/>
  <c r="M4" i="9"/>
  <c r="N4" i="9"/>
  <c r="O3" i="9"/>
  <c r="N2" i="9"/>
  <c r="N3" i="9"/>
  <c r="M3" i="9"/>
  <c r="I1" i="9"/>
  <c r="J4" i="9" s="1"/>
  <c r="L3" i="9"/>
  <c r="K2" i="9"/>
  <c r="K3" i="9"/>
  <c r="J3" i="9"/>
  <c r="D95" i="9"/>
  <c r="G4" i="9"/>
  <c r="G3" i="9"/>
  <c r="G2" i="9"/>
  <c r="F95" i="9"/>
  <c r="F1" i="9"/>
  <c r="I3" i="9" l="1"/>
  <c r="I2" i="9"/>
  <c r="F2" i="9"/>
  <c r="F3" i="9"/>
</calcChain>
</file>

<file path=xl/sharedStrings.xml><?xml version="1.0" encoding="utf-8"?>
<sst xmlns="http://schemas.openxmlformats.org/spreadsheetml/2006/main" count="316" uniqueCount="182">
  <si>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</si>
  <si>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</si>
  <si>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</si>
  <si>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</si>
  <si>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</si>
  <si>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</si>
  <si>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</si>
  <si>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</si>
  <si>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</si>
  <si>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</si>
  <si>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</si>
  <si>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</si>
  <si>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</si>
  <si>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</si>
  <si>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</si>
  <si>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</si>
  <si>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</si>
  <si>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</si>
  <si>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</si>
  <si>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</si>
  <si>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</si>
  <si>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</si>
  <si>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</si>
  <si>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</si>
  <si>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</si>
  <si>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</si>
  <si>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</si>
  <si>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</si>
  <si>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</si>
  <si>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</si>
  <si>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</si>
  <si>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</si>
  <si>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</si>
  <si>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</si>
  <si>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</si>
  <si>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</si>
  <si>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</si>
  <si>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</si>
  <si>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</si>
  <si>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</si>
  <si>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</si>
  <si>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</si>
  <si>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</si>
  <si>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</si>
  <si>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</si>
  <si>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</si>
  <si>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</si>
  <si>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</si>
  <si>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</si>
  <si>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</si>
  <si>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</si>
  <si>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</si>
  <si>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</si>
  <si>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</si>
  <si>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</si>
  <si>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</si>
  <si>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</si>
  <si>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</si>
  <si>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</si>
  <si>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</si>
  <si>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</si>
  <si>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</si>
  <si>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</si>
  <si>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</si>
  <si>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</si>
  <si>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</si>
  <si>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</si>
  <si>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</si>
  <si>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</si>
  <si>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</si>
  <si>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</si>
  <si>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</si>
  <si>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</si>
  <si>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</si>
  <si>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</si>
  <si>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</si>
  <si>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</si>
  <si>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</si>
  <si>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</si>
  <si>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</si>
  <si>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</si>
  <si>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</si>
  <si>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</si>
  <si>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</si>
  <si>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</si>
  <si>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</si>
  <si>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</si>
  <si>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</si>
  <si>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</si>
  <si>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</si>
  <si>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</si>
  <si>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</si>
  <si>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</si>
  <si>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</si>
  <si>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</si>
  <si>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</si>
  <si>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</si>
  <si>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</si>
  <si>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</si>
  <si>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</si>
  <si>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</si>
  <si>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</si>
  <si>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</si>
  <si>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</si>
  <si>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</si>
  <si>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</si>
  <si>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</si>
  <si>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</si>
  <si>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</si>
  <si>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</si>
  <si>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</si>
  <si>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</si>
  <si>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</si>
  <si>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</si>
  <si>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</si>
  <si>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</si>
  <si>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</si>
  <si>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</si>
  <si>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</si>
  <si>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</si>
  <si>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</si>
  <si>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</si>
  <si>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</si>
  <si>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</si>
  <si>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</si>
  <si>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</si>
  <si>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</si>
  <si>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</si>
  <si>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</si>
  <si>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</si>
  <si>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</si>
  <si>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</si>
  <si>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</si>
  <si>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</si>
  <si>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</si>
  <si>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</si>
  <si>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</si>
  <si>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</si>
  <si>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</si>
  <si>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</si>
  <si>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</si>
  <si>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</si>
  <si>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</si>
  <si>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</si>
  <si>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</si>
  <si>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</si>
  <si>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</si>
  <si>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</si>
  <si>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</si>
  <si>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</si>
  <si>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</si>
  <si>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</si>
  <si>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</si>
  <si>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</si>
  <si>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</si>
  <si>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Tržby ŽSR</t>
  </si>
  <si>
    <t>Tržby ZSSK</t>
  </si>
  <si>
    <t>Tržby NDS</t>
  </si>
  <si>
    <t>*- pri konsolidácii vylučujeme vplyv transferov medzi subjektami verejnej správy</t>
  </si>
  <si>
    <t>PS 2023-2025</t>
  </si>
  <si>
    <t>NRVS 2023-2025</t>
  </si>
  <si>
    <t>Opatrenia vlády v súvislosti s vojnou na Ukrajine</t>
  </si>
  <si>
    <t>Opatrenia vlády na kompenzáciu cien energií</t>
  </si>
  <si>
    <t>Pozn: vzhľadom na spôsob rozpočtovania kapitálových výdavkov štátneho rozpočtu v údajoch nekonsolidujeme kapitálové transfery zo štátneho rozpočtu do subjektov VS</t>
  </si>
  <si>
    <t>ROK 2024</t>
  </si>
  <si>
    <t>Rozpočet VS 2024</t>
  </si>
  <si>
    <t>2024/01</t>
  </si>
  <si>
    <t>Odhad hospodárenia verejnej správy (ESA 2010, odchýlky od RVS 2024-2026, v mil. eur)</t>
  </si>
  <si>
    <t>Odhad hospodárenia verejnej správy (ESA 2010, odchýlky od RVS 2024-2026, NA KONSOLIDOVANEJ* BÁZE, v mil. eur)</t>
  </si>
  <si>
    <t>2024/02</t>
  </si>
  <si>
    <t>2024/03</t>
  </si>
  <si>
    <t>2024/04</t>
  </si>
  <si>
    <t>2024/05</t>
  </si>
  <si>
    <t>2024/06</t>
  </si>
  <si>
    <t>Porovnanie voči schválenému RVS 2024</t>
  </si>
  <si>
    <r>
      <t xml:space="preserve">Odchýlky od </t>
    </r>
    <r>
      <rPr>
        <b/>
        <sz val="11"/>
        <color rgb="FFDCB47B"/>
        <rFont val="Calibri"/>
        <family val="2"/>
        <scheme val="minor"/>
      </rPr>
      <t>PS 2024-2027</t>
    </r>
  </si>
  <si>
    <t>2024/07</t>
  </si>
  <si>
    <t>2024/08</t>
  </si>
  <si>
    <r>
      <t>Odchýlky od</t>
    </r>
    <r>
      <rPr>
        <b/>
        <sz val="11"/>
        <color rgb="FFDCB47B"/>
        <rFont val="Calibri"/>
        <family val="2"/>
        <scheme val="minor"/>
      </rPr>
      <t xml:space="preserve"> </t>
    </r>
    <r>
      <rPr>
        <b/>
        <sz val="11"/>
        <color theme="4"/>
        <rFont val="Calibri"/>
        <family val="2"/>
        <scheme val="minor"/>
      </rPr>
      <t>2024 OS 2Q</t>
    </r>
  </si>
  <si>
    <t>2024/09</t>
  </si>
  <si>
    <t>2024/10</t>
  </si>
  <si>
    <t>Odchýlky od NRVS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</si>
</sst>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8"/>
      <name val="Calibri"/>
      <family val="2"/>
      <scheme val="minor"/>
    </font>
    <font>
      <b/>
      <sz val="11"/>
      <color rgb="FF13B5EA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13B5EA"/>
      <name val="Calibri"/>
      <family val="2"/>
      <scheme val="minor"/>
    </font>
    <font>
      <b/>
      <sz val="11"/>
      <color rgb="FFDCB47B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10" fillId="0" borderId="0"/>
    <xf numFmtId="0" fontId="12" fillId="0" borderId="0"/>
    <xf numFmtId="0" fontId="12" fillId="0" borderId="0"/>
    <xf numFmtId="164" fontId="17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3" fillId="0" borderId="0"/>
    <xf numFmtId="0" fontId="3" fillId="0" borderId="0"/>
    <xf numFmtId="164" fontId="17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3" borderId="0" xfId="1" applyFont="1" applyFill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3" fillId="0" borderId="0" xfId="2" applyFont="1" applyAlignment="1">
      <alignment vertical="center"/>
    </xf>
    <xf numFmtId="3" fontId="14" fillId="2" borderId="0" xfId="0" applyNumberFormat="1" applyFont="1" applyFill="1"/>
    <xf numFmtId="3" fontId="14" fillId="0" borderId="0" xfId="0" applyNumberFormat="1" applyFont="1"/>
    <xf numFmtId="0" fontId="15" fillId="0" borderId="0" xfId="2" applyFont="1" applyAlignment="1">
      <alignment horizontal="left" vertical="center" indent="1"/>
    </xf>
    <xf numFmtId="3" fontId="6" fillId="2" borderId="0" xfId="0" applyNumberFormat="1" applyFont="1" applyFill="1"/>
    <xf numFmtId="0" fontId="15" fillId="0" borderId="0" xfId="2" applyFont="1" applyAlignment="1">
      <alignment horizontal="left" vertical="center" indent="2"/>
    </xf>
    <xf numFmtId="0" fontId="15" fillId="0" borderId="0" xfId="2" applyFont="1" applyAlignment="1">
      <alignment horizontal="left" vertical="center" indent="3"/>
    </xf>
    <xf numFmtId="0" fontId="11" fillId="3" borderId="0" xfId="2" applyFont="1" applyFill="1" applyAlignment="1">
      <alignment horizontal="left" vertical="center"/>
    </xf>
    <xf numFmtId="3" fontId="11" fillId="2" borderId="0" xfId="0" applyNumberFormat="1" applyFont="1" applyFill="1"/>
    <xf numFmtId="0" fontId="16" fillId="0" borderId="0" xfId="0" applyFont="1"/>
    <xf numFmtId="0" fontId="16" fillId="0" borderId="0" xfId="2" applyFont="1" applyAlignment="1">
      <alignment vertical="center"/>
    </xf>
    <xf numFmtId="3" fontId="16" fillId="2" borderId="0" xfId="0" applyNumberFormat="1" applyFont="1" applyFill="1"/>
    <xf numFmtId="3" fontId="16" fillId="0" borderId="0" xfId="0" applyNumberFormat="1" applyFont="1"/>
    <xf numFmtId="4" fontId="16" fillId="0" borderId="0" xfId="0" applyNumberFormat="1" applyFont="1"/>
    <xf numFmtId="0" fontId="15" fillId="0" borderId="0" xfId="2" applyFont="1" applyAlignment="1">
      <alignment horizontal="left" vertical="center" indent="4"/>
    </xf>
    <xf numFmtId="4" fontId="11" fillId="2" borderId="0" xfId="0" applyNumberFormat="1" applyFont="1" applyFill="1"/>
    <xf numFmtId="3" fontId="4" fillId="0" borderId="1" xfId="0" applyNumberFormat="1" applyFont="1" applyBorder="1" applyAlignment="1">
      <alignment horizontal="left"/>
    </xf>
    <xf numFmtId="0" fontId="15" fillId="0" borderId="0" xfId="2" applyFont="1" applyAlignment="1">
      <alignment horizontal="left" vertical="center"/>
    </xf>
    <xf numFmtId="0" fontId="21" fillId="3" borderId="0" xfId="2" applyFont="1" applyFill="1" applyAlignment="1">
      <alignment horizontal="left" vertical="center"/>
    </xf>
    <xf numFmtId="0" fontId="21" fillId="2" borderId="0" xfId="0" applyFont="1" applyFill="1" applyAlignment="1">
      <alignment horizontal="right"/>
    </xf>
    <xf numFmtId="0" fontId="20" fillId="0" borderId="0" xfId="2" applyFont="1" applyAlignment="1">
      <alignment vertical="center"/>
    </xf>
    <xf numFmtId="3" fontId="20" fillId="0" borderId="0" xfId="0" applyNumberFormat="1" applyFont="1"/>
    <xf numFmtId="0" fontId="22" fillId="0" borderId="0" xfId="2" applyFont="1" applyAlignment="1">
      <alignment horizontal="left" vertical="center" indent="1"/>
    </xf>
    <xf numFmtId="3" fontId="0" fillId="0" borderId="0" xfId="0" applyNumberFormat="1"/>
    <xf numFmtId="3" fontId="21" fillId="2" borderId="0" xfId="0" applyNumberFormat="1" applyFont="1" applyFill="1"/>
    <xf numFmtId="0" fontId="20" fillId="0" borderId="0" xfId="6" applyFont="1" applyAlignment="1">
      <alignment vertical="top"/>
    </xf>
    <xf numFmtId="0" fontId="23" fillId="0" borderId="0" xfId="6" applyFont="1" applyAlignment="1">
      <alignment vertical="top"/>
    </xf>
    <xf numFmtId="0" fontId="11" fillId="4" borderId="0" xfId="0" applyFont="1" applyFill="1" applyAlignment="1">
      <alignment horizontal="right"/>
    </xf>
    <xf numFmtId="3" fontId="11" fillId="4" borderId="0" xfId="0" applyNumberFormat="1" applyFont="1" applyFill="1"/>
    <xf numFmtId="3" fontId="1" fillId="0" borderId="0" xfId="0" applyNumberFormat="1" applyFont="1" applyAlignment="1">
      <alignment horizontal="left"/>
    </xf>
    <xf numFmtId="3" fontId="0" fillId="0" borderId="2" xfId="0" applyNumberFormat="1" applyBorder="1" applyAlignment="1">
      <alignment horizontal="right"/>
    </xf>
    <xf numFmtId="0" fontId="11" fillId="5" borderId="0" xfId="0" applyFont="1" applyFill="1" applyAlignment="1">
      <alignment horizontal="right"/>
    </xf>
    <xf numFmtId="3" fontId="11" fillId="5" borderId="0" xfId="0" applyNumberFormat="1" applyFont="1" applyFill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204D3077-8FB0-4902-9E1E-E0F192D07A5A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Motí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9ECF-1244-456A-B85A-4B6141A11460}">
  <sheetPr>
    <tabColor rgb="FF13B5EA"/>
  </sheetPr>
  <dimension ref="A1:R96"/>
  <sheetViews>
    <sheetView showGridLines="0" tabSelected="1" zoomScaleNormal="100" workbookViewId="0">
      <pane xSplit="3" ySplit="8" topLeftCell="M9" activePane="bottomRight" state="frozen"/>
      <selection pane="topRight" activeCell="D1" sqref="D1"/>
      <selection pane="bottomLeft" activeCell="A7" sqref="A7"/>
      <selection pane="bottomRight"/>
    </sheetView>
  </sheetViews>
  <sheetFormatPr defaultColWidth="9.33203125" defaultRowHeight="15" customHeight="1" x14ac:dyDescent="0.3"/>
  <cols>
    <col min="1" max="1" width="2.6640625" customWidth="1"/>
    <col min="2" max="2" width="49.5546875" customWidth="1"/>
    <col min="3" max="3" width="0.6640625" customWidth="1"/>
    <col min="4" max="4" width="16.6640625" customWidth="1"/>
    <col min="5" max="5" width="0.6640625" customWidth="1"/>
    <col min="6" max="7" width="14.6640625" hidden="1" customWidth="1"/>
    <col min="8" max="8" width="0.6640625" customWidth="1"/>
    <col min="9" max="18" width="16.6640625" customWidth="1"/>
  </cols>
  <sheetData>
    <row r="1" spans="1:18" ht="15" customHeight="1" thickBot="1" x14ac:dyDescent="0.35">
      <c r="A1" s="1"/>
      <c r="B1" s="1"/>
      <c r="D1" s="2">
        <f>D94</f>
        <v>-7840.7060000000129</v>
      </c>
      <c r="E1" s="3"/>
      <c r="F1" s="2">
        <f>F94</f>
        <v>0</v>
      </c>
      <c r="G1" s="2">
        <f>G94</f>
        <v>0</v>
      </c>
      <c r="H1" s="3"/>
      <c r="I1" s="2">
        <f t="shared" ref="I1:J1" si="0">I94</f>
        <v>-7877.7920037165313</v>
      </c>
      <c r="J1" s="2">
        <f t="shared" si="0"/>
        <v>-7615.5715544573759</v>
      </c>
      <c r="K1" s="2">
        <f t="shared" ref="K1:L1" si="1">K94</f>
        <v>-7482.770036331829</v>
      </c>
      <c r="L1" s="2">
        <f t="shared" si="1"/>
        <v>-7586.9619447338846</v>
      </c>
      <c r="M1" s="2">
        <f t="shared" ref="M1:N1" si="2">M94</f>
        <v>-7390.7253577748779</v>
      </c>
      <c r="N1" s="2">
        <f t="shared" si="2"/>
        <v>-7078.4314426920537</v>
      </c>
      <c r="O1" s="2">
        <f t="shared" ref="O1:P1" si="3">O94</f>
        <v>-7173.8662987684656</v>
      </c>
      <c r="P1" s="2">
        <f t="shared" si="3"/>
        <v>-7372.9395488428854</v>
      </c>
      <c r="Q1" s="2">
        <f t="shared" ref="Q1:R1" si="4">Q94</f>
        <v>-7632.3139356342872</v>
      </c>
      <c r="R1" s="2">
        <f t="shared" si="4"/>
        <v>-7616.7646507429745</v>
      </c>
    </row>
    <row r="2" spans="1:18" ht="15" customHeight="1" x14ac:dyDescent="0.3">
      <c r="A2" s="1"/>
      <c r="B2" s="34" t="s">
        <v>126</v>
      </c>
      <c r="C2" s="4"/>
      <c r="D2" s="5" t="str">
        <f>TEXT(ROUND(D1,0),"# ###")&amp;" mil.eur"</f>
        <v>-7 841 mil.eur</v>
      </c>
      <c r="E2" s="4"/>
      <c r="F2" s="5" t="str">
        <f>TEXT(ROUND(F1,0),"# ###")&amp;" mil.eur"</f>
        <v xml:space="preserve"> mil.eur</v>
      </c>
      <c r="G2" s="5" t="str">
        <f>TEXT(ROUND(G1,0),"# ###")&amp;" mil.eur"</f>
        <v xml:space="preserve"> mil.eur</v>
      </c>
      <c r="H2" s="4"/>
      <c r="I2" s="5" t="str">
        <f t="shared" ref="I2:J2" si="5">TEXT(ROUND(I1,0),"# ###")&amp;" mil.eur"</f>
        <v>-7 878 mil.eur</v>
      </c>
      <c r="J2" s="5" t="str">
        <f t="shared" si="5"/>
        <v>-7 616 mil.eur</v>
      </c>
      <c r="K2" s="5" t="str">
        <f t="shared" ref="K2:L2" si="6">TEXT(ROUND(K1,0),"# ###")&amp;" mil.eur"</f>
        <v>-7 483 mil.eur</v>
      </c>
      <c r="L2" s="5" t="str">
        <f t="shared" si="6"/>
        <v>-7 587 mil.eur</v>
      </c>
      <c r="M2" s="5" t="str">
        <f t="shared" ref="M2:N2" si="7">TEXT(ROUND(M1,0),"# ###")&amp;" mil.eur"</f>
        <v>-7 391 mil.eur</v>
      </c>
      <c r="N2" s="5" t="str">
        <f t="shared" si="7"/>
        <v>-7 078 mil.eur</v>
      </c>
      <c r="O2" s="5" t="str">
        <f t="shared" ref="O2:P2" si="8">TEXT(ROUND(O1,0),"# ###")&amp;" mil.eur"</f>
        <v>-7 174 mil.eur</v>
      </c>
      <c r="P2" s="5" t="str">
        <f t="shared" si="8"/>
        <v>-7 373 mil.eur</v>
      </c>
      <c r="Q2" s="5" t="str">
        <f t="shared" ref="Q2:R2" si="9">TEXT(ROUND(Q1,0),"# ###")&amp;" mil.eur"</f>
        <v>-7 632 mil.eur</v>
      </c>
      <c r="R2" s="5" t="str">
        <f t="shared" si="9"/>
        <v>-7 617 mil.eur</v>
      </c>
    </row>
    <row r="3" spans="1:18" ht="15" customHeight="1" x14ac:dyDescent="0.3">
      <c r="A3" s="1"/>
      <c r="B3" s="47" t="s">
        <v>174</v>
      </c>
      <c r="C3" s="6"/>
      <c r="D3" s="7"/>
      <c r="E3" s="6"/>
      <c r="F3" s="7" t="str">
        <f>IF(F1-$D$1&gt;0,"+","")&amp;TEXT(ROUND((F1-$D$1),0),"# ###")&amp;" mil.eur"</f>
        <v>+7 841 mil.eur</v>
      </c>
      <c r="G3" s="7" t="str">
        <f>IF(G1-$D$1&gt;0,"+","")&amp;TEXT(ROUND((G1-$D$1),0),"# ###")&amp;" mil.eur"</f>
        <v>+7 841 mil.eur</v>
      </c>
      <c r="H3" s="6"/>
      <c r="I3" s="7" t="str">
        <f t="shared" ref="I3:J3" si="10">IF(I1-$D$1&gt;0,"+","")&amp;TEXT(ROUND((I1-$D$1),0),"# ###")&amp;" mil.eur"</f>
        <v>-37 mil.eur</v>
      </c>
      <c r="J3" s="7" t="str">
        <f t="shared" si="10"/>
        <v>+225 mil.eur</v>
      </c>
      <c r="K3" s="7" t="str">
        <f t="shared" ref="K3:L3" si="11">IF(K1-$D$1&gt;0,"+","")&amp;TEXT(ROUND((K1-$D$1),0),"# ###")&amp;" mil.eur"</f>
        <v>+358 mil.eur</v>
      </c>
      <c r="L3" s="7" t="str">
        <f t="shared" si="11"/>
        <v>+254 mil.eur</v>
      </c>
      <c r="M3" s="7" t="str">
        <f t="shared" ref="M3:N3" si="12">IF(M1-$D$1&gt;0,"+","")&amp;TEXT(ROUND((M1-$D$1),0),"# ###")&amp;" mil.eur"</f>
        <v>+450 mil.eur</v>
      </c>
      <c r="N3" s="7" t="str">
        <f t="shared" si="12"/>
        <v>+762 mil.eur</v>
      </c>
      <c r="O3" s="7" t="str">
        <f t="shared" ref="O3:P3" si="13">IF(O1-$D$1&gt;0,"+","")&amp;TEXT(ROUND((O1-$D$1),0),"# ###")&amp;" mil.eur"</f>
        <v>+667 mil.eur</v>
      </c>
      <c r="P3" s="7" t="str">
        <f t="shared" si="13"/>
        <v>+468 mil.eur</v>
      </c>
      <c r="Q3" s="7" t="str">
        <f t="shared" ref="Q3:R3" si="14">IF(Q1-$D$1&gt;0,"+","")&amp;TEXT(ROUND((Q1-$D$1),0),"# ###")&amp;" mil.eur"</f>
        <v>+208 mil.eur</v>
      </c>
      <c r="R3" s="7" t="str">
        <f t="shared" si="14"/>
        <v>+224 mil.eur</v>
      </c>
    </row>
    <row r="4" spans="1:18" ht="15" customHeight="1" thickBot="1" x14ac:dyDescent="0.35">
      <c r="A4" s="1"/>
      <c r="B4" s="8" t="s">
        <v>0</v>
      </c>
      <c r="C4" s="9"/>
      <c r="D4" s="10"/>
      <c r="E4" s="9"/>
      <c r="F4" s="10"/>
      <c r="G4" s="10" t="e">
        <f>IF(G1-#REF!&gt;0,"+","")&amp;TEXT(ROUND((G1-#REF!),0),"# ###")&amp;" mil.eur"</f>
        <v>#REF!</v>
      </c>
      <c r="H4" s="9"/>
      <c r="I4" s="10"/>
      <c r="J4" s="48" t="str">
        <f t="shared" ref="J4" si="15">IF(J1-I1&gt;0,"+","")&amp;TEXT(ROUND((J1-I1),0),"# ###")&amp;" mil.eur"</f>
        <v>+262 mil.eur</v>
      </c>
      <c r="K4" s="48" t="str">
        <f t="shared" ref="K4" si="16">IF(K1-J1&gt;0,"+","")&amp;TEXT(ROUND((K1-J1),0),"# ###")&amp;" mil.eur"</f>
        <v>+133 mil.eur</v>
      </c>
      <c r="L4" s="48" t="str">
        <f t="shared" ref="L4" si="17">IF(L1-K1&gt;0,"+","")&amp;TEXT(ROUND((L1-K1),0),"# ###")&amp;" mil.eur"</f>
        <v>-104 mil.eur</v>
      </c>
      <c r="M4" s="48" t="str">
        <f t="shared" ref="M4" si="18">IF(M1-L1&gt;0,"+","")&amp;TEXT(ROUND((M1-L1),0),"# ###")&amp;" mil.eur"</f>
        <v>+196 mil.eur</v>
      </c>
      <c r="N4" s="48" t="str">
        <f t="shared" ref="N4:R4" si="19">IF(N1-M1&gt;0,"+","")&amp;TEXT(ROUND((N1-M1),0),"# ###")&amp;" mil.eur"</f>
        <v>+312 mil.eur</v>
      </c>
      <c r="O4" s="48" t="str">
        <f t="shared" si="19"/>
        <v>-95 mil.eur</v>
      </c>
      <c r="P4" s="48" t="str">
        <f t="shared" si="19"/>
        <v>-199 mil.eur</v>
      </c>
      <c r="Q4" s="48" t="str">
        <f t="shared" si="19"/>
        <v>-259 mil.eur</v>
      </c>
      <c r="R4" s="48" t="str">
        <f t="shared" si="19"/>
        <v>+16 mil.eur</v>
      </c>
    </row>
    <row r="5" spans="1:18" ht="15" customHeight="1" x14ac:dyDescent="0.3">
      <c r="A5" s="1"/>
      <c r="B5" s="51" t="s">
        <v>164</v>
      </c>
      <c r="C5" s="1"/>
      <c r="D5" s="1"/>
      <c r="E5" s="1"/>
      <c r="F5" s="11"/>
      <c r="G5" s="11"/>
      <c r="H5" s="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" customHeight="1" thickBot="1" x14ac:dyDescent="0.35">
      <c r="A6" s="1"/>
      <c r="B6" s="52"/>
      <c r="C6" s="1"/>
      <c r="D6" s="1"/>
      <c r="E6" s="1"/>
      <c r="F6" s="11"/>
      <c r="G6" s="11"/>
      <c r="H6" s="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" customHeight="1" thickBot="1" x14ac:dyDescent="0.35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4"/>
      <c r="I7" s="15" t="s">
        <v>3</v>
      </c>
      <c r="J7" s="15" t="s">
        <v>3</v>
      </c>
      <c r="K7" s="15" t="s">
        <v>3</v>
      </c>
      <c r="L7" s="15" t="s">
        <v>3</v>
      </c>
      <c r="M7" s="15" t="s">
        <v>3</v>
      </c>
      <c r="N7" s="15" t="s">
        <v>3</v>
      </c>
      <c r="O7" s="15" t="s">
        <v>3</v>
      </c>
      <c r="P7" s="15" t="s">
        <v>3</v>
      </c>
      <c r="Q7" s="15" t="s">
        <v>3</v>
      </c>
      <c r="R7" s="15" t="s">
        <v>3</v>
      </c>
    </row>
    <row r="8" spans="1:18" ht="15" customHeight="1" x14ac:dyDescent="0.3">
      <c r="A8" s="1"/>
      <c r="B8" s="16" t="s">
        <v>77</v>
      </c>
      <c r="C8" s="17"/>
      <c r="D8" s="17" t="s">
        <v>165</v>
      </c>
      <c r="E8" s="17"/>
      <c r="F8" s="17" t="s">
        <v>159</v>
      </c>
      <c r="G8" s="17" t="s">
        <v>160</v>
      </c>
      <c r="H8" s="17"/>
      <c r="I8" s="17" t="s">
        <v>166</v>
      </c>
      <c r="J8" s="17" t="s">
        <v>169</v>
      </c>
      <c r="K8" s="17" t="s">
        <v>170</v>
      </c>
      <c r="L8" s="17" t="s">
        <v>171</v>
      </c>
      <c r="M8" s="17" t="s">
        <v>172</v>
      </c>
      <c r="N8" s="17" t="s">
        <v>173</v>
      </c>
      <c r="O8" s="17" t="s">
        <v>176</v>
      </c>
      <c r="P8" s="17" t="s">
        <v>177</v>
      </c>
      <c r="Q8" s="17" t="s">
        <v>179</v>
      </c>
      <c r="R8" s="17" t="s">
        <v>180</v>
      </c>
    </row>
    <row r="9" spans="1:18" s="27" customFormat="1" ht="15" customHeight="1" x14ac:dyDescent="0.3">
      <c r="B9" s="28" t="s">
        <v>79</v>
      </c>
      <c r="C9" s="29"/>
      <c r="D9" s="30">
        <f>D11+D31+D36+D43</f>
        <v>53480.522999999994</v>
      </c>
      <c r="E9" s="29"/>
      <c r="F9" s="30">
        <f>F11+F31+F36+F43</f>
        <v>0</v>
      </c>
      <c r="G9" s="30">
        <f>G11+G31+G36+G43</f>
        <v>0</v>
      </c>
      <c r="H9" s="29"/>
      <c r="I9" s="30">
        <f t="shared" ref="I9:J9" si="20">I11+I31+I36+I43</f>
        <v>53692.739364101471</v>
      </c>
      <c r="J9" s="30">
        <f t="shared" si="20"/>
        <v>53714.383017738059</v>
      </c>
      <c r="K9" s="30">
        <f t="shared" ref="K9:L9" si="21">K11+K31+K36+K43</f>
        <v>53814.241532807035</v>
      </c>
      <c r="L9" s="30">
        <f t="shared" si="21"/>
        <v>53981.769385391402</v>
      </c>
      <c r="M9" s="30">
        <f t="shared" ref="M9:N9" si="22">M11+M31+M36+M43</f>
        <v>54335.880646592421</v>
      </c>
      <c r="N9" s="30">
        <f t="shared" si="22"/>
        <v>54812.351350434394</v>
      </c>
      <c r="O9" s="30">
        <f t="shared" ref="O9:P9" si="23">O11+O31+O36+O43</f>
        <v>54711.380305711282</v>
      </c>
      <c r="P9" s="30">
        <f t="shared" si="23"/>
        <v>54631.4843469271</v>
      </c>
      <c r="Q9" s="30">
        <f t="shared" ref="Q9:R9" si="24">Q11+Q31+Q36+Q43</f>
        <v>54178.042190117645</v>
      </c>
      <c r="R9" s="30">
        <f t="shared" si="24"/>
        <v>54010.197548734017</v>
      </c>
    </row>
    <row r="10" spans="1:18" s="27" customFormat="1" ht="15" customHeight="1" x14ac:dyDescent="0.3">
      <c r="B10" s="28" t="s">
        <v>7</v>
      </c>
      <c r="C10" s="29"/>
      <c r="D10" s="31">
        <f>D9/D$96*100</f>
        <v>40.720659540316376</v>
      </c>
      <c r="E10" s="29"/>
      <c r="F10" s="31" t="e">
        <f>F9/F$96*100</f>
        <v>#DIV/0!</v>
      </c>
      <c r="G10" s="31" t="e">
        <f>G9/G$96*100</f>
        <v>#DIV/0!</v>
      </c>
      <c r="H10" s="29"/>
      <c r="I10" s="31">
        <f t="shared" ref="I10:J10" si="25">I9/I$96*100</f>
        <v>41.821172291558277</v>
      </c>
      <c r="J10" s="31">
        <f t="shared" si="25"/>
        <v>41.838030492098518</v>
      </c>
      <c r="K10" s="31">
        <f t="shared" ref="K10:L10" si="26">K9/K$96*100</f>
        <v>41.676889413391962</v>
      </c>
      <c r="L10" s="31">
        <f t="shared" si="26"/>
        <v>41.583134919452583</v>
      </c>
      <c r="M10" s="31">
        <f t="shared" ref="M10:N10" si="27">M9/M$96*100</f>
        <v>41.855913239220008</v>
      </c>
      <c r="N10" s="31">
        <f t="shared" si="27"/>
        <v>41.945328282484347</v>
      </c>
      <c r="O10" s="31">
        <f t="shared" ref="O10:P10" si="28">O9/O$96*100</f>
        <v>41.868059865538335</v>
      </c>
      <c r="P10" s="31">
        <f t="shared" si="28"/>
        <v>41.806919225936504</v>
      </c>
      <c r="Q10" s="31">
        <f t="shared" ref="Q10:R10" si="29">Q9/Q$96*100</f>
        <v>41.149744904985042</v>
      </c>
      <c r="R10" s="31">
        <f t="shared" si="29"/>
        <v>41.163246409041179</v>
      </c>
    </row>
    <row r="11" spans="1:18" ht="15" customHeight="1" x14ac:dyDescent="0.3">
      <c r="A11" s="1"/>
      <c r="B11" s="18" t="s">
        <v>8</v>
      </c>
      <c r="C11" s="19"/>
      <c r="D11" s="20">
        <v>25806.641</v>
      </c>
      <c r="E11" s="19"/>
      <c r="F11" s="20"/>
      <c r="G11" s="20"/>
      <c r="H11" s="19"/>
      <c r="I11" s="20">
        <v>25522.534944003361</v>
      </c>
      <c r="J11" s="20">
        <v>25485.523974350683</v>
      </c>
      <c r="K11" s="20">
        <v>25293.774266355667</v>
      </c>
      <c r="L11" s="20">
        <v>25279.208266355665</v>
      </c>
      <c r="M11" s="20">
        <v>25307.35534538373</v>
      </c>
      <c r="N11" s="20">
        <v>25797.496965383725</v>
      </c>
      <c r="O11" s="20">
        <v>25762.553062383726</v>
      </c>
      <c r="P11" s="20">
        <v>25743.001273624159</v>
      </c>
      <c r="Q11" s="20">
        <v>25648.622587463884</v>
      </c>
      <c r="R11" s="20">
        <v>25615.083770266705</v>
      </c>
    </row>
    <row r="12" spans="1:18" ht="15" customHeight="1" x14ac:dyDescent="0.3">
      <c r="A12" s="1"/>
      <c r="B12" s="21" t="s">
        <v>9</v>
      </c>
      <c r="C12" s="22"/>
      <c r="D12" s="11">
        <v>15385.663</v>
      </c>
      <c r="E12" s="22"/>
      <c r="F12" s="11"/>
      <c r="G12" s="11"/>
      <c r="H12" s="22"/>
      <c r="I12" s="11">
        <v>15120.938626775254</v>
      </c>
      <c r="J12" s="11">
        <v>15113.503536506285</v>
      </c>
      <c r="K12" s="11">
        <v>14938.051541389643</v>
      </c>
      <c r="L12" s="11">
        <v>15102.947541389643</v>
      </c>
      <c r="M12" s="11">
        <v>15109.201787515445</v>
      </c>
      <c r="N12" s="11">
        <v>15281.499482514444</v>
      </c>
      <c r="O12" s="11">
        <v>15236.661775894443</v>
      </c>
      <c r="P12" s="11">
        <v>15091.671522151331</v>
      </c>
      <c r="Q12" s="11">
        <v>15018.828305927513</v>
      </c>
      <c r="R12" s="11">
        <v>15027.392345422206</v>
      </c>
    </row>
    <row r="13" spans="1:18" ht="15" customHeight="1" x14ac:dyDescent="0.3">
      <c r="A13" s="1"/>
      <c r="B13" s="23" t="s">
        <v>10</v>
      </c>
      <c r="C13" s="22"/>
      <c r="D13" s="11">
        <v>10081.564</v>
      </c>
      <c r="E13" s="22"/>
      <c r="F13" s="11"/>
      <c r="G13" s="11"/>
      <c r="H13" s="22"/>
      <c r="I13" s="11">
        <v>10126</v>
      </c>
      <c r="J13" s="11">
        <v>10160</v>
      </c>
      <c r="K13" s="11">
        <v>10028</v>
      </c>
      <c r="L13" s="11">
        <v>10028</v>
      </c>
      <c r="M13" s="11">
        <v>10028</v>
      </c>
      <c r="N13" s="11">
        <v>10060</v>
      </c>
      <c r="O13" s="11">
        <v>10000</v>
      </c>
      <c r="P13" s="11">
        <v>9900</v>
      </c>
      <c r="Q13" s="11">
        <v>9800</v>
      </c>
      <c r="R13" s="11">
        <v>9800</v>
      </c>
    </row>
    <row r="14" spans="1:18" ht="15" customHeight="1" x14ac:dyDescent="0.3">
      <c r="A14" s="1"/>
      <c r="B14" s="23" t="s">
        <v>11</v>
      </c>
      <c r="C14" s="22"/>
      <c r="D14" s="11">
        <v>3060.3789999999999</v>
      </c>
      <c r="E14" s="22"/>
      <c r="F14" s="11"/>
      <c r="G14" s="11"/>
      <c r="H14" s="22"/>
      <c r="I14" s="11">
        <v>2715.3799999999997</v>
      </c>
      <c r="J14" s="11">
        <v>2723.28</v>
      </c>
      <c r="K14" s="11">
        <v>2722.8799999999997</v>
      </c>
      <c r="L14" s="11">
        <v>2726.18</v>
      </c>
      <c r="M14" s="11">
        <v>2725.98</v>
      </c>
      <c r="N14" s="11">
        <v>2737.98</v>
      </c>
      <c r="O14" s="11">
        <v>2748.9800000000005</v>
      </c>
      <c r="P14" s="11">
        <v>2738.9800000000005</v>
      </c>
      <c r="Q14" s="11">
        <v>2724.1800000000003</v>
      </c>
      <c r="R14" s="11">
        <v>2715.19</v>
      </c>
    </row>
    <row r="15" spans="1:18" ht="15" customHeight="1" x14ac:dyDescent="0.3">
      <c r="A15" s="1"/>
      <c r="B15" s="23" t="s">
        <v>139</v>
      </c>
      <c r="C15" s="22"/>
      <c r="D15" s="11">
        <v>482.62099999999998</v>
      </c>
      <c r="E15" s="22"/>
      <c r="F15" s="11"/>
      <c r="G15" s="11"/>
      <c r="H15" s="22"/>
      <c r="I15" s="11">
        <v>563.15170699953183</v>
      </c>
      <c r="J15" s="11">
        <v>554.36604676000002</v>
      </c>
      <c r="K15" s="11">
        <v>554.408516007</v>
      </c>
      <c r="L15" s="11">
        <v>554.408516007</v>
      </c>
      <c r="M15" s="11">
        <v>563.77895844400007</v>
      </c>
      <c r="N15" s="11">
        <v>573.211333083</v>
      </c>
      <c r="O15" s="11">
        <v>573.211333083</v>
      </c>
      <c r="P15" s="11">
        <v>587.31277304299999</v>
      </c>
      <c r="Q15" s="11">
        <v>592.31277304299999</v>
      </c>
      <c r="R15" s="11">
        <v>592.11277304299995</v>
      </c>
    </row>
    <row r="16" spans="1:18" ht="15" customHeight="1" x14ac:dyDescent="0.3">
      <c r="A16" s="1"/>
      <c r="B16" s="23" t="s">
        <v>140</v>
      </c>
      <c r="C16" s="22"/>
      <c r="D16" s="11">
        <v>0</v>
      </c>
      <c r="E16" s="22"/>
      <c r="F16" s="11"/>
      <c r="G16" s="11"/>
      <c r="H16" s="22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</row>
    <row r="17" spans="1:18" ht="15" customHeight="1" x14ac:dyDescent="0.3">
      <c r="A17" s="1"/>
      <c r="B17" s="23" t="s">
        <v>141</v>
      </c>
      <c r="C17" s="22"/>
      <c r="D17" s="11">
        <v>333.21899999999999</v>
      </c>
      <c r="E17" s="22"/>
      <c r="F17" s="11"/>
      <c r="G17" s="11"/>
      <c r="H17" s="22"/>
      <c r="I17" s="11">
        <v>331.03500000000003</v>
      </c>
      <c r="J17" s="11">
        <v>334.00856299999998</v>
      </c>
      <c r="K17" s="11">
        <v>327.00856299999998</v>
      </c>
      <c r="L17" s="11">
        <v>327.00856299999998</v>
      </c>
      <c r="M17" s="11">
        <v>327.00856299999998</v>
      </c>
      <c r="N17" s="11">
        <v>354.00856299999998</v>
      </c>
      <c r="O17" s="11">
        <v>343.00856299999998</v>
      </c>
      <c r="P17" s="11">
        <v>345.00856299999998</v>
      </c>
      <c r="Q17" s="11">
        <v>345.00856299999998</v>
      </c>
      <c r="R17" s="11">
        <v>350.00856299999998</v>
      </c>
    </row>
    <row r="18" spans="1:18" ht="15" customHeight="1" x14ac:dyDescent="0.3">
      <c r="A18" s="1"/>
      <c r="B18" s="23" t="s">
        <v>142</v>
      </c>
      <c r="C18" s="22"/>
      <c r="D18" s="11">
        <v>139.916</v>
      </c>
      <c r="E18" s="22"/>
      <c r="F18" s="11"/>
      <c r="G18" s="11"/>
      <c r="H18" s="22"/>
      <c r="I18" s="11">
        <v>137.30000000000001</v>
      </c>
      <c r="J18" s="11">
        <v>137.30000000000001</v>
      </c>
      <c r="K18" s="11">
        <v>137.69999999999999</v>
      </c>
      <c r="L18" s="11">
        <v>137.69999999999999</v>
      </c>
      <c r="M18" s="11">
        <v>138.69999999999999</v>
      </c>
      <c r="N18" s="11">
        <v>139.69999999999999</v>
      </c>
      <c r="O18" s="11">
        <v>138.30000000000001</v>
      </c>
      <c r="P18" s="11">
        <v>140.69999999999999</v>
      </c>
      <c r="Q18" s="11">
        <v>139.5</v>
      </c>
      <c r="R18" s="11">
        <v>140.69999999999999</v>
      </c>
    </row>
    <row r="19" spans="1:18" ht="15" customHeight="1" x14ac:dyDescent="0.3">
      <c r="A19" s="1"/>
      <c r="B19" s="23" t="s">
        <v>143</v>
      </c>
      <c r="C19" s="22"/>
      <c r="D19" s="11">
        <v>383.93099999999998</v>
      </c>
      <c r="E19" s="22"/>
      <c r="F19" s="11"/>
      <c r="G19" s="11"/>
      <c r="H19" s="22"/>
      <c r="I19" s="11">
        <v>391</v>
      </c>
      <c r="J19" s="11">
        <v>387</v>
      </c>
      <c r="K19" s="11">
        <v>387</v>
      </c>
      <c r="L19" s="11">
        <v>383.18400000000003</v>
      </c>
      <c r="M19" s="11">
        <v>383.18400000000003</v>
      </c>
      <c r="N19" s="11">
        <v>383.18400000000003</v>
      </c>
      <c r="O19" s="11">
        <v>383.18400000000003</v>
      </c>
      <c r="P19" s="11">
        <v>383.18400000000003</v>
      </c>
      <c r="Q19" s="11">
        <v>383.18400000000003</v>
      </c>
      <c r="R19" s="11">
        <v>383.18400000000003</v>
      </c>
    </row>
    <row r="20" spans="1:18" ht="15" customHeight="1" x14ac:dyDescent="0.3">
      <c r="A20" s="1"/>
      <c r="B20" s="23" t="s">
        <v>46</v>
      </c>
      <c r="C20" s="22"/>
      <c r="D20" s="11">
        <v>904.03300000000013</v>
      </c>
      <c r="E20" s="22"/>
      <c r="F20" s="11"/>
      <c r="G20" s="11"/>
      <c r="H20" s="22"/>
      <c r="I20" s="11">
        <v>857.07191977572438</v>
      </c>
      <c r="J20" s="11">
        <v>817.54892674628536</v>
      </c>
      <c r="K20" s="11">
        <v>781.05446238264267</v>
      </c>
      <c r="L20" s="11">
        <v>946.46646238264293</v>
      </c>
      <c r="M20" s="11">
        <v>942.55026607144646</v>
      </c>
      <c r="N20" s="11">
        <v>1033.4155864314453</v>
      </c>
      <c r="O20" s="11">
        <v>1049.9778798114457</v>
      </c>
      <c r="P20" s="11">
        <v>996.48618610833182</v>
      </c>
      <c r="Q20" s="11">
        <v>1034.6429698845131</v>
      </c>
      <c r="R20" s="11">
        <v>1046.1970093792061</v>
      </c>
    </row>
    <row r="21" spans="1:18" ht="15" customHeight="1" x14ac:dyDescent="0.3">
      <c r="A21" s="1"/>
      <c r="B21" s="21" t="s">
        <v>13</v>
      </c>
      <c r="C21" s="22"/>
      <c r="D21" s="11">
        <v>10420.977999999999</v>
      </c>
      <c r="E21" s="22"/>
      <c r="F21" s="11"/>
      <c r="G21" s="11"/>
      <c r="H21" s="22"/>
      <c r="I21" s="11">
        <v>10401.596317228104</v>
      </c>
      <c r="J21" s="11">
        <v>10372.0204378444</v>
      </c>
      <c r="K21" s="11">
        <v>10355.722724966025</v>
      </c>
      <c r="L21" s="11">
        <v>10176.260724966023</v>
      </c>
      <c r="M21" s="11">
        <v>10198.153557868285</v>
      </c>
      <c r="N21" s="11">
        <v>10515.997482869283</v>
      </c>
      <c r="O21" s="11">
        <v>10525.891286489285</v>
      </c>
      <c r="P21" s="11">
        <v>10651.329751472827</v>
      </c>
      <c r="Q21" s="11">
        <v>10629.794281536369</v>
      </c>
      <c r="R21" s="11">
        <v>10587.691424844501</v>
      </c>
    </row>
    <row r="22" spans="1:18" ht="15" customHeight="1" x14ac:dyDescent="0.3">
      <c r="A22" s="1"/>
      <c r="B22" s="23" t="s">
        <v>14</v>
      </c>
      <c r="C22" s="22"/>
      <c r="D22" s="11">
        <v>4802.55</v>
      </c>
      <c r="E22" s="22"/>
      <c r="F22" s="11"/>
      <c r="G22" s="11"/>
      <c r="H22" s="22"/>
      <c r="I22" s="11">
        <v>4765.5429999999997</v>
      </c>
      <c r="J22" s="11">
        <v>4731.9549999999999</v>
      </c>
      <c r="K22" s="11">
        <v>4735.5169999999998</v>
      </c>
      <c r="L22" s="11">
        <v>4702.5169999999998</v>
      </c>
      <c r="M22" s="11">
        <v>4695.5169999999998</v>
      </c>
      <c r="N22" s="11">
        <v>4784.2629999999999</v>
      </c>
      <c r="O22" s="11">
        <v>4787.2629999999999</v>
      </c>
      <c r="P22" s="11">
        <v>4799</v>
      </c>
      <c r="Q22" s="11">
        <v>4781</v>
      </c>
      <c r="R22" s="11">
        <v>4767</v>
      </c>
    </row>
    <row r="23" spans="1:18" s="1" customFormat="1" ht="15" customHeight="1" x14ac:dyDescent="0.3">
      <c r="B23" s="24" t="s">
        <v>15</v>
      </c>
      <c r="C23" s="22"/>
      <c r="D23" s="11">
        <v>4604.598</v>
      </c>
      <c r="E23" s="22"/>
      <c r="F23" s="11"/>
      <c r="G23" s="11"/>
      <c r="H23" s="22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s="1" customFormat="1" ht="15" customHeight="1" x14ac:dyDescent="0.3">
      <c r="B24" s="24" t="s">
        <v>16</v>
      </c>
      <c r="C24" s="22"/>
      <c r="D24" s="11">
        <v>197.952</v>
      </c>
      <c r="E24" s="22"/>
      <c r="F24" s="11"/>
      <c r="G24" s="11"/>
      <c r="H24" s="22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" customHeight="1" x14ac:dyDescent="0.3">
      <c r="A25" s="1"/>
      <c r="B25" s="23" t="s">
        <v>17</v>
      </c>
      <c r="C25" s="22"/>
      <c r="D25" s="11">
        <v>5031.16</v>
      </c>
      <c r="E25" s="22"/>
      <c r="F25" s="11"/>
      <c r="G25" s="11"/>
      <c r="H25" s="22"/>
      <c r="I25" s="11">
        <v>4864.8070000000007</v>
      </c>
      <c r="J25" s="11">
        <v>4881.7880000000005</v>
      </c>
      <c r="K25" s="11">
        <v>4885.8059999999996</v>
      </c>
      <c r="L25" s="11">
        <v>4885.8059999999996</v>
      </c>
      <c r="M25" s="11">
        <v>4885.8059999999996</v>
      </c>
      <c r="N25" s="11">
        <v>5086.915</v>
      </c>
      <c r="O25" s="11">
        <v>5086.915</v>
      </c>
      <c r="P25" s="11">
        <v>5202</v>
      </c>
      <c r="Q25" s="11">
        <v>5181</v>
      </c>
      <c r="R25" s="11">
        <v>5159</v>
      </c>
    </row>
    <row r="26" spans="1:18" ht="15" customHeight="1" x14ac:dyDescent="0.3">
      <c r="A26" s="1"/>
      <c r="B26" s="35" t="s">
        <v>144</v>
      </c>
      <c r="C26" s="22"/>
      <c r="D26" s="11">
        <v>513.50900000000001</v>
      </c>
      <c r="E26" s="22"/>
      <c r="F26" s="11"/>
      <c r="G26" s="11"/>
      <c r="H26" s="22"/>
      <c r="I26" s="11">
        <v>454.69799999999998</v>
      </c>
      <c r="J26" s="11">
        <v>447.971</v>
      </c>
      <c r="K26" s="11">
        <v>448.05700000000002</v>
      </c>
      <c r="L26" s="11">
        <v>448.05700000000002</v>
      </c>
      <c r="M26" s="11">
        <v>448.05700000000002</v>
      </c>
      <c r="N26" s="11">
        <v>505.42399999999998</v>
      </c>
      <c r="O26" s="11">
        <v>505.42399999999998</v>
      </c>
      <c r="P26" s="11">
        <v>505</v>
      </c>
      <c r="Q26" s="11">
        <v>516</v>
      </c>
      <c r="R26" s="11">
        <v>516</v>
      </c>
    </row>
    <row r="27" spans="1:18" ht="15" customHeight="1" x14ac:dyDescent="0.3">
      <c r="A27" s="1"/>
      <c r="B27" s="23" t="s">
        <v>18</v>
      </c>
      <c r="C27" s="22"/>
      <c r="D27" s="11">
        <v>415.07</v>
      </c>
      <c r="E27" s="22"/>
      <c r="F27" s="11"/>
      <c r="G27" s="11"/>
      <c r="H27" s="22"/>
      <c r="I27" s="11">
        <v>421.6</v>
      </c>
      <c r="J27" s="11">
        <v>422.4</v>
      </c>
      <c r="K27" s="11">
        <v>466.2</v>
      </c>
      <c r="L27" s="11">
        <v>479.1</v>
      </c>
      <c r="M27" s="11">
        <v>491.4</v>
      </c>
      <c r="N27" s="11">
        <v>519</v>
      </c>
      <c r="O27" s="11">
        <v>519</v>
      </c>
      <c r="P27" s="11">
        <v>519</v>
      </c>
      <c r="Q27" s="11">
        <v>529.4</v>
      </c>
      <c r="R27" s="11">
        <v>529.4</v>
      </c>
    </row>
    <row r="28" spans="1:18" ht="15" customHeight="1" x14ac:dyDescent="0.3">
      <c r="A28" s="1"/>
      <c r="B28" s="23" t="s">
        <v>12</v>
      </c>
      <c r="C28" s="22"/>
      <c r="D28" s="11">
        <v>56.08</v>
      </c>
      <c r="E28" s="22"/>
      <c r="F28" s="11"/>
      <c r="G28" s="11"/>
      <c r="H28" s="22"/>
      <c r="I28" s="11">
        <v>49.051551858481929</v>
      </c>
      <c r="J28" s="11">
        <v>44.471151373660142</v>
      </c>
      <c r="K28" s="11">
        <v>44.428438495283984</v>
      </c>
      <c r="L28" s="11">
        <v>44.428438495283984</v>
      </c>
      <c r="M28" s="11">
        <v>47.876183058283985</v>
      </c>
      <c r="N28" s="11">
        <v>45.301254639283989</v>
      </c>
      <c r="O28" s="11">
        <v>45.301254639283989</v>
      </c>
      <c r="P28" s="11">
        <v>46.756825452827186</v>
      </c>
      <c r="Q28" s="11">
        <v>46.755835686370389</v>
      </c>
      <c r="R28" s="11">
        <v>111.89593880450001</v>
      </c>
    </row>
    <row r="29" spans="1:18" ht="15" customHeight="1" x14ac:dyDescent="0.3">
      <c r="A29" s="1"/>
      <c r="B29" s="23" t="s">
        <v>46</v>
      </c>
      <c r="C29" s="22"/>
      <c r="D29" s="11">
        <v>116.11799999999913</v>
      </c>
      <c r="E29" s="22"/>
      <c r="F29" s="11"/>
      <c r="G29" s="11"/>
      <c r="H29" s="22"/>
      <c r="I29" s="11">
        <v>300.59476536962211</v>
      </c>
      <c r="J29" s="11">
        <v>291.40628647073936</v>
      </c>
      <c r="K29" s="11">
        <v>223.77128647073914</v>
      </c>
      <c r="L29" s="11">
        <v>64.409286470738152</v>
      </c>
      <c r="M29" s="11">
        <v>77.554374810000809</v>
      </c>
      <c r="N29" s="11">
        <v>80.518228229999295</v>
      </c>
      <c r="O29" s="11">
        <v>87.412031850000858</v>
      </c>
      <c r="P29" s="11">
        <v>84.572926020000523</v>
      </c>
      <c r="Q29" s="11">
        <v>91.638445849999698</v>
      </c>
      <c r="R29" s="11">
        <v>20.395486040000833</v>
      </c>
    </row>
    <row r="30" spans="1:18" ht="15" customHeight="1" x14ac:dyDescent="0.3">
      <c r="A30" s="1"/>
      <c r="B30" s="21" t="s">
        <v>19</v>
      </c>
      <c r="C30" s="22"/>
      <c r="D30" s="11"/>
      <c r="E30" s="22"/>
      <c r="F30" s="11"/>
      <c r="G30" s="11"/>
      <c r="H30" s="22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</row>
    <row r="31" spans="1:18" ht="15" customHeight="1" x14ac:dyDescent="0.3">
      <c r="A31" s="1"/>
      <c r="B31" s="18" t="s">
        <v>20</v>
      </c>
      <c r="C31" s="19"/>
      <c r="D31" s="20">
        <v>20724.744999999999</v>
      </c>
      <c r="E31" s="19"/>
      <c r="F31" s="20"/>
      <c r="G31" s="20"/>
      <c r="H31" s="19"/>
      <c r="I31" s="20">
        <v>20808.423070985675</v>
      </c>
      <c r="J31" s="20">
        <v>20895.146026739683</v>
      </c>
      <c r="K31" s="20">
        <v>20849.47187040186</v>
      </c>
      <c r="L31" s="20">
        <v>20791.871870401861</v>
      </c>
      <c r="M31" s="20">
        <v>20889.916605096812</v>
      </c>
      <c r="N31" s="20">
        <v>20943.10339599365</v>
      </c>
      <c r="O31" s="20">
        <v>20913.64245296365</v>
      </c>
      <c r="P31" s="20">
        <v>20904.212204751286</v>
      </c>
      <c r="Q31" s="20">
        <v>20762.864157418928</v>
      </c>
      <c r="R31" s="20">
        <v>20711.060892161855</v>
      </c>
    </row>
    <row r="32" spans="1:18" ht="15" customHeight="1" x14ac:dyDescent="0.3">
      <c r="A32" s="1"/>
      <c r="B32" s="21" t="s">
        <v>21</v>
      </c>
      <c r="C32" s="22"/>
      <c r="D32" s="11">
        <v>20412.292999999998</v>
      </c>
      <c r="E32" s="22"/>
      <c r="F32" s="11"/>
      <c r="G32" s="11"/>
      <c r="H32" s="22"/>
      <c r="I32" s="11">
        <v>20421.26790514926</v>
      </c>
      <c r="J32" s="11">
        <v>20503.725521022243</v>
      </c>
      <c r="K32" s="11">
        <v>20457.269362065505</v>
      </c>
      <c r="L32" s="11">
        <v>20399.669362065506</v>
      </c>
      <c r="M32" s="11">
        <v>20508.364550063168</v>
      </c>
      <c r="N32" s="11">
        <v>20559.952224000004</v>
      </c>
      <c r="O32" s="11">
        <v>20533.292950000003</v>
      </c>
      <c r="P32" s="11">
        <v>20530.670082999997</v>
      </c>
      <c r="Q32" s="11">
        <v>20342.251659999998</v>
      </c>
      <c r="R32" s="11">
        <v>20318.075568759999</v>
      </c>
    </row>
    <row r="33" spans="1:18" s="1" customFormat="1" ht="15" customHeight="1" x14ac:dyDescent="0.3">
      <c r="B33" s="23" t="s">
        <v>22</v>
      </c>
      <c r="C33" s="22"/>
      <c r="D33" s="11">
        <v>11346.319</v>
      </c>
      <c r="E33" s="22"/>
      <c r="F33" s="11"/>
      <c r="G33" s="11"/>
      <c r="H33" s="22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s="1" customFormat="1" ht="15" customHeight="1" x14ac:dyDescent="0.3">
      <c r="B34" s="23" t="s">
        <v>145</v>
      </c>
      <c r="C34" s="22"/>
      <c r="D34" s="11">
        <v>9065.9740000000002</v>
      </c>
      <c r="E34" s="22"/>
      <c r="F34" s="11"/>
      <c r="G34" s="11"/>
      <c r="H34" s="22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" customHeight="1" x14ac:dyDescent="0.3">
      <c r="A35" s="1"/>
      <c r="B35" s="21" t="s">
        <v>23</v>
      </c>
      <c r="C35" s="22"/>
      <c r="D35" s="11">
        <v>312.452</v>
      </c>
      <c r="E35" s="22"/>
      <c r="F35" s="11"/>
      <c r="G35" s="11"/>
      <c r="H35" s="22"/>
      <c r="I35" s="11">
        <v>387.15516583641363</v>
      </c>
      <c r="J35" s="11">
        <v>391.42050571743891</v>
      </c>
      <c r="K35" s="11">
        <v>392.20250833635544</v>
      </c>
      <c r="L35" s="11">
        <v>392.20250833635544</v>
      </c>
      <c r="M35" s="11">
        <v>381.55205503364516</v>
      </c>
      <c r="N35" s="11">
        <v>383.15117199364562</v>
      </c>
      <c r="O35" s="11">
        <v>380.3495029636457</v>
      </c>
      <c r="P35" s="11">
        <v>373.5421217512868</v>
      </c>
      <c r="Q35" s="11">
        <v>420.61249741892914</v>
      </c>
      <c r="R35" s="11">
        <v>392.98532340185534</v>
      </c>
    </row>
    <row r="36" spans="1:18" ht="15" customHeight="1" x14ac:dyDescent="0.3">
      <c r="A36" s="1"/>
      <c r="B36" s="18" t="s">
        <v>24</v>
      </c>
      <c r="C36" s="19"/>
      <c r="D36" s="20">
        <v>4444.5050000000001</v>
      </c>
      <c r="E36" s="19"/>
      <c r="F36" s="20"/>
      <c r="G36" s="20"/>
      <c r="H36" s="19"/>
      <c r="I36" s="20">
        <v>4400.129204644285</v>
      </c>
      <c r="J36" s="20">
        <v>4464.2725197491873</v>
      </c>
      <c r="K36" s="20">
        <v>4498.2681361659452</v>
      </c>
      <c r="L36" s="20">
        <v>4632.2592464620739</v>
      </c>
      <c r="M36" s="20">
        <v>4863.1661294262458</v>
      </c>
      <c r="N36" s="20">
        <v>4886.7973273016069</v>
      </c>
      <c r="O36" s="20">
        <v>4832.0051642380095</v>
      </c>
      <c r="P36" s="20">
        <v>4819.0332006080243</v>
      </c>
      <c r="Q36" s="20">
        <v>4889.3103129941319</v>
      </c>
      <c r="R36" s="20">
        <v>4804.885533039811</v>
      </c>
    </row>
    <row r="37" spans="1:18" ht="15" customHeight="1" x14ac:dyDescent="0.3">
      <c r="A37" s="1"/>
      <c r="B37" s="21" t="s">
        <v>25</v>
      </c>
      <c r="C37" s="22"/>
      <c r="D37" s="11">
        <v>3314.3939999999998</v>
      </c>
      <c r="E37" s="22"/>
      <c r="F37" s="11"/>
      <c r="G37" s="11"/>
      <c r="H37" s="22"/>
      <c r="I37" s="11">
        <v>3303.4471908425594</v>
      </c>
      <c r="J37" s="11">
        <v>3329.8245311931009</v>
      </c>
      <c r="K37" s="11">
        <v>3366.8830460133404</v>
      </c>
      <c r="L37" s="11">
        <v>3485.7898264461273</v>
      </c>
      <c r="M37" s="11">
        <v>3693.2551227426206</v>
      </c>
      <c r="N37" s="11">
        <v>3698.0720812344134</v>
      </c>
      <c r="O37" s="11">
        <v>3640.9191234936216</v>
      </c>
      <c r="P37" s="11">
        <v>3624.0778435500251</v>
      </c>
      <c r="Q37" s="11">
        <v>3652.814781092156</v>
      </c>
      <c r="R37" s="11">
        <v>3594.4172398836081</v>
      </c>
    </row>
    <row r="38" spans="1:18" ht="15" customHeight="1" x14ac:dyDescent="0.3">
      <c r="A38" s="1"/>
      <c r="B38" s="23" t="s">
        <v>26</v>
      </c>
      <c r="C38" s="22"/>
      <c r="D38" s="11">
        <v>2982.0529999999999</v>
      </c>
      <c r="E38" s="22"/>
      <c r="F38" s="11"/>
      <c r="G38" s="11"/>
      <c r="H38" s="22"/>
      <c r="I38" s="11">
        <v>2832.0325337553036</v>
      </c>
      <c r="J38" s="11">
        <v>2872.8788284400271</v>
      </c>
      <c r="K38" s="11">
        <v>2910.3742138122288</v>
      </c>
      <c r="L38" s="11">
        <v>2964.5883391765929</v>
      </c>
      <c r="M38" s="11">
        <v>3138.8237065923604</v>
      </c>
      <c r="N38" s="11">
        <v>3137.0392252979887</v>
      </c>
      <c r="O38" s="11">
        <v>3090.5326048672578</v>
      </c>
      <c r="P38" s="11">
        <v>3082.4641385887976</v>
      </c>
      <c r="Q38" s="11">
        <v>3114.2700468797802</v>
      </c>
      <c r="R38" s="11">
        <v>3063.6901817945109</v>
      </c>
    </row>
    <row r="39" spans="1:18" ht="15" customHeight="1" x14ac:dyDescent="0.3">
      <c r="A39" s="1"/>
      <c r="B39" s="23" t="s">
        <v>27</v>
      </c>
      <c r="C39" s="22"/>
      <c r="D39" s="11">
        <v>332.34100000000001</v>
      </c>
      <c r="E39" s="22"/>
      <c r="F39" s="11"/>
      <c r="G39" s="11"/>
      <c r="H39" s="22"/>
      <c r="I39" s="11">
        <v>471.41465708725559</v>
      </c>
      <c r="J39" s="11">
        <v>456.94570275307393</v>
      </c>
      <c r="K39" s="11">
        <v>456.50883220111177</v>
      </c>
      <c r="L39" s="11">
        <v>521.20148726953425</v>
      </c>
      <c r="M39" s="11">
        <v>554.43141615026025</v>
      </c>
      <c r="N39" s="11">
        <v>561.03285593642499</v>
      </c>
      <c r="O39" s="11">
        <v>550.38651862636391</v>
      </c>
      <c r="P39" s="11">
        <v>541.61370496122777</v>
      </c>
      <c r="Q39" s="11">
        <v>538.5447342123756</v>
      </c>
      <c r="R39" s="11">
        <v>530.72705808909745</v>
      </c>
    </row>
    <row r="40" spans="1:18" ht="15" customHeight="1" x14ac:dyDescent="0.3">
      <c r="A40" s="1"/>
      <c r="B40" s="21" t="s">
        <v>28</v>
      </c>
      <c r="C40" s="22"/>
      <c r="D40" s="11">
        <v>1130.1110000000001</v>
      </c>
      <c r="E40" s="22"/>
      <c r="F40" s="11"/>
      <c r="G40" s="11"/>
      <c r="H40" s="22"/>
      <c r="I40" s="11">
        <v>1096.682013801726</v>
      </c>
      <c r="J40" s="11">
        <v>1134.4479885560863</v>
      </c>
      <c r="K40" s="11">
        <v>1131.3850901526052</v>
      </c>
      <c r="L40" s="11">
        <v>1146.4694200159465</v>
      </c>
      <c r="M40" s="11">
        <v>1169.9110066836249</v>
      </c>
      <c r="N40" s="11">
        <v>1188.7252460671934</v>
      </c>
      <c r="O40" s="11">
        <v>1191.0860407443874</v>
      </c>
      <c r="P40" s="11">
        <v>1194.9553570579997</v>
      </c>
      <c r="Q40" s="11">
        <v>1236.4955319019764</v>
      </c>
      <c r="R40" s="11">
        <v>1210.4682931562029</v>
      </c>
    </row>
    <row r="41" spans="1:18" ht="15" customHeight="1" x14ac:dyDescent="0.3">
      <c r="A41" s="1"/>
      <c r="B41" s="23" t="s">
        <v>29</v>
      </c>
      <c r="C41" s="22"/>
      <c r="D41" s="11">
        <v>433.60500000000002</v>
      </c>
      <c r="E41" s="22"/>
      <c r="F41" s="11"/>
      <c r="G41" s="11"/>
      <c r="H41" s="22"/>
      <c r="I41" s="11">
        <v>442.86745913090226</v>
      </c>
      <c r="J41" s="11">
        <v>438.93593763877095</v>
      </c>
      <c r="K41" s="11">
        <v>388.96955170639433</v>
      </c>
      <c r="L41" s="11">
        <v>407.71659982639432</v>
      </c>
      <c r="M41" s="11">
        <v>408.43126811999991</v>
      </c>
      <c r="N41" s="11">
        <v>409.31409500000018</v>
      </c>
      <c r="O41" s="11">
        <v>392.68598300000002</v>
      </c>
      <c r="P41" s="11">
        <v>392.70057899999995</v>
      </c>
      <c r="Q41" s="11">
        <v>392.99338099999989</v>
      </c>
      <c r="R41" s="11">
        <v>408.04196994</v>
      </c>
    </row>
    <row r="42" spans="1:18" ht="15" customHeight="1" x14ac:dyDescent="0.3">
      <c r="A42" s="1"/>
      <c r="B42" s="23" t="s">
        <v>30</v>
      </c>
      <c r="C42" s="22"/>
      <c r="D42" s="11">
        <v>578.97699999999998</v>
      </c>
      <c r="E42" s="22"/>
      <c r="F42" s="11"/>
      <c r="G42" s="11"/>
      <c r="H42" s="22"/>
      <c r="I42" s="11">
        <v>553.44264967082381</v>
      </c>
      <c r="J42" s="11">
        <v>574.68574791731544</v>
      </c>
      <c r="K42" s="11">
        <v>621.58923544621098</v>
      </c>
      <c r="L42" s="11">
        <v>617.92651718955221</v>
      </c>
      <c r="M42" s="11">
        <v>636.55588956362499</v>
      </c>
      <c r="N42" s="11">
        <v>657.87663006719322</v>
      </c>
      <c r="O42" s="11">
        <v>676.63845974438755</v>
      </c>
      <c r="P42" s="11">
        <v>675.33384505799984</v>
      </c>
      <c r="Q42" s="11">
        <v>716.75171090197637</v>
      </c>
      <c r="R42" s="11">
        <v>696.253256216203</v>
      </c>
    </row>
    <row r="43" spans="1:18" ht="15" customHeight="1" x14ac:dyDescent="0.3">
      <c r="A43" s="1"/>
      <c r="B43" s="18" t="s">
        <v>31</v>
      </c>
      <c r="C43" s="19"/>
      <c r="D43" s="20">
        <v>2504.6319999999996</v>
      </c>
      <c r="E43" s="19"/>
      <c r="F43" s="20"/>
      <c r="G43" s="20"/>
      <c r="H43" s="19"/>
      <c r="I43" s="20">
        <v>2961.6521444681498</v>
      </c>
      <c r="J43" s="20">
        <v>2869.4404968985045</v>
      </c>
      <c r="K43" s="20">
        <v>3172.7272598835552</v>
      </c>
      <c r="L43" s="20">
        <v>3278.4300021717982</v>
      </c>
      <c r="M43" s="20">
        <v>3275.4425666856332</v>
      </c>
      <c r="N43" s="20">
        <v>3184.9536617554022</v>
      </c>
      <c r="O43" s="20">
        <v>3203.1796261259033</v>
      </c>
      <c r="P43" s="20">
        <v>3165.237667943627</v>
      </c>
      <c r="Q43" s="20">
        <v>2877.2451322406969</v>
      </c>
      <c r="R43" s="20">
        <v>2879.1673532656523</v>
      </c>
    </row>
    <row r="44" spans="1:18" ht="15" customHeight="1" x14ac:dyDescent="0.3">
      <c r="A44" s="1"/>
      <c r="B44" s="23" t="s">
        <v>35</v>
      </c>
      <c r="C44" s="22"/>
      <c r="D44" s="11">
        <v>1508.989</v>
      </c>
      <c r="E44" s="22"/>
      <c r="F44" s="11"/>
      <c r="G44" s="11"/>
      <c r="H44" s="22"/>
      <c r="I44" s="11">
        <v>2173.9852106685971</v>
      </c>
      <c r="J44" s="11">
        <v>2174.1096116685972</v>
      </c>
      <c r="K44" s="11">
        <v>2341.0690702910051</v>
      </c>
      <c r="L44" s="11">
        <v>2341.0690702910051</v>
      </c>
      <c r="M44" s="11">
        <v>2411.4337820674205</v>
      </c>
      <c r="N44" s="11">
        <v>2266.9028485185672</v>
      </c>
      <c r="O44" s="11">
        <v>2266.9028485185672</v>
      </c>
      <c r="P44" s="11">
        <v>2266.9028485185672</v>
      </c>
      <c r="Q44" s="11">
        <v>1987.1942171482497</v>
      </c>
      <c r="R44" s="11">
        <v>2007.7178432713706</v>
      </c>
    </row>
    <row r="45" spans="1:18" ht="15" customHeight="1" x14ac:dyDescent="0.3">
      <c r="A45" s="1"/>
      <c r="B45" s="21" t="s">
        <v>32</v>
      </c>
      <c r="C45" s="22"/>
      <c r="D45" s="11"/>
      <c r="E45" s="22"/>
      <c r="F45" s="11"/>
      <c r="G45" s="11"/>
      <c r="H45" s="22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" customHeight="1" x14ac:dyDescent="0.3">
      <c r="A46" s="1"/>
      <c r="B46" s="21" t="s">
        <v>33</v>
      </c>
      <c r="C46" s="22"/>
      <c r="D46" s="11">
        <v>2215.4209999999998</v>
      </c>
      <c r="E46" s="22"/>
      <c r="F46" s="11"/>
      <c r="G46" s="11"/>
      <c r="H46" s="22"/>
      <c r="I46" s="11">
        <v>1121.3747530008743</v>
      </c>
      <c r="J46" s="11">
        <v>1142.7502742226764</v>
      </c>
      <c r="K46" s="11">
        <v>1310.0673313996058</v>
      </c>
      <c r="L46" s="11">
        <v>1310.0673313996058</v>
      </c>
      <c r="M46" s="11">
        <v>1163.1510067142763</v>
      </c>
      <c r="N46" s="11">
        <v>1334.6792830686004</v>
      </c>
      <c r="O46" s="11">
        <v>1352.9052474391015</v>
      </c>
      <c r="P46" s="11">
        <v>1311.2450012568256</v>
      </c>
      <c r="Q46" s="11">
        <v>1376.0315197873938</v>
      </c>
      <c r="R46" s="11">
        <v>1530.6814784388348</v>
      </c>
    </row>
    <row r="47" spans="1:18" ht="15" customHeight="1" x14ac:dyDescent="0.3">
      <c r="A47" s="1"/>
      <c r="B47" s="21" t="s">
        <v>34</v>
      </c>
      <c r="C47" s="22"/>
      <c r="D47" s="11">
        <v>289.21100000000001</v>
      </c>
      <c r="E47" s="22"/>
      <c r="F47" s="11"/>
      <c r="G47" s="11"/>
      <c r="H47" s="22"/>
      <c r="I47" s="11">
        <v>1840.2773914672755</v>
      </c>
      <c r="J47" s="11">
        <v>1726.6902226758282</v>
      </c>
      <c r="K47" s="11">
        <v>1862.6599284839497</v>
      </c>
      <c r="L47" s="11">
        <v>1968.3626707721926</v>
      </c>
      <c r="M47" s="11">
        <v>2112.2915599713569</v>
      </c>
      <c r="N47" s="11">
        <v>1850.2743786868016</v>
      </c>
      <c r="O47" s="11">
        <v>1850.2743786868016</v>
      </c>
      <c r="P47" s="11">
        <v>1853.9926666868014</v>
      </c>
      <c r="Q47" s="11">
        <v>1501.2136124533031</v>
      </c>
      <c r="R47" s="11">
        <v>1348.4858748268175</v>
      </c>
    </row>
    <row r="48" spans="1:18" s="27" customFormat="1" ht="15" customHeight="1" x14ac:dyDescent="0.3">
      <c r="B48" s="28" t="s">
        <v>80</v>
      </c>
      <c r="C48" s="29"/>
      <c r="D48" s="30">
        <f>D51+D54+D55+D58+D64+D67+D84+D88</f>
        <v>61321.229000000007</v>
      </c>
      <c r="E48" s="22"/>
      <c r="F48" s="30">
        <f t="shared" ref="F48:G48" si="30">F51+F54+F55+F58+F64+F67+F84+F88</f>
        <v>0</v>
      </c>
      <c r="G48" s="30">
        <f t="shared" si="30"/>
        <v>0</v>
      </c>
      <c r="H48" s="29"/>
      <c r="I48" s="30">
        <f t="shared" ref="I48:J48" si="31">I51+I54+I55+I58+I64+I67+I84+I88</f>
        <v>61570.531367818003</v>
      </c>
      <c r="J48" s="30">
        <f t="shared" si="31"/>
        <v>61329.954572195435</v>
      </c>
      <c r="K48" s="30">
        <f t="shared" ref="K48:L48" si="32">K51+K54+K55+K58+K64+K67+K84+K88</f>
        <v>61297.011569138864</v>
      </c>
      <c r="L48" s="30">
        <f t="shared" si="32"/>
        <v>61568.731330125287</v>
      </c>
      <c r="M48" s="30">
        <f t="shared" ref="M48:N48" si="33">M51+M54+M55+M58+M64+M67+M84+M88</f>
        <v>61726.606004367299</v>
      </c>
      <c r="N48" s="30">
        <f t="shared" si="33"/>
        <v>61890.782793126447</v>
      </c>
      <c r="O48" s="30">
        <f t="shared" ref="O48:P48" si="34">O51+O54+O55+O58+O64+O67+O84+O88</f>
        <v>61885.246604479747</v>
      </c>
      <c r="P48" s="30">
        <f t="shared" si="34"/>
        <v>62004.423895769985</v>
      </c>
      <c r="Q48" s="30">
        <f t="shared" ref="Q48:R48" si="35">Q51+Q54+Q55+Q58+Q64+Q67+Q84+Q88</f>
        <v>61810.356125751932</v>
      </c>
      <c r="R48" s="30">
        <f t="shared" si="35"/>
        <v>61626.962199476991</v>
      </c>
    </row>
    <row r="49" spans="1:18" s="27" customFormat="1" ht="15" customHeight="1" x14ac:dyDescent="0.3">
      <c r="B49" s="28" t="s">
        <v>7</v>
      </c>
      <c r="C49" s="29"/>
      <c r="D49" s="31">
        <f>D48/D$96*100</f>
        <v>46.690659489301844</v>
      </c>
      <c r="E49" s="29"/>
      <c r="F49" s="31" t="e">
        <f>F48/F$96*100</f>
        <v>#DIV/0!</v>
      </c>
      <c r="G49" s="31" t="e">
        <f>G48/G$96*100</f>
        <v>#DIV/0!</v>
      </c>
      <c r="H49" s="29"/>
      <c r="I49" s="31">
        <f t="shared" ref="I49:J49" si="36">I48/I$96*100</f>
        <v>47.957169459264023</v>
      </c>
      <c r="J49" s="31">
        <f t="shared" si="36"/>
        <v>47.769784651965303</v>
      </c>
      <c r="K49" s="31">
        <f t="shared" ref="K49:L49" si="37">K48/K$96*100</f>
        <v>47.47198324779869</v>
      </c>
      <c r="L49" s="31">
        <f t="shared" si="37"/>
        <v>47.427509154840273</v>
      </c>
      <c r="M49" s="31">
        <f t="shared" ref="M49:N49" si="38">M48/M$96*100</f>
        <v>47.549122876548829</v>
      </c>
      <c r="N49" s="31">
        <f t="shared" si="38"/>
        <v>47.362120725679254</v>
      </c>
      <c r="O49" s="31">
        <f t="shared" ref="O49:P49" si="39">O48/O$96*100</f>
        <v>47.357884139499347</v>
      </c>
      <c r="P49" s="31">
        <f t="shared" si="39"/>
        <v>47.449084945226986</v>
      </c>
      <c r="Q49" s="31">
        <f t="shared" ref="Q49:R49" si="40">Q48/Q$96*100</f>
        <v>46.946701730852055</v>
      </c>
      <c r="R49" s="31">
        <f t="shared" si="40"/>
        <v>46.96827535520093</v>
      </c>
    </row>
    <row r="50" spans="1:18" ht="15" customHeight="1" x14ac:dyDescent="0.3">
      <c r="A50" s="1"/>
      <c r="B50" s="18" t="s">
        <v>36</v>
      </c>
      <c r="C50" s="19"/>
      <c r="D50" s="20">
        <v>55915.001000000004</v>
      </c>
      <c r="E50" s="19"/>
      <c r="F50" s="20"/>
      <c r="G50" s="20"/>
      <c r="H50" s="19"/>
      <c r="I50" s="20">
        <v>54922.333424749311</v>
      </c>
      <c r="J50" s="20">
        <v>55180.13522464109</v>
      </c>
      <c r="K50" s="20">
        <v>54999.743843810182</v>
      </c>
      <c r="L50" s="20">
        <v>55068.331422820265</v>
      </c>
      <c r="M50" s="20">
        <v>55187.977742348863</v>
      </c>
      <c r="N50" s="20">
        <v>55702.372319869428</v>
      </c>
      <c r="O50" s="20">
        <v>55706.311572055092</v>
      </c>
      <c r="P50" s="20">
        <v>55714.611401865084</v>
      </c>
      <c r="Q50" s="20">
        <v>55877.290190490443</v>
      </c>
      <c r="R50" s="20">
        <v>55838.895126563897</v>
      </c>
    </row>
    <row r="51" spans="1:18" ht="15" customHeight="1" x14ac:dyDescent="0.3">
      <c r="A51" s="1"/>
      <c r="B51" s="21" t="s">
        <v>37</v>
      </c>
      <c r="C51" s="22"/>
      <c r="D51" s="11">
        <v>14013.313</v>
      </c>
      <c r="E51" s="22"/>
      <c r="F51" s="11"/>
      <c r="G51" s="11"/>
      <c r="H51" s="22"/>
      <c r="I51" s="11">
        <v>14462.811726111195</v>
      </c>
      <c r="J51" s="11">
        <v>14319.228297766989</v>
      </c>
      <c r="K51" s="11">
        <v>14359.989404852196</v>
      </c>
      <c r="L51" s="11">
        <v>14385.909448766066</v>
      </c>
      <c r="M51" s="11">
        <v>14560.343807820856</v>
      </c>
      <c r="N51" s="11">
        <v>14590.013404078287</v>
      </c>
      <c r="O51" s="11">
        <v>14565.224370186344</v>
      </c>
      <c r="P51" s="11">
        <v>14504.561892342937</v>
      </c>
      <c r="Q51" s="11">
        <v>14385.29834580926</v>
      </c>
      <c r="R51" s="11">
        <v>14358.532293263195</v>
      </c>
    </row>
    <row r="52" spans="1:18" ht="15" customHeight="1" x14ac:dyDescent="0.3">
      <c r="A52" s="1"/>
      <c r="B52" s="23" t="s">
        <v>38</v>
      </c>
      <c r="C52" s="22"/>
      <c r="D52" s="11">
        <v>10147.107</v>
      </c>
      <c r="E52" s="22"/>
      <c r="F52" s="11"/>
      <c r="G52" s="11"/>
      <c r="H52" s="22"/>
      <c r="I52" s="11">
        <v>10355.390722897891</v>
      </c>
      <c r="J52" s="11">
        <v>10254.586121977161</v>
      </c>
      <c r="K52" s="11">
        <v>10285.72065803958</v>
      </c>
      <c r="L52" s="11">
        <v>10323.713411681021</v>
      </c>
      <c r="M52" s="11">
        <v>10423.668919730668</v>
      </c>
      <c r="N52" s="11">
        <v>10491.579100037325</v>
      </c>
      <c r="O52" s="11">
        <v>10479.48839150753</v>
      </c>
      <c r="P52" s="11">
        <v>10409.223210009</v>
      </c>
      <c r="Q52" s="11">
        <v>10479.634894495039</v>
      </c>
      <c r="R52" s="11">
        <v>10467.131396425821</v>
      </c>
    </row>
    <row r="53" spans="1:18" ht="15" customHeight="1" x14ac:dyDescent="0.3">
      <c r="A53" s="1"/>
      <c r="B53" s="23" t="s">
        <v>39</v>
      </c>
      <c r="C53" s="22"/>
      <c r="D53" s="11">
        <v>3866.2060000000001</v>
      </c>
      <c r="E53" s="22"/>
      <c r="F53" s="11"/>
      <c r="G53" s="11"/>
      <c r="H53" s="22"/>
      <c r="I53" s="11">
        <v>4107.4210032133042</v>
      </c>
      <c r="J53" s="11">
        <v>4064.6421757898283</v>
      </c>
      <c r="K53" s="11">
        <v>4074.268746812616</v>
      </c>
      <c r="L53" s="11">
        <v>4062.1960370850447</v>
      </c>
      <c r="M53" s="11">
        <v>4136.6748880901896</v>
      </c>
      <c r="N53" s="11">
        <v>4098.4343040409622</v>
      </c>
      <c r="O53" s="11">
        <v>4085.7359786788147</v>
      </c>
      <c r="P53" s="11">
        <v>4095.3386823339365</v>
      </c>
      <c r="Q53" s="11">
        <v>3905.6634513142212</v>
      </c>
      <c r="R53" s="11">
        <v>3891.4008968373751</v>
      </c>
    </row>
    <row r="54" spans="1:18" ht="15" customHeight="1" x14ac:dyDescent="0.3">
      <c r="A54" s="1"/>
      <c r="B54" s="21" t="s">
        <v>40</v>
      </c>
      <c r="C54" s="22"/>
      <c r="D54" s="11">
        <v>8140.1030000000001</v>
      </c>
      <c r="E54" s="22"/>
      <c r="F54" s="11"/>
      <c r="G54" s="11"/>
      <c r="H54" s="22"/>
      <c r="I54" s="11">
        <v>7510.4099635139928</v>
      </c>
      <c r="J54" s="11">
        <v>7600.1612044791291</v>
      </c>
      <c r="K54" s="11">
        <v>7459.4604646523903</v>
      </c>
      <c r="L54" s="11">
        <v>7398.0516772414148</v>
      </c>
      <c r="M54" s="11">
        <v>7653.596674632794</v>
      </c>
      <c r="N54" s="11">
        <v>8083.0886600486683</v>
      </c>
      <c r="O54" s="11">
        <v>8144.7937307740176</v>
      </c>
      <c r="P54" s="11">
        <v>7908.1365047429554</v>
      </c>
      <c r="Q54" s="11">
        <v>7958.3578591942596</v>
      </c>
      <c r="R54" s="11">
        <v>7738.7024436740612</v>
      </c>
    </row>
    <row r="55" spans="1:18" ht="15" customHeight="1" x14ac:dyDescent="0.3">
      <c r="A55" s="1"/>
      <c r="B55" s="21" t="s">
        <v>74</v>
      </c>
      <c r="C55" s="22"/>
      <c r="D55" s="11">
        <v>146.40600000000001</v>
      </c>
      <c r="E55" s="22"/>
      <c r="F55" s="11"/>
      <c r="G55" s="11"/>
      <c r="H55" s="22"/>
      <c r="I55" s="11">
        <v>211.28168161049172</v>
      </c>
      <c r="J55" s="11">
        <v>310.33419790730142</v>
      </c>
      <c r="K55" s="11">
        <v>194.55315703293408</v>
      </c>
      <c r="L55" s="11">
        <v>194.60550289158513</v>
      </c>
      <c r="M55" s="11">
        <v>117.54226642297957</v>
      </c>
      <c r="N55" s="11">
        <v>134.94171732184239</v>
      </c>
      <c r="O55" s="11">
        <v>129.70529146180604</v>
      </c>
      <c r="P55" s="11">
        <v>116.26945906677875</v>
      </c>
      <c r="Q55" s="11">
        <v>120.17884956597476</v>
      </c>
      <c r="R55" s="11">
        <v>138.38925842350329</v>
      </c>
    </row>
    <row r="56" spans="1:18" ht="15" customHeight="1" x14ac:dyDescent="0.3">
      <c r="A56" s="1"/>
      <c r="B56" s="23" t="s">
        <v>75</v>
      </c>
      <c r="C56" s="22"/>
      <c r="D56" s="11">
        <v>146.40600000000001</v>
      </c>
      <c r="E56" s="22"/>
      <c r="F56" s="11"/>
      <c r="G56" s="11"/>
      <c r="H56" s="22"/>
      <c r="I56" s="11">
        <v>188.3532033197371</v>
      </c>
      <c r="J56" s="11">
        <v>287.40581556032623</v>
      </c>
      <c r="K56" s="11">
        <v>171.65435102748756</v>
      </c>
      <c r="L56" s="11">
        <v>171.65435102748756</v>
      </c>
      <c r="M56" s="11">
        <v>103.36189364981493</v>
      </c>
      <c r="N56" s="11">
        <v>120.76134454867776</v>
      </c>
      <c r="O56" s="11">
        <v>115.52491868864139</v>
      </c>
      <c r="P56" s="11">
        <v>102.08908629361412</v>
      </c>
      <c r="Q56" s="11">
        <v>101.61308724734366</v>
      </c>
      <c r="R56" s="11">
        <v>115.43810655940572</v>
      </c>
    </row>
    <row r="57" spans="1:18" ht="15" customHeight="1" x14ac:dyDescent="0.3">
      <c r="A57" s="1"/>
      <c r="B57" s="23" t="s">
        <v>76</v>
      </c>
      <c r="C57" s="22"/>
      <c r="D57" s="11">
        <v>0</v>
      </c>
      <c r="E57" s="22"/>
      <c r="F57" s="11"/>
      <c r="G57" s="11"/>
      <c r="H57" s="22"/>
      <c r="I57" s="11">
        <v>22.928478290754601</v>
      </c>
      <c r="J57" s="11">
        <v>22.928382346975205</v>
      </c>
      <c r="K57" s="11">
        <v>22.898806005446509</v>
      </c>
      <c r="L57" s="11">
        <v>22.951151864097568</v>
      </c>
      <c r="M57" s="11">
        <v>14.180372773164635</v>
      </c>
      <c r="N57" s="11">
        <v>14.180372773164635</v>
      </c>
      <c r="O57" s="11">
        <v>14.180372773164635</v>
      </c>
      <c r="P57" s="11">
        <v>14.180372773164635</v>
      </c>
      <c r="Q57" s="11">
        <v>18.565762318631101</v>
      </c>
      <c r="R57" s="11">
        <v>22.951151864097568</v>
      </c>
    </row>
    <row r="58" spans="1:18" ht="15" customHeight="1" x14ac:dyDescent="0.3">
      <c r="A58" s="1"/>
      <c r="B58" s="21" t="s">
        <v>41</v>
      </c>
      <c r="C58" s="22"/>
      <c r="D58" s="11">
        <v>1946.2629999999999</v>
      </c>
      <c r="E58" s="22"/>
      <c r="F58" s="11"/>
      <c r="G58" s="11"/>
      <c r="H58" s="22"/>
      <c r="I58" s="11">
        <v>2077.1398966202651</v>
      </c>
      <c r="J58" s="11">
        <v>2191.2042898031</v>
      </c>
      <c r="K58" s="11">
        <v>2161.9181243857929</v>
      </c>
      <c r="L58" s="11">
        <v>2127.6361213500604</v>
      </c>
      <c r="M58" s="11">
        <v>2148.1612411682836</v>
      </c>
      <c r="N58" s="11">
        <v>2181.9371078224344</v>
      </c>
      <c r="O58" s="11">
        <v>2186.8207503673257</v>
      </c>
      <c r="P58" s="11">
        <v>2272.0407381292653</v>
      </c>
      <c r="Q58" s="11">
        <v>2343.0942421390669</v>
      </c>
      <c r="R58" s="11">
        <v>2325.9238712382157</v>
      </c>
    </row>
    <row r="59" spans="1:18" s="1" customFormat="1" ht="15" customHeight="1" x14ac:dyDescent="0.3">
      <c r="B59" s="23" t="s">
        <v>42</v>
      </c>
      <c r="C59" s="22"/>
      <c r="D59" s="11">
        <v>259.16899999999998</v>
      </c>
      <c r="E59" s="22"/>
      <c r="F59" s="11"/>
      <c r="G59" s="11"/>
      <c r="H59" s="22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s="1" customFormat="1" ht="15" customHeight="1" x14ac:dyDescent="0.3">
      <c r="B60" s="23" t="s">
        <v>43</v>
      </c>
      <c r="C60" s="22"/>
      <c r="D60" s="11">
        <v>325.36700000000002</v>
      </c>
      <c r="E60" s="22"/>
      <c r="F60" s="11"/>
      <c r="G60" s="11"/>
      <c r="H60" s="22"/>
      <c r="I60" s="11"/>
      <c r="J60" s="11"/>
      <c r="K60" s="11"/>
      <c r="L60" s="11"/>
      <c r="M60" s="11"/>
      <c r="N60" s="11"/>
      <c r="O60" s="11"/>
      <c r="P60" s="11"/>
      <c r="Q60" s="11"/>
      <c r="R60" s="11"/>
    </row>
    <row r="61" spans="1:18" s="1" customFormat="1" ht="15" customHeight="1" x14ac:dyDescent="0.3">
      <c r="B61" s="24" t="s">
        <v>44</v>
      </c>
      <c r="C61" s="22"/>
      <c r="D61" s="11">
        <v>16.367000000000001</v>
      </c>
      <c r="E61" s="22"/>
      <c r="F61" s="11"/>
      <c r="G61" s="11"/>
      <c r="H61" s="22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1" customFormat="1" ht="15" customHeight="1" x14ac:dyDescent="0.3">
      <c r="B62" s="24" t="s">
        <v>45</v>
      </c>
      <c r="C62" s="22"/>
      <c r="D62" s="11">
        <v>303</v>
      </c>
      <c r="E62" s="22"/>
      <c r="F62" s="11"/>
      <c r="G62" s="11"/>
      <c r="H62" s="22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1" customFormat="1" ht="15" customHeight="1" x14ac:dyDescent="0.3">
      <c r="B63" s="23" t="s">
        <v>46</v>
      </c>
      <c r="C63" s="22"/>
      <c r="D63" s="11">
        <v>1361.7270000000001</v>
      </c>
      <c r="E63" s="22"/>
      <c r="F63" s="11"/>
      <c r="G63" s="11"/>
      <c r="H63" s="22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" customHeight="1" x14ac:dyDescent="0.3">
      <c r="A64" s="1"/>
      <c r="B64" s="21" t="s">
        <v>47</v>
      </c>
      <c r="C64" s="22"/>
      <c r="D64" s="11">
        <v>1829.596</v>
      </c>
      <c r="E64" s="22"/>
      <c r="F64" s="11"/>
      <c r="G64" s="11"/>
      <c r="H64" s="22"/>
      <c r="I64" s="11">
        <v>1678.600843536507</v>
      </c>
      <c r="J64" s="11">
        <v>1651.3475737230897</v>
      </c>
      <c r="K64" s="11">
        <v>1684.4985484552956</v>
      </c>
      <c r="L64" s="11">
        <v>1683.7007520768836</v>
      </c>
      <c r="M64" s="11">
        <v>1702.3538766528218</v>
      </c>
      <c r="N64" s="11">
        <v>1701.0419761857609</v>
      </c>
      <c r="O64" s="11">
        <v>1703.6224121256203</v>
      </c>
      <c r="P64" s="11">
        <v>1702.0398867683657</v>
      </c>
      <c r="Q64" s="11">
        <v>1759.4782220037905</v>
      </c>
      <c r="R64" s="11">
        <v>1759.1788012191528</v>
      </c>
    </row>
    <row r="65" spans="1:18" ht="15" customHeight="1" x14ac:dyDescent="0.3">
      <c r="A65" s="1"/>
      <c r="B65" s="23" t="s">
        <v>48</v>
      </c>
      <c r="C65" s="22"/>
      <c r="D65" s="11">
        <v>1829.596</v>
      </c>
      <c r="E65" s="22"/>
      <c r="F65" s="11"/>
      <c r="G65" s="11"/>
      <c r="H65" s="22"/>
      <c r="I65" s="11">
        <v>1678.600843536507</v>
      </c>
      <c r="J65" s="11">
        <v>1651.3475737230897</v>
      </c>
      <c r="K65" s="11">
        <v>1684.4985484552956</v>
      </c>
      <c r="L65" s="11">
        <v>1683.7007520768836</v>
      </c>
      <c r="M65" s="11">
        <v>1702.3538766528218</v>
      </c>
      <c r="N65" s="11">
        <v>1701.0419761857609</v>
      </c>
      <c r="O65" s="11">
        <v>1703.6224121256203</v>
      </c>
      <c r="P65" s="11">
        <v>1702.0398867683657</v>
      </c>
      <c r="Q65" s="11">
        <v>1759.4782220037905</v>
      </c>
      <c r="R65" s="11">
        <v>1759.1788012191528</v>
      </c>
    </row>
    <row r="66" spans="1:18" ht="15" customHeight="1" x14ac:dyDescent="0.3">
      <c r="A66" s="1"/>
      <c r="B66" s="23" t="s">
        <v>49</v>
      </c>
      <c r="C66" s="22"/>
      <c r="D66" s="11">
        <v>0</v>
      </c>
      <c r="E66" s="22"/>
      <c r="F66" s="11"/>
      <c r="G66" s="11"/>
      <c r="H66" s="22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</row>
    <row r="67" spans="1:18" ht="15" customHeight="1" x14ac:dyDescent="0.3">
      <c r="A67" s="1"/>
      <c r="B67" s="21" t="s">
        <v>50</v>
      </c>
      <c r="C67" s="22"/>
      <c r="D67" s="11">
        <v>26763.482000000004</v>
      </c>
      <c r="E67" s="22"/>
      <c r="F67" s="11"/>
      <c r="G67" s="11"/>
      <c r="H67" s="22"/>
      <c r="I67" s="11">
        <v>26451.225055886505</v>
      </c>
      <c r="J67" s="11">
        <v>26588.694424283924</v>
      </c>
      <c r="K67" s="11">
        <v>26683.686112122363</v>
      </c>
      <c r="L67" s="11">
        <v>26822.678888185052</v>
      </c>
      <c r="M67" s="11">
        <v>26533.661248705033</v>
      </c>
      <c r="N67" s="11">
        <v>26478.232753566685</v>
      </c>
      <c r="O67" s="11">
        <v>26425.897849326677</v>
      </c>
      <c r="P67" s="11">
        <v>26733.968989812689</v>
      </c>
      <c r="Q67" s="11">
        <v>26881.439423803255</v>
      </c>
      <c r="R67" s="11">
        <v>27033.664850364337</v>
      </c>
    </row>
    <row r="68" spans="1:18" ht="15" customHeight="1" x14ac:dyDescent="0.3">
      <c r="A68" s="1"/>
      <c r="B68" s="23" t="s">
        <v>51</v>
      </c>
      <c r="C68" s="22"/>
      <c r="D68" s="11">
        <v>21826.293000000001</v>
      </c>
      <c r="E68" s="22"/>
      <c r="F68" s="11"/>
      <c r="G68" s="11"/>
      <c r="H68" s="22"/>
      <c r="I68" s="11">
        <v>21775.410575572369</v>
      </c>
      <c r="J68" s="11">
        <v>21965.46533501157</v>
      </c>
      <c r="K68" s="11">
        <v>21977.997125974867</v>
      </c>
      <c r="L68" s="11">
        <v>22020.179385763859</v>
      </c>
      <c r="M68" s="11">
        <v>21956.278442211238</v>
      </c>
      <c r="N68" s="11">
        <v>22184.009165942887</v>
      </c>
      <c r="O68" s="11">
        <v>22181.16791170288</v>
      </c>
      <c r="P68" s="11">
        <v>22137.304721188892</v>
      </c>
      <c r="Q68" s="11">
        <v>22224.806360146289</v>
      </c>
      <c r="R68" s="11">
        <v>22273.160514460102</v>
      </c>
    </row>
    <row r="69" spans="1:18" ht="15" customHeight="1" x14ac:dyDescent="0.3">
      <c r="A69" s="1"/>
      <c r="B69" s="24" t="s">
        <v>52</v>
      </c>
      <c r="C69" s="22"/>
      <c r="D69" s="11">
        <v>57.557000000000002</v>
      </c>
      <c r="E69" s="22"/>
      <c r="F69" s="11"/>
      <c r="G69" s="11"/>
      <c r="H69" s="22"/>
      <c r="I69" s="11">
        <v>71.685737594465309</v>
      </c>
      <c r="J69" s="11">
        <v>71.687864594465324</v>
      </c>
      <c r="K69" s="11">
        <v>74.9171576189419</v>
      </c>
      <c r="L69" s="11">
        <v>83.784717788492898</v>
      </c>
      <c r="M69" s="11">
        <v>91.447666575935557</v>
      </c>
      <c r="N69" s="11">
        <v>71.231736818098668</v>
      </c>
      <c r="O69" s="11">
        <v>71.231736818098668</v>
      </c>
      <c r="P69" s="11">
        <v>71.219254418098672</v>
      </c>
      <c r="Q69" s="11">
        <v>63.57743727549866</v>
      </c>
      <c r="R69" s="11">
        <v>205.21268134459157</v>
      </c>
    </row>
    <row r="70" spans="1:18" ht="15" customHeight="1" x14ac:dyDescent="0.3">
      <c r="A70" s="1"/>
      <c r="B70" s="24" t="s">
        <v>53</v>
      </c>
      <c r="C70" s="22"/>
      <c r="D70" s="11">
        <v>1196.4580000000001</v>
      </c>
      <c r="E70" s="22"/>
      <c r="F70" s="11"/>
      <c r="G70" s="11"/>
      <c r="H70" s="22"/>
      <c r="I70" s="11">
        <v>1134.451865</v>
      </c>
      <c r="J70" s="11">
        <v>1116.685815</v>
      </c>
      <c r="K70" s="11">
        <v>1116.3948150000001</v>
      </c>
      <c r="L70" s="11">
        <v>1121.553815</v>
      </c>
      <c r="M70" s="11">
        <v>1120.534864</v>
      </c>
      <c r="N70" s="11">
        <v>1109.345333</v>
      </c>
      <c r="O70" s="11">
        <v>1109.0585160000001</v>
      </c>
      <c r="P70" s="11">
        <v>1108.855487</v>
      </c>
      <c r="Q70" s="11">
        <v>1074.415575085816</v>
      </c>
      <c r="R70" s="11">
        <v>1076.2305873915257</v>
      </c>
    </row>
    <row r="71" spans="1:18" ht="15" customHeight="1" x14ac:dyDescent="0.3">
      <c r="A71" s="1"/>
      <c r="B71" s="24" t="s">
        <v>54</v>
      </c>
      <c r="C71" s="22"/>
      <c r="D71" s="11">
        <v>12035.701999999999</v>
      </c>
      <c r="E71" s="22"/>
      <c r="F71" s="11"/>
      <c r="G71" s="11"/>
      <c r="H71" s="22"/>
      <c r="I71" s="11">
        <v>12941.63623426079</v>
      </c>
      <c r="J71" s="11">
        <v>13035.311493227398</v>
      </c>
      <c r="K71" s="11">
        <v>13046.741328217397</v>
      </c>
      <c r="L71" s="11">
        <v>13046.741328217397</v>
      </c>
      <c r="M71" s="11">
        <v>12964.889329989999</v>
      </c>
      <c r="N71" s="11">
        <v>13091.853469989999</v>
      </c>
      <c r="O71" s="11">
        <v>13090.653137990001</v>
      </c>
      <c r="P71" s="11">
        <v>13090.295987989999</v>
      </c>
      <c r="Q71" s="11">
        <v>13230.61262699</v>
      </c>
      <c r="R71" s="11">
        <v>13238.421889981935</v>
      </c>
    </row>
    <row r="72" spans="1:18" ht="15" customHeight="1" x14ac:dyDescent="0.3">
      <c r="A72" s="1"/>
      <c r="B72" s="24" t="s">
        <v>55</v>
      </c>
      <c r="C72" s="22"/>
      <c r="D72" s="11">
        <v>271.82900000000001</v>
      </c>
      <c r="E72" s="22"/>
      <c r="F72" s="11"/>
      <c r="G72" s="11"/>
      <c r="H72" s="22"/>
      <c r="I72" s="11">
        <v>275.68200000000002</v>
      </c>
      <c r="J72" s="11">
        <v>279.41800000000001</v>
      </c>
      <c r="K72" s="11">
        <v>269.08499999999998</v>
      </c>
      <c r="L72" s="11">
        <v>269.08499999999998</v>
      </c>
      <c r="M72" s="11">
        <v>280.30599999999998</v>
      </c>
      <c r="N72" s="11">
        <v>282.53899999999999</v>
      </c>
      <c r="O72" s="11">
        <v>282.53899999999999</v>
      </c>
      <c r="P72" s="11">
        <v>282.53899999999999</v>
      </c>
      <c r="Q72" s="11">
        <v>292</v>
      </c>
      <c r="R72" s="11">
        <v>280</v>
      </c>
    </row>
    <row r="73" spans="1:18" ht="15" customHeight="1" x14ac:dyDescent="0.3">
      <c r="A73" s="1"/>
      <c r="B73" s="24" t="s">
        <v>56</v>
      </c>
      <c r="C73" s="22"/>
      <c r="D73" s="11">
        <v>2800.2530000000002</v>
      </c>
      <c r="E73" s="22"/>
      <c r="F73" s="11"/>
      <c r="G73" s="11"/>
      <c r="H73" s="22"/>
      <c r="I73" s="11">
        <v>2672.3067743609213</v>
      </c>
      <c r="J73" s="11">
        <v>2662.1292933962945</v>
      </c>
      <c r="K73" s="11">
        <v>2666.5376447509607</v>
      </c>
      <c r="L73" s="11">
        <v>2666.5376447509607</v>
      </c>
      <c r="M73" s="11">
        <v>2681.0810627509609</v>
      </c>
      <c r="N73" s="11">
        <v>2681.5530872779773</v>
      </c>
      <c r="O73" s="11">
        <v>2676.3593442779775</v>
      </c>
      <c r="P73" s="11">
        <v>2676.3789132779775</v>
      </c>
      <c r="Q73" s="11">
        <v>2683.3754874185515</v>
      </c>
      <c r="R73" s="11">
        <v>2681.2061177017299</v>
      </c>
    </row>
    <row r="74" spans="1:18" ht="15" customHeight="1" x14ac:dyDescent="0.3">
      <c r="A74" s="1"/>
      <c r="B74" s="32" t="s">
        <v>57</v>
      </c>
      <c r="C74" s="22"/>
      <c r="D74" s="11">
        <v>817.36300000000006</v>
      </c>
      <c r="E74" s="22"/>
      <c r="F74" s="11"/>
      <c r="G74" s="11"/>
      <c r="H74" s="22"/>
      <c r="I74" s="11">
        <v>811.55452700000001</v>
      </c>
      <c r="J74" s="11">
        <v>818.53170399999999</v>
      </c>
      <c r="K74" s="11">
        <v>818.53170399999999</v>
      </c>
      <c r="L74" s="11">
        <v>818.53170399999999</v>
      </c>
      <c r="M74" s="11">
        <v>817.14270399999998</v>
      </c>
      <c r="N74" s="11">
        <v>817.71637499999997</v>
      </c>
      <c r="O74" s="11">
        <v>818.82838400000003</v>
      </c>
      <c r="P74" s="11">
        <v>818.81442900000002</v>
      </c>
      <c r="Q74" s="11">
        <v>817.946821</v>
      </c>
      <c r="R74" s="11">
        <v>817.699117</v>
      </c>
    </row>
    <row r="75" spans="1:18" ht="15" customHeight="1" x14ac:dyDescent="0.3">
      <c r="A75" s="1"/>
      <c r="B75" s="32" t="s">
        <v>58</v>
      </c>
      <c r="C75" s="22"/>
      <c r="D75" s="11">
        <v>43.499000000000002</v>
      </c>
      <c r="E75" s="22"/>
      <c r="F75" s="11"/>
      <c r="G75" s="11"/>
      <c r="H75" s="22"/>
      <c r="I75" s="11">
        <v>36.848999999999997</v>
      </c>
      <c r="J75" s="11">
        <v>36.08</v>
      </c>
      <c r="K75" s="11">
        <v>36.08</v>
      </c>
      <c r="L75" s="11">
        <v>36.08</v>
      </c>
      <c r="M75" s="11">
        <v>36.948999999999998</v>
      </c>
      <c r="N75" s="11">
        <v>36.948999999999998</v>
      </c>
      <c r="O75" s="11">
        <v>36.948999999999998</v>
      </c>
      <c r="P75" s="11">
        <v>36.948999999999998</v>
      </c>
      <c r="Q75" s="11">
        <v>36.948999999999998</v>
      </c>
      <c r="R75" s="11">
        <v>36.948999999999998</v>
      </c>
    </row>
    <row r="76" spans="1:18" ht="15" customHeight="1" x14ac:dyDescent="0.3">
      <c r="A76" s="1"/>
      <c r="B76" s="32" t="s">
        <v>59</v>
      </c>
      <c r="C76" s="22"/>
      <c r="D76" s="11">
        <v>745.77</v>
      </c>
      <c r="E76" s="22"/>
      <c r="F76" s="11"/>
      <c r="G76" s="11"/>
      <c r="H76" s="22"/>
      <c r="I76" s="11">
        <v>705.49400000000003</v>
      </c>
      <c r="J76" s="11">
        <v>694.07399999999996</v>
      </c>
      <c r="K76" s="11">
        <v>694.07399999999996</v>
      </c>
      <c r="L76" s="11">
        <v>694.07399999999996</v>
      </c>
      <c r="M76" s="11">
        <v>710.97500000000002</v>
      </c>
      <c r="N76" s="11">
        <v>710.97500000000002</v>
      </c>
      <c r="O76" s="11">
        <v>705.18899999999996</v>
      </c>
      <c r="P76" s="11">
        <v>705.18899999999996</v>
      </c>
      <c r="Q76" s="11">
        <v>700.774</v>
      </c>
      <c r="R76" s="11">
        <v>698.721</v>
      </c>
    </row>
    <row r="77" spans="1:18" ht="15" customHeight="1" x14ac:dyDescent="0.3">
      <c r="A77" s="1"/>
      <c r="B77" s="32" t="s">
        <v>60</v>
      </c>
      <c r="C77" s="22"/>
      <c r="D77" s="11">
        <v>262.91000000000003</v>
      </c>
      <c r="E77" s="22"/>
      <c r="F77" s="11"/>
      <c r="G77" s="11"/>
      <c r="H77" s="22"/>
      <c r="I77" s="11">
        <v>152.86600000000001</v>
      </c>
      <c r="J77" s="11">
        <v>145.708</v>
      </c>
      <c r="K77" s="11">
        <v>150.797</v>
      </c>
      <c r="L77" s="11">
        <v>150.797</v>
      </c>
      <c r="M77" s="11">
        <v>150.18100000000001</v>
      </c>
      <c r="N77" s="11">
        <v>149.23400000000001</v>
      </c>
      <c r="O77" s="11">
        <v>148.24199999999999</v>
      </c>
      <c r="P77" s="11">
        <v>148.24199999999999</v>
      </c>
      <c r="Q77" s="11">
        <v>146.29599999999999</v>
      </c>
      <c r="R77" s="11">
        <v>145.4</v>
      </c>
    </row>
    <row r="78" spans="1:18" ht="15" customHeight="1" x14ac:dyDescent="0.3">
      <c r="A78" s="1"/>
      <c r="B78" s="32" t="s">
        <v>61</v>
      </c>
      <c r="C78" s="22"/>
      <c r="D78" s="11">
        <v>668.77800000000002</v>
      </c>
      <c r="E78" s="22"/>
      <c r="F78" s="11"/>
      <c r="G78" s="11"/>
      <c r="H78" s="22"/>
      <c r="I78" s="11">
        <v>712.33290264773768</v>
      </c>
      <c r="J78" s="11">
        <v>713.69009372288338</v>
      </c>
      <c r="K78" s="11">
        <v>713.59775484448903</v>
      </c>
      <c r="L78" s="11">
        <v>713.59775484448903</v>
      </c>
      <c r="M78" s="11">
        <v>713.59775484448903</v>
      </c>
      <c r="N78" s="11">
        <v>718.89908407728058</v>
      </c>
      <c r="O78" s="11">
        <v>718.89908407728058</v>
      </c>
      <c r="P78" s="11">
        <v>718.89908407728058</v>
      </c>
      <c r="Q78" s="11">
        <v>732.10469643287161</v>
      </c>
      <c r="R78" s="11">
        <v>735.16903271604974</v>
      </c>
    </row>
    <row r="79" spans="1:18" ht="15" customHeight="1" x14ac:dyDescent="0.3">
      <c r="A79" s="1"/>
      <c r="B79" s="32" t="s">
        <v>62</v>
      </c>
      <c r="C79" s="22"/>
      <c r="D79" s="11">
        <v>261.93299999999999</v>
      </c>
      <c r="E79" s="22"/>
      <c r="F79" s="11"/>
      <c r="G79" s="11"/>
      <c r="H79" s="22"/>
      <c r="I79" s="11">
        <v>253.21034471318353</v>
      </c>
      <c r="J79" s="11">
        <v>254.0454956734111</v>
      </c>
      <c r="K79" s="11">
        <v>253.45718590647175</v>
      </c>
      <c r="L79" s="11">
        <v>253.45718590647175</v>
      </c>
      <c r="M79" s="11">
        <v>252.23560390647208</v>
      </c>
      <c r="N79" s="11">
        <v>247.77962820069661</v>
      </c>
      <c r="O79" s="11">
        <v>248.2518762006971</v>
      </c>
      <c r="P79" s="11">
        <v>248.28540020069704</v>
      </c>
      <c r="Q79" s="11">
        <v>249.30496998568015</v>
      </c>
      <c r="R79" s="11">
        <v>247.26796798568012</v>
      </c>
    </row>
    <row r="80" spans="1:18" ht="15" customHeight="1" x14ac:dyDescent="0.3">
      <c r="A80" s="1"/>
      <c r="B80" s="24" t="s">
        <v>63</v>
      </c>
      <c r="C80" s="22"/>
      <c r="D80" s="11">
        <v>2690.8989999999999</v>
      </c>
      <c r="E80" s="22"/>
      <c r="F80" s="11"/>
      <c r="G80" s="11"/>
      <c r="H80" s="22"/>
      <c r="I80" s="11">
        <v>2530.7907749999999</v>
      </c>
      <c r="J80" s="11">
        <v>2595.6185250000003</v>
      </c>
      <c r="K80" s="11">
        <v>2595.6606619900003</v>
      </c>
      <c r="L80" s="11">
        <v>2595.6606619900003</v>
      </c>
      <c r="M80" s="11">
        <v>2617.2696619900003</v>
      </c>
      <c r="N80" s="11">
        <v>2617.7633279900006</v>
      </c>
      <c r="O80" s="11">
        <v>2617.7778599900003</v>
      </c>
      <c r="P80" s="11">
        <v>2614.3771169899996</v>
      </c>
      <c r="Q80" s="11">
        <v>2583.2133599899998</v>
      </c>
      <c r="R80" s="11">
        <v>2615.95611899</v>
      </c>
    </row>
    <row r="81" spans="1:18" ht="15" customHeight="1" x14ac:dyDescent="0.3">
      <c r="A81" s="1"/>
      <c r="B81" s="32" t="s">
        <v>64</v>
      </c>
      <c r="C81" s="22"/>
      <c r="D81" s="11">
        <v>500.18299999999999</v>
      </c>
      <c r="E81" s="22"/>
      <c r="F81" s="11"/>
      <c r="G81" s="11"/>
      <c r="H81" s="22"/>
      <c r="I81" s="11">
        <v>477.55600000000004</v>
      </c>
      <c r="J81" s="11">
        <v>477.55600000000004</v>
      </c>
      <c r="K81" s="11">
        <v>477.60100000000011</v>
      </c>
      <c r="L81" s="11">
        <v>477.60100000000011</v>
      </c>
      <c r="M81" s="11">
        <v>499.21000000000004</v>
      </c>
      <c r="N81" s="11">
        <v>499.21000000000004</v>
      </c>
      <c r="O81" s="11">
        <v>499.21000000000004</v>
      </c>
      <c r="P81" s="11">
        <v>495.8159999999998</v>
      </c>
      <c r="Q81" s="11">
        <v>464.64499999999998</v>
      </c>
      <c r="R81" s="11">
        <v>497.43499999999995</v>
      </c>
    </row>
    <row r="82" spans="1:18" ht="15" customHeight="1" x14ac:dyDescent="0.3">
      <c r="A82" s="1"/>
      <c r="B82" s="32" t="s">
        <v>65</v>
      </c>
      <c r="C82" s="22"/>
      <c r="D82" s="11">
        <v>2112.48</v>
      </c>
      <c r="E82" s="22"/>
      <c r="F82" s="11"/>
      <c r="G82" s="11"/>
      <c r="H82" s="22"/>
      <c r="I82" s="11">
        <v>2048.0929999999998</v>
      </c>
      <c r="J82" s="11">
        <v>2112.8850000000002</v>
      </c>
      <c r="K82" s="11">
        <v>2112.8850000000002</v>
      </c>
      <c r="L82" s="11">
        <v>2112.8850000000002</v>
      </c>
      <c r="M82" s="11">
        <v>2112.8850000000002</v>
      </c>
      <c r="N82" s="11">
        <v>2112.8850000000002</v>
      </c>
      <c r="O82" s="11">
        <v>2112.8850000000002</v>
      </c>
      <c r="P82" s="11">
        <v>2112.8850000000002</v>
      </c>
      <c r="Q82" s="11">
        <v>2112.8850000000002</v>
      </c>
      <c r="R82" s="11">
        <v>2112.8850000000002</v>
      </c>
    </row>
    <row r="83" spans="1:18" ht="15" customHeight="1" x14ac:dyDescent="0.3">
      <c r="A83" s="1"/>
      <c r="B83" s="23" t="s">
        <v>66</v>
      </c>
      <c r="C83" s="22"/>
      <c r="D83" s="11">
        <v>4937.1890000000003</v>
      </c>
      <c r="E83" s="22"/>
      <c r="F83" s="11"/>
      <c r="G83" s="11"/>
      <c r="H83" s="22"/>
      <c r="I83" s="11">
        <v>4675.8144803141386</v>
      </c>
      <c r="J83" s="11">
        <v>4623.2290892723558</v>
      </c>
      <c r="K83" s="11">
        <v>4705.6889861474938</v>
      </c>
      <c r="L83" s="11">
        <v>4802.4995024211948</v>
      </c>
      <c r="M83" s="11">
        <v>4577.3828064937961</v>
      </c>
      <c r="N83" s="11">
        <v>4294.2235876237955</v>
      </c>
      <c r="O83" s="11">
        <v>4244.7299376237961</v>
      </c>
      <c r="P83" s="11">
        <v>4596.6642686237965</v>
      </c>
      <c r="Q83" s="11">
        <v>4656.6330636569637</v>
      </c>
      <c r="R83" s="11">
        <v>4760.5043359042375</v>
      </c>
    </row>
    <row r="84" spans="1:18" ht="15" customHeight="1" x14ac:dyDescent="0.3">
      <c r="A84" s="1"/>
      <c r="B84" s="21" t="s">
        <v>33</v>
      </c>
      <c r="C84" s="22"/>
      <c r="D84" s="11">
        <v>3075.8380000000002</v>
      </c>
      <c r="E84" s="22"/>
      <c r="F84" s="11"/>
      <c r="G84" s="11"/>
      <c r="H84" s="22"/>
      <c r="I84" s="11">
        <v>2530.8642574703508</v>
      </c>
      <c r="J84" s="11">
        <v>2519.1652366775593</v>
      </c>
      <c r="K84" s="11">
        <v>2455.6380323092062</v>
      </c>
      <c r="L84" s="11">
        <v>2455.7490323092061</v>
      </c>
      <c r="M84" s="11">
        <v>2472.3186269460916</v>
      </c>
      <c r="N84" s="11">
        <v>2533.1167008457492</v>
      </c>
      <c r="O84" s="11">
        <v>2550.2471678133011</v>
      </c>
      <c r="P84" s="11">
        <v>2477.593931002094</v>
      </c>
      <c r="Q84" s="11">
        <v>2429.4432479748384</v>
      </c>
      <c r="R84" s="11">
        <v>2484.5036083814293</v>
      </c>
    </row>
    <row r="85" spans="1:18" ht="15" customHeight="1" x14ac:dyDescent="0.3">
      <c r="A85" s="1"/>
      <c r="B85" s="23" t="s">
        <v>67</v>
      </c>
      <c r="C85" s="22"/>
      <c r="D85" s="11">
        <v>1064.71</v>
      </c>
      <c r="E85" s="22"/>
      <c r="F85" s="11"/>
      <c r="G85" s="11"/>
      <c r="H85" s="22"/>
      <c r="I85" s="11">
        <v>1088.7267038883551</v>
      </c>
      <c r="J85" s="11">
        <v>1088.7267038883551</v>
      </c>
      <c r="K85" s="11">
        <v>1098.5169260931759</v>
      </c>
      <c r="L85" s="11">
        <v>1098.5169260931759</v>
      </c>
      <c r="M85" s="11">
        <v>997.40764300000001</v>
      </c>
      <c r="N85" s="11">
        <v>997.40764300000001</v>
      </c>
      <c r="O85" s="11">
        <v>997.40764300000001</v>
      </c>
      <c r="P85" s="11">
        <v>949.77704900000003</v>
      </c>
      <c r="Q85" s="11">
        <v>888.77704900000003</v>
      </c>
      <c r="R85" s="11">
        <v>889.78040199999998</v>
      </c>
    </row>
    <row r="86" spans="1:18" ht="15" customHeight="1" x14ac:dyDescent="0.3">
      <c r="A86" s="1"/>
      <c r="B86" s="23" t="s">
        <v>138</v>
      </c>
      <c r="C86" s="22"/>
      <c r="D86" s="11">
        <v>807.26300000000003</v>
      </c>
      <c r="E86" s="22"/>
      <c r="F86" s="11"/>
      <c r="G86" s="11"/>
      <c r="H86" s="22"/>
      <c r="I86" s="11">
        <v>773.63872907651023</v>
      </c>
      <c r="J86" s="11">
        <v>775.82073773447871</v>
      </c>
      <c r="K86" s="11">
        <v>775.53945768089466</v>
      </c>
      <c r="L86" s="11">
        <v>775.53945768089466</v>
      </c>
      <c r="M86" s="11">
        <v>772.05938682069711</v>
      </c>
      <c r="N86" s="11">
        <v>832.92744982069701</v>
      </c>
      <c r="O86" s="11">
        <v>837.96929782069708</v>
      </c>
      <c r="P86" s="11">
        <v>816.11693025655768</v>
      </c>
      <c r="Q86" s="11">
        <v>840.40669089241828</v>
      </c>
      <c r="R86" s="11">
        <v>812.36587279999992</v>
      </c>
    </row>
    <row r="87" spans="1:18" ht="15" customHeight="1" x14ac:dyDescent="0.3">
      <c r="A87" s="1"/>
      <c r="B87" s="23" t="s">
        <v>68</v>
      </c>
      <c r="C87" s="22"/>
      <c r="D87" s="11">
        <v>101.816</v>
      </c>
      <c r="E87" s="22"/>
      <c r="F87" s="11"/>
      <c r="G87" s="11"/>
      <c r="H87" s="22"/>
      <c r="I87" s="11">
        <v>98.938999999999993</v>
      </c>
      <c r="J87" s="11">
        <v>96.066000000000003</v>
      </c>
      <c r="K87" s="11">
        <v>99.111000000000004</v>
      </c>
      <c r="L87" s="11">
        <v>99.111000000000004</v>
      </c>
      <c r="M87" s="11">
        <v>99.111000000000004</v>
      </c>
      <c r="N87" s="11">
        <v>100.76600000000001</v>
      </c>
      <c r="O87" s="11">
        <v>98.766000000000005</v>
      </c>
      <c r="P87" s="11">
        <v>102</v>
      </c>
      <c r="Q87" s="11">
        <v>102</v>
      </c>
      <c r="R87" s="11">
        <v>101</v>
      </c>
    </row>
    <row r="88" spans="1:18" ht="15" customHeight="1" x14ac:dyDescent="0.3">
      <c r="A88" s="1"/>
      <c r="B88" s="18" t="s">
        <v>69</v>
      </c>
      <c r="C88" s="19"/>
      <c r="D88" s="20">
        <v>5406.2279999999992</v>
      </c>
      <c r="E88" s="19"/>
      <c r="F88" s="20"/>
      <c r="G88" s="20"/>
      <c r="H88" s="19"/>
      <c r="I88" s="20">
        <v>6648.1979430686943</v>
      </c>
      <c r="J88" s="20">
        <v>6149.8193475543467</v>
      </c>
      <c r="K88" s="20">
        <v>6297.2677253286838</v>
      </c>
      <c r="L88" s="20">
        <v>6500.3999073050254</v>
      </c>
      <c r="M88" s="20">
        <v>6538.6282620184365</v>
      </c>
      <c r="N88" s="20">
        <v>6188.4104732570186</v>
      </c>
      <c r="O88" s="20">
        <v>6178.9350324246552</v>
      </c>
      <c r="P88" s="20">
        <v>6289.812493904903</v>
      </c>
      <c r="Q88" s="20">
        <v>5933.0659352614866</v>
      </c>
      <c r="R88" s="20">
        <v>5788.0670729130952</v>
      </c>
    </row>
    <row r="89" spans="1:18" ht="15" customHeight="1" x14ac:dyDescent="0.3">
      <c r="A89" s="1"/>
      <c r="B89" s="21" t="s">
        <v>70</v>
      </c>
      <c r="C89" s="22"/>
      <c r="D89" s="11">
        <v>4547.3819999999996</v>
      </c>
      <c r="E89" s="22"/>
      <c r="F89" s="11"/>
      <c r="G89" s="11"/>
      <c r="H89" s="22"/>
      <c r="I89" s="11">
        <v>6237.9103501607215</v>
      </c>
      <c r="J89" s="11">
        <v>5884.5837832299476</v>
      </c>
      <c r="K89" s="11">
        <v>5936.0526545654593</v>
      </c>
      <c r="L89" s="11">
        <v>6034.1676085189147</v>
      </c>
      <c r="M89" s="11">
        <v>6014.8612293092701</v>
      </c>
      <c r="N89" s="11">
        <v>5411.5778932871244</v>
      </c>
      <c r="O89" s="11">
        <v>5407.0160106033245</v>
      </c>
      <c r="P89" s="11">
        <v>5574.505196656899</v>
      </c>
      <c r="Q89" s="11">
        <v>5184.3911920012561</v>
      </c>
      <c r="R89" s="11">
        <v>5183.122383290468</v>
      </c>
    </row>
    <row r="90" spans="1:18" ht="15" customHeight="1" x14ac:dyDescent="0.3">
      <c r="A90" s="1"/>
      <c r="B90" s="23" t="s">
        <v>71</v>
      </c>
      <c r="C90" s="22"/>
      <c r="D90" s="11">
        <v>4404.5069999999996</v>
      </c>
      <c r="E90" s="22"/>
      <c r="F90" s="11"/>
      <c r="G90" s="11"/>
      <c r="H90" s="22"/>
      <c r="I90" s="11">
        <v>6089.6862255358392</v>
      </c>
      <c r="J90" s="11">
        <v>5748.2261875529293</v>
      </c>
      <c r="K90" s="11">
        <v>5799.7907267080582</v>
      </c>
      <c r="L90" s="11">
        <v>5897.9056806615135</v>
      </c>
      <c r="M90" s="11">
        <v>5878.7641009218687</v>
      </c>
      <c r="N90" s="11">
        <v>5358.6465323595594</v>
      </c>
      <c r="O90" s="11">
        <v>5355.9076698793033</v>
      </c>
      <c r="P90" s="11">
        <v>5513.1933336435459</v>
      </c>
      <c r="Q90" s="11">
        <v>5133.116043118358</v>
      </c>
      <c r="R90" s="11">
        <v>5130.4397850684709</v>
      </c>
    </row>
    <row r="91" spans="1:18" ht="15" customHeight="1" x14ac:dyDescent="0.3">
      <c r="A91" s="1"/>
      <c r="B91" s="23" t="s">
        <v>72</v>
      </c>
      <c r="C91" s="22"/>
      <c r="D91" s="11">
        <v>112.464</v>
      </c>
      <c r="E91" s="22"/>
      <c r="F91" s="11"/>
      <c r="G91" s="11"/>
      <c r="H91" s="22"/>
      <c r="I91" s="11">
        <v>149.20711249550399</v>
      </c>
      <c r="J91" s="11">
        <v>153.7816668589393</v>
      </c>
      <c r="K91" s="11">
        <v>153.72612747602369</v>
      </c>
      <c r="L91" s="11">
        <v>153.72612747602369</v>
      </c>
      <c r="M91" s="11">
        <v>154.40132847602368</v>
      </c>
      <c r="N91" s="11">
        <v>88.766615016187274</v>
      </c>
      <c r="O91" s="11">
        <v>86.800449435084076</v>
      </c>
      <c r="P91" s="11">
        <v>86.785369938194236</v>
      </c>
      <c r="Q91" s="11">
        <v>73.986381815141158</v>
      </c>
      <c r="R91" s="11">
        <v>73.985911774417772</v>
      </c>
    </row>
    <row r="92" spans="1:18" ht="15" customHeight="1" x14ac:dyDescent="0.3">
      <c r="A92" s="1"/>
      <c r="B92" s="23" t="s">
        <v>73</v>
      </c>
      <c r="C92" s="22"/>
      <c r="D92" s="11">
        <v>30.411000000000001</v>
      </c>
      <c r="E92" s="22"/>
      <c r="F92" s="11"/>
      <c r="G92" s="11"/>
      <c r="H92" s="22"/>
      <c r="I92" s="11">
        <v>-0.9829878706214501</v>
      </c>
      <c r="J92" s="11">
        <v>-17.424071181921484</v>
      </c>
      <c r="K92" s="11">
        <v>-17.464199618622406</v>
      </c>
      <c r="L92" s="11">
        <v>-17.464199618622406</v>
      </c>
      <c r="M92" s="11">
        <v>-18.304200088622398</v>
      </c>
      <c r="N92" s="11">
        <v>-35.835254088622406</v>
      </c>
      <c r="O92" s="11">
        <v>-35.692108711063582</v>
      </c>
      <c r="P92" s="11">
        <v>-25.47350692484072</v>
      </c>
      <c r="Q92" s="11">
        <v>-22.711232932242467</v>
      </c>
      <c r="R92" s="11">
        <v>-21.303313552420903</v>
      </c>
    </row>
    <row r="93" spans="1:18" ht="15" customHeight="1" x14ac:dyDescent="0.3">
      <c r="A93" s="1"/>
      <c r="B93" s="21" t="s">
        <v>34</v>
      </c>
      <c r="C93" s="22"/>
      <c r="D93" s="11">
        <v>858.846</v>
      </c>
      <c r="E93" s="22"/>
      <c r="F93" s="11"/>
      <c r="G93" s="11"/>
      <c r="H93" s="22"/>
      <c r="I93" s="11">
        <v>410.28759290797319</v>
      </c>
      <c r="J93" s="11">
        <v>265.23556432439926</v>
      </c>
      <c r="K93" s="11">
        <v>361.21507076322439</v>
      </c>
      <c r="L93" s="11">
        <v>466.23229878611062</v>
      </c>
      <c r="M93" s="11">
        <v>523.76703270916664</v>
      </c>
      <c r="N93" s="11">
        <v>776.83257996989437</v>
      </c>
      <c r="O93" s="11">
        <v>771.91902182133106</v>
      </c>
      <c r="P93" s="11">
        <v>715.30729724800381</v>
      </c>
      <c r="Q93" s="11">
        <v>748.67474326023023</v>
      </c>
      <c r="R93" s="11">
        <v>604.94468962262692</v>
      </c>
    </row>
    <row r="94" spans="1:18" ht="15" customHeight="1" x14ac:dyDescent="0.3">
      <c r="A94" s="1"/>
      <c r="B94" s="25" t="s">
        <v>81</v>
      </c>
      <c r="C94" s="26"/>
      <c r="D94" s="26">
        <f>D9-D48</f>
        <v>-7840.7060000000129</v>
      </c>
      <c r="E94" s="26"/>
      <c r="F94" s="26">
        <f>F9-F48</f>
        <v>0</v>
      </c>
      <c r="G94" s="26">
        <f>G9-G48</f>
        <v>0</v>
      </c>
      <c r="H94" s="26"/>
      <c r="I94" s="26">
        <f t="shared" ref="I94:J94" si="41">I9-I48</f>
        <v>-7877.7920037165313</v>
      </c>
      <c r="J94" s="26">
        <f t="shared" si="41"/>
        <v>-7615.5715544573759</v>
      </c>
      <c r="K94" s="26">
        <f t="shared" ref="K94:L94" si="42">K9-K48</f>
        <v>-7482.770036331829</v>
      </c>
      <c r="L94" s="26">
        <f t="shared" si="42"/>
        <v>-7586.9619447338846</v>
      </c>
      <c r="M94" s="26">
        <f t="shared" ref="M94:N94" si="43">M9-M48</f>
        <v>-7390.7253577748779</v>
      </c>
      <c r="N94" s="26">
        <f t="shared" si="43"/>
        <v>-7078.4314426920537</v>
      </c>
      <c r="O94" s="26">
        <f t="shared" ref="O94:P94" si="44">O9-O48</f>
        <v>-7173.8662987684656</v>
      </c>
      <c r="P94" s="26">
        <f t="shared" si="44"/>
        <v>-7372.9395488428854</v>
      </c>
      <c r="Q94" s="26">
        <f t="shared" ref="Q94:R94" si="45">Q9-Q48</f>
        <v>-7632.3139356342872</v>
      </c>
      <c r="R94" s="26">
        <f t="shared" si="45"/>
        <v>-7616.7646507429745</v>
      </c>
    </row>
    <row r="95" spans="1:18" ht="15" customHeight="1" x14ac:dyDescent="0.3">
      <c r="A95" s="1"/>
      <c r="B95" s="25" t="s">
        <v>7</v>
      </c>
      <c r="C95" s="26"/>
      <c r="D95" s="33">
        <f>D94/D$96*100</f>
        <v>-5.969999948985472</v>
      </c>
      <c r="E95" s="26"/>
      <c r="F95" s="33" t="e">
        <f>F94/F$96*100</f>
        <v>#DIV/0!</v>
      </c>
      <c r="G95" s="33" t="e">
        <f>G94/G$96*100</f>
        <v>#DIV/0!</v>
      </c>
      <c r="H95" s="26"/>
      <c r="I95" s="33">
        <f t="shared" ref="I95:J95" si="46">I94/I$96*100</f>
        <v>-6.1359971677057406</v>
      </c>
      <c r="J95" s="33">
        <f t="shared" si="46"/>
        <v>-5.9317541598667898</v>
      </c>
      <c r="K95" s="33">
        <f t="shared" ref="K95:L95" si="47">K94/K$96*100</f>
        <v>-5.79509383440673</v>
      </c>
      <c r="L95" s="33">
        <f t="shared" si="47"/>
        <v>-5.84437423538769</v>
      </c>
      <c r="M95" s="33">
        <f t="shared" ref="M95:N95" si="48">M94/M$96*100</f>
        <v>-5.6932096373288203</v>
      </c>
      <c r="N95" s="33">
        <f t="shared" si="48"/>
        <v>-5.4167924431949119</v>
      </c>
      <c r="O95" s="33">
        <f t="shared" ref="O95:P95" si="49">O94/O$96*100</f>
        <v>-5.489824273961009</v>
      </c>
      <c r="P95" s="33">
        <f t="shared" si="49"/>
        <v>-5.6421657192904924</v>
      </c>
      <c r="Q95" s="33">
        <f t="shared" ref="Q95:R95" si="50">Q94/Q$96*100</f>
        <v>-5.7969568258670101</v>
      </c>
      <c r="R95" s="33">
        <f t="shared" si="50"/>
        <v>-5.8050289461597533</v>
      </c>
    </row>
    <row r="96" spans="1:18" ht="15" customHeight="1" x14ac:dyDescent="0.3">
      <c r="A96" s="1"/>
      <c r="B96" s="21" t="s">
        <v>78</v>
      </c>
      <c r="C96" s="22"/>
      <c r="D96" s="11">
        <v>131335.10999999999</v>
      </c>
      <c r="E96" s="22"/>
      <c r="F96" s="11"/>
      <c r="G96" s="11"/>
      <c r="H96" s="22"/>
      <c r="I96" s="11">
        <v>128386.5</v>
      </c>
      <c r="J96" s="11">
        <v>128386.5</v>
      </c>
      <c r="K96" s="11">
        <v>129122.5</v>
      </c>
      <c r="L96" s="11">
        <v>129816.49769781723</v>
      </c>
      <c r="M96" s="11">
        <v>129816.49769781723</v>
      </c>
      <c r="N96" s="11">
        <v>130675.7</v>
      </c>
      <c r="O96" s="11">
        <v>130675.7</v>
      </c>
      <c r="P96" s="11">
        <v>130675.7</v>
      </c>
      <c r="Q96" s="11">
        <v>131660.70000000001</v>
      </c>
      <c r="R96" s="11">
        <v>131209.76176667909</v>
      </c>
    </row>
  </sheetData>
  <mergeCells count="1">
    <mergeCell ref="B5:B6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62E8-FB38-42D0-BF9C-09E8BFE4A0C7}">
  <sheetPr>
    <tabColor rgb="FF13B5EA"/>
  </sheetPr>
  <dimension ref="A1:X75"/>
  <sheetViews>
    <sheetView showGridLines="0" zoomScaleNormal="100" workbookViewId="0"/>
  </sheetViews>
  <sheetFormatPr defaultRowHeight="14.4" x14ac:dyDescent="0.3"/>
  <cols>
    <col min="1" max="1" width="40.6640625" customWidth="1"/>
    <col min="2" max="11" width="12.6640625" customWidth="1"/>
    <col min="13" max="18" width="12.6640625" customWidth="1"/>
    <col min="20" max="22" width="12.6640625" customWidth="1"/>
    <col min="24" max="24" width="12.6640625" customWidth="1"/>
  </cols>
  <sheetData>
    <row r="1" spans="1:24" x14ac:dyDescent="0.3">
      <c r="A1" s="43" t="s">
        <v>167</v>
      </c>
      <c r="B1" s="43"/>
      <c r="M1" s="43" t="s">
        <v>175</v>
      </c>
      <c r="N1" s="44"/>
      <c r="O1" s="44"/>
      <c r="P1" s="44"/>
      <c r="Q1" s="44"/>
      <c r="R1" s="44"/>
      <c r="T1" s="43" t="s">
        <v>178</v>
      </c>
      <c r="U1" s="43"/>
      <c r="V1" s="43"/>
      <c r="X1" s="44" t="s">
        <v>181</v>
      </c>
    </row>
    <row r="2" spans="1:24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J2" s="37" t="s">
        <v>179</v>
      </c>
      <c r="K2" s="37" t="s">
        <v>180</v>
      </c>
      <c r="M2" s="45" t="s">
        <v>172</v>
      </c>
      <c r="N2" s="45" t="s">
        <v>173</v>
      </c>
      <c r="O2" s="45" t="s">
        <v>176</v>
      </c>
      <c r="P2" s="45" t="s">
        <v>177</v>
      </c>
      <c r="Q2" s="45" t="s">
        <v>179</v>
      </c>
      <c r="R2" s="45" t="s">
        <v>180</v>
      </c>
      <c r="T2" s="49" t="s">
        <v>177</v>
      </c>
      <c r="U2" s="49" t="s">
        <v>179</v>
      </c>
      <c r="V2" s="49" t="s">
        <v>180</v>
      </c>
      <c r="X2" s="37" t="s">
        <v>180</v>
      </c>
    </row>
    <row r="3" spans="1:24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J3" s="39">
        <v>-284.64099999998871</v>
      </c>
      <c r="K3" s="39">
        <v>-360.37325823998981</v>
      </c>
      <c r="M3" s="39">
        <v>-152.73599999998987</v>
      </c>
      <c r="N3" s="39">
        <v>225.98599999999715</v>
      </c>
      <c r="O3" s="39">
        <v>150.48800000000483</v>
      </c>
      <c r="P3" s="39">
        <v>160.72300000001269</v>
      </c>
      <c r="Q3" s="39">
        <v>-46.015999999988708</v>
      </c>
      <c r="R3" s="39">
        <v>-121.74825823998981</v>
      </c>
      <c r="T3" s="39">
        <v>-39.34699999998702</v>
      </c>
      <c r="U3" s="39">
        <v>-246.08599999998842</v>
      </c>
      <c r="V3" s="39">
        <v>-321.81825823998952</v>
      </c>
      <c r="X3" s="39">
        <v>-97.26456510645221</v>
      </c>
    </row>
    <row r="4" spans="1:24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J4" s="41">
        <v>147.34900000000016</v>
      </c>
      <c r="K4" s="41">
        <v>125.34900000000016</v>
      </c>
      <c r="M4" s="41">
        <v>-180.60699999999997</v>
      </c>
      <c r="N4" s="41">
        <v>-36.864999999999782</v>
      </c>
      <c r="O4" s="41">
        <v>-36.864999999999782</v>
      </c>
      <c r="P4" s="41">
        <v>78.644000000000233</v>
      </c>
      <c r="Q4" s="41">
        <v>46.644000000000233</v>
      </c>
      <c r="R4" s="41">
        <v>24.644000000000233</v>
      </c>
      <c r="T4" s="41">
        <v>-79.752000000000407</v>
      </c>
      <c r="U4" s="41">
        <v>-111.75200000000041</v>
      </c>
      <c r="V4" s="41">
        <v>-133.75200000000041</v>
      </c>
      <c r="X4" s="41">
        <v>-69.47400000000016</v>
      </c>
    </row>
    <row r="5" spans="1:24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J5" s="41">
        <v>-21.550000000000182</v>
      </c>
      <c r="K5" s="41">
        <v>-35.550000000000182</v>
      </c>
      <c r="M5" s="41">
        <v>-34.733000000000175</v>
      </c>
      <c r="N5" s="41">
        <v>54.01299999999992</v>
      </c>
      <c r="O5" s="41">
        <v>57.01299999999992</v>
      </c>
      <c r="P5" s="41">
        <v>68.75</v>
      </c>
      <c r="Q5" s="41">
        <v>50.75</v>
      </c>
      <c r="R5" s="41">
        <v>36.75</v>
      </c>
      <c r="T5" s="41">
        <v>27.604000000000269</v>
      </c>
      <c r="U5" s="41">
        <v>9.6040000000002692</v>
      </c>
      <c r="V5" s="41">
        <v>-4.3959999999997308</v>
      </c>
      <c r="X5" s="41">
        <v>6.2799999999997453</v>
      </c>
    </row>
    <row r="6" spans="1:24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J6" s="41">
        <v>-281.56400000000031</v>
      </c>
      <c r="K6" s="41">
        <v>-281.56400000000031</v>
      </c>
      <c r="M6" s="41">
        <v>66.154000000000451</v>
      </c>
      <c r="N6" s="41">
        <v>98.154000000000451</v>
      </c>
      <c r="O6" s="41">
        <v>38.154000000000451</v>
      </c>
      <c r="P6" s="41">
        <v>-61.845999999999549</v>
      </c>
      <c r="Q6" s="41">
        <v>-161.84599999999955</v>
      </c>
      <c r="R6" s="41">
        <v>-161.84599999999955</v>
      </c>
      <c r="T6" s="41">
        <v>-34.944999999999709</v>
      </c>
      <c r="U6" s="41">
        <v>-134.94499999999971</v>
      </c>
      <c r="V6" s="41">
        <v>-134.94499999999971</v>
      </c>
      <c r="X6" s="41">
        <v>-64.506999999999607</v>
      </c>
    </row>
    <row r="7" spans="1:24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J7" s="41">
        <v>169.49200000000565</v>
      </c>
      <c r="K7" s="41">
        <v>161.60500000000047</v>
      </c>
      <c r="M7" s="41">
        <v>-100.68000000000029</v>
      </c>
      <c r="N7" s="41">
        <v>75.130999999997584</v>
      </c>
      <c r="O7" s="41">
        <v>85.632999999997992</v>
      </c>
      <c r="P7" s="41">
        <v>89.999000000004344</v>
      </c>
      <c r="Q7" s="41">
        <v>105.26000000000295</v>
      </c>
      <c r="R7" s="41">
        <v>97.372999999997774</v>
      </c>
      <c r="T7" s="41">
        <v>-56.520999999992455</v>
      </c>
      <c r="U7" s="41">
        <v>-41.259999999993852</v>
      </c>
      <c r="V7" s="41">
        <v>-49.146999999999025</v>
      </c>
      <c r="X7" s="41">
        <v>-40.049999999999272</v>
      </c>
    </row>
    <row r="8" spans="1:24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J8" s="41">
        <v>-166.51100000000042</v>
      </c>
      <c r="K8" s="41">
        <v>-179.3562582400009</v>
      </c>
      <c r="M8" s="41">
        <v>98.394000000000233</v>
      </c>
      <c r="N8" s="41">
        <v>105.39400000000023</v>
      </c>
      <c r="O8" s="41">
        <v>74.394000000000233</v>
      </c>
      <c r="P8" s="41">
        <v>57.394000000000233</v>
      </c>
      <c r="Q8" s="41">
        <v>-1.6059999999997672</v>
      </c>
      <c r="R8" s="41">
        <v>-14.451258240000243</v>
      </c>
      <c r="T8" s="41">
        <v>88.760000000000218</v>
      </c>
      <c r="U8" s="41">
        <v>29.760000000000218</v>
      </c>
      <c r="V8" s="41">
        <v>16.914741759999742</v>
      </c>
      <c r="X8" s="41">
        <v>44.167999999999665</v>
      </c>
    </row>
    <row r="9" spans="1:24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J9" s="41">
        <v>-25.604999999999563</v>
      </c>
      <c r="K9" s="41">
        <v>-45.604999999999563</v>
      </c>
      <c r="M9" s="41">
        <v>6.1520000000000437</v>
      </c>
      <c r="N9" s="41">
        <v>43.152000000000044</v>
      </c>
      <c r="O9" s="41">
        <v>43.152000000000044</v>
      </c>
      <c r="P9" s="41">
        <v>40.152000000000044</v>
      </c>
      <c r="Q9" s="41">
        <v>21.152000000000044</v>
      </c>
      <c r="R9" s="41">
        <v>1.1520000000000437</v>
      </c>
      <c r="T9" s="41">
        <v>29.371000000000095</v>
      </c>
      <c r="U9" s="41">
        <v>10.371000000000095</v>
      </c>
      <c r="V9" s="41">
        <v>-9.6289999999999054</v>
      </c>
      <c r="X9" s="41">
        <v>6.5770000000002256</v>
      </c>
    </row>
    <row r="10" spans="1:24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J10" s="41">
        <v>0.67900000000000205</v>
      </c>
      <c r="K10" s="41">
        <v>1.679000000000002</v>
      </c>
      <c r="M10" s="41">
        <v>6.5800000000000054</v>
      </c>
      <c r="N10" s="41">
        <v>4.9250000000000043</v>
      </c>
      <c r="O10" s="41">
        <v>4.9250000000000043</v>
      </c>
      <c r="P10" s="41">
        <v>3.6910000000000025</v>
      </c>
      <c r="Q10" s="41">
        <v>3.6910000000000025</v>
      </c>
      <c r="R10" s="41">
        <v>4.6910000000000025</v>
      </c>
      <c r="T10" s="41">
        <v>5.4069999999999965</v>
      </c>
      <c r="U10" s="41">
        <v>5.4069999999999965</v>
      </c>
      <c r="V10" s="41">
        <v>6.4069999999999965</v>
      </c>
      <c r="X10" s="41">
        <v>6.0679999999999978</v>
      </c>
    </row>
    <row r="11" spans="1:24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J11" s="41">
        <v>-0.86299999999999955</v>
      </c>
      <c r="K11" s="41">
        <v>-0.86299999999999955</v>
      </c>
      <c r="M11" s="41">
        <v>-0.57699999999999818</v>
      </c>
      <c r="N11" s="41">
        <v>-0.57699999999999818</v>
      </c>
      <c r="O11" s="41">
        <v>1.4230000000000018</v>
      </c>
      <c r="P11" s="41">
        <v>-0.57699999999999818</v>
      </c>
      <c r="Q11" s="41">
        <v>-0.57699999999999818</v>
      </c>
      <c r="R11" s="41">
        <v>-0.57699999999999818</v>
      </c>
      <c r="T11" s="41">
        <v>-0.57699999999999818</v>
      </c>
      <c r="U11" s="41">
        <v>-0.57699999999999818</v>
      </c>
      <c r="V11" s="41">
        <v>-0.57699999999999818</v>
      </c>
      <c r="X11" s="41">
        <v>-0.57699999999999818</v>
      </c>
    </row>
    <row r="12" spans="1:24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J12" s="41">
        <v>-106.06799999999998</v>
      </c>
      <c r="K12" s="41">
        <v>-106.06799999999998</v>
      </c>
      <c r="M12" s="41">
        <v>-13.418999999999869</v>
      </c>
      <c r="N12" s="41">
        <v>-117.34099999999989</v>
      </c>
      <c r="O12" s="41">
        <v>-117.34099999999989</v>
      </c>
      <c r="P12" s="41">
        <v>-115.48399999999992</v>
      </c>
      <c r="Q12" s="41">
        <v>-109.48399999999992</v>
      </c>
      <c r="R12" s="41">
        <v>-109.48399999999992</v>
      </c>
      <c r="T12" s="41">
        <v>-18.69399999999996</v>
      </c>
      <c r="U12" s="41">
        <v>-12.69399999999996</v>
      </c>
      <c r="V12" s="41">
        <v>-12.69399999999996</v>
      </c>
      <c r="X12" s="41">
        <v>14.250434893545162</v>
      </c>
    </row>
    <row r="13" spans="1:24" x14ac:dyDescent="0.3">
      <c r="A13" s="38" t="s">
        <v>86</v>
      </c>
      <c r="B13" s="39">
        <v>57.370897722400059</v>
      </c>
      <c r="C13" s="39">
        <v>29.813412980880003</v>
      </c>
      <c r="D13" s="39">
        <v>-37.349301597804242</v>
      </c>
      <c r="E13" s="39">
        <v>-7.271643618464168</v>
      </c>
      <c r="F13" s="39">
        <v>56.776031374971808</v>
      </c>
      <c r="G13" s="39">
        <v>56.797005673449348</v>
      </c>
      <c r="H13" s="39">
        <v>40.083995128834431</v>
      </c>
      <c r="I13" s="39">
        <v>46.381144266694264</v>
      </c>
      <c r="J13" s="39">
        <v>50.272205000754639</v>
      </c>
      <c r="K13" s="39">
        <v>-47.480227799860131</v>
      </c>
      <c r="M13" s="39">
        <v>86.871031374972063</v>
      </c>
      <c r="N13" s="39">
        <v>86.892005673449603</v>
      </c>
      <c r="O13" s="39">
        <v>70.178995128834686</v>
      </c>
      <c r="P13" s="39">
        <v>76.476144266694519</v>
      </c>
      <c r="Q13" s="39">
        <v>80.367205000754893</v>
      </c>
      <c r="R13" s="39">
        <v>-17.385227799859877</v>
      </c>
      <c r="T13" s="39">
        <v>36.711144266694191</v>
      </c>
      <c r="U13" s="39">
        <v>40.602205000754566</v>
      </c>
      <c r="V13" s="39">
        <v>-57.150227799860204</v>
      </c>
      <c r="X13" s="39">
        <v>-30.337227799859647</v>
      </c>
    </row>
    <row r="14" spans="1:24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J14" s="41">
        <v>9.7375480000000039</v>
      </c>
      <c r="K14" s="41">
        <v>25.207272939999939</v>
      </c>
      <c r="M14" s="41">
        <v>14.627938999999913</v>
      </c>
      <c r="N14" s="41">
        <v>14.394310999999902</v>
      </c>
      <c r="O14" s="41">
        <v>-1.526452000000063</v>
      </c>
      <c r="P14" s="41">
        <v>-1.526452000000063</v>
      </c>
      <c r="Q14" s="41">
        <v>-1.526452000000063</v>
      </c>
      <c r="R14" s="41">
        <v>13.943272939999872</v>
      </c>
      <c r="T14" s="41">
        <v>-9.2984520000000543</v>
      </c>
      <c r="U14" s="41">
        <v>-9.2984520000000543</v>
      </c>
      <c r="V14" s="41">
        <v>6.1712729399998807</v>
      </c>
      <c r="X14" s="41">
        <v>3.2092729399998916</v>
      </c>
    </row>
    <row r="15" spans="1:24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J15" s="41">
        <v>55.843010400136563</v>
      </c>
      <c r="K15" s="41">
        <v>16.718187750000084</v>
      </c>
      <c r="M15" s="41">
        <v>35.084683666894193</v>
      </c>
      <c r="N15" s="41">
        <v>28.833595666894325</v>
      </c>
      <c r="O15" s="41">
        <v>47.547562666894294</v>
      </c>
      <c r="P15" s="41">
        <v>42.662159533515478</v>
      </c>
      <c r="Q15" s="41">
        <v>57.70501040013653</v>
      </c>
      <c r="R15" s="41">
        <v>18.58018775000005</v>
      </c>
      <c r="T15" s="41">
        <v>40.497159533515401</v>
      </c>
      <c r="U15" s="41">
        <v>55.540010400136453</v>
      </c>
      <c r="V15" s="41">
        <v>16.415187749999973</v>
      </c>
      <c r="X15" s="41">
        <v>47.167187749999982</v>
      </c>
    </row>
    <row r="16" spans="1:24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J16" s="41">
        <v>9.5330000000000155</v>
      </c>
      <c r="K16" s="41">
        <v>13.533000000000015</v>
      </c>
      <c r="M16" s="41">
        <v>-18.447999999999979</v>
      </c>
      <c r="N16" s="41">
        <v>4.5520000000000209</v>
      </c>
      <c r="O16" s="41">
        <v>-3.4479999999999791</v>
      </c>
      <c r="P16" s="41">
        <v>-3.4479999999999791</v>
      </c>
      <c r="Q16" s="41">
        <v>-3.4479999999999791</v>
      </c>
      <c r="R16" s="41">
        <v>0.55200000000002092</v>
      </c>
      <c r="T16" s="41">
        <v>-10.232000000000028</v>
      </c>
      <c r="U16" s="41">
        <v>-10.232000000000028</v>
      </c>
      <c r="V16" s="41">
        <v>-6.2320000000000277</v>
      </c>
      <c r="X16" s="41">
        <v>-7.4959999999999809</v>
      </c>
    </row>
    <row r="17" spans="1:24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J17" s="41">
        <v>-0.33204191999999821</v>
      </c>
      <c r="K17" s="41">
        <v>-0.33204191999999821</v>
      </c>
      <c r="M17" s="41">
        <v>-0.85935792000000077</v>
      </c>
      <c r="N17" s="41">
        <v>-0.35104192000000012</v>
      </c>
      <c r="O17" s="41">
        <v>-0.35104192000000012</v>
      </c>
      <c r="P17" s="41">
        <v>-0.35104192000000012</v>
      </c>
      <c r="Q17" s="41">
        <v>-0.35104192000000012</v>
      </c>
      <c r="R17" s="41">
        <v>-0.35104192000000012</v>
      </c>
      <c r="T17" s="41">
        <v>-1.4170419199999991</v>
      </c>
      <c r="U17" s="41">
        <v>-1.4170419199999991</v>
      </c>
      <c r="V17" s="41">
        <v>-1.4170419199999991</v>
      </c>
      <c r="X17" s="41">
        <v>4.303958080000001</v>
      </c>
    </row>
    <row r="18" spans="1:24" x14ac:dyDescent="0.3">
      <c r="A18" s="40" t="s">
        <v>91</v>
      </c>
      <c r="B18" s="41">
        <v>91.018229797430649</v>
      </c>
      <c r="C18" s="41">
        <v>92.610607365370697</v>
      </c>
      <c r="D18" s="41">
        <v>33.639877594140671</v>
      </c>
      <c r="E18" s="41">
        <v>47.533535573480776</v>
      </c>
      <c r="F18" s="41">
        <v>39.914818467989335</v>
      </c>
      <c r="G18" s="41">
        <v>33.535931561675739</v>
      </c>
      <c r="H18" s="41">
        <v>44.926220381940539</v>
      </c>
      <c r="I18" s="41">
        <v>54.978772653179135</v>
      </c>
      <c r="J18" s="41">
        <v>43.578982520618865</v>
      </c>
      <c r="K18" s="41">
        <v>-13.965596569859429</v>
      </c>
      <c r="M18" s="41">
        <v>44.865818467989413</v>
      </c>
      <c r="N18" s="41">
        <v>38.486931561675817</v>
      </c>
      <c r="O18" s="41">
        <v>49.877220381940617</v>
      </c>
      <c r="P18" s="41">
        <v>59.929772653179214</v>
      </c>
      <c r="Q18" s="41">
        <v>48.529982520618944</v>
      </c>
      <c r="R18" s="41">
        <v>-9.01459656985935</v>
      </c>
      <c r="T18" s="41">
        <v>30.772772653179118</v>
      </c>
      <c r="U18" s="41">
        <v>19.372982520618848</v>
      </c>
      <c r="V18" s="41">
        <v>-38.171596569859446</v>
      </c>
      <c r="X18" s="41">
        <v>-43.979596569859325</v>
      </c>
    </row>
    <row r="19" spans="1:24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J19" s="41">
        <v>-0.74699999999995725</v>
      </c>
      <c r="K19" s="41">
        <v>-0.74699999999995725</v>
      </c>
      <c r="M19" s="41">
        <v>1.0000000000331966E-3</v>
      </c>
      <c r="N19" s="41">
        <v>1.0000000000331966E-3</v>
      </c>
      <c r="O19" s="41">
        <v>1.0000000000331966E-3</v>
      </c>
      <c r="P19" s="41">
        <v>1.0000000000331966E-3</v>
      </c>
      <c r="Q19" s="41">
        <v>1.0000000000331966E-3</v>
      </c>
      <c r="R19" s="41">
        <v>1.0000000000331966E-3</v>
      </c>
      <c r="T19" s="41">
        <v>1.0000000000331966E-3</v>
      </c>
      <c r="U19" s="41">
        <v>1.0000000000331966E-3</v>
      </c>
      <c r="V19" s="41">
        <v>1.0000000000331966E-3</v>
      </c>
      <c r="X19" s="41">
        <v>1.0000000000331966E-3</v>
      </c>
    </row>
    <row r="20" spans="1:24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J20" s="41">
        <v>0.5351750000000095</v>
      </c>
      <c r="K20" s="41">
        <v>-6.8415809999999908</v>
      </c>
      <c r="M20" s="41">
        <v>0.5351750000000095</v>
      </c>
      <c r="N20" s="41">
        <v>0.5351750000000095</v>
      </c>
      <c r="O20" s="41">
        <v>0.5351750000000095</v>
      </c>
      <c r="P20" s="41">
        <v>0.5351750000000095</v>
      </c>
      <c r="Q20" s="41">
        <v>0.5351750000000095</v>
      </c>
      <c r="R20" s="41">
        <v>-6.8415809999999908</v>
      </c>
      <c r="T20" s="41">
        <v>0.5351750000000095</v>
      </c>
      <c r="U20" s="41">
        <v>0.5351750000000095</v>
      </c>
      <c r="V20" s="41">
        <v>-6.8415809999999908</v>
      </c>
      <c r="X20" s="41">
        <v>-6.8415809999999908</v>
      </c>
    </row>
    <row r="21" spans="1:24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J21" s="41">
        <v>-80.733706000000012</v>
      </c>
      <c r="K21" s="41">
        <v>-92.895706000000018</v>
      </c>
      <c r="M21" s="41">
        <v>7.1804138563741446</v>
      </c>
      <c r="N21" s="41">
        <v>-3.1086267249999935</v>
      </c>
      <c r="O21" s="41">
        <v>-25.013706000000013</v>
      </c>
      <c r="P21" s="41">
        <v>-24.359705999999989</v>
      </c>
      <c r="Q21" s="41">
        <v>-31.052706000000001</v>
      </c>
      <c r="R21" s="41">
        <v>-43.214706000000007</v>
      </c>
      <c r="T21" s="41">
        <v>-24.459705999999983</v>
      </c>
      <c r="U21" s="41">
        <v>-31.152705999999995</v>
      </c>
      <c r="V21" s="41">
        <v>-43.314706000000001</v>
      </c>
      <c r="X21" s="41">
        <v>-43.664705999999995</v>
      </c>
    </row>
    <row r="22" spans="1:24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J22" s="41">
        <v>4.2737329999999787</v>
      </c>
      <c r="K22" s="41">
        <v>3.2597329999999829</v>
      </c>
      <c r="M22" s="41">
        <v>2.2498553037149236</v>
      </c>
      <c r="N22" s="41">
        <v>4.3691570898796215</v>
      </c>
      <c r="O22" s="41">
        <v>3.3777329999999921</v>
      </c>
      <c r="P22" s="41">
        <v>2.0737329999999901</v>
      </c>
      <c r="Q22" s="41">
        <v>4.2737329999999787</v>
      </c>
      <c r="R22" s="41">
        <v>3.2597329999999829</v>
      </c>
      <c r="T22" s="41">
        <v>20.190732999999994</v>
      </c>
      <c r="U22" s="41">
        <v>22.390732999999983</v>
      </c>
      <c r="V22" s="41">
        <v>21.376732999999987</v>
      </c>
      <c r="X22" s="41">
        <v>21.32373299999999</v>
      </c>
    </row>
    <row r="23" spans="1:24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J23" s="41">
        <v>8.5835040000000049</v>
      </c>
      <c r="K23" s="41">
        <v>8.5835040000000049</v>
      </c>
      <c r="M23" s="41">
        <v>1.6335039999999594</v>
      </c>
      <c r="N23" s="41">
        <v>-0.8204960000000483</v>
      </c>
      <c r="O23" s="41">
        <v>-0.8204960000000483</v>
      </c>
      <c r="P23" s="41">
        <v>0.95950399999998126</v>
      </c>
      <c r="Q23" s="41">
        <v>5.7005039999999667</v>
      </c>
      <c r="R23" s="41">
        <v>5.7005039999999667</v>
      </c>
      <c r="T23" s="41">
        <v>-9.8784959999999842</v>
      </c>
      <c r="U23" s="41">
        <v>-5.1374959999999987</v>
      </c>
      <c r="V23" s="41">
        <v>-5.1374959999999987</v>
      </c>
      <c r="X23" s="41">
        <v>-4.3604960000000119</v>
      </c>
    </row>
    <row r="24" spans="1:24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J24" s="39">
        <v>-86.978291491748678</v>
      </c>
      <c r="K24" s="39">
        <v>-73.808555072577292</v>
      </c>
      <c r="M24" s="39">
        <v>54.242937249040551</v>
      </c>
      <c r="N24" s="39">
        <v>-13.184087277979415</v>
      </c>
      <c r="O24" s="39">
        <v>-7.9903442779796023</v>
      </c>
      <c r="P24" s="39">
        <v>-8.0099132779796491</v>
      </c>
      <c r="Q24" s="39">
        <v>-120.24318750436578</v>
      </c>
      <c r="R24" s="39">
        <v>-107.07345108519439</v>
      </c>
      <c r="T24" s="39">
        <v>-0.11667299665350583</v>
      </c>
      <c r="U24" s="39">
        <v>-112.34994722303963</v>
      </c>
      <c r="V24" s="39">
        <v>-99.180210803868249</v>
      </c>
      <c r="X24" s="39">
        <v>27.130072000782093</v>
      </c>
    </row>
    <row r="25" spans="1:24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J25" s="41">
        <v>-203.85580407319685</v>
      </c>
      <c r="K25" s="41">
        <v>-192.85543737084481</v>
      </c>
      <c r="M25" s="41">
        <v>6.0000000001309672E-2</v>
      </c>
      <c r="N25" s="41">
        <v>-66.895000000000437</v>
      </c>
      <c r="O25" s="41">
        <v>-66.895000000000437</v>
      </c>
      <c r="P25" s="41">
        <v>-66.895000000000437</v>
      </c>
      <c r="Q25" s="41">
        <v>-172.13170008581437</v>
      </c>
      <c r="R25" s="41">
        <v>-161.13133338346233</v>
      </c>
      <c r="T25" s="41">
        <v>-40.58975971867585</v>
      </c>
      <c r="U25" s="41">
        <v>-145.82645980448979</v>
      </c>
      <c r="V25" s="41">
        <v>-134.82609310213775</v>
      </c>
      <c r="X25" s="41">
        <v>18.050189702513308</v>
      </c>
    </row>
    <row r="26" spans="1:24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J26" s="41">
        <v>116.87751258144817</v>
      </c>
      <c r="K26" s="41">
        <v>119.04688229827025</v>
      </c>
      <c r="M26" s="41">
        <v>54.182937249039242</v>
      </c>
      <c r="N26" s="41">
        <v>53.710912722022385</v>
      </c>
      <c r="O26" s="41">
        <v>58.904655722022198</v>
      </c>
      <c r="P26" s="41">
        <v>58.885086722022606</v>
      </c>
      <c r="Q26" s="41">
        <v>51.88851258144814</v>
      </c>
      <c r="R26" s="41">
        <v>54.057882298270215</v>
      </c>
      <c r="T26" s="41">
        <v>40.473086722022344</v>
      </c>
      <c r="U26" s="41">
        <v>33.476512581447878</v>
      </c>
      <c r="V26" s="41">
        <v>35.645882298269953</v>
      </c>
      <c r="X26" s="41">
        <v>9.0798822982701495</v>
      </c>
    </row>
    <row r="27" spans="1:24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J27" s="39">
        <v>66.810311538925134</v>
      </c>
      <c r="K27" s="39">
        <v>91.635354554662399</v>
      </c>
      <c r="M27" s="39">
        <v>-170.0838861621578</v>
      </c>
      <c r="N27" s="39">
        <v>-95.674066371330127</v>
      </c>
      <c r="O27" s="39">
        <v>-95.674066371330127</v>
      </c>
      <c r="P27" s="39">
        <v>-48.043472371330381</v>
      </c>
      <c r="Q27" s="39">
        <v>-45.917688461074704</v>
      </c>
      <c r="R27" s="39">
        <v>-21.092645445337439</v>
      </c>
      <c r="T27" s="39">
        <v>-58.866472371330474</v>
      </c>
      <c r="U27" s="39">
        <v>-56.740688461074797</v>
      </c>
      <c r="V27" s="39">
        <v>-31.915645445337532</v>
      </c>
      <c r="X27" s="39">
        <v>-174.16064544533742</v>
      </c>
    </row>
    <row r="28" spans="1:24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J28" s="41">
        <v>175.93295099999989</v>
      </c>
      <c r="K28" s="41">
        <v>174.92959800000006</v>
      </c>
      <c r="M28" s="41">
        <v>-48.54764299999988</v>
      </c>
      <c r="N28" s="41">
        <v>-48.54764299999988</v>
      </c>
      <c r="O28" s="41">
        <v>-48.54764299999988</v>
      </c>
      <c r="P28" s="41">
        <v>-0.91704900000013367</v>
      </c>
      <c r="Q28" s="41">
        <v>60.082950999999866</v>
      </c>
      <c r="R28" s="41">
        <v>59.079598000000033</v>
      </c>
      <c r="T28" s="41">
        <v>-88.067049000000111</v>
      </c>
      <c r="U28" s="41">
        <v>-27.067049000000111</v>
      </c>
      <c r="V28" s="41">
        <v>-28.070401999999945</v>
      </c>
      <c r="X28" s="41">
        <v>-44.346402000000012</v>
      </c>
    </row>
    <row r="29" spans="1:24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-143.21901058212882</v>
      </c>
      <c r="H29" s="41">
        <v>-143.21901058212882</v>
      </c>
      <c r="I29" s="41">
        <v>-143.21901058212882</v>
      </c>
      <c r="J29" s="41">
        <v>-217.92082646107485</v>
      </c>
      <c r="K29" s="41">
        <v>-192.11111644533764</v>
      </c>
      <c r="M29" s="41">
        <v>-69.832830372956323</v>
      </c>
      <c r="N29" s="41">
        <v>4.576989417871232</v>
      </c>
      <c r="O29" s="41">
        <v>4.576989417871232</v>
      </c>
      <c r="P29" s="41">
        <v>4.576989417871232</v>
      </c>
      <c r="Q29" s="41">
        <v>-70.124826461074804</v>
      </c>
      <c r="R29" s="41">
        <v>-44.315116445337594</v>
      </c>
      <c r="T29" s="41">
        <v>80.90398941787123</v>
      </c>
      <c r="U29" s="41">
        <v>6.2021735389251944</v>
      </c>
      <c r="V29" s="41">
        <v>32.011883554662404</v>
      </c>
      <c r="X29" s="41">
        <v>-93.957116445337533</v>
      </c>
    </row>
    <row r="30" spans="1:24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J30" s="41">
        <v>213.82400000000001</v>
      </c>
      <c r="K30" s="41">
        <v>213.82400000000001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T30" s="41">
        <v>0</v>
      </c>
      <c r="U30" s="41">
        <v>0</v>
      </c>
      <c r="V30" s="41">
        <v>0</v>
      </c>
      <c r="X30" s="41">
        <v>0</v>
      </c>
    </row>
    <row r="31" spans="1:24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J31" s="41">
        <v>-105.025813</v>
      </c>
      <c r="K31" s="41">
        <v>-105.007127</v>
      </c>
      <c r="M31" s="41">
        <v>-51.70341278920165</v>
      </c>
      <c r="N31" s="41">
        <v>-51.70341278920165</v>
      </c>
      <c r="O31" s="41">
        <v>-51.70341278920165</v>
      </c>
      <c r="P31" s="41">
        <v>-51.70341278920165</v>
      </c>
      <c r="Q31" s="41">
        <v>-35.875813000000001</v>
      </c>
      <c r="R31" s="41">
        <v>-35.857126999999998</v>
      </c>
      <c r="T31" s="41">
        <v>-51.70341278920165</v>
      </c>
      <c r="U31" s="41">
        <v>-35.875813000000001</v>
      </c>
      <c r="V31" s="41">
        <v>-35.857126999999998</v>
      </c>
      <c r="X31" s="41">
        <v>-35.857126999999998</v>
      </c>
    </row>
    <row r="32" spans="1:24" x14ac:dyDescent="0.3">
      <c r="A32" s="38" t="s">
        <v>102</v>
      </c>
      <c r="B32" s="39">
        <v>-241.47045746026924</v>
      </c>
      <c r="C32" s="39">
        <v>22.163556546245673</v>
      </c>
      <c r="D32" s="39">
        <v>373.83435874419956</v>
      </c>
      <c r="E32" s="39">
        <v>336.57250240587382</v>
      </c>
      <c r="F32" s="39">
        <v>456.55057741295968</v>
      </c>
      <c r="G32" s="39">
        <v>105.92992882131148</v>
      </c>
      <c r="H32" s="39">
        <v>230.37270395731684</v>
      </c>
      <c r="I32" s="39">
        <v>347.32660414676502</v>
      </c>
      <c r="J32" s="39">
        <v>335.74403562873704</v>
      </c>
      <c r="K32" s="39">
        <v>425.23038012403049</v>
      </c>
      <c r="M32" s="39">
        <v>-93.794352587039612</v>
      </c>
      <c r="N32" s="39">
        <v>-444.41500117868782</v>
      </c>
      <c r="O32" s="39">
        <v>-319.97222604268245</v>
      </c>
      <c r="P32" s="39">
        <v>-203.01832585323427</v>
      </c>
      <c r="Q32" s="39">
        <v>-214.60089437126226</v>
      </c>
      <c r="R32" s="39">
        <v>-125.11454987596881</v>
      </c>
      <c r="T32" s="39">
        <v>152.51567414675446</v>
      </c>
      <c r="U32" s="39">
        <v>140.93310562872648</v>
      </c>
      <c r="V32" s="39">
        <v>230.41945012401993</v>
      </c>
      <c r="X32" s="39">
        <v>-425.22298476951619</v>
      </c>
    </row>
    <row r="33" spans="1:24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J33" s="41">
        <v>102.36341100000004</v>
      </c>
      <c r="K33" s="41">
        <v>102.36341100000004</v>
      </c>
      <c r="M33" s="41">
        <v>146.48634256</v>
      </c>
      <c r="N33" s="41">
        <v>146.48634256</v>
      </c>
      <c r="O33" s="41">
        <v>146.48634256</v>
      </c>
      <c r="P33" s="41">
        <v>146.48634256</v>
      </c>
      <c r="Q33" s="41">
        <v>146.48634256</v>
      </c>
      <c r="R33" s="41">
        <v>146.48634256</v>
      </c>
      <c r="T33" s="41">
        <v>146.48634256</v>
      </c>
      <c r="U33" s="41">
        <v>146.48634256</v>
      </c>
      <c r="V33" s="41">
        <v>146.48634256</v>
      </c>
      <c r="X33" s="41">
        <v>29.581600000000002</v>
      </c>
    </row>
    <row r="34" spans="1:24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J34" s="41">
        <v>33.251820940116886</v>
      </c>
      <c r="K34" s="41">
        <v>10.281768720527907</v>
      </c>
      <c r="M34" s="41">
        <v>-35.643214388609522</v>
      </c>
      <c r="N34" s="41">
        <v>-23.200474365023183</v>
      </c>
      <c r="O34" s="41">
        <v>46.369760458392193</v>
      </c>
      <c r="P34" s="41">
        <v>53.658481314592791</v>
      </c>
      <c r="Q34" s="41">
        <v>28.869290840117174</v>
      </c>
      <c r="R34" s="41">
        <v>5.8992386205281946</v>
      </c>
      <c r="T34" s="41">
        <v>15.576481314592456</v>
      </c>
      <c r="U34" s="41">
        <v>-9.2127091598831612</v>
      </c>
      <c r="V34" s="41">
        <v>-32.18276137947214</v>
      </c>
      <c r="X34" s="41">
        <v>-108.87913827947159</v>
      </c>
    </row>
    <row r="35" spans="1:24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496.23848191191837</v>
      </c>
      <c r="F35" s="41">
        <v>546.45699803879916</v>
      </c>
      <c r="G35" s="41">
        <v>556.72843138363805</v>
      </c>
      <c r="H35" s="41">
        <v>566.33457519614331</v>
      </c>
      <c r="I35" s="41">
        <v>616.328021051429</v>
      </c>
      <c r="J35" s="41">
        <v>726.00108468512144</v>
      </c>
      <c r="K35" s="41">
        <v>830.50761302743285</v>
      </c>
      <c r="M35" s="41">
        <v>211.51844047879922</v>
      </c>
      <c r="N35" s="41">
        <v>221.78987382363812</v>
      </c>
      <c r="O35" s="41">
        <v>231.39601763614337</v>
      </c>
      <c r="P35" s="41">
        <v>281.38946349142907</v>
      </c>
      <c r="Q35" s="41">
        <v>391.06252712512151</v>
      </c>
      <c r="R35" s="41">
        <v>495.56905546743292</v>
      </c>
      <c r="T35" s="41">
        <v>37.086463491429186</v>
      </c>
      <c r="U35" s="41">
        <v>146.75952712512162</v>
      </c>
      <c r="V35" s="41">
        <v>251.26605546743303</v>
      </c>
      <c r="X35" s="41">
        <v>90.620633027432632</v>
      </c>
    </row>
    <row r="36" spans="1:24" x14ac:dyDescent="0.3">
      <c r="A36" s="40" t="s">
        <v>106</v>
      </c>
      <c r="B36" s="41">
        <v>-65.566683554674</v>
      </c>
      <c r="C36" s="41">
        <v>-45.851844828523099</v>
      </c>
      <c r="D36" s="41">
        <v>119.7474730651229</v>
      </c>
      <c r="E36" s="41">
        <v>92.968131780215117</v>
      </c>
      <c r="F36" s="41">
        <v>115.83878348034909</v>
      </c>
      <c r="G36" s="41">
        <v>149.60744547097829</v>
      </c>
      <c r="H36" s="41">
        <v>165.40117520831336</v>
      </c>
      <c r="I36" s="41">
        <v>158.86552693351405</v>
      </c>
      <c r="J36" s="41">
        <v>189.19885754206643</v>
      </c>
      <c r="K36" s="41">
        <v>165.9590506409304</v>
      </c>
      <c r="M36" s="41">
        <v>134.00278348034885</v>
      </c>
      <c r="N36" s="41">
        <v>167.77144547097805</v>
      </c>
      <c r="O36" s="41">
        <v>183.56517520831312</v>
      </c>
      <c r="P36" s="41">
        <v>177.02952693351381</v>
      </c>
      <c r="Q36" s="41">
        <v>207.36285754206619</v>
      </c>
      <c r="R36" s="41">
        <v>184.12305064093016</v>
      </c>
      <c r="T36" s="41">
        <v>163.69252693351382</v>
      </c>
      <c r="U36" s="41">
        <v>194.02585754206621</v>
      </c>
      <c r="V36" s="41">
        <v>170.78605064093017</v>
      </c>
      <c r="X36" s="41">
        <v>129.83905064093028</v>
      </c>
    </row>
    <row r="37" spans="1:24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J37" s="41">
        <v>18.550000000000637</v>
      </c>
      <c r="K37" s="41">
        <v>-10.120999999999185</v>
      </c>
      <c r="M37" s="41">
        <v>24.425000000000637</v>
      </c>
      <c r="N37" s="41">
        <v>24.425000000000637</v>
      </c>
      <c r="O37" s="41">
        <v>24.425000000000637</v>
      </c>
      <c r="P37" s="41">
        <v>6.1670000000008258</v>
      </c>
      <c r="Q37" s="41">
        <v>15.509000000000469</v>
      </c>
      <c r="R37" s="41">
        <v>-13.161999999999352</v>
      </c>
      <c r="T37" s="41">
        <v>5.4510000000000218</v>
      </c>
      <c r="U37" s="41">
        <v>14.792999999999665</v>
      </c>
      <c r="V37" s="41">
        <v>-13.878000000000156</v>
      </c>
      <c r="X37" s="41">
        <v>-13.632999999999356</v>
      </c>
    </row>
    <row r="38" spans="1:24" x14ac:dyDescent="0.3">
      <c r="A38" s="40" t="s">
        <v>149</v>
      </c>
      <c r="B38" s="41">
        <v>-745.75608471175838</v>
      </c>
      <c r="C38" s="41">
        <v>-817.20814543673077</v>
      </c>
      <c r="D38" s="41">
        <v>-814.48724830703759</v>
      </c>
      <c r="E38" s="41">
        <v>-814.48724830703759</v>
      </c>
      <c r="F38" s="41">
        <v>-854.15720757657255</v>
      </c>
      <c r="G38" s="41">
        <v>-1070.598505991491</v>
      </c>
      <c r="H38" s="41">
        <v>-1075.9105889914899</v>
      </c>
      <c r="I38" s="41">
        <v>-1035.8705869353907</v>
      </c>
      <c r="J38" s="41">
        <v>-1214.9656598967103</v>
      </c>
      <c r="K38" s="41">
        <v>-1148.8296181428586</v>
      </c>
      <c r="M38" s="41">
        <v>-835.21620757657183</v>
      </c>
      <c r="N38" s="41">
        <v>-1051.6575059914903</v>
      </c>
      <c r="O38" s="41">
        <v>-1056.9695889914892</v>
      </c>
      <c r="P38" s="41">
        <v>-1016.92958693539</v>
      </c>
      <c r="Q38" s="41">
        <v>-1196.0246598967096</v>
      </c>
      <c r="R38" s="41">
        <v>-1129.8886181428579</v>
      </c>
      <c r="T38" s="41">
        <v>-917.08458693538978</v>
      </c>
      <c r="U38" s="41">
        <v>-1096.1796598967094</v>
      </c>
      <c r="V38" s="41">
        <v>-1030.0436181428577</v>
      </c>
      <c r="X38" s="41">
        <v>-1007.4836181428564</v>
      </c>
    </row>
    <row r="39" spans="1:24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J39" s="41">
        <v>-58.687692231994902</v>
      </c>
      <c r="K39" s="41">
        <v>-132.63399999999999</v>
      </c>
      <c r="M39" s="41">
        <v>-0.81515166437853281</v>
      </c>
      <c r="N39" s="41">
        <v>-0.81515166437853281</v>
      </c>
      <c r="O39" s="41">
        <v>-0.81515166437853281</v>
      </c>
      <c r="P39" s="41">
        <v>-58.687692231994902</v>
      </c>
      <c r="Q39" s="41">
        <v>-58.687692231994902</v>
      </c>
      <c r="R39" s="41">
        <v>-132.63399999999999</v>
      </c>
      <c r="T39" s="41">
        <v>73.946307768005084</v>
      </c>
      <c r="U39" s="41">
        <v>73.946307768005084</v>
      </c>
      <c r="V39" s="41">
        <v>0</v>
      </c>
      <c r="X39" s="41">
        <v>0</v>
      </c>
    </row>
    <row r="40" spans="1:24" x14ac:dyDescent="0.3">
      <c r="A40" s="40" t="s">
        <v>108</v>
      </c>
      <c r="B40" s="41">
        <v>269.03536151844651</v>
      </c>
      <c r="C40" s="41">
        <v>265.9992165726328</v>
      </c>
      <c r="D40" s="41">
        <v>266.63995922645904</v>
      </c>
      <c r="E40" s="41">
        <v>265.96948754332175</v>
      </c>
      <c r="F40" s="41">
        <v>283.38223181699345</v>
      </c>
      <c r="G40" s="41">
        <v>127.67432074885824</v>
      </c>
      <c r="H40" s="41">
        <v>106.14738279109088</v>
      </c>
      <c r="I40" s="41">
        <v>145.75521235971655</v>
      </c>
      <c r="J40" s="41">
        <v>119.70330335477092</v>
      </c>
      <c r="K40" s="41">
        <v>239.04559910904368</v>
      </c>
      <c r="M40" s="41">
        <v>8.0804579169930548</v>
      </c>
      <c r="N40" s="41">
        <v>-147.62745315114216</v>
      </c>
      <c r="O40" s="41">
        <v>-169.15439110890952</v>
      </c>
      <c r="P40" s="41">
        <v>-129.54656154028385</v>
      </c>
      <c r="Q40" s="41">
        <v>-155.59847054522947</v>
      </c>
      <c r="R40" s="41">
        <v>-36.25617479095672</v>
      </c>
      <c r="T40" s="41">
        <v>321.8654384597105</v>
      </c>
      <c r="U40" s="41">
        <v>295.81352945476488</v>
      </c>
      <c r="V40" s="41">
        <v>415.15582520903763</v>
      </c>
      <c r="X40" s="41">
        <v>392.01393221549574</v>
      </c>
    </row>
    <row r="41" spans="1:24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673.94758047921141</v>
      </c>
      <c r="F41" s="41">
        <v>679.03455491453064</v>
      </c>
      <c r="G41" s="41">
        <v>644.08028044688717</v>
      </c>
      <c r="H41" s="41">
        <v>673.90675585571694</v>
      </c>
      <c r="I41" s="41">
        <v>662.35224284236938</v>
      </c>
      <c r="J41" s="41">
        <v>740.36359454432522</v>
      </c>
      <c r="K41" s="41">
        <v>659.55863364021093</v>
      </c>
      <c r="M41" s="41">
        <v>621.43955491453062</v>
      </c>
      <c r="N41" s="41">
        <v>586.48528044688715</v>
      </c>
      <c r="O41" s="41">
        <v>616.31175585571691</v>
      </c>
      <c r="P41" s="41">
        <v>604.75724284236935</v>
      </c>
      <c r="Q41" s="41">
        <v>682.7685945443252</v>
      </c>
      <c r="R41" s="41">
        <v>601.9636336402109</v>
      </c>
      <c r="T41" s="41">
        <v>301.23424284236921</v>
      </c>
      <c r="U41" s="41">
        <v>379.24559454432506</v>
      </c>
      <c r="V41" s="41">
        <v>298.44063364021076</v>
      </c>
      <c r="X41" s="41">
        <v>48.237633640211016</v>
      </c>
    </row>
    <row r="42" spans="1:24" x14ac:dyDescent="0.3">
      <c r="A42" s="40" t="s">
        <v>151</v>
      </c>
      <c r="B42" s="41">
        <v>-537.77984879961923</v>
      </c>
      <c r="C42" s="41">
        <v>-537.84877719850624</v>
      </c>
      <c r="D42" s="41">
        <v>-537.84877719850647</v>
      </c>
      <c r="E42" s="41">
        <v>-537.84877719850647</v>
      </c>
      <c r="F42" s="41">
        <v>-537.84877719850647</v>
      </c>
      <c r="G42" s="41">
        <v>-537.84877719850635</v>
      </c>
      <c r="H42" s="41">
        <v>-516.44828596702132</v>
      </c>
      <c r="I42" s="41">
        <v>-461.74037665814581</v>
      </c>
      <c r="J42" s="41">
        <v>-473.76367755623812</v>
      </c>
      <c r="K42" s="41">
        <v>-458.95477167652757</v>
      </c>
      <c r="M42" s="41">
        <v>-501.55877719850645</v>
      </c>
      <c r="N42" s="41">
        <v>-501.55877719850633</v>
      </c>
      <c r="O42" s="41">
        <v>-480.1582859670213</v>
      </c>
      <c r="P42" s="41">
        <v>-425.45037665814579</v>
      </c>
      <c r="Q42" s="41">
        <v>-437.4736775562381</v>
      </c>
      <c r="R42" s="41">
        <v>-422.66477167652755</v>
      </c>
      <c r="T42" s="41">
        <v>47.200623341854225</v>
      </c>
      <c r="U42" s="41">
        <v>35.177322443761909</v>
      </c>
      <c r="V42" s="41">
        <v>49.98622832347246</v>
      </c>
      <c r="X42" s="41">
        <v>-5.9157716765275836</v>
      </c>
    </row>
    <row r="43" spans="1:24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J43" s="41">
        <v>153.72899324727422</v>
      </c>
      <c r="K43" s="41">
        <v>168.05369380527227</v>
      </c>
      <c r="M43" s="41">
        <v>133.48641889034974</v>
      </c>
      <c r="N43" s="41">
        <v>133.48641889034977</v>
      </c>
      <c r="O43" s="41">
        <v>138.57113997054728</v>
      </c>
      <c r="P43" s="41">
        <v>158.10783437066891</v>
      </c>
      <c r="Q43" s="41">
        <v>161.12499324727423</v>
      </c>
      <c r="R43" s="41">
        <v>175.44969380527229</v>
      </c>
      <c r="T43" s="41">
        <v>-42.939165629331114</v>
      </c>
      <c r="U43" s="41">
        <v>-39.922006752725792</v>
      </c>
      <c r="V43" s="41">
        <v>-25.597306194727736</v>
      </c>
      <c r="X43" s="41">
        <v>20.395693805272295</v>
      </c>
    </row>
    <row r="44" spans="1:24" x14ac:dyDescent="0.3">
      <c r="A44" s="38" t="s">
        <v>109</v>
      </c>
      <c r="B44" s="39">
        <v>400.62640366259348</v>
      </c>
      <c r="C44" s="39">
        <v>373.4215932809384</v>
      </c>
      <c r="D44" s="39">
        <v>417.70342853201146</v>
      </c>
      <c r="E44" s="39">
        <v>416.45672186271986</v>
      </c>
      <c r="F44" s="39">
        <v>467.25237427735101</v>
      </c>
      <c r="G44" s="39">
        <v>445.45212829193861</v>
      </c>
      <c r="H44" s="39">
        <v>432.76525994364602</v>
      </c>
      <c r="I44" s="39">
        <v>201.07640437413465</v>
      </c>
      <c r="J44" s="39">
        <v>424.40276037209787</v>
      </c>
      <c r="K44" s="39">
        <v>442.8745132726599</v>
      </c>
      <c r="M44" s="39">
        <v>466.54437427735047</v>
      </c>
      <c r="N44" s="39">
        <v>444.74412829193807</v>
      </c>
      <c r="O44" s="39">
        <v>432.05725994364548</v>
      </c>
      <c r="P44" s="39">
        <v>200.36840437413412</v>
      </c>
      <c r="Q44" s="39">
        <v>423.69476037209733</v>
      </c>
      <c r="R44" s="39">
        <v>442.16651327265936</v>
      </c>
      <c r="T44" s="39">
        <v>200.26940437413396</v>
      </c>
      <c r="U44" s="39">
        <v>423.59576037209717</v>
      </c>
      <c r="V44" s="39">
        <v>442.0675132726592</v>
      </c>
      <c r="X44" s="39">
        <v>422.19551327265981</v>
      </c>
    </row>
    <row r="45" spans="1:24" x14ac:dyDescent="0.3">
      <c r="A45" s="40" t="s">
        <v>110</v>
      </c>
      <c r="B45" s="41">
        <v>275.02412251125588</v>
      </c>
      <c r="C45" s="41">
        <v>198.30743420596446</v>
      </c>
      <c r="D45" s="41">
        <v>226.7786874558019</v>
      </c>
      <c r="E45" s="41">
        <v>225.52573557580263</v>
      </c>
      <c r="F45" s="41">
        <v>301.0064410847508</v>
      </c>
      <c r="G45" s="41">
        <v>336.78153390615444</v>
      </c>
      <c r="H45" s="41">
        <v>324.68744395239355</v>
      </c>
      <c r="I45" s="41">
        <v>95.948932517685989</v>
      </c>
      <c r="J45" s="41">
        <v>319.28471131090146</v>
      </c>
      <c r="K45" s="41">
        <v>344.08023541515149</v>
      </c>
      <c r="M45" s="41">
        <v>300.52044108474956</v>
      </c>
      <c r="N45" s="41">
        <v>336.2955339061532</v>
      </c>
      <c r="O45" s="41">
        <v>324.20144395239231</v>
      </c>
      <c r="P45" s="41">
        <v>95.462932517684749</v>
      </c>
      <c r="Q45" s="41">
        <v>318.79871131090022</v>
      </c>
      <c r="R45" s="41">
        <v>343.59423541515025</v>
      </c>
      <c r="T45" s="41">
        <v>95.393932517684789</v>
      </c>
      <c r="U45" s="41">
        <v>318.72971131090026</v>
      </c>
      <c r="V45" s="41">
        <v>343.52523541515029</v>
      </c>
      <c r="X45" s="41">
        <v>333.61423541515114</v>
      </c>
    </row>
    <row r="46" spans="1:24" x14ac:dyDescent="0.3">
      <c r="A46" s="40" t="s">
        <v>111</v>
      </c>
      <c r="B46" s="41">
        <v>125.60228115133827</v>
      </c>
      <c r="C46" s="41">
        <v>175.11415907497462</v>
      </c>
      <c r="D46" s="41">
        <v>190.92474107620956</v>
      </c>
      <c r="E46" s="41">
        <v>190.93098628691791</v>
      </c>
      <c r="F46" s="41">
        <v>166.24593319260043</v>
      </c>
      <c r="G46" s="41">
        <v>108.6705943857844</v>
      </c>
      <c r="H46" s="41">
        <v>108.07781599125292</v>
      </c>
      <c r="I46" s="41">
        <v>105.12747185644866</v>
      </c>
      <c r="J46" s="41">
        <v>105.11804906119664</v>
      </c>
      <c r="K46" s="41">
        <v>98.794277857509314</v>
      </c>
      <c r="M46" s="41">
        <v>166.02393319260068</v>
      </c>
      <c r="N46" s="41">
        <v>108.44859438578465</v>
      </c>
      <c r="O46" s="41">
        <v>107.85581599125317</v>
      </c>
      <c r="P46" s="41">
        <v>104.90547185644891</v>
      </c>
      <c r="Q46" s="41">
        <v>104.89604906119689</v>
      </c>
      <c r="R46" s="41">
        <v>98.572277857509562</v>
      </c>
      <c r="T46" s="41">
        <v>104.87547185644894</v>
      </c>
      <c r="U46" s="41">
        <v>104.86604906119692</v>
      </c>
      <c r="V46" s="41">
        <v>98.542277857509589</v>
      </c>
      <c r="X46" s="41">
        <v>88.581277857509576</v>
      </c>
    </row>
    <row r="47" spans="1:24" x14ac:dyDescent="0.3">
      <c r="A47" s="38" t="s">
        <v>112</v>
      </c>
      <c r="B47" s="39">
        <v>-40.537643834180926</v>
      </c>
      <c r="C47" s="39">
        <v>-13.604292413469011</v>
      </c>
      <c r="D47" s="39">
        <v>-68.291997972769423</v>
      </c>
      <c r="E47" s="39">
        <v>-158.15472805665831</v>
      </c>
      <c r="F47" s="39">
        <v>-161.25507512367221</v>
      </c>
      <c r="G47" s="39">
        <v>-168.99349117281599</v>
      </c>
      <c r="H47" s="39">
        <v>-225.81637377522748</v>
      </c>
      <c r="I47" s="39">
        <v>-264.48529202314785</v>
      </c>
      <c r="J47" s="39">
        <v>-391.36546717126475</v>
      </c>
      <c r="K47" s="39">
        <v>-500.82653401506104</v>
      </c>
      <c r="M47" s="39">
        <v>-175.35607512367278</v>
      </c>
      <c r="N47" s="39">
        <v>-183.09449117281656</v>
      </c>
      <c r="O47" s="39">
        <v>-239.91737377522804</v>
      </c>
      <c r="P47" s="39">
        <v>-278.58629202314842</v>
      </c>
      <c r="Q47" s="39">
        <v>-405.46646717126532</v>
      </c>
      <c r="R47" s="39">
        <v>-514.92753401506161</v>
      </c>
      <c r="T47" s="39">
        <v>-31.977292023148038</v>
      </c>
      <c r="U47" s="39">
        <v>-158.85746717126494</v>
      </c>
      <c r="V47" s="39">
        <v>-268.31853401506123</v>
      </c>
      <c r="X47" s="39">
        <v>-62.950275775061527</v>
      </c>
    </row>
    <row r="48" spans="1:24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J48" s="41">
        <v>-129.17378775272664</v>
      </c>
      <c r="K48" s="41">
        <v>-230.01500000000033</v>
      </c>
      <c r="M48" s="41">
        <v>-75.837787752726399</v>
      </c>
      <c r="N48" s="41">
        <v>-75.837787752726399</v>
      </c>
      <c r="O48" s="41">
        <v>-75.837787752726399</v>
      </c>
      <c r="P48" s="41">
        <v>-114.17378775272664</v>
      </c>
      <c r="Q48" s="41">
        <v>-114.17378775272664</v>
      </c>
      <c r="R48" s="41">
        <v>-215.01500000000033</v>
      </c>
      <c r="T48" s="41">
        <v>-114.17378775272664</v>
      </c>
      <c r="U48" s="41">
        <v>-114.17378775272664</v>
      </c>
      <c r="V48" s="41">
        <v>-215.01500000000033</v>
      </c>
      <c r="X48" s="41">
        <v>5.4559999999992215</v>
      </c>
    </row>
    <row r="49" spans="1:24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J49" s="41">
        <v>-25</v>
      </c>
      <c r="K49" s="41">
        <v>-25</v>
      </c>
      <c r="M49" s="41">
        <v>-25</v>
      </c>
      <c r="N49" s="41">
        <v>-25</v>
      </c>
      <c r="O49" s="41">
        <v>-25</v>
      </c>
      <c r="P49" s="41">
        <v>-25</v>
      </c>
      <c r="Q49" s="41">
        <v>-25</v>
      </c>
      <c r="R49" s="41">
        <v>-25</v>
      </c>
      <c r="T49" s="41">
        <v>-0.47500000000000142</v>
      </c>
      <c r="U49" s="41">
        <v>-0.47500000000000142</v>
      </c>
      <c r="V49" s="41">
        <v>-0.47500000000000142</v>
      </c>
      <c r="X49" s="41">
        <v>-0.47500000000000142</v>
      </c>
    </row>
    <row r="50" spans="1:24" x14ac:dyDescent="0.3">
      <c r="A50" s="40" t="s">
        <v>115</v>
      </c>
      <c r="B50" s="41">
        <v>-103.66081302639853</v>
      </c>
      <c r="C50" s="41">
        <v>-132.02137736069014</v>
      </c>
      <c r="D50" s="41">
        <v>-150.54159877718956</v>
      </c>
      <c r="E50" s="41">
        <v>-124.89690879494125</v>
      </c>
      <c r="F50" s="41">
        <v>-199.57299889678978</v>
      </c>
      <c r="G50" s="41">
        <v>-236.36930246442208</v>
      </c>
      <c r="H50" s="41">
        <v>-294.01398226020808</v>
      </c>
      <c r="I50" s="41">
        <v>-328.65618735704732</v>
      </c>
      <c r="J50" s="41">
        <v>-368.01788657266434</v>
      </c>
      <c r="K50" s="41">
        <v>-366.51804115641937</v>
      </c>
      <c r="M50" s="41">
        <v>-202.35199889678978</v>
      </c>
      <c r="N50" s="41">
        <v>-239.14830246442207</v>
      </c>
      <c r="O50" s="41">
        <v>-296.79298226020808</v>
      </c>
      <c r="P50" s="41">
        <v>-331.43518735704731</v>
      </c>
      <c r="Q50" s="41">
        <v>-370.79688657266433</v>
      </c>
      <c r="R50" s="41">
        <v>-369.29704115641937</v>
      </c>
      <c r="T50" s="41">
        <v>-136.99218735704699</v>
      </c>
      <c r="U50" s="41">
        <v>-176.35388657266401</v>
      </c>
      <c r="V50" s="41">
        <v>-174.85404115641904</v>
      </c>
      <c r="X50" s="41">
        <v>-190.42878291641958</v>
      </c>
    </row>
    <row r="51" spans="1:24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J51" s="41">
        <v>190.56200000000001</v>
      </c>
      <c r="K51" s="41">
        <v>199.81100000000001</v>
      </c>
      <c r="M51" s="41">
        <v>236.96355005317079</v>
      </c>
      <c r="N51" s="41">
        <v>236.964</v>
      </c>
      <c r="O51" s="41">
        <v>242.529</v>
      </c>
      <c r="P51" s="41">
        <v>279.81400000000002</v>
      </c>
      <c r="Q51" s="41">
        <v>190.56200000000001</v>
      </c>
      <c r="R51" s="41">
        <v>199.81100000000001</v>
      </c>
      <c r="T51" s="41">
        <v>279.81400000000002</v>
      </c>
      <c r="U51" s="41">
        <v>190.56200000000001</v>
      </c>
      <c r="V51" s="41">
        <v>199.81100000000001</v>
      </c>
      <c r="X51" s="41">
        <v>199.81100000000001</v>
      </c>
    </row>
    <row r="52" spans="1:24" x14ac:dyDescent="0.3">
      <c r="A52" s="40" t="s">
        <v>125</v>
      </c>
      <c r="B52" s="41">
        <v>-2.247830807782691</v>
      </c>
      <c r="C52" s="41">
        <v>-13.396568019517758</v>
      </c>
      <c r="D52" s="41">
        <v>-55.437399195579644</v>
      </c>
      <c r="E52" s="41">
        <v>-97.663179840522218</v>
      </c>
      <c r="F52" s="41">
        <v>-82.807838527325657</v>
      </c>
      <c r="G52" s="41">
        <v>-53.750400955667715</v>
      </c>
      <c r="H52" s="41">
        <v>-58.493603762292537</v>
      </c>
      <c r="I52" s="41">
        <v>-61.469316913373461</v>
      </c>
      <c r="J52" s="41">
        <v>-59.735792845872936</v>
      </c>
      <c r="K52" s="41">
        <v>-79.104492858640015</v>
      </c>
      <c r="M52" s="41">
        <v>-109.12983852732668</v>
      </c>
      <c r="N52" s="41">
        <v>-80.072400955668741</v>
      </c>
      <c r="O52" s="41">
        <v>-84.815603762293563</v>
      </c>
      <c r="P52" s="41">
        <v>-87.791316913374487</v>
      </c>
      <c r="Q52" s="41">
        <v>-86.057792845873962</v>
      </c>
      <c r="R52" s="41">
        <v>-105.42649285864104</v>
      </c>
      <c r="T52" s="41">
        <v>-60.150316913373558</v>
      </c>
      <c r="U52" s="41">
        <v>-58.416792845873033</v>
      </c>
      <c r="V52" s="41">
        <v>-77.785492858640112</v>
      </c>
      <c r="X52" s="41">
        <v>-77.313492858640359</v>
      </c>
    </row>
    <row r="53" spans="1:24" x14ac:dyDescent="0.3">
      <c r="A53" s="38" t="s">
        <v>116</v>
      </c>
      <c r="B53" s="39">
        <v>153.56432809825696</v>
      </c>
      <c r="C53" s="39">
        <v>210.84426305528746</v>
      </c>
      <c r="D53" s="39">
        <v>430.12027334810864</v>
      </c>
      <c r="E53" s="39">
        <v>481.62965338205117</v>
      </c>
      <c r="F53" s="39">
        <v>422.56510711251212</v>
      </c>
      <c r="G53" s="39">
        <v>744.40725883482912</v>
      </c>
      <c r="H53" s="39">
        <v>697.20777583172969</v>
      </c>
      <c r="I53" s="39">
        <v>616.59823080667024</v>
      </c>
      <c r="J53" s="39">
        <v>587.88976692155552</v>
      </c>
      <c r="K53" s="39">
        <v>661.51151228349204</v>
      </c>
      <c r="M53" s="39">
        <v>389.24793312512702</v>
      </c>
      <c r="N53" s="39">
        <v>711.09008484744402</v>
      </c>
      <c r="O53" s="39">
        <v>663.89060184434459</v>
      </c>
      <c r="P53" s="39">
        <v>583.28105681928514</v>
      </c>
      <c r="Q53" s="39">
        <v>554.57259293417042</v>
      </c>
      <c r="R53" s="39">
        <v>628.19433829610693</v>
      </c>
      <c r="T53" s="39">
        <v>497.99581653796122</v>
      </c>
      <c r="U53" s="39">
        <v>469.28735265284649</v>
      </c>
      <c r="V53" s="39">
        <v>542.90909801478301</v>
      </c>
      <c r="X53" s="39">
        <v>328.36129873013101</v>
      </c>
    </row>
    <row r="54" spans="1:24" x14ac:dyDescent="0.3">
      <c r="A54" s="40" t="s">
        <v>117</v>
      </c>
      <c r="B54" s="41">
        <v>-21.019349550732613</v>
      </c>
      <c r="C54" s="41">
        <v>-19.732847547430993</v>
      </c>
      <c r="D54" s="41">
        <v>14.960694903460194</v>
      </c>
      <c r="E54" s="41">
        <v>41.045609452781434</v>
      </c>
      <c r="F54" s="41">
        <v>40.945376455020806</v>
      </c>
      <c r="G54" s="41">
        <v>41.160041455022139</v>
      </c>
      <c r="H54" s="41">
        <v>40.865021455018933</v>
      </c>
      <c r="I54" s="41">
        <v>36.677795455020743</v>
      </c>
      <c r="J54" s="41">
        <v>37.6987215574309</v>
      </c>
      <c r="K54" s="41">
        <v>36.993518659844113</v>
      </c>
      <c r="M54" s="41">
        <v>40.944202467637325</v>
      </c>
      <c r="N54" s="41">
        <v>41.158867467638657</v>
      </c>
      <c r="O54" s="41">
        <v>40.863847467635452</v>
      </c>
      <c r="P54" s="41">
        <v>36.676621467637261</v>
      </c>
      <c r="Q54" s="41">
        <v>37.697547570047419</v>
      </c>
      <c r="R54" s="41">
        <v>36.992344672460632</v>
      </c>
      <c r="T54" s="41">
        <v>36.676381186311602</v>
      </c>
      <c r="U54" s="41">
        <v>37.69730728872176</v>
      </c>
      <c r="V54" s="41">
        <v>36.992104391134973</v>
      </c>
      <c r="X54" s="41">
        <v>36.99082158648369</v>
      </c>
    </row>
    <row r="55" spans="1:24" x14ac:dyDescent="0.3">
      <c r="A55" s="40" t="s">
        <v>118</v>
      </c>
      <c r="B55" s="41">
        <v>12.368079414596139</v>
      </c>
      <c r="C55" s="41">
        <v>-14.088207486272211</v>
      </c>
      <c r="D55" s="41">
        <v>-7.8033734340141905</v>
      </c>
      <c r="E55" s="41">
        <v>-7.8033734340141905</v>
      </c>
      <c r="F55" s="41">
        <v>-11.179535835198635</v>
      </c>
      <c r="G55" s="41">
        <v>107.65076481609682</v>
      </c>
      <c r="H55" s="41">
        <v>94.557091873407273</v>
      </c>
      <c r="I55" s="41">
        <v>95.331269269909143</v>
      </c>
      <c r="J55" s="41">
        <v>60.214684916718369</v>
      </c>
      <c r="K55" s="41">
        <v>50.073790226335461</v>
      </c>
      <c r="M55" s="41">
        <v>-64.59753583519867</v>
      </c>
      <c r="N55" s="41">
        <v>54.23276481609679</v>
      </c>
      <c r="O55" s="41">
        <v>41.139091873407239</v>
      </c>
      <c r="P55" s="41">
        <v>41.913269269909108</v>
      </c>
      <c r="Q55" s="41">
        <v>6.7966849167183341</v>
      </c>
      <c r="R55" s="41">
        <v>-3.3442097736645735</v>
      </c>
      <c r="T55" s="41">
        <v>62.519269269909159</v>
      </c>
      <c r="U55" s="41">
        <v>27.402684916718385</v>
      </c>
      <c r="V55" s="41">
        <v>17.261790226335478</v>
      </c>
      <c r="X55" s="41">
        <v>11.174790226335432</v>
      </c>
    </row>
    <row r="56" spans="1:24" x14ac:dyDescent="0.3">
      <c r="A56" s="40" t="s">
        <v>119</v>
      </c>
      <c r="B56" s="41">
        <v>93.125687373925317</v>
      </c>
      <c r="C56" s="41">
        <v>87.160691882306793</v>
      </c>
      <c r="D56" s="41">
        <v>84.831588763876482</v>
      </c>
      <c r="E56" s="41">
        <v>84.831588763876482</v>
      </c>
      <c r="F56" s="41">
        <v>93.30642147541117</v>
      </c>
      <c r="G56" s="41">
        <v>133.00342757455405</v>
      </c>
      <c r="H56" s="41">
        <v>136.99275079323678</v>
      </c>
      <c r="I56" s="41">
        <v>121.5992315949275</v>
      </c>
      <c r="J56" s="41">
        <v>114.45612494619556</v>
      </c>
      <c r="K56" s="41">
        <v>126.9109879730978</v>
      </c>
      <c r="M56" s="41">
        <v>93.298421475411132</v>
      </c>
      <c r="N56" s="41">
        <v>132.99542757455401</v>
      </c>
      <c r="O56" s="41">
        <v>136.98475079323674</v>
      </c>
      <c r="P56" s="41">
        <v>121.59123159492746</v>
      </c>
      <c r="Q56" s="41">
        <v>114.44812494619552</v>
      </c>
      <c r="R56" s="41">
        <v>126.90298797309777</v>
      </c>
      <c r="T56" s="41">
        <v>9.7592315949274706</v>
      </c>
      <c r="U56" s="41">
        <v>2.6161249461955265</v>
      </c>
      <c r="V56" s="41">
        <v>15.070987973097772</v>
      </c>
      <c r="X56" s="41">
        <v>4.613987973097764</v>
      </c>
    </row>
    <row r="57" spans="1:24" x14ac:dyDescent="0.3">
      <c r="A57" s="40" t="s">
        <v>120</v>
      </c>
      <c r="B57" s="41">
        <v>-15.663150031692112</v>
      </c>
      <c r="C57" s="41">
        <v>-23.98767866548468</v>
      </c>
      <c r="D57" s="41">
        <v>15.555955788739993</v>
      </c>
      <c r="E57" s="41">
        <v>15.555955788739993</v>
      </c>
      <c r="F57" s="41">
        <v>15.539789532463487</v>
      </c>
      <c r="G57" s="41">
        <v>13.349734266396638</v>
      </c>
      <c r="H57" s="41">
        <v>3.5699110875069664</v>
      </c>
      <c r="I57" s="41">
        <v>-14.694456069073794</v>
      </c>
      <c r="J57" s="41">
        <v>17.209984789411521</v>
      </c>
      <c r="K57" s="41">
        <v>1.4937207380498307</v>
      </c>
      <c r="M57" s="41">
        <v>18.339789532463556</v>
      </c>
      <c r="N57" s="41">
        <v>16.149734266396706</v>
      </c>
      <c r="O57" s="41">
        <v>6.3699110875070346</v>
      </c>
      <c r="P57" s="41">
        <v>-11.894456069073726</v>
      </c>
      <c r="Q57" s="41">
        <v>20.00998478941159</v>
      </c>
      <c r="R57" s="41">
        <v>4.293720738049899</v>
      </c>
      <c r="T57" s="41">
        <v>71.019543930926204</v>
      </c>
      <c r="U57" s="41">
        <v>102.92398478941152</v>
      </c>
      <c r="V57" s="41">
        <v>87.207720738049829</v>
      </c>
      <c r="X57" s="41">
        <v>83.69072073804989</v>
      </c>
    </row>
    <row r="58" spans="1:24" x14ac:dyDescent="0.3">
      <c r="A58" s="40" t="s">
        <v>154</v>
      </c>
      <c r="B58" s="41">
        <v>-12.752644980302939</v>
      </c>
      <c r="C58" s="41">
        <v>-28.554917207875327</v>
      </c>
      <c r="D58" s="41">
        <v>88.766656713555761</v>
      </c>
      <c r="E58" s="41">
        <v>88.766669506979298</v>
      </c>
      <c r="F58" s="41">
        <v>89.433122090788729</v>
      </c>
      <c r="G58" s="41">
        <v>61.119793647818312</v>
      </c>
      <c r="H58" s="41">
        <v>51.641974315590488</v>
      </c>
      <c r="I58" s="41">
        <v>38.789163816419823</v>
      </c>
      <c r="J58" s="41">
        <v>31.457890442041652</v>
      </c>
      <c r="K58" s="41">
        <v>8.0831362695105966</v>
      </c>
      <c r="M58" s="41">
        <v>89.4331220907887</v>
      </c>
      <c r="N58" s="41">
        <v>61.119793647818284</v>
      </c>
      <c r="O58" s="41">
        <v>51.64197431559046</v>
      </c>
      <c r="P58" s="41">
        <v>38.789163816419794</v>
      </c>
      <c r="Q58" s="41">
        <v>31.457890442041624</v>
      </c>
      <c r="R58" s="41">
        <v>8.0831362695105682</v>
      </c>
      <c r="T58" s="41">
        <v>38.789163816419823</v>
      </c>
      <c r="U58" s="41">
        <v>31.457890442041652</v>
      </c>
      <c r="V58" s="41">
        <v>8.0831362695105966</v>
      </c>
      <c r="X58" s="41">
        <v>8.0831362695105966</v>
      </c>
    </row>
    <row r="59" spans="1:24" x14ac:dyDescent="0.3">
      <c r="A59" s="40" t="s">
        <v>121</v>
      </c>
      <c r="B59" s="41">
        <v>-7.3125719669084646</v>
      </c>
      <c r="C59" s="41">
        <v>73.713394850531472</v>
      </c>
      <c r="D59" s="41">
        <v>6.8391015062024678</v>
      </c>
      <c r="E59" s="41">
        <v>6.86266833906447</v>
      </c>
      <c r="F59" s="41">
        <v>-2.9747931042904341</v>
      </c>
      <c r="G59" s="41">
        <v>23.574725765709957</v>
      </c>
      <c r="H59" s="41">
        <v>23.094864757124071</v>
      </c>
      <c r="I59" s="41">
        <v>20.207573233756406</v>
      </c>
      <c r="J59" s="41">
        <v>-18.541697794637372</v>
      </c>
      <c r="K59" s="41">
        <v>-24.309705487423713</v>
      </c>
      <c r="M59" s="41">
        <v>-2.9747931042904341</v>
      </c>
      <c r="N59" s="41">
        <v>23.574725765709957</v>
      </c>
      <c r="O59" s="41">
        <v>23.094864757124071</v>
      </c>
      <c r="P59" s="41">
        <v>20.207573233756406</v>
      </c>
      <c r="Q59" s="41">
        <v>-18.541697794637372</v>
      </c>
      <c r="R59" s="41">
        <v>-24.309705487423713</v>
      </c>
      <c r="T59" s="41">
        <v>20.207573233756406</v>
      </c>
      <c r="U59" s="41">
        <v>-18.541697794637372</v>
      </c>
      <c r="V59" s="41">
        <v>-24.309705487423713</v>
      </c>
      <c r="X59" s="41">
        <v>-24.310705487423689</v>
      </c>
    </row>
    <row r="60" spans="1:24" x14ac:dyDescent="0.3">
      <c r="A60" s="40" t="s">
        <v>6</v>
      </c>
      <c r="B60" s="41">
        <v>-35.144097577545892</v>
      </c>
      <c r="C60" s="41">
        <v>-21.202461359380436</v>
      </c>
      <c r="D60" s="41">
        <v>-22.255384968305009</v>
      </c>
      <c r="E60" s="41">
        <v>-22.07358368622576</v>
      </c>
      <c r="F60" s="41">
        <v>-20.96946950210102</v>
      </c>
      <c r="G60" s="41">
        <v>-23.816464502101041</v>
      </c>
      <c r="H60" s="41">
        <v>-18.635880502101088</v>
      </c>
      <c r="I60" s="41">
        <v>-15.974133502101012</v>
      </c>
      <c r="J60" s="41">
        <v>-9.1436255021010311</v>
      </c>
      <c r="K60" s="41">
        <v>14.894460497898933</v>
      </c>
      <c r="M60" s="41">
        <v>-21.803469502101024</v>
      </c>
      <c r="N60" s="41">
        <v>-24.650464502101045</v>
      </c>
      <c r="O60" s="41">
        <v>-19.469880502101091</v>
      </c>
      <c r="P60" s="41">
        <v>-16.808133502101015</v>
      </c>
      <c r="Q60" s="41">
        <v>-9.9776255021010343</v>
      </c>
      <c r="R60" s="41">
        <v>14.06046049789893</v>
      </c>
      <c r="T60" s="41">
        <v>-18.002133502100975</v>
      </c>
      <c r="U60" s="41">
        <v>-11.171625502100994</v>
      </c>
      <c r="V60" s="41">
        <v>12.86646049789897</v>
      </c>
      <c r="X60" s="41">
        <v>-24.01453950210103</v>
      </c>
    </row>
    <row r="61" spans="1:24" x14ac:dyDescent="0.3">
      <c r="A61" s="40" t="s">
        <v>129</v>
      </c>
      <c r="B61" s="41">
        <v>-60.251349216140852</v>
      </c>
      <c r="C61" s="41">
        <v>-17.73460927921036</v>
      </c>
      <c r="D61" s="41">
        <v>-6.5903222894381059</v>
      </c>
      <c r="E61" s="41">
        <v>-6.5891035475101916</v>
      </c>
      <c r="F61" s="41">
        <v>-4.7296718767214898</v>
      </c>
      <c r="G61" s="41">
        <v>97.561392113278487</v>
      </c>
      <c r="H61" s="41">
        <v>106.74204131225324</v>
      </c>
      <c r="I61" s="41">
        <v>86.242156542652083</v>
      </c>
      <c r="J61" s="41">
        <v>99.059321157021316</v>
      </c>
      <c r="K61" s="41">
        <v>77.948405505366821</v>
      </c>
      <c r="M61" s="41">
        <v>0.57132812327860449</v>
      </c>
      <c r="N61" s="41">
        <v>102.86239211327859</v>
      </c>
      <c r="O61" s="41">
        <v>112.04304131225334</v>
      </c>
      <c r="P61" s="41">
        <v>91.54315654265217</v>
      </c>
      <c r="Q61" s="41">
        <v>104.36032115702142</v>
      </c>
      <c r="R61" s="41">
        <v>83.249405505366923</v>
      </c>
      <c r="T61" s="41">
        <v>67.395156542652302</v>
      </c>
      <c r="U61" s="41">
        <v>80.212321157021535</v>
      </c>
      <c r="V61" s="41">
        <v>59.101405505367048</v>
      </c>
      <c r="X61" s="41">
        <v>48.894405505367018</v>
      </c>
    </row>
    <row r="62" spans="1:24" x14ac:dyDescent="0.3">
      <c r="A62" s="40" t="s">
        <v>130</v>
      </c>
      <c r="B62" s="41">
        <v>90.541362722142168</v>
      </c>
      <c r="C62" s="41">
        <v>81.243685962593162</v>
      </c>
      <c r="D62" s="41">
        <v>79.954620885286602</v>
      </c>
      <c r="E62" s="41">
        <v>79.954620885286602</v>
      </c>
      <c r="F62" s="41">
        <v>75.372188899198818</v>
      </c>
      <c r="G62" s="41">
        <v>79.703036051964006</v>
      </c>
      <c r="H62" s="41">
        <v>74.329898051963966</v>
      </c>
      <c r="I62" s="41">
        <v>71.47571705196404</v>
      </c>
      <c r="J62" s="41">
        <v>69.065035540982052</v>
      </c>
      <c r="K62" s="41">
        <v>67.755318030000041</v>
      </c>
      <c r="M62" s="41">
        <v>16.21918889919877</v>
      </c>
      <c r="N62" s="41">
        <v>20.550036051963957</v>
      </c>
      <c r="O62" s="41">
        <v>15.176898051963917</v>
      </c>
      <c r="P62" s="41">
        <v>12.322717051963991</v>
      </c>
      <c r="Q62" s="41">
        <v>9.9120355409820036</v>
      </c>
      <c r="R62" s="41">
        <v>8.6023180299999922</v>
      </c>
      <c r="T62" s="41">
        <v>10.935717051964048</v>
      </c>
      <c r="U62" s="41">
        <v>8.52503554098206</v>
      </c>
      <c r="V62" s="41">
        <v>7.2153180300000486</v>
      </c>
      <c r="X62" s="41">
        <v>8.593318030000006</v>
      </c>
    </row>
    <row r="63" spans="1:24" x14ac:dyDescent="0.3">
      <c r="A63" s="40" t="s">
        <v>131</v>
      </c>
      <c r="B63" s="41">
        <v>3.0362679161370636</v>
      </c>
      <c r="C63" s="41">
        <v>-7.0828788166329968</v>
      </c>
      <c r="D63" s="41">
        <v>-7.6242792665881609</v>
      </c>
      <c r="E63" s="41">
        <v>5.1990000000000407</v>
      </c>
      <c r="F63" s="41">
        <v>6.744048382182438</v>
      </c>
      <c r="G63" s="41">
        <v>-6.7106662665881824</v>
      </c>
      <c r="H63" s="41">
        <v>-5.9195522665881644</v>
      </c>
      <c r="I63" s="41">
        <v>-9.9512642665882076</v>
      </c>
      <c r="J63" s="41">
        <v>-7.7088044989704461</v>
      </c>
      <c r="K63" s="41">
        <v>-11.754427000000044</v>
      </c>
      <c r="M63" s="41">
        <v>9.6500483821824421</v>
      </c>
      <c r="N63" s="41">
        <v>-3.8046662665881783</v>
      </c>
      <c r="O63" s="41">
        <v>-3.0135522665881602</v>
      </c>
      <c r="P63" s="41">
        <v>-7.0452642665882035</v>
      </c>
      <c r="Q63" s="41">
        <v>-4.8028044989704419</v>
      </c>
      <c r="R63" s="41">
        <v>-8.84842700000004</v>
      </c>
      <c r="T63" s="41">
        <v>-8.370264266588201</v>
      </c>
      <c r="U63" s="41">
        <v>-6.1278044989704403</v>
      </c>
      <c r="V63" s="41">
        <v>-10.173427000000039</v>
      </c>
      <c r="X63" s="41">
        <v>-12.43542700000002</v>
      </c>
    </row>
    <row r="64" spans="1:24" x14ac:dyDescent="0.3">
      <c r="A64" s="40" t="s">
        <v>132</v>
      </c>
      <c r="B64" s="41">
        <v>41.995828641046792</v>
      </c>
      <c r="C64" s="41">
        <v>66.516553722811011</v>
      </c>
      <c r="D64" s="41">
        <v>-32.57162672387399</v>
      </c>
      <c r="E64" s="41">
        <v>-22.808224538140063</v>
      </c>
      <c r="F64" s="41">
        <v>-75.320414720347259</v>
      </c>
      <c r="G64" s="41">
        <v>-79.011359720347286</v>
      </c>
      <c r="H64" s="41">
        <v>-76.456961164546271</v>
      </c>
      <c r="I64" s="41">
        <v>-73.939146706628378</v>
      </c>
      <c r="J64" s="41">
        <v>-97.905169894827338</v>
      </c>
      <c r="K64" s="41">
        <v>-67.905822728615078</v>
      </c>
      <c r="M64" s="41">
        <v>-18.702414720347264</v>
      </c>
      <c r="N64" s="41">
        <v>-22.393359720347291</v>
      </c>
      <c r="O64" s="41">
        <v>-19.838961164546262</v>
      </c>
      <c r="P64" s="41">
        <v>-17.321146706628383</v>
      </c>
      <c r="Q64" s="41">
        <v>-41.287169894827343</v>
      </c>
      <c r="R64" s="41">
        <v>-11.287822728615083</v>
      </c>
      <c r="T64" s="41">
        <v>-17.450146706628374</v>
      </c>
      <c r="U64" s="41">
        <v>-41.416169894827334</v>
      </c>
      <c r="V64" s="41">
        <v>-11.416822728615074</v>
      </c>
      <c r="X64" s="41">
        <v>-36.960822728615085</v>
      </c>
    </row>
    <row r="65" spans="1:24" x14ac:dyDescent="0.3">
      <c r="A65" s="40" t="s">
        <v>133</v>
      </c>
      <c r="B65" s="41">
        <v>21.001346371920576</v>
      </c>
      <c r="C65" s="41">
        <v>10.845098371920542</v>
      </c>
      <c r="D65" s="41">
        <v>-20.518880623797031</v>
      </c>
      <c r="E65" s="41">
        <v>-20.515936789703517</v>
      </c>
      <c r="F65" s="41">
        <v>-20.568180513508565</v>
      </c>
      <c r="G65" s="41">
        <v>-12.830671804047398</v>
      </c>
      <c r="H65" s="41">
        <v>-6.8721485219515444</v>
      </c>
      <c r="I65" s="41">
        <v>-2.4040820603796504</v>
      </c>
      <c r="J65" s="41">
        <v>0.82787088348887039</v>
      </c>
      <c r="K65" s="41">
        <v>5.7348610004468341</v>
      </c>
      <c r="M65" s="41">
        <v>-16.883180513508577</v>
      </c>
      <c r="N65" s="41">
        <v>-9.1456718040474101</v>
      </c>
      <c r="O65" s="41">
        <v>-3.1871485219515563</v>
      </c>
      <c r="P65" s="41">
        <v>1.2809179396203376</v>
      </c>
      <c r="Q65" s="41">
        <v>4.5128708834888585</v>
      </c>
      <c r="R65" s="41">
        <v>9.4198610004468222</v>
      </c>
      <c r="T65" s="41">
        <v>0.79691793962034296</v>
      </c>
      <c r="U65" s="41">
        <v>4.0288708834888638</v>
      </c>
      <c r="V65" s="41">
        <v>8.9358610004468275</v>
      </c>
      <c r="X65" s="41">
        <v>5.9358610004468275</v>
      </c>
    </row>
    <row r="66" spans="1:24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J66" s="41">
        <v>0.47758999999999929</v>
      </c>
      <c r="K66" s="41">
        <v>0.47758999999999929</v>
      </c>
      <c r="M66" s="41">
        <v>0.47758999999999929</v>
      </c>
      <c r="N66" s="41">
        <v>0.47758999999999929</v>
      </c>
      <c r="O66" s="41">
        <v>0.47758999999999929</v>
      </c>
      <c r="P66" s="41">
        <v>0.47758999999999929</v>
      </c>
      <c r="Q66" s="41">
        <v>0.47758999999999929</v>
      </c>
      <c r="R66" s="41">
        <v>0.47758999999999929</v>
      </c>
      <c r="T66" s="41">
        <v>0.47758999999999929</v>
      </c>
      <c r="U66" s="41">
        <v>0.47758999999999929</v>
      </c>
      <c r="V66" s="41">
        <v>0.47758999999999929</v>
      </c>
      <c r="X66" s="41">
        <v>0.47758999999999929</v>
      </c>
    </row>
    <row r="67" spans="1:24" x14ac:dyDescent="0.3">
      <c r="A67" s="40" t="s">
        <v>135</v>
      </c>
      <c r="B67" s="41">
        <v>2.898211106754033</v>
      </c>
      <c r="C67" s="41">
        <v>10.803595106754031</v>
      </c>
      <c r="D67" s="41">
        <v>4.3583819268205062</v>
      </c>
      <c r="E67" s="41">
        <v>4.3691553361289053</v>
      </c>
      <c r="F67" s="41">
        <v>9.184680875017456</v>
      </c>
      <c r="G67" s="41">
        <v>5.8735648750174505</v>
      </c>
      <c r="H67" s="41">
        <v>5.9788608750174532</v>
      </c>
      <c r="I67" s="41">
        <v>16.316045475017454</v>
      </c>
      <c r="J67" s="41">
        <v>28.54648841522425</v>
      </c>
      <c r="K67" s="41">
        <v>55.64254109941762</v>
      </c>
      <c r="M67" s="41">
        <v>-5.6783191249825364</v>
      </c>
      <c r="N67" s="41">
        <v>-8.9894351249825419</v>
      </c>
      <c r="O67" s="41">
        <v>-8.8841391249825392</v>
      </c>
      <c r="P67" s="41">
        <v>1.4530454750174613</v>
      </c>
      <c r="Q67" s="41">
        <v>13.683488415224257</v>
      </c>
      <c r="R67" s="41">
        <v>40.779541099417628</v>
      </c>
      <c r="T67" s="41">
        <v>-13.124954524982535</v>
      </c>
      <c r="U67" s="41">
        <v>-0.89451158477573856</v>
      </c>
      <c r="V67" s="41">
        <v>26.201541099417632</v>
      </c>
      <c r="X67" s="41">
        <v>-2.6654589005823803</v>
      </c>
    </row>
    <row r="68" spans="1:24" x14ac:dyDescent="0.3">
      <c r="A68" s="40" t="s">
        <v>136</v>
      </c>
      <c r="B68" s="41">
        <v>-1.1516601674836187</v>
      </c>
      <c r="C68" s="41">
        <v>-1.0872551674836179</v>
      </c>
      <c r="D68" s="41">
        <v>-0.98303642843076189</v>
      </c>
      <c r="E68" s="41">
        <v>-0.9810164141854375</v>
      </c>
      <c r="F68" s="41">
        <v>-1.0604857506438345</v>
      </c>
      <c r="G68" s="41">
        <v>-1.0604857506438345</v>
      </c>
      <c r="H68" s="41">
        <v>-1.0604857506438345</v>
      </c>
      <c r="I68" s="41">
        <v>-1.0604857506438345</v>
      </c>
      <c r="J68" s="41">
        <v>-1.1148069170002559</v>
      </c>
      <c r="K68" s="41">
        <v>-1.1691280833566773</v>
      </c>
      <c r="M68" s="41">
        <v>-3.7024857506438336</v>
      </c>
      <c r="N68" s="41">
        <v>-3.7024857506438336</v>
      </c>
      <c r="O68" s="41">
        <v>-3.7024857506438336</v>
      </c>
      <c r="P68" s="41">
        <v>-3.7024857506438336</v>
      </c>
      <c r="Q68" s="41">
        <v>-3.7568069170002549</v>
      </c>
      <c r="R68" s="41">
        <v>-3.8111280833566763</v>
      </c>
      <c r="T68" s="41">
        <v>-3.6974857506438341</v>
      </c>
      <c r="U68" s="41">
        <v>-3.7518069170002555</v>
      </c>
      <c r="V68" s="41">
        <v>-3.8061280833566769</v>
      </c>
      <c r="X68" s="41">
        <v>-3.8261280833566769</v>
      </c>
    </row>
    <row r="69" spans="1:24" x14ac:dyDescent="0.3">
      <c r="A69" s="40" t="s">
        <v>5</v>
      </c>
      <c r="B69" s="41">
        <v>115.76793094365402</v>
      </c>
      <c r="C69" s="41">
        <v>116.36925783652315</v>
      </c>
      <c r="D69" s="41">
        <v>120.17351724677623</v>
      </c>
      <c r="E69" s="41">
        <v>120.17351724677623</v>
      </c>
      <c r="F69" s="41">
        <v>120.17351724677623</v>
      </c>
      <c r="G69" s="41">
        <v>120.17351724677623</v>
      </c>
      <c r="H69" s="41">
        <v>120.17351724677623</v>
      </c>
      <c r="I69" s="41">
        <v>120.17351724677623</v>
      </c>
      <c r="J69" s="41">
        <v>5.7737212467762333</v>
      </c>
      <c r="K69" s="41">
        <v>5.7737212467762333</v>
      </c>
      <c r="M69" s="41">
        <v>120.17351724677623</v>
      </c>
      <c r="N69" s="41">
        <v>120.17351724677623</v>
      </c>
      <c r="O69" s="41">
        <v>120.17351724677623</v>
      </c>
      <c r="P69" s="41">
        <v>120.17351724677623</v>
      </c>
      <c r="Q69" s="41">
        <v>5.7737212467762333</v>
      </c>
      <c r="R69" s="41">
        <v>5.7737212467762333</v>
      </c>
      <c r="T69" s="41">
        <v>428.58451724677622</v>
      </c>
      <c r="U69" s="41">
        <v>314.18472124677623</v>
      </c>
      <c r="V69" s="41">
        <v>314.18472124677623</v>
      </c>
      <c r="X69" s="41">
        <v>312.15646300677622</v>
      </c>
    </row>
    <row r="70" spans="1:24" x14ac:dyDescent="0.3">
      <c r="A70" s="40" t="s">
        <v>137</v>
      </c>
      <c r="B70" s="41">
        <v>-47.099834830997025</v>
      </c>
      <c r="C70" s="41">
        <v>-115.12046391751306</v>
      </c>
      <c r="D70" s="41">
        <v>59.79701534702199</v>
      </c>
      <c r="E70" s="41">
        <v>59.797015347022104</v>
      </c>
      <c r="F70" s="41">
        <v>54.954801068992573</v>
      </c>
      <c r="G70" s="41">
        <v>100.31372388864398</v>
      </c>
      <c r="H70" s="41">
        <v>79.876341021372951</v>
      </c>
      <c r="I70" s="41">
        <v>69.739741150919315</v>
      </c>
      <c r="J70" s="41">
        <v>23.114703311015859</v>
      </c>
      <c r="K70" s="41">
        <v>79.488007635675686</v>
      </c>
      <c r="M70" s="41">
        <v>54.928801068992577</v>
      </c>
      <c r="N70" s="41">
        <v>100.28772388864398</v>
      </c>
      <c r="O70" s="41">
        <v>79.850341021372969</v>
      </c>
      <c r="P70" s="41">
        <v>69.713741150919319</v>
      </c>
      <c r="Q70" s="41">
        <v>23.088703311015863</v>
      </c>
      <c r="R70" s="41">
        <v>79.46200763567569</v>
      </c>
      <c r="T70" s="41">
        <v>70.231741150919305</v>
      </c>
      <c r="U70" s="41">
        <v>23.606703311015849</v>
      </c>
      <c r="V70" s="41">
        <v>79.980007635675676</v>
      </c>
      <c r="X70" s="41">
        <v>79.980007635675634</v>
      </c>
    </row>
    <row r="71" spans="1:24" x14ac:dyDescent="0.3">
      <c r="A71" s="40" t="s">
        <v>122</v>
      </c>
      <c r="B71" s="41">
        <v>-28.735741070115484</v>
      </c>
      <c r="C71" s="41">
        <v>12.301461769130851</v>
      </c>
      <c r="D71" s="41">
        <v>52.752054000815875</v>
      </c>
      <c r="E71" s="41">
        <v>55.367501125174968</v>
      </c>
      <c r="F71" s="41">
        <v>53.236122389472015</v>
      </c>
      <c r="G71" s="41">
        <v>83.875595177278939</v>
      </c>
      <c r="H71" s="41">
        <v>67.852941248292268</v>
      </c>
      <c r="I71" s="41">
        <v>57.591998324722525</v>
      </c>
      <c r="J71" s="41">
        <v>234.40173432278564</v>
      </c>
      <c r="K71" s="41">
        <v>235.38053670046747</v>
      </c>
      <c r="M71" s="41">
        <v>79.554122389470706</v>
      </c>
      <c r="N71" s="41">
        <v>110.19359517727764</v>
      </c>
      <c r="O71" s="41">
        <v>94.170941248290973</v>
      </c>
      <c r="P71" s="41">
        <v>83.909998324721215</v>
      </c>
      <c r="Q71" s="41">
        <v>260.71973432278435</v>
      </c>
      <c r="R71" s="41">
        <v>261.69853670046615</v>
      </c>
      <c r="T71" s="41">
        <v>-258.75200167527771</v>
      </c>
      <c r="U71" s="41">
        <v>-81.942265677214579</v>
      </c>
      <c r="V71" s="41">
        <v>-80.963463299532748</v>
      </c>
      <c r="X71" s="41">
        <v>-168.01672153953331</v>
      </c>
    </row>
    <row r="72" spans="1:24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J72" s="39">
        <v>-100.89099061714288</v>
      </c>
      <c r="K72" s="39">
        <v>-100.89099061714288</v>
      </c>
      <c r="M72" s="39">
        <v>-5.7011231399999929</v>
      </c>
      <c r="N72" s="39">
        <v>-58.623905876000002</v>
      </c>
      <c r="O72" s="39">
        <v>-64.865828590000007</v>
      </c>
      <c r="P72" s="39">
        <v>-74.590990617142864</v>
      </c>
      <c r="Q72" s="39">
        <v>-74.590990617142864</v>
      </c>
      <c r="R72" s="39">
        <v>-74.590990617142864</v>
      </c>
      <c r="T72" s="39">
        <v>-0.89099061714287586</v>
      </c>
      <c r="U72" s="39">
        <v>-0.89099061714287586</v>
      </c>
      <c r="V72" s="39">
        <v>-0.89099061714287586</v>
      </c>
      <c r="X72" s="39">
        <v>-23.872990617142875</v>
      </c>
    </row>
    <row r="73" spans="1:24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J73" s="39">
        <v>-446.06632774005993</v>
      </c>
      <c r="K73" s="39">
        <v>-375.26169250101998</v>
      </c>
      <c r="M73" s="39">
        <v>-17.882000000000062</v>
      </c>
      <c r="N73" s="39">
        <v>21.414199792029876</v>
      </c>
      <c r="O73" s="39">
        <v>21.414199792029876</v>
      </c>
      <c r="P73" s="39">
        <v>-13.948327740059995</v>
      </c>
      <c r="Q73" s="39">
        <v>-13.948327740059995</v>
      </c>
      <c r="R73" s="39">
        <v>56.856307498979959</v>
      </c>
      <c r="T73" s="39">
        <v>-446.06632774005993</v>
      </c>
      <c r="U73" s="39">
        <v>-446.06632774005993</v>
      </c>
      <c r="V73" s="39">
        <v>-375.26169250101998</v>
      </c>
      <c r="X73" s="39">
        <v>-23.261692501019979</v>
      </c>
    </row>
    <row r="74" spans="1:24" x14ac:dyDescent="0.3">
      <c r="A74" s="38" t="s">
        <v>123</v>
      </c>
      <c r="B74" s="39">
        <v>34.245383734036295</v>
      </c>
      <c r="C74" s="39">
        <v>30.674346682561008</v>
      </c>
      <c r="D74" s="39">
        <v>55.848883373728313</v>
      </c>
      <c r="E74" s="39">
        <v>55.850230049891252</v>
      </c>
      <c r="F74" s="39">
        <v>51.301803211525112</v>
      </c>
      <c r="G74" s="39">
        <v>49.813690579892864</v>
      </c>
      <c r="H74" s="39">
        <v>39.904483579892258</v>
      </c>
      <c r="I74" s="39">
        <v>55.789167579885543</v>
      </c>
      <c r="J74" s="39">
        <v>53.21506192385641</v>
      </c>
      <c r="K74" s="39">
        <v>61.330847267825447</v>
      </c>
      <c r="M74" s="39">
        <v>23.574803211522521</v>
      </c>
      <c r="N74" s="39">
        <v>22.086690579890274</v>
      </c>
      <c r="O74" s="39">
        <v>12.177483579889667</v>
      </c>
      <c r="P74" s="39">
        <v>28.062167579882953</v>
      </c>
      <c r="Q74" s="39">
        <v>25.48806192385382</v>
      </c>
      <c r="R74" s="39">
        <v>33.603847267822857</v>
      </c>
      <c r="T74" s="39">
        <v>24.36116757988566</v>
      </c>
      <c r="U74" s="39">
        <v>21.787061923856527</v>
      </c>
      <c r="V74" s="39">
        <v>29.902847267825564</v>
      </c>
      <c r="X74" s="39">
        <v>33.278847267825768</v>
      </c>
    </row>
    <row r="75" spans="1:24" x14ac:dyDescent="0.3">
      <c r="A75" s="36" t="s">
        <v>124</v>
      </c>
      <c r="B75" s="42">
        <v>-37.086003716539381</v>
      </c>
      <c r="C75" s="42">
        <v>225.13444554261878</v>
      </c>
      <c r="D75" s="42">
        <v>357.93596366818929</v>
      </c>
      <c r="E75" s="42">
        <v>253.74405526612645</v>
      </c>
      <c r="F75" s="42">
        <v>449.98064222515859</v>
      </c>
      <c r="G75" s="42">
        <v>762.27455730793554</v>
      </c>
      <c r="H75" s="42">
        <v>666.83970123153358</v>
      </c>
      <c r="I75" s="42">
        <v>467.76645115711926</v>
      </c>
      <c r="J75" s="42">
        <v>208.39206436571931</v>
      </c>
      <c r="K75" s="42">
        <v>223.94134925701928</v>
      </c>
      <c r="M75" s="46">
        <v>405.39964542713551</v>
      </c>
      <c r="N75" s="46">
        <v>717.69356050991246</v>
      </c>
      <c r="O75" s="46">
        <v>622.2587044335105</v>
      </c>
      <c r="P75" s="46">
        <v>422.71345115711392</v>
      </c>
      <c r="Q75" s="46">
        <v>163.33906436571397</v>
      </c>
      <c r="R75" s="46">
        <v>178.88834925701394</v>
      </c>
      <c r="T75" s="50">
        <v>334.58845115710392</v>
      </c>
      <c r="U75" s="50">
        <v>75.214064365703962</v>
      </c>
      <c r="V75" s="50">
        <v>90.763349257003938</v>
      </c>
      <c r="X75" s="42">
        <v>-26.104650742990088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9FC39-3636-45F8-B89C-D30411A035F7}">
  <sheetPr>
    <tabColor rgb="FF13B5EA"/>
  </sheetPr>
  <dimension ref="A1:X77"/>
  <sheetViews>
    <sheetView showGridLines="0" zoomScaleNormal="100" workbookViewId="0">
      <selection activeCell="X1" sqref="X1"/>
    </sheetView>
  </sheetViews>
  <sheetFormatPr defaultRowHeight="14.4" x14ac:dyDescent="0.3"/>
  <cols>
    <col min="1" max="1" width="40.6640625" customWidth="1"/>
    <col min="2" max="11" width="12.6640625" customWidth="1"/>
    <col min="13" max="18" width="12.6640625" customWidth="1"/>
    <col min="20" max="22" width="12.6640625" customWidth="1"/>
    <col min="24" max="24" width="12.6640625" customWidth="1"/>
  </cols>
  <sheetData>
    <row r="1" spans="1:24" x14ac:dyDescent="0.3">
      <c r="A1" s="43" t="s">
        <v>168</v>
      </c>
      <c r="B1" s="43"/>
      <c r="C1" s="44"/>
      <c r="D1" s="44"/>
      <c r="E1" s="44"/>
      <c r="F1" s="44"/>
      <c r="M1" s="43" t="s">
        <v>175</v>
      </c>
      <c r="N1" s="44"/>
      <c r="O1" s="44"/>
      <c r="P1" s="44"/>
      <c r="Q1" s="44"/>
      <c r="R1" s="44"/>
      <c r="T1" s="43" t="s">
        <v>178</v>
      </c>
      <c r="U1" s="43"/>
      <c r="V1" s="43"/>
      <c r="X1" s="44" t="s">
        <v>181</v>
      </c>
    </row>
    <row r="2" spans="1:24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J2" s="37" t="s">
        <v>179</v>
      </c>
      <c r="K2" s="37" t="s">
        <v>180</v>
      </c>
      <c r="M2" s="45" t="s">
        <v>172</v>
      </c>
      <c r="N2" s="45" t="s">
        <v>173</v>
      </c>
      <c r="O2" s="45" t="s">
        <v>176</v>
      </c>
      <c r="P2" s="45" t="s">
        <v>177</v>
      </c>
      <c r="Q2" s="45" t="s">
        <v>179</v>
      </c>
      <c r="R2" s="45" t="s">
        <v>180</v>
      </c>
      <c r="T2" s="49" t="s">
        <v>177</v>
      </c>
      <c r="U2" s="49" t="s">
        <v>179</v>
      </c>
      <c r="V2" s="49" t="s">
        <v>180</v>
      </c>
      <c r="X2" s="37" t="s">
        <v>180</v>
      </c>
    </row>
    <row r="3" spans="1:24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J3" s="39">
        <v>-284.64099999998871</v>
      </c>
      <c r="K3" s="39">
        <v>-360.37325823998981</v>
      </c>
      <c r="M3" s="39">
        <v>-152.73599999998987</v>
      </c>
      <c r="N3" s="39">
        <v>225.98599999999715</v>
      </c>
      <c r="O3" s="39">
        <v>150.48800000000483</v>
      </c>
      <c r="P3" s="39">
        <v>160.72300000001269</v>
      </c>
      <c r="Q3" s="39">
        <v>-46.015999999988708</v>
      </c>
      <c r="R3" s="39">
        <v>-121.74825823998981</v>
      </c>
      <c r="T3" s="39">
        <v>-39.34699999998702</v>
      </c>
      <c r="U3" s="39">
        <v>-246.08599999998842</v>
      </c>
      <c r="V3" s="39">
        <v>-321.81825823998952</v>
      </c>
      <c r="X3" s="39">
        <v>-97.26456510645221</v>
      </c>
    </row>
    <row r="4" spans="1:24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J4" s="41">
        <v>147.34900000000016</v>
      </c>
      <c r="K4" s="41">
        <v>125.34900000000016</v>
      </c>
      <c r="M4" s="41">
        <v>-180.60699999999997</v>
      </c>
      <c r="N4" s="41">
        <v>-36.864999999999782</v>
      </c>
      <c r="O4" s="41">
        <v>-36.864999999999782</v>
      </c>
      <c r="P4" s="41">
        <v>78.644000000000233</v>
      </c>
      <c r="Q4" s="41">
        <v>46.644000000000233</v>
      </c>
      <c r="R4" s="41">
        <v>24.644000000000233</v>
      </c>
      <c r="T4" s="41">
        <v>-79.752000000000407</v>
      </c>
      <c r="U4" s="41">
        <v>-111.75200000000041</v>
      </c>
      <c r="V4" s="41">
        <v>-133.75200000000041</v>
      </c>
      <c r="X4" s="41">
        <v>-69.47400000000016</v>
      </c>
    </row>
    <row r="5" spans="1:24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J5" s="41">
        <v>-21.550000000000182</v>
      </c>
      <c r="K5" s="41">
        <v>-35.550000000000182</v>
      </c>
      <c r="M5" s="41">
        <v>-34.733000000000175</v>
      </c>
      <c r="N5" s="41">
        <v>54.01299999999992</v>
      </c>
      <c r="O5" s="41">
        <v>57.01299999999992</v>
      </c>
      <c r="P5" s="41">
        <v>68.75</v>
      </c>
      <c r="Q5" s="41">
        <v>50.75</v>
      </c>
      <c r="R5" s="41">
        <v>36.75</v>
      </c>
      <c r="T5" s="41">
        <v>27.604000000000269</v>
      </c>
      <c r="U5" s="41">
        <v>9.6040000000002692</v>
      </c>
      <c r="V5" s="41">
        <v>-4.3959999999997308</v>
      </c>
      <c r="X5" s="41">
        <v>6.2799999999997453</v>
      </c>
    </row>
    <row r="6" spans="1:24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J6" s="41">
        <v>-281.56400000000031</v>
      </c>
      <c r="K6" s="41">
        <v>-281.56400000000031</v>
      </c>
      <c r="M6" s="41">
        <v>66.154000000000451</v>
      </c>
      <c r="N6" s="41">
        <v>98.154000000000451</v>
      </c>
      <c r="O6" s="41">
        <v>38.154000000000451</v>
      </c>
      <c r="P6" s="41">
        <v>-61.845999999999549</v>
      </c>
      <c r="Q6" s="41">
        <v>-161.84599999999955</v>
      </c>
      <c r="R6" s="41">
        <v>-161.84599999999955</v>
      </c>
      <c r="T6" s="41">
        <v>-34.944999999999709</v>
      </c>
      <c r="U6" s="41">
        <v>-134.94499999999971</v>
      </c>
      <c r="V6" s="41">
        <v>-134.94499999999971</v>
      </c>
      <c r="X6" s="41">
        <v>-64.506999999999607</v>
      </c>
    </row>
    <row r="7" spans="1:24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J7" s="41">
        <v>169.49200000000565</v>
      </c>
      <c r="K7" s="41">
        <v>161.60500000000047</v>
      </c>
      <c r="M7" s="41">
        <v>-100.68000000000029</v>
      </c>
      <c r="N7" s="41">
        <v>75.130999999997584</v>
      </c>
      <c r="O7" s="41">
        <v>85.632999999997992</v>
      </c>
      <c r="P7" s="41">
        <v>89.999000000004344</v>
      </c>
      <c r="Q7" s="41">
        <v>105.26000000000295</v>
      </c>
      <c r="R7" s="41">
        <v>97.372999999997774</v>
      </c>
      <c r="T7" s="41">
        <v>-56.520999999992455</v>
      </c>
      <c r="U7" s="41">
        <v>-41.259999999993852</v>
      </c>
      <c r="V7" s="41">
        <v>-49.146999999999025</v>
      </c>
      <c r="X7" s="41">
        <v>-40.049999999999272</v>
      </c>
    </row>
    <row r="8" spans="1:24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J8" s="41">
        <v>-166.51100000000042</v>
      </c>
      <c r="K8" s="41">
        <v>-179.3562582400009</v>
      </c>
      <c r="M8" s="41">
        <v>98.394000000000233</v>
      </c>
      <c r="N8" s="41">
        <v>105.39400000000023</v>
      </c>
      <c r="O8" s="41">
        <v>74.394000000000233</v>
      </c>
      <c r="P8" s="41">
        <v>57.394000000000233</v>
      </c>
      <c r="Q8" s="41">
        <v>-1.6059999999997672</v>
      </c>
      <c r="R8" s="41">
        <v>-14.451258240000243</v>
      </c>
      <c r="T8" s="41">
        <v>88.760000000000218</v>
      </c>
      <c r="U8" s="41">
        <v>29.760000000000218</v>
      </c>
      <c r="V8" s="41">
        <v>16.914741759999742</v>
      </c>
      <c r="X8" s="41">
        <v>44.167999999999665</v>
      </c>
    </row>
    <row r="9" spans="1:24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J9" s="41">
        <v>-25.604999999999563</v>
      </c>
      <c r="K9" s="41">
        <v>-45.604999999999563</v>
      </c>
      <c r="M9" s="41">
        <v>6.1520000000000437</v>
      </c>
      <c r="N9" s="41">
        <v>43.152000000000044</v>
      </c>
      <c r="O9" s="41">
        <v>43.152000000000044</v>
      </c>
      <c r="P9" s="41">
        <v>40.152000000000044</v>
      </c>
      <c r="Q9" s="41">
        <v>21.152000000000044</v>
      </c>
      <c r="R9" s="41">
        <v>1.1520000000000437</v>
      </c>
      <c r="T9" s="41">
        <v>29.371000000000095</v>
      </c>
      <c r="U9" s="41">
        <v>10.371000000000095</v>
      </c>
      <c r="V9" s="41">
        <v>-9.6289999999999054</v>
      </c>
      <c r="X9" s="41">
        <v>6.5770000000002256</v>
      </c>
    </row>
    <row r="10" spans="1:24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J10" s="41">
        <v>0.67900000000000205</v>
      </c>
      <c r="K10" s="41">
        <v>1.679000000000002</v>
      </c>
      <c r="M10" s="41">
        <v>6.5800000000000054</v>
      </c>
      <c r="N10" s="41">
        <v>4.9250000000000043</v>
      </c>
      <c r="O10" s="41">
        <v>4.9250000000000043</v>
      </c>
      <c r="P10" s="41">
        <v>3.6910000000000025</v>
      </c>
      <c r="Q10" s="41">
        <v>3.6910000000000025</v>
      </c>
      <c r="R10" s="41">
        <v>4.6910000000000025</v>
      </c>
      <c r="T10" s="41">
        <v>5.4069999999999965</v>
      </c>
      <c r="U10" s="41">
        <v>5.4069999999999965</v>
      </c>
      <c r="V10" s="41">
        <v>6.4069999999999965</v>
      </c>
      <c r="X10" s="41">
        <v>6.0679999999999978</v>
      </c>
    </row>
    <row r="11" spans="1:24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J11" s="41">
        <v>-0.86299999999999955</v>
      </c>
      <c r="K11" s="41">
        <v>-0.86299999999999955</v>
      </c>
      <c r="M11" s="41">
        <v>-0.57699999999999818</v>
      </c>
      <c r="N11" s="41">
        <v>-0.57699999999999818</v>
      </c>
      <c r="O11" s="41">
        <v>1.4230000000000018</v>
      </c>
      <c r="P11" s="41">
        <v>-0.57699999999999818</v>
      </c>
      <c r="Q11" s="41">
        <v>-0.57699999999999818</v>
      </c>
      <c r="R11" s="41">
        <v>-0.57699999999999818</v>
      </c>
      <c r="T11" s="41">
        <v>-0.57699999999999818</v>
      </c>
      <c r="U11" s="41">
        <v>-0.57699999999999818</v>
      </c>
      <c r="V11" s="41">
        <v>-0.57699999999999818</v>
      </c>
      <c r="X11" s="41">
        <v>-0.57699999999999818</v>
      </c>
    </row>
    <row r="12" spans="1:24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J12" s="41">
        <v>-106.06799999999998</v>
      </c>
      <c r="K12" s="41">
        <v>-106.06799999999998</v>
      </c>
      <c r="M12" s="41">
        <v>-13.418999999999869</v>
      </c>
      <c r="N12" s="41">
        <v>-117.34099999999989</v>
      </c>
      <c r="O12" s="41">
        <v>-117.34099999999989</v>
      </c>
      <c r="P12" s="41">
        <v>-115.48399999999992</v>
      </c>
      <c r="Q12" s="41">
        <v>-109.48399999999992</v>
      </c>
      <c r="R12" s="41">
        <v>-109.48399999999992</v>
      </c>
      <c r="T12" s="41">
        <v>-18.69399999999996</v>
      </c>
      <c r="U12" s="41">
        <v>-12.69399999999996</v>
      </c>
      <c r="V12" s="41">
        <v>-12.69399999999996</v>
      </c>
      <c r="X12" s="41">
        <v>14.250434893545162</v>
      </c>
    </row>
    <row r="13" spans="1:24" x14ac:dyDescent="0.3">
      <c r="A13" s="38" t="s">
        <v>86</v>
      </c>
      <c r="B13" s="39">
        <v>93.725596935277736</v>
      </c>
      <c r="C13" s="39">
        <v>71.930635193757553</v>
      </c>
      <c r="D13" s="39">
        <v>94.949504808463644</v>
      </c>
      <c r="E13" s="39">
        <v>111.13350480846384</v>
      </c>
      <c r="F13" s="39">
        <v>111.8559732329536</v>
      </c>
      <c r="G13" s="39">
        <v>111.9095865314307</v>
      </c>
      <c r="H13" s="39">
        <v>95.205456986815989</v>
      </c>
      <c r="I13" s="39">
        <v>101.48397312467569</v>
      </c>
      <c r="J13" s="39">
        <v>105.37507985873617</v>
      </c>
      <c r="K13" s="39">
        <v>7.6157660581216078</v>
      </c>
      <c r="M13" s="39">
        <v>120.6989732329539</v>
      </c>
      <c r="N13" s="39">
        <v>120.75258653143101</v>
      </c>
      <c r="O13" s="39">
        <v>104.04845698681629</v>
      </c>
      <c r="P13" s="39">
        <v>110.32697312467599</v>
      </c>
      <c r="Q13" s="39">
        <v>114.21807985873647</v>
      </c>
      <c r="R13" s="39">
        <v>16.45876605812191</v>
      </c>
      <c r="T13" s="39">
        <v>43.515973124675838</v>
      </c>
      <c r="U13" s="39">
        <v>47.407079858736324</v>
      </c>
      <c r="V13" s="39">
        <v>-50.352233941878239</v>
      </c>
      <c r="X13" s="39">
        <v>-4.2052339418783049</v>
      </c>
    </row>
    <row r="14" spans="1:24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J14" s="41">
        <v>9.7375480000000039</v>
      </c>
      <c r="K14" s="41">
        <v>25.207272939999939</v>
      </c>
      <c r="M14" s="41">
        <v>14.627938999999913</v>
      </c>
      <c r="N14" s="41">
        <v>14.394310999999902</v>
      </c>
      <c r="O14" s="41">
        <v>-1.526452000000063</v>
      </c>
      <c r="P14" s="41">
        <v>-1.526452000000063</v>
      </c>
      <c r="Q14" s="41">
        <v>-1.526452000000063</v>
      </c>
      <c r="R14" s="41">
        <v>13.943272939999872</v>
      </c>
      <c r="T14" s="41">
        <v>-9.2984520000000543</v>
      </c>
      <c r="U14" s="41">
        <v>-9.2984520000000543</v>
      </c>
      <c r="V14" s="41">
        <v>6.1712729399998807</v>
      </c>
      <c r="X14" s="41">
        <v>3.2092729399998916</v>
      </c>
    </row>
    <row r="15" spans="1:24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J15" s="41">
        <v>55.843010400136563</v>
      </c>
      <c r="K15" s="41">
        <v>16.718187750000084</v>
      </c>
      <c r="M15" s="41">
        <v>35.084683666894193</v>
      </c>
      <c r="N15" s="41">
        <v>28.833595666894325</v>
      </c>
      <c r="O15" s="41">
        <v>47.547562666894294</v>
      </c>
      <c r="P15" s="41">
        <v>42.662159533515478</v>
      </c>
      <c r="Q15" s="41">
        <v>57.70501040013653</v>
      </c>
      <c r="R15" s="41">
        <v>18.58018775000005</v>
      </c>
      <c r="T15" s="41">
        <v>40.497159533515401</v>
      </c>
      <c r="U15" s="41">
        <v>55.540010400136453</v>
      </c>
      <c r="V15" s="41">
        <v>16.415187749999973</v>
      </c>
      <c r="X15" s="41">
        <v>47.167187749999982</v>
      </c>
    </row>
    <row r="16" spans="1:24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J16" s="41">
        <v>9.5330000000000155</v>
      </c>
      <c r="K16" s="41">
        <v>13.533000000000015</v>
      </c>
      <c r="M16" s="41">
        <v>-18.447999999999979</v>
      </c>
      <c r="N16" s="41">
        <v>4.5520000000000209</v>
      </c>
      <c r="O16" s="41">
        <v>-3.4479999999999791</v>
      </c>
      <c r="P16" s="41">
        <v>-3.4479999999999791</v>
      </c>
      <c r="Q16" s="41">
        <v>-3.4479999999999791</v>
      </c>
      <c r="R16" s="41">
        <v>0.55200000000002092</v>
      </c>
      <c r="T16" s="41">
        <v>-10.232000000000028</v>
      </c>
      <c r="U16" s="41">
        <v>-10.232000000000028</v>
      </c>
      <c r="V16" s="41">
        <v>-6.2320000000000277</v>
      </c>
      <c r="X16" s="41">
        <v>-7.4959999999999809</v>
      </c>
    </row>
    <row r="17" spans="1:24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J17" s="41">
        <v>-0.33204191999999821</v>
      </c>
      <c r="K17" s="41">
        <v>-0.33204191999999821</v>
      </c>
      <c r="M17" s="41">
        <v>-0.85935792000000077</v>
      </c>
      <c r="N17" s="41">
        <v>-0.35104192000000012</v>
      </c>
      <c r="O17" s="41">
        <v>-0.35104192000000012</v>
      </c>
      <c r="P17" s="41">
        <v>-0.35104192000000012</v>
      </c>
      <c r="Q17" s="41">
        <v>-0.35104192000000012</v>
      </c>
      <c r="R17" s="41">
        <v>-0.35104192000000012</v>
      </c>
      <c r="T17" s="41">
        <v>-1.4170419199999991</v>
      </c>
      <c r="U17" s="41">
        <v>-1.4170419199999991</v>
      </c>
      <c r="V17" s="41">
        <v>-1.4170419199999991</v>
      </c>
      <c r="X17" s="41">
        <v>4.303958080000001</v>
      </c>
    </row>
    <row r="18" spans="1:24" x14ac:dyDescent="0.3">
      <c r="A18" s="40" t="s">
        <v>91</v>
      </c>
      <c r="B18" s="41">
        <v>127.37292901030855</v>
      </c>
      <c r="C18" s="41">
        <v>134.72782957824859</v>
      </c>
      <c r="D18" s="41">
        <v>165.93868400040867</v>
      </c>
      <c r="E18" s="41">
        <v>165.93868400040867</v>
      </c>
      <c r="F18" s="41">
        <v>94.994760325971015</v>
      </c>
      <c r="G18" s="41">
        <v>88.648512419657436</v>
      </c>
      <c r="H18" s="41">
        <v>100.04768223992221</v>
      </c>
      <c r="I18" s="41">
        <v>110.08160151116078</v>
      </c>
      <c r="J18" s="41">
        <v>98.681857378600512</v>
      </c>
      <c r="K18" s="41">
        <v>41.130397288122282</v>
      </c>
      <c r="M18" s="41">
        <v>78.693760325971141</v>
      </c>
      <c r="N18" s="41">
        <v>72.347512419657562</v>
      </c>
      <c r="O18" s="41">
        <v>83.746682239922336</v>
      </c>
      <c r="P18" s="41">
        <v>93.78060151116091</v>
      </c>
      <c r="Q18" s="41">
        <v>82.380857378600638</v>
      </c>
      <c r="R18" s="41">
        <v>24.829397288122408</v>
      </c>
      <c r="T18" s="41">
        <v>37.577601511160708</v>
      </c>
      <c r="U18" s="41">
        <v>26.177857378600436</v>
      </c>
      <c r="V18" s="41">
        <v>-31.373602711877794</v>
      </c>
      <c r="X18" s="41">
        <v>-17.847602711877727</v>
      </c>
    </row>
    <row r="19" spans="1:24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J19" s="41">
        <v>-0.74699999999995725</v>
      </c>
      <c r="K19" s="41">
        <v>-0.74699999999995725</v>
      </c>
      <c r="M19" s="41">
        <v>1.0000000000331966E-3</v>
      </c>
      <c r="N19" s="41">
        <v>1.0000000000331966E-3</v>
      </c>
      <c r="O19" s="41">
        <v>1.0000000000331966E-3</v>
      </c>
      <c r="P19" s="41">
        <v>1.0000000000331966E-3</v>
      </c>
      <c r="Q19" s="41">
        <v>1.0000000000331966E-3</v>
      </c>
      <c r="R19" s="41">
        <v>1.0000000000331966E-3</v>
      </c>
      <c r="T19" s="41">
        <v>1.0000000000331966E-3</v>
      </c>
      <c r="U19" s="41">
        <v>1.0000000000331966E-3</v>
      </c>
      <c r="V19" s="41">
        <v>1.0000000000331966E-3</v>
      </c>
      <c r="X19" s="41">
        <v>1.0000000000331966E-3</v>
      </c>
    </row>
    <row r="20" spans="1:24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J20" s="41">
        <v>0.5351750000000095</v>
      </c>
      <c r="K20" s="41">
        <v>-6.8415809999999908</v>
      </c>
      <c r="M20" s="41">
        <v>0.5351750000000095</v>
      </c>
      <c r="N20" s="41">
        <v>0.5351750000000095</v>
      </c>
      <c r="O20" s="41">
        <v>0.5351750000000095</v>
      </c>
      <c r="P20" s="41">
        <v>0.5351750000000095</v>
      </c>
      <c r="Q20" s="41">
        <v>0.5351750000000095</v>
      </c>
      <c r="R20" s="41">
        <v>-6.8415809999999908</v>
      </c>
      <c r="T20" s="41">
        <v>0.5351750000000095</v>
      </c>
      <c r="U20" s="41">
        <v>0.5351750000000095</v>
      </c>
      <c r="V20" s="41">
        <v>-6.8415809999999908</v>
      </c>
      <c r="X20" s="41">
        <v>-6.8415809999999908</v>
      </c>
    </row>
    <row r="21" spans="1:24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J21" s="41">
        <v>-80.733706000000012</v>
      </c>
      <c r="K21" s="41">
        <v>-92.895706000000018</v>
      </c>
      <c r="M21" s="41">
        <v>7.1804138563741446</v>
      </c>
      <c r="N21" s="41">
        <v>-3.1086267249999935</v>
      </c>
      <c r="O21" s="41">
        <v>-25.013706000000013</v>
      </c>
      <c r="P21" s="41">
        <v>-24.359705999999989</v>
      </c>
      <c r="Q21" s="41">
        <v>-31.052706000000001</v>
      </c>
      <c r="R21" s="41">
        <v>-43.214706000000007</v>
      </c>
      <c r="T21" s="41">
        <v>-24.459705999999983</v>
      </c>
      <c r="U21" s="41">
        <v>-31.152705999999995</v>
      </c>
      <c r="V21" s="41">
        <v>-43.314706000000001</v>
      </c>
      <c r="X21" s="41">
        <v>-43.664705999999995</v>
      </c>
    </row>
    <row r="22" spans="1:24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J22" s="41">
        <v>4.2737329999999787</v>
      </c>
      <c r="K22" s="41">
        <v>3.2597329999999829</v>
      </c>
      <c r="M22" s="41">
        <v>2.2498553037149236</v>
      </c>
      <c r="N22" s="41">
        <v>4.3691570898796215</v>
      </c>
      <c r="O22" s="41">
        <v>3.3777329999999921</v>
      </c>
      <c r="P22" s="41">
        <v>2.0737329999999901</v>
      </c>
      <c r="Q22" s="41">
        <v>4.2737329999999787</v>
      </c>
      <c r="R22" s="41">
        <v>3.2597329999999829</v>
      </c>
      <c r="T22" s="41">
        <v>20.190732999999994</v>
      </c>
      <c r="U22" s="41">
        <v>22.390732999999983</v>
      </c>
      <c r="V22" s="41">
        <v>21.376732999999987</v>
      </c>
      <c r="X22" s="41">
        <v>21.32373299999999</v>
      </c>
    </row>
    <row r="23" spans="1:24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J23" s="41">
        <v>8.5835040000000049</v>
      </c>
      <c r="K23" s="41">
        <v>8.5835040000000049</v>
      </c>
      <c r="M23" s="41">
        <v>1.6335039999999594</v>
      </c>
      <c r="N23" s="41">
        <v>-0.8204960000000483</v>
      </c>
      <c r="O23" s="41">
        <v>-0.8204960000000483</v>
      </c>
      <c r="P23" s="41">
        <v>0.95950399999998126</v>
      </c>
      <c r="Q23" s="41">
        <v>5.7005039999999667</v>
      </c>
      <c r="R23" s="41">
        <v>5.7005039999999667</v>
      </c>
      <c r="T23" s="41">
        <v>-9.8784959999999842</v>
      </c>
      <c r="U23" s="41">
        <v>-5.1374959999999987</v>
      </c>
      <c r="V23" s="41">
        <v>-5.1374959999999987</v>
      </c>
      <c r="X23" s="41">
        <v>-4.3604960000000119</v>
      </c>
    </row>
    <row r="24" spans="1:24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J24" s="39">
        <v>-86.978291491748678</v>
      </c>
      <c r="K24" s="39">
        <v>-73.808555072577292</v>
      </c>
      <c r="M24" s="39">
        <v>54.242937249040551</v>
      </c>
      <c r="N24" s="39">
        <v>-13.184087277979415</v>
      </c>
      <c r="O24" s="39">
        <v>-7.9903442779796023</v>
      </c>
      <c r="P24" s="39">
        <v>-8.0099132779796491</v>
      </c>
      <c r="Q24" s="39">
        <v>-120.24318750436578</v>
      </c>
      <c r="R24" s="39">
        <v>-107.07345108519439</v>
      </c>
      <c r="T24" s="39">
        <v>-0.11667299665350583</v>
      </c>
      <c r="U24" s="39">
        <v>-112.34994722303963</v>
      </c>
      <c r="V24" s="39">
        <v>-99.180210803868249</v>
      </c>
      <c r="X24" s="39">
        <v>27.130072000782093</v>
      </c>
    </row>
    <row r="25" spans="1:24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J25" s="41">
        <v>-203.85580407319685</v>
      </c>
      <c r="K25" s="41">
        <v>-192.85543737084481</v>
      </c>
      <c r="M25" s="41">
        <v>6.0000000001309672E-2</v>
      </c>
      <c r="N25" s="41">
        <v>-66.895000000000437</v>
      </c>
      <c r="O25" s="41">
        <v>-66.895000000000437</v>
      </c>
      <c r="P25" s="41">
        <v>-66.895000000000437</v>
      </c>
      <c r="Q25" s="41">
        <v>-172.13170008581437</v>
      </c>
      <c r="R25" s="41">
        <v>-161.13133338346233</v>
      </c>
      <c r="T25" s="41">
        <v>-40.58975971867585</v>
      </c>
      <c r="U25" s="41">
        <v>-145.82645980448979</v>
      </c>
      <c r="V25" s="41">
        <v>-134.82609310213775</v>
      </c>
      <c r="X25" s="41">
        <v>18.050189702513308</v>
      </c>
    </row>
    <row r="26" spans="1:24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J26" s="41">
        <v>116.87751258144817</v>
      </c>
      <c r="K26" s="41">
        <v>119.04688229827025</v>
      </c>
      <c r="M26" s="41">
        <v>54.182937249039242</v>
      </c>
      <c r="N26" s="41">
        <v>53.710912722022385</v>
      </c>
      <c r="O26" s="41">
        <v>58.904655722022198</v>
      </c>
      <c r="P26" s="41">
        <v>58.885086722022606</v>
      </c>
      <c r="Q26" s="41">
        <v>51.88851258144814</v>
      </c>
      <c r="R26" s="41">
        <v>54.057882298270215</v>
      </c>
      <c r="T26" s="41">
        <v>40.473086722022344</v>
      </c>
      <c r="U26" s="41">
        <v>33.476512581447878</v>
      </c>
      <c r="V26" s="41">
        <v>35.645882298269953</v>
      </c>
      <c r="X26" s="41">
        <v>9.0798822982701495</v>
      </c>
    </row>
    <row r="27" spans="1:24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J27" s="39">
        <v>66.810311538925134</v>
      </c>
      <c r="K27" s="39">
        <v>91.635354554662399</v>
      </c>
      <c r="M27" s="39">
        <v>-170.0838861621578</v>
      </c>
      <c r="N27" s="39">
        <v>-95.674066371330127</v>
      </c>
      <c r="O27" s="39">
        <v>-95.674066371330127</v>
      </c>
      <c r="P27" s="39">
        <v>-48.043472371330381</v>
      </c>
      <c r="Q27" s="39">
        <v>-45.917688461074704</v>
      </c>
      <c r="R27" s="39">
        <v>-21.092645445337439</v>
      </c>
      <c r="T27" s="39">
        <v>-58.866472371330474</v>
      </c>
      <c r="U27" s="39">
        <v>-56.740688461074797</v>
      </c>
      <c r="V27" s="39">
        <v>-31.915645445337532</v>
      </c>
      <c r="X27" s="39">
        <v>-174.16064544533742</v>
      </c>
    </row>
    <row r="28" spans="1:24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J28" s="41">
        <v>175.93295099999989</v>
      </c>
      <c r="K28" s="41">
        <v>174.92959800000006</v>
      </c>
      <c r="M28" s="41">
        <v>-48.54764299999988</v>
      </c>
      <c r="N28" s="41">
        <v>-48.54764299999988</v>
      </c>
      <c r="O28" s="41">
        <v>-48.54764299999988</v>
      </c>
      <c r="P28" s="41">
        <v>-0.91704900000013367</v>
      </c>
      <c r="Q28" s="41">
        <v>60.082950999999866</v>
      </c>
      <c r="R28" s="41">
        <v>59.079598000000033</v>
      </c>
      <c r="T28" s="41">
        <v>-88.067049000000111</v>
      </c>
      <c r="U28" s="41">
        <v>-27.067049000000111</v>
      </c>
      <c r="V28" s="41">
        <v>-28.070401999999945</v>
      </c>
      <c r="X28" s="41">
        <v>-44.346402000000012</v>
      </c>
    </row>
    <row r="29" spans="1:24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-143.21901058212859</v>
      </c>
      <c r="H29" s="41">
        <v>-143.21901058212859</v>
      </c>
      <c r="I29" s="41">
        <v>-143.21901058212859</v>
      </c>
      <c r="J29" s="41">
        <v>-217.92082646107485</v>
      </c>
      <c r="K29" s="41">
        <v>-192.11111644533753</v>
      </c>
      <c r="M29" s="41">
        <v>-69.832830372956323</v>
      </c>
      <c r="N29" s="41">
        <v>4.5769894178714594</v>
      </c>
      <c r="O29" s="41">
        <v>4.5769894178714594</v>
      </c>
      <c r="P29" s="41">
        <v>4.5769894178714594</v>
      </c>
      <c r="Q29" s="41">
        <v>-70.124826461074804</v>
      </c>
      <c r="R29" s="41">
        <v>-44.31511644533748</v>
      </c>
      <c r="T29" s="41">
        <v>80.903989417871458</v>
      </c>
      <c r="U29" s="41">
        <v>6.2021735389251944</v>
      </c>
      <c r="V29" s="41">
        <v>32.011883554662518</v>
      </c>
      <c r="X29" s="41">
        <v>-93.957116445337419</v>
      </c>
    </row>
    <row r="30" spans="1:24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J30" s="41">
        <v>213.82400000000001</v>
      </c>
      <c r="K30" s="41">
        <v>213.82400000000001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T30" s="41">
        <v>0</v>
      </c>
      <c r="U30" s="41">
        <v>0</v>
      </c>
      <c r="V30" s="41">
        <v>0</v>
      </c>
      <c r="X30" s="41">
        <v>0</v>
      </c>
    </row>
    <row r="31" spans="1:24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J31" s="41">
        <v>-105.025813</v>
      </c>
      <c r="K31" s="41">
        <v>-105.007127</v>
      </c>
      <c r="M31" s="41">
        <v>-51.70341278920165</v>
      </c>
      <c r="N31" s="41">
        <v>-51.70341278920165</v>
      </c>
      <c r="O31" s="41">
        <v>-51.70341278920165</v>
      </c>
      <c r="P31" s="41">
        <v>-51.70341278920165</v>
      </c>
      <c r="Q31" s="41">
        <v>-35.875813000000001</v>
      </c>
      <c r="R31" s="41">
        <v>-35.857126999999998</v>
      </c>
      <c r="T31" s="41">
        <v>-51.70341278920165</v>
      </c>
      <c r="U31" s="41">
        <v>-35.875813000000001</v>
      </c>
      <c r="V31" s="41">
        <v>-35.857126999999998</v>
      </c>
      <c r="X31" s="41">
        <v>-35.857126999999998</v>
      </c>
    </row>
    <row r="32" spans="1:24" x14ac:dyDescent="0.3">
      <c r="A32" s="38" t="s">
        <v>102</v>
      </c>
      <c r="B32" s="39">
        <v>259.06616740007121</v>
      </c>
      <c r="C32" s="39">
        <v>588.79272279306497</v>
      </c>
      <c r="D32" s="39">
        <v>782.51790575827545</v>
      </c>
      <c r="E32" s="39">
        <v>636.16363778660707</v>
      </c>
      <c r="F32" s="39">
        <v>795.81167206323153</v>
      </c>
      <c r="G32" s="39">
        <v>661.63232188650545</v>
      </c>
      <c r="H32" s="39">
        <v>787.15479584798413</v>
      </c>
      <c r="I32" s="39">
        <v>867.07522890613654</v>
      </c>
      <c r="J32" s="39">
        <v>1036.554328265971</v>
      </c>
      <c r="K32" s="39">
        <v>1060.3911160236457</v>
      </c>
      <c r="M32" s="39">
        <v>357.65957310323392</v>
      </c>
      <c r="N32" s="39">
        <v>223.48022292650785</v>
      </c>
      <c r="O32" s="39">
        <v>349.00269688798653</v>
      </c>
      <c r="P32" s="39">
        <v>428.92312994613894</v>
      </c>
      <c r="Q32" s="39">
        <v>598.40222930597338</v>
      </c>
      <c r="R32" s="39">
        <v>622.23901706364813</v>
      </c>
      <c r="T32" s="39">
        <v>699.1921299461319</v>
      </c>
      <c r="U32" s="39">
        <v>868.67122930596634</v>
      </c>
      <c r="V32" s="39">
        <v>892.50801706364109</v>
      </c>
      <c r="X32" s="39">
        <v>208.13158217010277</v>
      </c>
    </row>
    <row r="33" spans="1:24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J33" s="41">
        <v>102.36341100000004</v>
      </c>
      <c r="K33" s="41">
        <v>102.36341100000004</v>
      </c>
      <c r="M33" s="41">
        <v>146.48634256</v>
      </c>
      <c r="N33" s="41">
        <v>146.48634256</v>
      </c>
      <c r="O33" s="41">
        <v>146.48634256</v>
      </c>
      <c r="P33" s="41">
        <v>146.48634256</v>
      </c>
      <c r="Q33" s="41">
        <v>146.48634256</v>
      </c>
      <c r="R33" s="41">
        <v>146.48634256</v>
      </c>
      <c r="T33" s="41">
        <v>146.48634256</v>
      </c>
      <c r="U33" s="41">
        <v>146.48634256</v>
      </c>
      <c r="V33" s="41">
        <v>146.48634256</v>
      </c>
      <c r="X33" s="41">
        <v>29.581600000000002</v>
      </c>
    </row>
    <row r="34" spans="1:24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J34" s="41">
        <v>33.251820940116886</v>
      </c>
      <c r="K34" s="41">
        <v>10.281768720527907</v>
      </c>
      <c r="M34" s="41">
        <v>-35.643214388609522</v>
      </c>
      <c r="N34" s="41">
        <v>-23.200474365023183</v>
      </c>
      <c r="O34" s="41">
        <v>46.369760458392193</v>
      </c>
      <c r="P34" s="41">
        <v>53.658481314592791</v>
      </c>
      <c r="Q34" s="41">
        <v>28.869290840117174</v>
      </c>
      <c r="R34" s="41">
        <v>5.8992386205281946</v>
      </c>
      <c r="T34" s="41">
        <v>15.576481314592456</v>
      </c>
      <c r="U34" s="41">
        <v>-9.2127091598831612</v>
      </c>
      <c r="V34" s="41">
        <v>-32.18276137947214</v>
      </c>
      <c r="X34" s="41">
        <v>-108.87913827947159</v>
      </c>
    </row>
    <row r="35" spans="1:24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363.23165087191865</v>
      </c>
      <c r="F35" s="41">
        <v>413.45016699879943</v>
      </c>
      <c r="G35" s="41">
        <v>423.72160034363833</v>
      </c>
      <c r="H35" s="41">
        <v>433.32774415614358</v>
      </c>
      <c r="I35" s="41">
        <v>483.32119001142928</v>
      </c>
      <c r="J35" s="41">
        <v>592.99425364512172</v>
      </c>
      <c r="K35" s="41">
        <v>697.50078198743313</v>
      </c>
      <c r="M35" s="41">
        <v>211.51844047879922</v>
      </c>
      <c r="N35" s="41">
        <v>221.78987382363812</v>
      </c>
      <c r="O35" s="41">
        <v>231.39601763614337</v>
      </c>
      <c r="P35" s="41">
        <v>281.38946349142907</v>
      </c>
      <c r="Q35" s="41">
        <v>391.06252712512151</v>
      </c>
      <c r="R35" s="41">
        <v>495.56905546743292</v>
      </c>
      <c r="T35" s="41">
        <v>37.086463491429186</v>
      </c>
      <c r="U35" s="41">
        <v>146.75952712512162</v>
      </c>
      <c r="V35" s="41">
        <v>251.26605546743303</v>
      </c>
      <c r="X35" s="41">
        <v>90.620633027432632</v>
      </c>
    </row>
    <row r="36" spans="1:24" x14ac:dyDescent="0.3">
      <c r="A36" s="40" t="s">
        <v>106</v>
      </c>
      <c r="B36" s="41">
        <v>21.979442042653318</v>
      </c>
      <c r="C36" s="41">
        <v>41.694280768803765</v>
      </c>
      <c r="D36" s="41">
        <v>52.068876559403634</v>
      </c>
      <c r="E36" s="41">
        <v>49.203954681157029</v>
      </c>
      <c r="F36" s="41">
        <v>72.074606381291005</v>
      </c>
      <c r="G36" s="41">
        <v>105.8432683719202</v>
      </c>
      <c r="H36" s="41">
        <v>121.63699810925527</v>
      </c>
      <c r="I36" s="41">
        <v>115.10134983445596</v>
      </c>
      <c r="J36" s="41">
        <v>145.43468044300835</v>
      </c>
      <c r="K36" s="41">
        <v>122.19487354187231</v>
      </c>
      <c r="M36" s="41">
        <v>90.939606381290787</v>
      </c>
      <c r="N36" s="41">
        <v>124.70826837191998</v>
      </c>
      <c r="O36" s="41">
        <v>140.50199810925506</v>
      </c>
      <c r="P36" s="41">
        <v>133.96634983445574</v>
      </c>
      <c r="Q36" s="41">
        <v>164.29968044300813</v>
      </c>
      <c r="R36" s="41">
        <v>141.05987354187209</v>
      </c>
      <c r="T36" s="41">
        <v>132.63534983445584</v>
      </c>
      <c r="U36" s="41">
        <v>162.96868044300822</v>
      </c>
      <c r="V36" s="41">
        <v>139.72887354187219</v>
      </c>
      <c r="X36" s="41">
        <v>97.640873541872224</v>
      </c>
    </row>
    <row r="37" spans="1:24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J37" s="41">
        <v>18.550000000000637</v>
      </c>
      <c r="K37" s="41">
        <v>-10.120999999999185</v>
      </c>
      <c r="M37" s="41">
        <v>24.425000000000637</v>
      </c>
      <c r="N37" s="41">
        <v>24.425000000000637</v>
      </c>
      <c r="O37" s="41">
        <v>24.425000000000637</v>
      </c>
      <c r="P37" s="41">
        <v>6.1670000000008258</v>
      </c>
      <c r="Q37" s="41">
        <v>15.509000000000469</v>
      </c>
      <c r="R37" s="41">
        <v>-13.161999999999352</v>
      </c>
      <c r="T37" s="41">
        <v>5.4510000000000218</v>
      </c>
      <c r="U37" s="41">
        <v>14.792999999999665</v>
      </c>
      <c r="V37" s="41">
        <v>-13.878000000000156</v>
      </c>
      <c r="X37" s="41">
        <v>-13.632999999999356</v>
      </c>
    </row>
    <row r="38" spans="1:24" x14ac:dyDescent="0.3">
      <c r="A38" s="40" t="s">
        <v>149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T38" s="41">
        <v>0</v>
      </c>
      <c r="U38" s="41">
        <v>0</v>
      </c>
      <c r="V38" s="41">
        <v>0</v>
      </c>
      <c r="X38" s="41">
        <v>0</v>
      </c>
    </row>
    <row r="39" spans="1:24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J39" s="41">
        <v>-58.687692231994902</v>
      </c>
      <c r="K39" s="41">
        <v>-132.63399999999999</v>
      </c>
      <c r="M39" s="41">
        <v>-0.81515166437853281</v>
      </c>
      <c r="N39" s="41">
        <v>-0.81515166437853281</v>
      </c>
      <c r="O39" s="41">
        <v>-0.81515166437853281</v>
      </c>
      <c r="P39" s="41">
        <v>-58.687692231994902</v>
      </c>
      <c r="Q39" s="41">
        <v>-58.687692231994902</v>
      </c>
      <c r="R39" s="41">
        <v>-132.63399999999999</v>
      </c>
      <c r="T39" s="41">
        <v>73.946307768005084</v>
      </c>
      <c r="U39" s="41">
        <v>73.946307768005084</v>
      </c>
      <c r="V39" s="41">
        <v>0</v>
      </c>
      <c r="X39" s="41">
        <v>0</v>
      </c>
    </row>
    <row r="40" spans="1:24" x14ac:dyDescent="0.3">
      <c r="A40" s="40" t="s">
        <v>108</v>
      </c>
      <c r="B40" s="41">
        <v>-68.887638481557815</v>
      </c>
      <c r="C40" s="41">
        <v>-71.923783427366061</v>
      </c>
      <c r="D40" s="41">
        <v>-71.283040773538914</v>
      </c>
      <c r="E40" s="41">
        <v>-71.953512456679846</v>
      </c>
      <c r="F40" s="41">
        <v>-54.540768183005412</v>
      </c>
      <c r="G40" s="41">
        <v>-210.24867925113972</v>
      </c>
      <c r="H40" s="41">
        <v>-231.7756172089089</v>
      </c>
      <c r="I40" s="41">
        <v>-192.16778764028413</v>
      </c>
      <c r="J40" s="41">
        <v>-218.21969664522067</v>
      </c>
      <c r="K40" s="41">
        <v>-98.877400890960644</v>
      </c>
      <c r="M40" s="41">
        <v>-329.84254208300217</v>
      </c>
      <c r="N40" s="41">
        <v>-485.55045315113648</v>
      </c>
      <c r="O40" s="41">
        <v>-507.07739110890566</v>
      </c>
      <c r="P40" s="41">
        <v>-467.46956154028089</v>
      </c>
      <c r="Q40" s="41">
        <v>-493.52147054521743</v>
      </c>
      <c r="R40" s="41">
        <v>-374.1791747909574</v>
      </c>
      <c r="T40" s="41">
        <v>-16.057561540284723</v>
      </c>
      <c r="U40" s="41">
        <v>-42.109470545221257</v>
      </c>
      <c r="V40" s="41">
        <v>77.232825209038765</v>
      </c>
      <c r="X40" s="41">
        <v>54.090932215496878</v>
      </c>
    </row>
    <row r="41" spans="1:24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673.94758047921096</v>
      </c>
      <c r="F41" s="41">
        <v>679.03455491453042</v>
      </c>
      <c r="G41" s="41">
        <v>644.08028044688717</v>
      </c>
      <c r="H41" s="41">
        <v>673.90675585571694</v>
      </c>
      <c r="I41" s="41">
        <v>662.35224284236938</v>
      </c>
      <c r="J41" s="41">
        <v>740.36359454432522</v>
      </c>
      <c r="K41" s="41">
        <v>659.5586336402107</v>
      </c>
      <c r="M41" s="41">
        <v>618.86555491453032</v>
      </c>
      <c r="N41" s="41">
        <v>583.91128044688708</v>
      </c>
      <c r="O41" s="41">
        <v>613.73775585571684</v>
      </c>
      <c r="P41" s="41">
        <v>602.18324284236928</v>
      </c>
      <c r="Q41" s="41">
        <v>680.19459454432513</v>
      </c>
      <c r="R41" s="41">
        <v>599.3896336402106</v>
      </c>
      <c r="T41" s="41">
        <v>301.23424284236921</v>
      </c>
      <c r="U41" s="41">
        <v>379.24559454432506</v>
      </c>
      <c r="V41" s="41">
        <v>298.44063364021054</v>
      </c>
      <c r="X41" s="41">
        <v>48.237633640210788</v>
      </c>
    </row>
    <row r="42" spans="1:24" x14ac:dyDescent="0.3">
      <c r="A42" s="40" t="s">
        <v>151</v>
      </c>
      <c r="B42" s="41">
        <v>-532.62243424836083</v>
      </c>
      <c r="C42" s="41">
        <v>-538.05088198574879</v>
      </c>
      <c r="D42" s="41">
        <v>-538.05088198574879</v>
      </c>
      <c r="E42" s="41">
        <v>-538.05088198574902</v>
      </c>
      <c r="F42" s="41">
        <v>-538.05088198574902</v>
      </c>
      <c r="G42" s="41">
        <v>-538.05088198574902</v>
      </c>
      <c r="H42" s="41">
        <v>-520.88277492878615</v>
      </c>
      <c r="I42" s="41">
        <v>-463.16833069510278</v>
      </c>
      <c r="J42" s="41">
        <v>-473.22503667666319</v>
      </c>
      <c r="K42" s="41">
        <v>-457.92964578071246</v>
      </c>
      <c r="M42" s="41">
        <v>-501.76088198574899</v>
      </c>
      <c r="N42" s="41">
        <v>-501.76088198574899</v>
      </c>
      <c r="O42" s="41">
        <v>-484.59277492878613</v>
      </c>
      <c r="P42" s="41">
        <v>-426.87833069510276</v>
      </c>
      <c r="Q42" s="41">
        <v>-436.93503667666317</v>
      </c>
      <c r="R42" s="41">
        <v>-421.63964578071244</v>
      </c>
      <c r="T42" s="41">
        <v>45.772669304897249</v>
      </c>
      <c r="U42" s="41">
        <v>35.715963323336837</v>
      </c>
      <c r="V42" s="41">
        <v>51.011354219287568</v>
      </c>
      <c r="X42" s="41">
        <v>-9.9236457807124339</v>
      </c>
    </row>
    <row r="43" spans="1:24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J43" s="41">
        <v>153.72899324727422</v>
      </c>
      <c r="K43" s="41">
        <v>168.05369380527227</v>
      </c>
      <c r="M43" s="41">
        <v>133.48641889034974</v>
      </c>
      <c r="N43" s="41">
        <v>133.48641889034977</v>
      </c>
      <c r="O43" s="41">
        <v>138.57113997054728</v>
      </c>
      <c r="P43" s="41">
        <v>158.10783437066891</v>
      </c>
      <c r="Q43" s="41">
        <v>161.12499324727423</v>
      </c>
      <c r="R43" s="41">
        <v>175.44969380527229</v>
      </c>
      <c r="T43" s="41">
        <v>-42.939165629331114</v>
      </c>
      <c r="U43" s="41">
        <v>-39.922006752725792</v>
      </c>
      <c r="V43" s="41">
        <v>-25.597306194727736</v>
      </c>
      <c r="X43" s="41">
        <v>20.395693805272295</v>
      </c>
    </row>
    <row r="44" spans="1:24" x14ac:dyDescent="0.3">
      <c r="A44" s="38" t="s">
        <v>109</v>
      </c>
      <c r="B44" s="39">
        <v>66.651679642956879</v>
      </c>
      <c r="C44" s="39">
        <v>40.004417042960085</v>
      </c>
      <c r="D44" s="39">
        <v>85.151054260424644</v>
      </c>
      <c r="E44" s="39">
        <v>186.95561659042414</v>
      </c>
      <c r="F44" s="39">
        <v>212.4234147700472</v>
      </c>
      <c r="G44" s="39">
        <v>224.34155773421207</v>
      </c>
      <c r="H44" s="39">
        <v>203.83400538591832</v>
      </c>
      <c r="I44" s="39">
        <v>8.2926956264054752</v>
      </c>
      <c r="J44" s="39">
        <v>-3.860271593046491</v>
      </c>
      <c r="K44" s="39">
        <v>73.692153897515709</v>
      </c>
      <c r="M44" s="39">
        <v>81.064900560046226</v>
      </c>
      <c r="N44" s="39">
        <v>92.983043524211098</v>
      </c>
      <c r="O44" s="39">
        <v>72.475491175917341</v>
      </c>
      <c r="P44" s="39">
        <v>-123.0658185835955</v>
      </c>
      <c r="Q44" s="39">
        <v>-135.21878580304747</v>
      </c>
      <c r="R44" s="39">
        <v>-57.666360312485267</v>
      </c>
      <c r="T44" s="39">
        <v>-99.050818583593355</v>
      </c>
      <c r="U44" s="39">
        <v>-111.20378580304532</v>
      </c>
      <c r="V44" s="39">
        <v>-33.651360312483121</v>
      </c>
      <c r="X44" s="39">
        <v>-100.5753603124831</v>
      </c>
    </row>
    <row r="45" spans="1:24" x14ac:dyDescent="0.3">
      <c r="A45" s="40" t="s">
        <v>110</v>
      </c>
      <c r="B45" s="41">
        <v>32.692968052509059</v>
      </c>
      <c r="C45" s="41">
        <v>-7.5760084611238199</v>
      </c>
      <c r="D45" s="41">
        <v>21.650594068040846</v>
      </c>
      <c r="E45" s="41">
        <v>167.84164972803956</v>
      </c>
      <c r="F45" s="41">
        <v>217.9471727284299</v>
      </c>
      <c r="G45" s="41">
        <v>228.41527412071628</v>
      </c>
      <c r="H45" s="41">
        <v>215.40160216695404</v>
      </c>
      <c r="I45" s="41">
        <v>19.460027542245371</v>
      </c>
      <c r="J45" s="41">
        <v>16.883505918045557</v>
      </c>
      <c r="K45" s="41">
        <v>92.589327012295144</v>
      </c>
      <c r="M45" s="41">
        <v>38.108165188429666</v>
      </c>
      <c r="N45" s="41">
        <v>48.576266580716037</v>
      </c>
      <c r="O45" s="41">
        <v>35.562594626953796</v>
      </c>
      <c r="P45" s="41">
        <v>-160.37897999775487</v>
      </c>
      <c r="Q45" s="41">
        <v>-162.95550162195468</v>
      </c>
      <c r="R45" s="41">
        <v>-87.249680527705095</v>
      </c>
      <c r="T45" s="41">
        <v>-142.51097999775357</v>
      </c>
      <c r="U45" s="41">
        <v>-145.08750162195338</v>
      </c>
      <c r="V45" s="41">
        <v>-69.381680527703793</v>
      </c>
      <c r="X45" s="41">
        <v>-115.632680527704</v>
      </c>
    </row>
    <row r="46" spans="1:24" x14ac:dyDescent="0.3">
      <c r="A46" s="40" t="s">
        <v>111</v>
      </c>
      <c r="B46" s="41">
        <v>33.958711590447137</v>
      </c>
      <c r="C46" s="41">
        <v>47.580425504083678</v>
      </c>
      <c r="D46" s="41">
        <v>63.500460192384026</v>
      </c>
      <c r="E46" s="41">
        <v>19.113966862383904</v>
      </c>
      <c r="F46" s="41">
        <v>-5.5237579583829302</v>
      </c>
      <c r="G46" s="41">
        <v>-4.0737163865039747</v>
      </c>
      <c r="H46" s="41">
        <v>-11.56759678103549</v>
      </c>
      <c r="I46" s="41">
        <v>-11.167331915840123</v>
      </c>
      <c r="J46" s="41">
        <v>-20.743777511092048</v>
      </c>
      <c r="K46" s="41">
        <v>-18.897173114779434</v>
      </c>
      <c r="M46" s="41">
        <v>42.956735371617015</v>
      </c>
      <c r="N46" s="41">
        <v>44.40677694349597</v>
      </c>
      <c r="O46" s="41">
        <v>36.912896548964454</v>
      </c>
      <c r="P46" s="41">
        <v>37.313161414159822</v>
      </c>
      <c r="Q46" s="41">
        <v>27.736715818907896</v>
      </c>
      <c r="R46" s="41">
        <v>29.58332021522051</v>
      </c>
      <c r="T46" s="41">
        <v>43.460161414159984</v>
      </c>
      <c r="U46" s="41">
        <v>33.883715818908058</v>
      </c>
      <c r="V46" s="41">
        <v>35.730320215220672</v>
      </c>
      <c r="X46" s="41">
        <v>15.057320215220898</v>
      </c>
    </row>
    <row r="47" spans="1:24" x14ac:dyDescent="0.3">
      <c r="A47" s="38" t="s">
        <v>112</v>
      </c>
      <c r="B47" s="39">
        <v>-95.906823286527469</v>
      </c>
      <c r="C47" s="39">
        <v>-70.687059406431217</v>
      </c>
      <c r="D47" s="39">
        <v>-125.31153856036508</v>
      </c>
      <c r="E47" s="39">
        <v>-215.20305952027957</v>
      </c>
      <c r="F47" s="39">
        <v>-218.28959068483437</v>
      </c>
      <c r="G47" s="39">
        <v>-217.26955573397936</v>
      </c>
      <c r="H47" s="39">
        <v>-274.39514333638817</v>
      </c>
      <c r="I47" s="39">
        <v>-315.36332158431014</v>
      </c>
      <c r="J47" s="39">
        <v>-395.8865887324273</v>
      </c>
      <c r="K47" s="39">
        <v>-528.93366518065613</v>
      </c>
      <c r="M47" s="39">
        <v>-202.93759068483541</v>
      </c>
      <c r="N47" s="39">
        <v>-201.91755573398041</v>
      </c>
      <c r="O47" s="39">
        <v>-259.04314333638922</v>
      </c>
      <c r="P47" s="39">
        <v>-300.01132158431119</v>
      </c>
      <c r="Q47" s="39">
        <v>-380.53458873242835</v>
      </c>
      <c r="R47" s="39">
        <v>-513.58166518065718</v>
      </c>
      <c r="T47" s="39">
        <v>-70.531321584310717</v>
      </c>
      <c r="U47" s="39">
        <v>-151.05458873242787</v>
      </c>
      <c r="V47" s="39">
        <v>-284.10166518065671</v>
      </c>
      <c r="X47" s="39">
        <v>-60.718406940657587</v>
      </c>
    </row>
    <row r="48" spans="1:24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J48" s="41">
        <v>-129.17378775272664</v>
      </c>
      <c r="K48" s="41">
        <v>-230.01500000000033</v>
      </c>
      <c r="M48" s="41">
        <v>-75.837787752726399</v>
      </c>
      <c r="N48" s="41">
        <v>-75.837787752726399</v>
      </c>
      <c r="O48" s="41">
        <v>-75.837787752726399</v>
      </c>
      <c r="P48" s="41">
        <v>-114.17378775272664</v>
      </c>
      <c r="Q48" s="41">
        <v>-114.17378775272664</v>
      </c>
      <c r="R48" s="41">
        <v>-215.01500000000033</v>
      </c>
      <c r="T48" s="41">
        <v>-114.17378775272664</v>
      </c>
      <c r="U48" s="41">
        <v>-114.17378775272664</v>
      </c>
      <c r="V48" s="41">
        <v>-215.01500000000033</v>
      </c>
      <c r="X48" s="41">
        <v>5.4559999999992215</v>
      </c>
    </row>
    <row r="49" spans="1:24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J49" s="41">
        <v>-25</v>
      </c>
      <c r="K49" s="41">
        <v>-25</v>
      </c>
      <c r="M49" s="41">
        <v>-25</v>
      </c>
      <c r="N49" s="41">
        <v>-25</v>
      </c>
      <c r="O49" s="41">
        <v>-25</v>
      </c>
      <c r="P49" s="41">
        <v>-25</v>
      </c>
      <c r="Q49" s="41">
        <v>-25</v>
      </c>
      <c r="R49" s="41">
        <v>-25</v>
      </c>
      <c r="T49" s="41">
        <v>-0.47500000000000142</v>
      </c>
      <c r="U49" s="41">
        <v>-0.47500000000000142</v>
      </c>
      <c r="V49" s="41">
        <v>-0.47500000000000142</v>
      </c>
      <c r="X49" s="41">
        <v>-0.47500000000000142</v>
      </c>
    </row>
    <row r="50" spans="1:24" x14ac:dyDescent="0.3">
      <c r="A50" s="40" t="s">
        <v>115</v>
      </c>
      <c r="B50" s="41">
        <v>-151.13688017750164</v>
      </c>
      <c r="C50" s="41">
        <v>-181.21103205240937</v>
      </c>
      <c r="D50" s="41">
        <v>-199.66802706354267</v>
      </c>
      <c r="E50" s="41">
        <v>-174.05212795732007</v>
      </c>
      <c r="F50" s="41">
        <v>-248.71440215670944</v>
      </c>
      <c r="G50" s="41">
        <v>-276.75225472434158</v>
      </c>
      <c r="H50" s="41">
        <v>-334.69963952012768</v>
      </c>
      <c r="I50" s="41">
        <v>-371.64110461696714</v>
      </c>
      <c r="J50" s="41">
        <v>-364.64589583258419</v>
      </c>
      <c r="K50" s="41">
        <v>-386.73206002077313</v>
      </c>
      <c r="M50" s="41">
        <v>-248.94640215670972</v>
      </c>
      <c r="N50" s="41">
        <v>-276.98425472434189</v>
      </c>
      <c r="O50" s="41">
        <v>-334.93163952012799</v>
      </c>
      <c r="P50" s="41">
        <v>-371.87310461696745</v>
      </c>
      <c r="Q50" s="41">
        <v>-364.8778958325845</v>
      </c>
      <c r="R50" s="41">
        <v>-386.96406002077345</v>
      </c>
      <c r="T50" s="41">
        <v>-167.65310461696762</v>
      </c>
      <c r="U50" s="41">
        <v>-160.65789583258467</v>
      </c>
      <c r="V50" s="41">
        <v>-182.74406002077362</v>
      </c>
      <c r="X50" s="41">
        <v>-180.30380178077337</v>
      </c>
    </row>
    <row r="51" spans="1:24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J51" s="41">
        <v>190.56200000000001</v>
      </c>
      <c r="K51" s="41">
        <v>199.81100000000001</v>
      </c>
      <c r="M51" s="41">
        <v>236.96355005317079</v>
      </c>
      <c r="N51" s="41">
        <v>236.964</v>
      </c>
      <c r="O51" s="41">
        <v>242.529</v>
      </c>
      <c r="P51" s="41">
        <v>279.81400000000002</v>
      </c>
      <c r="Q51" s="41">
        <v>190.56200000000001</v>
      </c>
      <c r="R51" s="41">
        <v>199.81100000000001</v>
      </c>
      <c r="T51" s="41">
        <v>279.81400000000002</v>
      </c>
      <c r="U51" s="41">
        <v>190.56200000000001</v>
      </c>
      <c r="V51" s="41">
        <v>199.81100000000001</v>
      </c>
      <c r="X51" s="41">
        <v>199.81100000000001</v>
      </c>
    </row>
    <row r="52" spans="1:24" x14ac:dyDescent="0.3">
      <c r="A52" s="40" t="s">
        <v>125</v>
      </c>
      <c r="B52" s="41">
        <v>-10.140943109025272</v>
      </c>
      <c r="C52" s="41">
        <v>-21.289680320760283</v>
      </c>
      <c r="D52" s="41">
        <v>-63.330511496822282</v>
      </c>
      <c r="E52" s="41">
        <v>-105.5562921417648</v>
      </c>
      <c r="F52" s="41">
        <v>-90.700950828568239</v>
      </c>
      <c r="G52" s="41">
        <v>-61.643513256910353</v>
      </c>
      <c r="H52" s="41">
        <v>-66.386716063535118</v>
      </c>
      <c r="I52" s="41">
        <v>-69.362429214616043</v>
      </c>
      <c r="J52" s="41">
        <v>-67.628905147115574</v>
      </c>
      <c r="K52" s="41">
        <v>-86.997605159882596</v>
      </c>
      <c r="M52" s="41">
        <v>-90.116950828568861</v>
      </c>
      <c r="N52" s="41">
        <v>-61.059513256910975</v>
      </c>
      <c r="O52" s="41">
        <v>-65.80271606353574</v>
      </c>
      <c r="P52" s="41">
        <v>-68.778429214616665</v>
      </c>
      <c r="Q52" s="41">
        <v>-67.044905147116197</v>
      </c>
      <c r="R52" s="41">
        <v>-86.413605159883218</v>
      </c>
      <c r="T52" s="41">
        <v>-68.043429214616168</v>
      </c>
      <c r="U52" s="41">
        <v>-66.3099051471157</v>
      </c>
      <c r="V52" s="41">
        <v>-85.678605159882721</v>
      </c>
      <c r="X52" s="41">
        <v>-85.206605159882969</v>
      </c>
    </row>
    <row r="53" spans="1:24" x14ac:dyDescent="0.3">
      <c r="A53" s="38" t="s">
        <v>116</v>
      </c>
      <c r="B53" s="39">
        <v>18.554231907653048</v>
      </c>
      <c r="C53" s="39">
        <v>5.4700100556920006</v>
      </c>
      <c r="D53" s="39">
        <v>291.56569698725343</v>
      </c>
      <c r="E53" s="39">
        <v>363.04001518677251</v>
      </c>
      <c r="F53" s="39">
        <v>352.93454861715782</v>
      </c>
      <c r="G53" s="39">
        <v>415.82592297497467</v>
      </c>
      <c r="H53" s="39">
        <v>375.66124914639931</v>
      </c>
      <c r="I53" s="39">
        <v>298.25551844262827</v>
      </c>
      <c r="J53" s="39">
        <v>277.6077558970801</v>
      </c>
      <c r="K53" s="39">
        <v>381.39127601106884</v>
      </c>
      <c r="M53" s="39">
        <v>319.00705779977216</v>
      </c>
      <c r="N53" s="39">
        <v>381.89843215758901</v>
      </c>
      <c r="O53" s="39">
        <v>341.73375832901365</v>
      </c>
      <c r="P53" s="39">
        <v>264.32802762524261</v>
      </c>
      <c r="Q53" s="39">
        <v>243.68026507969444</v>
      </c>
      <c r="R53" s="39">
        <v>347.46378519368318</v>
      </c>
      <c r="T53" s="39">
        <v>283.11478734391676</v>
      </c>
      <c r="U53" s="39">
        <v>262.46702479836858</v>
      </c>
      <c r="V53" s="39">
        <v>366.25054491235733</v>
      </c>
      <c r="X53" s="39">
        <v>189.32574562770787</v>
      </c>
    </row>
    <row r="54" spans="1:24" x14ac:dyDescent="0.3">
      <c r="A54" s="40" t="s">
        <v>117</v>
      </c>
      <c r="B54" s="41">
        <v>4.4521790008286359</v>
      </c>
      <c r="C54" s="41">
        <v>5.7386810041302851</v>
      </c>
      <c r="D54" s="41">
        <v>40.432223455021472</v>
      </c>
      <c r="E54" s="41">
        <v>40.432223455021528</v>
      </c>
      <c r="F54" s="41">
        <v>40.305962455021501</v>
      </c>
      <c r="G54" s="41">
        <v>40.520627455021014</v>
      </c>
      <c r="H54" s="41">
        <v>40.225607455017808</v>
      </c>
      <c r="I54" s="41">
        <v>36.038381455019618</v>
      </c>
      <c r="J54" s="41">
        <v>37.059307557429776</v>
      </c>
      <c r="K54" s="41">
        <v>36.354104659842989</v>
      </c>
      <c r="M54" s="41">
        <v>40.304788467638019</v>
      </c>
      <c r="N54" s="41">
        <v>40.519453467637533</v>
      </c>
      <c r="O54" s="41">
        <v>40.224433467634327</v>
      </c>
      <c r="P54" s="41">
        <v>36.037207467636136</v>
      </c>
      <c r="Q54" s="41">
        <v>37.058133570046294</v>
      </c>
      <c r="R54" s="41">
        <v>36.352930672459507</v>
      </c>
      <c r="T54" s="41">
        <v>36.036967186310477</v>
      </c>
      <c r="U54" s="41">
        <v>37.057893288720635</v>
      </c>
      <c r="V54" s="41">
        <v>36.352690391133848</v>
      </c>
      <c r="X54" s="41">
        <v>36.351407586482566</v>
      </c>
    </row>
    <row r="55" spans="1:24" x14ac:dyDescent="0.3">
      <c r="A55" s="40" t="s">
        <v>118</v>
      </c>
      <c r="B55" s="41">
        <v>54.164742425095938</v>
      </c>
      <c r="C55" s="41">
        <v>27.708455513727927</v>
      </c>
      <c r="D55" s="41">
        <v>34.247469565985853</v>
      </c>
      <c r="E55" s="41">
        <v>34.247469565985853</v>
      </c>
      <c r="F55" s="41">
        <v>30.871307289343918</v>
      </c>
      <c r="G55" s="41">
        <v>62.871971816096902</v>
      </c>
      <c r="H55" s="41">
        <v>49.778298873407493</v>
      </c>
      <c r="I55" s="41">
        <v>53.807133269909173</v>
      </c>
      <c r="J55" s="41">
        <v>20.282831916718465</v>
      </c>
      <c r="K55" s="41">
        <v>11.605063226335574</v>
      </c>
      <c r="M55" s="41">
        <v>-24.37769271065622</v>
      </c>
      <c r="N55" s="41">
        <v>7.622971816096765</v>
      </c>
      <c r="O55" s="41">
        <v>-5.470701126592644</v>
      </c>
      <c r="P55" s="41">
        <v>-1.4418667300909647</v>
      </c>
      <c r="Q55" s="41">
        <v>-34.966168083281673</v>
      </c>
      <c r="R55" s="41">
        <v>-43.643936773664564</v>
      </c>
      <c r="T55" s="41">
        <v>19.034133269909034</v>
      </c>
      <c r="U55" s="41">
        <v>-14.490168083281674</v>
      </c>
      <c r="V55" s="41">
        <v>-23.167936773664564</v>
      </c>
      <c r="X55" s="41">
        <v>-29.25493677366444</v>
      </c>
    </row>
    <row r="56" spans="1:24" x14ac:dyDescent="0.3">
      <c r="A56" s="40" t="s">
        <v>119</v>
      </c>
      <c r="B56" s="41">
        <v>92.009272988982616</v>
      </c>
      <c r="C56" s="41">
        <v>86.044276892306925</v>
      </c>
      <c r="D56" s="41">
        <v>83.967476763876448</v>
      </c>
      <c r="E56" s="41">
        <v>83.967476763876448</v>
      </c>
      <c r="F56" s="41">
        <v>92.442309725364566</v>
      </c>
      <c r="G56" s="41">
        <v>126.33529957455403</v>
      </c>
      <c r="H56" s="41">
        <v>125.03634279323671</v>
      </c>
      <c r="I56" s="41">
        <v>113.35343459492753</v>
      </c>
      <c r="J56" s="41">
        <v>106.21032794619566</v>
      </c>
      <c r="K56" s="41">
        <v>108.34633597309778</v>
      </c>
      <c r="M56" s="41">
        <v>92.49530972536445</v>
      </c>
      <c r="N56" s="41">
        <v>126.38829957455391</v>
      </c>
      <c r="O56" s="41">
        <v>125.0893427932366</v>
      </c>
      <c r="P56" s="41">
        <v>113.40643459492742</v>
      </c>
      <c r="Q56" s="41">
        <v>106.26332794619555</v>
      </c>
      <c r="R56" s="41">
        <v>108.39933597309766</v>
      </c>
      <c r="T56" s="41">
        <v>1.7734345949276076</v>
      </c>
      <c r="U56" s="41">
        <v>-5.3696720538042655</v>
      </c>
      <c r="V56" s="41">
        <v>-3.2336640269021473</v>
      </c>
      <c r="X56" s="41">
        <v>-13.689664026902221</v>
      </c>
    </row>
    <row r="57" spans="1:24" x14ac:dyDescent="0.3">
      <c r="A57" s="40" t="s">
        <v>120</v>
      </c>
      <c r="B57" s="41">
        <v>-32.243376031692151</v>
      </c>
      <c r="C57" s="41">
        <v>-40.58007766548468</v>
      </c>
      <c r="D57" s="41">
        <v>-1.0267002112601062</v>
      </c>
      <c r="E57" s="41">
        <v>-1.0267002112601062</v>
      </c>
      <c r="F57" s="41">
        <v>-1.0428664675366122</v>
      </c>
      <c r="G57" s="41">
        <v>13.254734266396611</v>
      </c>
      <c r="H57" s="41">
        <v>3.4749110875069391</v>
      </c>
      <c r="I57" s="41">
        <v>-14.789456069073822</v>
      </c>
      <c r="J57" s="41">
        <v>0.46280978941155126</v>
      </c>
      <c r="K57" s="41">
        <v>-15.253454261950253</v>
      </c>
      <c r="M57" s="41">
        <v>1.8521335324634833</v>
      </c>
      <c r="N57" s="41">
        <v>16.149734266396706</v>
      </c>
      <c r="O57" s="41">
        <v>6.3699110875070346</v>
      </c>
      <c r="P57" s="41">
        <v>-11.894456069073726</v>
      </c>
      <c r="Q57" s="41">
        <v>3.3578097894116468</v>
      </c>
      <c r="R57" s="41">
        <v>-12.358454261950158</v>
      </c>
      <c r="T57" s="41">
        <v>71.091543930926093</v>
      </c>
      <c r="U57" s="41">
        <v>86.343809789411466</v>
      </c>
      <c r="V57" s="41">
        <v>70.627545738049662</v>
      </c>
      <c r="X57" s="41">
        <v>67.110545738049723</v>
      </c>
    </row>
    <row r="58" spans="1:24" x14ac:dyDescent="0.3">
      <c r="A58" s="40" t="s">
        <v>154</v>
      </c>
      <c r="B58" s="41">
        <v>-18.429808999999892</v>
      </c>
      <c r="C58" s="41">
        <v>-23.29169798880713</v>
      </c>
      <c r="D58" s="41">
        <v>94.134953359316626</v>
      </c>
      <c r="E58" s="41">
        <v>94.134953359316626</v>
      </c>
      <c r="F58" s="41">
        <v>94.747897359316624</v>
      </c>
      <c r="G58" s="41">
        <v>85.750857916346206</v>
      </c>
      <c r="H58" s="41">
        <v>76.273038584118382</v>
      </c>
      <c r="I58" s="41">
        <v>45.788936084947721</v>
      </c>
      <c r="J58" s="41">
        <v>38.457662710569537</v>
      </c>
      <c r="K58" s="41">
        <v>15.08290853803851</v>
      </c>
      <c r="M58" s="41">
        <v>94.907897359316621</v>
      </c>
      <c r="N58" s="41">
        <v>85.910857916346203</v>
      </c>
      <c r="O58" s="41">
        <v>76.433038584118378</v>
      </c>
      <c r="P58" s="41">
        <v>45.948936084947718</v>
      </c>
      <c r="Q58" s="41">
        <v>38.617662710569533</v>
      </c>
      <c r="R58" s="41">
        <v>15.242908538038506</v>
      </c>
      <c r="T58" s="41">
        <v>45.894936084947716</v>
      </c>
      <c r="U58" s="41">
        <v>38.563662710569531</v>
      </c>
      <c r="V58" s="41">
        <v>15.188908538038504</v>
      </c>
      <c r="X58" s="41">
        <v>15.188908538038504</v>
      </c>
    </row>
    <row r="59" spans="1:24" x14ac:dyDescent="0.3">
      <c r="A59" s="40" t="s">
        <v>121</v>
      </c>
      <c r="B59" s="41">
        <v>-63.075789012933001</v>
      </c>
      <c r="C59" s="41">
        <v>52.464427814507189</v>
      </c>
      <c r="D59" s="41">
        <v>-13.596734548740187</v>
      </c>
      <c r="E59" s="41">
        <v>16.378384882877981</v>
      </c>
      <c r="F59" s="41">
        <v>6.6094628828773239</v>
      </c>
      <c r="G59" s="41">
        <v>-12.218619237122084</v>
      </c>
      <c r="H59" s="41">
        <v>-21.227005245708142</v>
      </c>
      <c r="I59" s="41">
        <v>-32.07182577907588</v>
      </c>
      <c r="J59" s="41">
        <v>-55.966838807469458</v>
      </c>
      <c r="K59" s="41">
        <v>-63.987868500255672</v>
      </c>
      <c r="M59" s="41">
        <v>12.490146052877435</v>
      </c>
      <c r="N59" s="41">
        <v>-6.3379360671219729</v>
      </c>
      <c r="O59" s="41">
        <v>-15.346322075708031</v>
      </c>
      <c r="P59" s="41">
        <v>-26.191142609075769</v>
      </c>
      <c r="Q59" s="41">
        <v>-50.086155637469346</v>
      </c>
      <c r="R59" s="41">
        <v>-58.107185330255561</v>
      </c>
      <c r="T59" s="41">
        <v>2.2888573909240222</v>
      </c>
      <c r="U59" s="41">
        <v>-21.606155637469556</v>
      </c>
      <c r="V59" s="41">
        <v>-29.62718533025577</v>
      </c>
      <c r="X59" s="41">
        <v>-45.08618533025583</v>
      </c>
    </row>
    <row r="60" spans="1:24" x14ac:dyDescent="0.3">
      <c r="A60" s="40" t="s">
        <v>6</v>
      </c>
      <c r="B60" s="41">
        <v>39.503832495979751</v>
      </c>
      <c r="C60" s="41">
        <v>10.99919471414519</v>
      </c>
      <c r="D60" s="41">
        <v>11.026933534619459</v>
      </c>
      <c r="E60" s="41">
        <v>11.026933534619488</v>
      </c>
      <c r="F60" s="41">
        <v>13.508797999999999</v>
      </c>
      <c r="G60" s="41">
        <v>3.6102379999999528</v>
      </c>
      <c r="H60" s="41">
        <v>8.5038279999999418</v>
      </c>
      <c r="I60" s="41">
        <v>13.35350099999998</v>
      </c>
      <c r="J60" s="41">
        <v>20.328769999999963</v>
      </c>
      <c r="K60" s="41">
        <v>44.154191999999938</v>
      </c>
      <c r="M60" s="41">
        <v>12.675797999999986</v>
      </c>
      <c r="N60" s="41">
        <v>2.7772379999999401</v>
      </c>
      <c r="O60" s="41">
        <v>7.6708279999999291</v>
      </c>
      <c r="P60" s="41">
        <v>12.520500999999967</v>
      </c>
      <c r="Q60" s="41">
        <v>19.495769999999951</v>
      </c>
      <c r="R60" s="41">
        <v>43.321191999999925</v>
      </c>
      <c r="T60" s="41">
        <v>18.134500999999993</v>
      </c>
      <c r="U60" s="41">
        <v>25.109769999999976</v>
      </c>
      <c r="V60" s="41">
        <v>48.935191999999951</v>
      </c>
      <c r="X60" s="41">
        <v>40.288191999999952</v>
      </c>
    </row>
    <row r="61" spans="1:24" x14ac:dyDescent="0.3">
      <c r="A61" s="40" t="s">
        <v>129</v>
      </c>
      <c r="B61" s="41">
        <v>-57.436357795092476</v>
      </c>
      <c r="C61" s="41">
        <v>-4.9155689645291432</v>
      </c>
      <c r="D61" s="41">
        <v>6.6555886867513436</v>
      </c>
      <c r="E61" s="41">
        <v>6.6555886867513436</v>
      </c>
      <c r="F61" s="41">
        <v>-5.6582584754729623</v>
      </c>
      <c r="G61" s="41">
        <v>-26.92232348547293</v>
      </c>
      <c r="H61" s="41">
        <v>-15.983610286498106</v>
      </c>
      <c r="I61" s="41">
        <v>-16.885262800002238</v>
      </c>
      <c r="J61" s="41">
        <v>3.7635410704644983</v>
      </c>
      <c r="K61" s="41">
        <v>24.797231187101829</v>
      </c>
      <c r="M61" s="41">
        <v>-5.4762584754728323</v>
      </c>
      <c r="N61" s="41">
        <v>-26.7403234854728</v>
      </c>
      <c r="O61" s="41">
        <v>-15.801610286497976</v>
      </c>
      <c r="P61" s="41">
        <v>-16.703262800002108</v>
      </c>
      <c r="Q61" s="41">
        <v>3.9455410704646283</v>
      </c>
      <c r="R61" s="41">
        <v>24.979231187101959</v>
      </c>
      <c r="T61" s="41">
        <v>-19.64926280000202</v>
      </c>
      <c r="U61" s="41">
        <v>0.99954107046471563</v>
      </c>
      <c r="V61" s="41">
        <v>22.033231187102047</v>
      </c>
      <c r="X61" s="41">
        <v>11.940231187101972</v>
      </c>
    </row>
    <row r="62" spans="1:24" x14ac:dyDescent="0.3">
      <c r="A62" s="40" t="s">
        <v>130</v>
      </c>
      <c r="B62" s="41">
        <v>35.869068722142217</v>
      </c>
      <c r="C62" s="41">
        <v>49.894480962593221</v>
      </c>
      <c r="D62" s="41">
        <v>48.668340885286639</v>
      </c>
      <c r="E62" s="41">
        <v>48.668340885286639</v>
      </c>
      <c r="F62" s="41">
        <v>44.08590889919887</v>
      </c>
      <c r="G62" s="41">
        <v>30.366831051964027</v>
      </c>
      <c r="H62" s="41">
        <v>32.205874051964045</v>
      </c>
      <c r="I62" s="41">
        <v>32.07929005196408</v>
      </c>
      <c r="J62" s="41">
        <v>30.461134540982044</v>
      </c>
      <c r="K62" s="41">
        <v>31.526664030000035</v>
      </c>
      <c r="M62" s="41">
        <v>43.733908899198866</v>
      </c>
      <c r="N62" s="41">
        <v>30.014831051964023</v>
      </c>
      <c r="O62" s="41">
        <v>31.853874051964041</v>
      </c>
      <c r="P62" s="41">
        <v>31.727290051964076</v>
      </c>
      <c r="Q62" s="41">
        <v>30.109134540982041</v>
      </c>
      <c r="R62" s="41">
        <v>31.174664030000031</v>
      </c>
      <c r="T62" s="41">
        <v>30.340290051964047</v>
      </c>
      <c r="U62" s="41">
        <v>28.722134540982012</v>
      </c>
      <c r="V62" s="41">
        <v>29.787664030000002</v>
      </c>
      <c r="X62" s="41">
        <v>5.9766640300000233</v>
      </c>
    </row>
    <row r="63" spans="1:24" x14ac:dyDescent="0.3">
      <c r="A63" s="40" t="s">
        <v>131</v>
      </c>
      <c r="B63" s="41">
        <v>-6.7382640838629868</v>
      </c>
      <c r="C63" s="41">
        <v>-16.854532816632997</v>
      </c>
      <c r="D63" s="41">
        <v>-17.394143351868451</v>
      </c>
      <c r="E63" s="41">
        <v>-4.572863999999953</v>
      </c>
      <c r="F63" s="41">
        <v>-3.1679996178175713</v>
      </c>
      <c r="G63" s="41">
        <v>-16.981066266588186</v>
      </c>
      <c r="H63" s="41">
        <v>-16.189952266588165</v>
      </c>
      <c r="I63" s="41">
        <v>-20.221664266588192</v>
      </c>
      <c r="J63" s="41">
        <v>-17.647994498970462</v>
      </c>
      <c r="K63" s="41">
        <v>-21.693617000000046</v>
      </c>
      <c r="M63" s="41">
        <v>-0.49599961781757429</v>
      </c>
      <c r="N63" s="41">
        <v>-14.309066266588189</v>
      </c>
      <c r="O63" s="41">
        <v>-13.517952266588168</v>
      </c>
      <c r="P63" s="41">
        <v>-17.549664266588195</v>
      </c>
      <c r="Q63" s="41">
        <v>-14.975994498970465</v>
      </c>
      <c r="R63" s="41">
        <v>-19.021617000000049</v>
      </c>
      <c r="T63" s="41">
        <v>-11.129664266588208</v>
      </c>
      <c r="U63" s="41">
        <v>-8.5559944989704775</v>
      </c>
      <c r="V63" s="41">
        <v>-12.601617000000061</v>
      </c>
      <c r="X63" s="41">
        <v>-14.744617000000005</v>
      </c>
    </row>
    <row r="64" spans="1:24" x14ac:dyDescent="0.3">
      <c r="A64" s="40" t="s">
        <v>132</v>
      </c>
      <c r="B64" s="41">
        <v>10.005716876980998</v>
      </c>
      <c r="C64" s="41">
        <v>9.9455922574733613</v>
      </c>
      <c r="D64" s="41">
        <v>-25.806638183750572</v>
      </c>
      <c r="E64" s="41">
        <v>-25.806638183750572</v>
      </c>
      <c r="F64" s="41">
        <v>-25.773015183750594</v>
      </c>
      <c r="G64" s="41">
        <v>-25.797517183750635</v>
      </c>
      <c r="H64" s="41">
        <v>-28.92836562794961</v>
      </c>
      <c r="I64" s="41">
        <v>-27.435895170031692</v>
      </c>
      <c r="J64" s="41">
        <v>-50.735904358230677</v>
      </c>
      <c r="K64" s="41">
        <v>-23.034988192018425</v>
      </c>
      <c r="M64" s="41">
        <v>-27.956015183750601</v>
      </c>
      <c r="N64" s="41">
        <v>-27.980517183750642</v>
      </c>
      <c r="O64" s="41">
        <v>-31.111365627949617</v>
      </c>
      <c r="P64" s="41">
        <v>-29.618895170031699</v>
      </c>
      <c r="Q64" s="41">
        <v>-52.918904358230684</v>
      </c>
      <c r="R64" s="41">
        <v>-25.217988192018431</v>
      </c>
      <c r="T64" s="41">
        <v>-36.839895170031696</v>
      </c>
      <c r="U64" s="41">
        <v>-60.13990435823068</v>
      </c>
      <c r="V64" s="41">
        <v>-32.438988192018428</v>
      </c>
      <c r="X64" s="41">
        <v>-32.440988192018416</v>
      </c>
    </row>
    <row r="65" spans="1:24" x14ac:dyDescent="0.3">
      <c r="A65" s="40" t="s">
        <v>133</v>
      </c>
      <c r="B65" s="41">
        <v>9.2532530000000222</v>
      </c>
      <c r="C65" s="41">
        <v>-0.90299500000001132</v>
      </c>
      <c r="D65" s="41">
        <v>-32.247866033223765</v>
      </c>
      <c r="E65" s="41">
        <v>-32.247866033223765</v>
      </c>
      <c r="F65" s="41">
        <v>-22.281064033223764</v>
      </c>
      <c r="G65" s="41">
        <v>-14.543555323762611</v>
      </c>
      <c r="H65" s="41">
        <v>-8.5850320416667572</v>
      </c>
      <c r="I65" s="41">
        <v>-4.1169655800948703</v>
      </c>
      <c r="J65" s="41">
        <v>-0.88501263622634951</v>
      </c>
      <c r="K65" s="41">
        <v>4.0219774807316213</v>
      </c>
      <c r="M65" s="41">
        <v>-17.078064033223768</v>
      </c>
      <c r="N65" s="41">
        <v>-9.3405553237626151</v>
      </c>
      <c r="O65" s="41">
        <v>-3.3820320416667613</v>
      </c>
      <c r="P65" s="41">
        <v>1.0860344199051255</v>
      </c>
      <c r="Q65" s="41">
        <v>4.3179873637736463</v>
      </c>
      <c r="R65" s="41">
        <v>9.2249774807316172</v>
      </c>
      <c r="T65" s="41">
        <v>1.0860344199051255</v>
      </c>
      <c r="U65" s="41">
        <v>4.3179873637736463</v>
      </c>
      <c r="V65" s="41">
        <v>9.2249774807316172</v>
      </c>
      <c r="X65" s="41">
        <v>6.2249774807316172</v>
      </c>
    </row>
    <row r="66" spans="1:24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J66" s="41">
        <v>0.47758999999999929</v>
      </c>
      <c r="K66" s="41">
        <v>0.47758999999999929</v>
      </c>
      <c r="M66" s="41">
        <v>0.47758999999999929</v>
      </c>
      <c r="N66" s="41">
        <v>0.47758999999999929</v>
      </c>
      <c r="O66" s="41">
        <v>0.47758999999999929</v>
      </c>
      <c r="P66" s="41">
        <v>0.47758999999999929</v>
      </c>
      <c r="Q66" s="41">
        <v>0.47758999999999929</v>
      </c>
      <c r="R66" s="41">
        <v>0.47758999999999929</v>
      </c>
      <c r="T66" s="41">
        <v>0.47758999999999929</v>
      </c>
      <c r="U66" s="41">
        <v>0.47758999999999929</v>
      </c>
      <c r="V66" s="41">
        <v>0.47758999999999929</v>
      </c>
      <c r="X66" s="41">
        <v>0.47758999999999929</v>
      </c>
    </row>
    <row r="67" spans="1:24" x14ac:dyDescent="0.3">
      <c r="A67" s="40" t="s">
        <v>135</v>
      </c>
      <c r="B67" s="41">
        <v>2.7601640000000032</v>
      </c>
      <c r="C67" s="41">
        <v>10.665548000000001</v>
      </c>
      <c r="D67" s="41">
        <v>4.2902633195864084</v>
      </c>
      <c r="E67" s="41">
        <v>4.2902633195864084</v>
      </c>
      <c r="F67" s="41">
        <v>9.1874333195864111</v>
      </c>
      <c r="G67" s="41">
        <v>5.8763173195864056</v>
      </c>
      <c r="H67" s="41">
        <v>5.9816133195864083</v>
      </c>
      <c r="I67" s="41">
        <v>16.318797919586409</v>
      </c>
      <c r="J67" s="41">
        <v>28.549240859793205</v>
      </c>
      <c r="K67" s="41">
        <v>55.645293543986575</v>
      </c>
      <c r="M67" s="41">
        <v>-5.6285666804135914</v>
      </c>
      <c r="N67" s="41">
        <v>-8.9396826804135969</v>
      </c>
      <c r="O67" s="41">
        <v>-8.8343866804135942</v>
      </c>
      <c r="P67" s="41">
        <v>1.5027979195864063</v>
      </c>
      <c r="Q67" s="41">
        <v>13.733240859793202</v>
      </c>
      <c r="R67" s="41">
        <v>40.829293543986573</v>
      </c>
      <c r="T67" s="41">
        <v>41.79279791958642</v>
      </c>
      <c r="U67" s="41">
        <v>54.023240859793219</v>
      </c>
      <c r="V67" s="41">
        <v>81.119293543986586</v>
      </c>
      <c r="X67" s="41">
        <v>52.290293543986571</v>
      </c>
    </row>
    <row r="68" spans="1:24" x14ac:dyDescent="0.3">
      <c r="A68" s="40" t="s">
        <v>136</v>
      </c>
      <c r="B68" s="41">
        <v>-1.1775440000000006</v>
      </c>
      <c r="C68" s="41">
        <v>-1.1131389999999999</v>
      </c>
      <c r="D68" s="41">
        <v>-0.995808667287157</v>
      </c>
      <c r="E68" s="41">
        <v>-0.995808667287157</v>
      </c>
      <c r="F68" s="41">
        <v>-1.0599696672871568</v>
      </c>
      <c r="G68" s="41">
        <v>-1.0599696672871568</v>
      </c>
      <c r="H68" s="41">
        <v>-1.0599696672871568</v>
      </c>
      <c r="I68" s="41">
        <v>-1.0599696672871568</v>
      </c>
      <c r="J68" s="41">
        <v>-1.1142908336435777</v>
      </c>
      <c r="K68" s="41">
        <v>-1.1686119999999991</v>
      </c>
      <c r="M68" s="41">
        <v>-3.6049696672871567</v>
      </c>
      <c r="N68" s="41">
        <v>-3.6049696672871567</v>
      </c>
      <c r="O68" s="41">
        <v>-3.6049696672871567</v>
      </c>
      <c r="P68" s="41">
        <v>-3.6049696672871567</v>
      </c>
      <c r="Q68" s="41">
        <v>-3.6592908336435777</v>
      </c>
      <c r="R68" s="41">
        <v>-3.713611999999999</v>
      </c>
      <c r="T68" s="41">
        <v>-3.5999696672871573</v>
      </c>
      <c r="U68" s="41">
        <v>-3.6542908336435782</v>
      </c>
      <c r="V68" s="41">
        <v>-3.7086119999999996</v>
      </c>
      <c r="X68" s="41">
        <v>-3.7086119999999982</v>
      </c>
    </row>
    <row r="69" spans="1:24" x14ac:dyDescent="0.3">
      <c r="A69" s="40" t="s">
        <v>5</v>
      </c>
      <c r="B69" s="41">
        <v>1.367930943654021</v>
      </c>
      <c r="C69" s="41">
        <v>1.9692578365231412</v>
      </c>
      <c r="D69" s="41">
        <v>5.7735172467762226</v>
      </c>
      <c r="E69" s="41">
        <v>5.7735172467762226</v>
      </c>
      <c r="F69" s="41">
        <v>5.7735172467762226</v>
      </c>
      <c r="G69" s="41">
        <v>5.7735172467762226</v>
      </c>
      <c r="H69" s="41">
        <v>5.7735172467762226</v>
      </c>
      <c r="I69" s="41">
        <v>5.7735172467762226</v>
      </c>
      <c r="J69" s="41">
        <v>5.7735172467762261</v>
      </c>
      <c r="K69" s="41">
        <v>5.7735172467762261</v>
      </c>
      <c r="M69" s="41">
        <v>5.7735172467762226</v>
      </c>
      <c r="N69" s="41">
        <v>5.7735172467762226</v>
      </c>
      <c r="O69" s="41">
        <v>5.7735172467762226</v>
      </c>
      <c r="P69" s="41">
        <v>5.7735172467762226</v>
      </c>
      <c r="Q69" s="41">
        <v>5.7735172467762261</v>
      </c>
      <c r="R69" s="41">
        <v>5.7735172467762261</v>
      </c>
      <c r="T69" s="41">
        <v>9.6535172467762607</v>
      </c>
      <c r="U69" s="41">
        <v>9.6535172467762642</v>
      </c>
      <c r="V69" s="41">
        <v>9.6535172467762642</v>
      </c>
      <c r="X69" s="41">
        <v>7.6252590067762931</v>
      </c>
    </row>
    <row r="70" spans="1:24" x14ac:dyDescent="0.3">
      <c r="A70" s="40" t="s">
        <v>137</v>
      </c>
      <c r="B70" s="41">
        <v>-114.12670538255873</v>
      </c>
      <c r="C70" s="41">
        <v>-189.08916046907501</v>
      </c>
      <c r="D70" s="41">
        <v>-14.114041204539745</v>
      </c>
      <c r="E70" s="41">
        <v>11.97087334478087</v>
      </c>
      <c r="F70" s="41">
        <v>7.1546870689927857</v>
      </c>
      <c r="G70" s="41">
        <v>52.513609888644083</v>
      </c>
      <c r="H70" s="41">
        <v>32.076227021372944</v>
      </c>
      <c r="I70" s="41">
        <v>21.939627150919534</v>
      </c>
      <c r="J70" s="41">
        <v>-24.685410688984149</v>
      </c>
      <c r="K70" s="41">
        <v>31.687893635675678</v>
      </c>
      <c r="M70" s="41">
        <v>13.26268706899279</v>
      </c>
      <c r="N70" s="41">
        <v>58.621609888644088</v>
      </c>
      <c r="O70" s="41">
        <v>38.184227021372948</v>
      </c>
      <c r="P70" s="41">
        <v>28.047627150919539</v>
      </c>
      <c r="Q70" s="41">
        <v>-18.577410688984145</v>
      </c>
      <c r="R70" s="41">
        <v>37.795893635675682</v>
      </c>
      <c r="T70" s="41">
        <v>38.316627150919516</v>
      </c>
      <c r="U70" s="41">
        <v>-8.3084106889841678</v>
      </c>
      <c r="V70" s="41">
        <v>48.064893635675659</v>
      </c>
      <c r="X70" s="41">
        <v>48.100893635675689</v>
      </c>
    </row>
    <row r="71" spans="1:24" x14ac:dyDescent="0.3">
      <c r="A71" s="40" t="s">
        <v>122</v>
      </c>
      <c r="B71" s="41">
        <v>60.435903760130145</v>
      </c>
      <c r="C71" s="41">
        <v>26.305423964814793</v>
      </c>
      <c r="D71" s="41">
        <v>67.073272370702796</v>
      </c>
      <c r="E71" s="41">
        <v>69.666277237413453</v>
      </c>
      <c r="F71" s="41">
        <v>66.752847815767552</v>
      </c>
      <c r="G71" s="41">
        <v>85.997379603573734</v>
      </c>
      <c r="H71" s="41">
        <v>87.828335849109067</v>
      </c>
      <c r="I71" s="41">
        <v>75.906349000731495</v>
      </c>
      <c r="J71" s="41">
        <v>136.81647408226314</v>
      </c>
      <c r="K71" s="41">
        <v>137.05704444370502</v>
      </c>
      <c r="M71" s="41">
        <v>85.650847815766156</v>
      </c>
      <c r="N71" s="41">
        <v>104.89537960357234</v>
      </c>
      <c r="O71" s="41">
        <v>106.72633584910767</v>
      </c>
      <c r="P71" s="41">
        <v>94.804349000730099</v>
      </c>
      <c r="Q71" s="41">
        <v>155.71447408226175</v>
      </c>
      <c r="R71" s="41">
        <v>155.95504444370363</v>
      </c>
      <c r="T71" s="41">
        <v>38.412349000731183</v>
      </c>
      <c r="U71" s="41">
        <v>99.322474082262829</v>
      </c>
      <c r="V71" s="41">
        <v>99.563044443704712</v>
      </c>
      <c r="X71" s="41">
        <v>36.675786203704376</v>
      </c>
    </row>
    <row r="72" spans="1:24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J72" s="39">
        <v>-100.89099061714288</v>
      </c>
      <c r="K72" s="39">
        <v>-100.89099061714288</v>
      </c>
      <c r="M72" s="39">
        <v>-5.7011231399999929</v>
      </c>
      <c r="N72" s="39">
        <v>-58.623905876000002</v>
      </c>
      <c r="O72" s="39">
        <v>-64.865828590000007</v>
      </c>
      <c r="P72" s="39">
        <v>-74.590990617142864</v>
      </c>
      <c r="Q72" s="39">
        <v>-74.590990617142864</v>
      </c>
      <c r="R72" s="39">
        <v>-74.590990617142864</v>
      </c>
      <c r="T72" s="39">
        <v>-0.89099061714287586</v>
      </c>
      <c r="U72" s="39">
        <v>-0.89099061714287586</v>
      </c>
      <c r="V72" s="39">
        <v>-0.89099061714287586</v>
      </c>
      <c r="X72" s="39">
        <v>-23.872990617142875</v>
      </c>
    </row>
    <row r="73" spans="1:24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J73" s="39">
        <v>-446.06632774005993</v>
      </c>
      <c r="K73" s="39">
        <v>-375.26169250101998</v>
      </c>
      <c r="M73" s="39">
        <v>-17.882000000000062</v>
      </c>
      <c r="N73" s="39">
        <v>21.414199792029876</v>
      </c>
      <c r="O73" s="39">
        <v>21.414199792029876</v>
      </c>
      <c r="P73" s="39">
        <v>-13.948327740059995</v>
      </c>
      <c r="Q73" s="39">
        <v>-13.948327740059995</v>
      </c>
      <c r="R73" s="39">
        <v>56.856307498979959</v>
      </c>
      <c r="T73" s="39">
        <v>-446.06632774005993</v>
      </c>
      <c r="U73" s="39">
        <v>-446.06632774005993</v>
      </c>
      <c r="V73" s="39">
        <v>-375.26169250101998</v>
      </c>
      <c r="X73" s="39">
        <v>-23.261692501019979</v>
      </c>
    </row>
    <row r="74" spans="1:24" x14ac:dyDescent="0.3">
      <c r="A74" s="38" t="s">
        <v>123</v>
      </c>
      <c r="B74" s="39">
        <v>21.708059323405905</v>
      </c>
      <c r="C74" s="39">
        <v>17.802154453402181</v>
      </c>
      <c r="D74" s="39">
        <v>42.993021173420857</v>
      </c>
      <c r="E74" s="39">
        <v>42.993021173420857</v>
      </c>
      <c r="F74" s="39">
        <v>38.454800267096289</v>
      </c>
      <c r="G74" s="39">
        <v>36.966687635467679</v>
      </c>
      <c r="H74" s="39">
        <v>27.057480635463435</v>
      </c>
      <c r="I74" s="39">
        <v>42.94216463545672</v>
      </c>
      <c r="J74" s="39">
        <v>40.368058979431225</v>
      </c>
      <c r="K74" s="39">
        <v>48.483844323396625</v>
      </c>
      <c r="M74" s="39">
        <v>21.594800267095707</v>
      </c>
      <c r="N74" s="39">
        <v>20.106687635467097</v>
      </c>
      <c r="O74" s="39">
        <v>10.197480635462853</v>
      </c>
      <c r="P74" s="39">
        <v>26.082164635456138</v>
      </c>
      <c r="Q74" s="39">
        <v>23.508058979430643</v>
      </c>
      <c r="R74" s="39">
        <v>31.623844323396042</v>
      </c>
      <c r="T74" s="39">
        <v>23.63516463545966</v>
      </c>
      <c r="U74" s="39">
        <v>21.061058979434165</v>
      </c>
      <c r="V74" s="39">
        <v>29.176844323399564</v>
      </c>
      <c r="X74" s="39">
        <v>33.366844323398254</v>
      </c>
    </row>
    <row r="75" spans="1:24" x14ac:dyDescent="0.3">
      <c r="A75" s="36" t="s">
        <v>124</v>
      </c>
      <c r="B75" s="42">
        <v>-37.08600371654029</v>
      </c>
      <c r="C75" s="42">
        <v>225.13444554261696</v>
      </c>
      <c r="D75" s="42">
        <v>357.93596366818656</v>
      </c>
      <c r="E75" s="42">
        <v>253.74405526611645</v>
      </c>
      <c r="F75" s="42">
        <v>449.9806422251595</v>
      </c>
      <c r="G75" s="42">
        <v>762.2745573079419</v>
      </c>
      <c r="H75" s="42">
        <v>666.83970123152994</v>
      </c>
      <c r="I75" s="42">
        <v>467.76645115710562</v>
      </c>
      <c r="J75" s="42">
        <v>208.39206436572385</v>
      </c>
      <c r="K75" s="42">
        <v>223.94134925702747</v>
      </c>
      <c r="M75" s="46">
        <v>405.39964542714006</v>
      </c>
      <c r="N75" s="46">
        <v>717.69356050992246</v>
      </c>
      <c r="O75" s="46">
        <v>622.2587044335105</v>
      </c>
      <c r="P75" s="46">
        <v>422.71345115710392</v>
      </c>
      <c r="Q75" s="46">
        <v>163.33906436572215</v>
      </c>
      <c r="R75" s="46">
        <v>178.88834925702577</v>
      </c>
      <c r="T75" s="50">
        <v>334.5884511571021</v>
      </c>
      <c r="U75" s="50">
        <v>75.214064365720333</v>
      </c>
      <c r="V75" s="50">
        <v>90.763349257023947</v>
      </c>
      <c r="X75" s="42">
        <v>-26.10465074296917</v>
      </c>
    </row>
    <row r="76" spans="1:24" x14ac:dyDescent="0.3">
      <c r="A76" t="s">
        <v>158</v>
      </c>
    </row>
    <row r="77" spans="1:24" x14ac:dyDescent="0.3">
      <c r="A77" s="38" t="s">
        <v>163</v>
      </c>
    </row>
  </sheetData>
  <phoneticPr fontId="1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54A2A-31E1-43C5-B7AC-BB99850E2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3F2DA6-DB56-4048-93C8-EA33641D4EA7}">
  <ds:schemaRefs>
    <ds:schemaRef ds:uri="http://www.w3.org/XML/1998/namespace"/>
    <ds:schemaRef ds:uri="http://schemas.microsoft.com/office/2006/metadata/properties"/>
    <ds:schemaRef ds:uri="http://purl.org/dc/terms/"/>
    <ds:schemaRef ds:uri="ca90bd8a-abf5-4496-9b56-aba63058f6b7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9d76330f-e8f1-434f-b6cd-d02727bbea50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0DBD7-DE34-4D35-8ABD-BDDDF12D8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2024_vplyvy</vt:lpstr>
      <vt:lpstr>2024_vplyvy_konsolidovane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Jakub Koško</cp:lastModifiedBy>
  <dcterms:created xsi:type="dcterms:W3CDTF">2019-05-30T05:56:05Z</dcterms:created>
  <dcterms:modified xsi:type="dcterms:W3CDTF">2024-10-31T08:47:02Z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