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4.xml" ContentType="application/vnd.openxmlformats-officedocument.drawingml.chartshapes+xml"/>
  <Override PartName="/xl/drawings/drawing2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0.xml" ContentType="application/vnd.openxmlformats-officedocument.drawing+xml"/>
  <Override PartName="/xl/drawings/drawing31.xml" ContentType="application/vnd.openxmlformats-officedocument.drawing+xml"/>
  <Override PartName="/xl/charts/chart7.xml" ContentType="application/vnd.openxmlformats-officedocument.drawingml.chart+xml"/>
  <Override PartName="/xl/drawings/drawing32.xml" ContentType="application/vnd.openxmlformats-officedocument.drawing+xml"/>
  <Override PartName="/xl/charts/chart8.xml" ContentType="application/vnd.openxmlformats-officedocument.drawingml.chart+xml"/>
  <Override PartName="/xl/drawings/drawing33.xml" ContentType="application/vnd.openxmlformats-officedocument.drawing+xml"/>
  <Override PartName="/xl/comments1.xml" ContentType="application/vnd.openxmlformats-officedocument.spreadsheetml.comments+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11.xml" ContentType="application/vnd.openxmlformats-officedocument.drawingml.chart+xml"/>
  <Override PartName="/xl/drawings/drawing38.xml" ContentType="application/vnd.openxmlformats-officedocument.drawingml.chartshapes+xml"/>
  <Override PartName="/xl/charts/chart12.xml" ContentType="application/vnd.openxmlformats-officedocument.drawingml.chart+xml"/>
  <Override PartName="/xl/drawings/drawing3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rozpoctovarada.sharepoint.com/sites/Hodnoteniepravidielrozp.zodp.atransp/Zdielane dokumenty/General/Sprava_2026_08/"/>
    </mc:Choice>
  </mc:AlternateContent>
  <xr:revisionPtr revIDLastSave="1048" documentId="14_{569B6928-90A8-433A-AB97-6F732BD636CE}" xr6:coauthVersionLast="47" xr6:coauthVersionMax="47" xr10:uidLastSave="{C7F12A50-3BFE-44BF-B673-5EAD4FFAAE8C}"/>
  <bookViews>
    <workbookView xWindow="-108" yWindow="-108" windowWidth="23256" windowHeight="13896" tabRatio="916" xr2:uid="{DA12828C-13F8-40D4-A230-C8A6CAF571AE}"/>
  </bookViews>
  <sheets>
    <sheet name="obsah" sheetId="8" r:id="rId1"/>
    <sheet name="T1" sheetId="49" r:id="rId2"/>
    <sheet name="T2" sheetId="48" r:id="rId3"/>
    <sheet name="T3" sheetId="63" r:id="rId4"/>
    <sheet name="T4" sheetId="59" r:id="rId5"/>
    <sheet name="T5" sheetId="26" r:id="rId6"/>
    <sheet name="T6" sheetId="17" r:id="rId7"/>
    <sheet name="T7" sheetId="60" r:id="rId8"/>
    <sheet name="T8" sheetId="22" r:id="rId9"/>
    <sheet name="T9" sheetId="33" r:id="rId10"/>
    <sheet name="T10" sheetId="23" r:id="rId11"/>
    <sheet name="T11" sheetId="24" r:id="rId12"/>
    <sheet name="T12" sheetId="25" r:id="rId13"/>
    <sheet name="T13" sheetId="61" r:id="rId14"/>
    <sheet name="T14" sheetId="62" r:id="rId15"/>
    <sheet name="T15" sheetId="27" r:id="rId16"/>
    <sheet name="T16" sheetId="28" r:id="rId17"/>
    <sheet name="T17" sheetId="50" r:id="rId18"/>
    <sheet name="T18" sheetId="64" r:id="rId19"/>
    <sheet name="G1,G2" sheetId="57" r:id="rId20"/>
    <sheet name="G3" sheetId="46" r:id="rId21"/>
    <sheet name="G4" sheetId="4" r:id="rId22"/>
    <sheet name="G5" sheetId="2" r:id="rId23"/>
    <sheet name="G6" sheetId="5" r:id="rId24"/>
    <sheet name="G7" sheetId="3" r:id="rId25"/>
    <sheet name="G8" sheetId="29" r:id="rId26"/>
    <sheet name="G9" sheetId="9" r:id="rId27"/>
    <sheet name="G10" sheetId="10" r:id="rId28"/>
    <sheet name="G11" sheetId="56" r:id="rId29"/>
    <sheet name="G12" sheetId="52" r:id="rId30"/>
    <sheet name="G13, G14" sheetId="30" r:id="rId31"/>
  </sheets>
  <externalReferences>
    <externalReference r:id="rId32"/>
    <externalReference r:id="rId33"/>
    <externalReference r:id="rId34"/>
    <externalReference r:id="rId35"/>
    <externalReference r:id="rId36"/>
    <externalReference r:id="rId37"/>
  </externalReferences>
  <definedNames>
    <definedName name="\A" localSheetId="19">'G1,G2'!#REF!</definedName>
    <definedName name="\A" localSheetId="20">#REF!</definedName>
    <definedName name="\A">#REF!</definedName>
    <definedName name="\B" localSheetId="19">'G1,G2'!#REF!</definedName>
    <definedName name="\B">#REF!</definedName>
    <definedName name="\C" localSheetId="19">'G1,G2'!#REF!</definedName>
    <definedName name="\C">#REF!</definedName>
    <definedName name="\D" localSheetId="19">#REF!</definedName>
    <definedName name="\D">#REF!</definedName>
    <definedName name="\E" localSheetId="19">#REF!</definedName>
    <definedName name="\E">#REF!</definedName>
    <definedName name="\F" localSheetId="19">#REF!</definedName>
    <definedName name="\F">#REF!</definedName>
    <definedName name="\G" localSheetId="19">#REF!</definedName>
    <definedName name="\G">#REF!</definedName>
    <definedName name="\H" localSheetId="19">#REF!</definedName>
    <definedName name="\H">#REF!</definedName>
    <definedName name="\I" localSheetId="19">#REF!</definedName>
    <definedName name="\I">#REF!</definedName>
    <definedName name="\J" localSheetId="19">#REF!</definedName>
    <definedName name="\J">#REF!</definedName>
    <definedName name="\K" localSheetId="19">#REF!</definedName>
    <definedName name="\K">#REF!</definedName>
    <definedName name="\L" localSheetId="19">#REF!</definedName>
    <definedName name="\L">#REF!</definedName>
    <definedName name="\M" localSheetId="19">#REF!</definedName>
    <definedName name="\M">#REF!</definedName>
    <definedName name="\N" localSheetId="19">#REF!</definedName>
    <definedName name="\N">#REF!</definedName>
    <definedName name="\O" localSheetId="19">#REF!</definedName>
    <definedName name="\O">#REF!</definedName>
    <definedName name="\P" localSheetId="19">#REF!</definedName>
    <definedName name="\P">#REF!</definedName>
    <definedName name="\Q" localSheetId="19">#REF!</definedName>
    <definedName name="\Q">#REF!</definedName>
    <definedName name="\R" localSheetId="19">#REF!</definedName>
    <definedName name="\R">#REF!</definedName>
    <definedName name="\S" localSheetId="19">#REF!</definedName>
    <definedName name="\S">#REF!</definedName>
    <definedName name="\T" localSheetId="19">#REF!</definedName>
    <definedName name="\T">#REF!</definedName>
    <definedName name="\U" localSheetId="19">#REF!</definedName>
    <definedName name="\U">#REF!</definedName>
    <definedName name="\V" localSheetId="19">#REF!</definedName>
    <definedName name="\V">#REF!</definedName>
    <definedName name="\W" localSheetId="19">#REF!</definedName>
    <definedName name="\W">#REF!</definedName>
    <definedName name="\X" localSheetId="19">#REF!</definedName>
    <definedName name="\X">#REF!</definedName>
    <definedName name="\Y" localSheetId="19">#REF!</definedName>
    <definedName name="\Y">#REF!</definedName>
    <definedName name="\Z" localSheetId="19">#REF!</definedName>
    <definedName name="\Z">#REF!</definedName>
    <definedName name="_____________________DAT1" localSheetId="19">#REF!</definedName>
    <definedName name="_____________________DAT1">#REF!</definedName>
    <definedName name="_____________________DAT2" localSheetId="19">#REF!</definedName>
    <definedName name="_____________________DAT2">#REF!</definedName>
    <definedName name="_____________________DAT7" localSheetId="19">#REF!</definedName>
    <definedName name="_____________________DAT7">#REF!</definedName>
    <definedName name="____________________dat3" localSheetId="19">#REF!</definedName>
    <definedName name="____________________dat3">#REF!</definedName>
    <definedName name="____________________DAT8" localSheetId="19">#REF!</definedName>
    <definedName name="____________________DAT8">#REF!</definedName>
    <definedName name="___________________DAT1" localSheetId="19">#REF!</definedName>
    <definedName name="___________________DAT1">#REF!</definedName>
    <definedName name="___________________DAT2" localSheetId="19">#REF!</definedName>
    <definedName name="___________________DAT2">#REF!</definedName>
    <definedName name="___________________DAT7" localSheetId="19">#REF!</definedName>
    <definedName name="___________________DAT7">#REF!</definedName>
    <definedName name="__________________dat3" localSheetId="19">#REF!</definedName>
    <definedName name="__________________dat3">#REF!</definedName>
    <definedName name="__________________DAT8" localSheetId="19">#REF!</definedName>
    <definedName name="__________________DAT8">#REF!</definedName>
    <definedName name="_________________DAT1" localSheetId="19">#REF!</definedName>
    <definedName name="_________________DAT1">#REF!</definedName>
    <definedName name="_________________DAT2" localSheetId="19">#REF!</definedName>
    <definedName name="_________________DAT2">#REF!</definedName>
    <definedName name="_________________DAT7" localSheetId="19">#REF!</definedName>
    <definedName name="_________________DAT7">#REF!</definedName>
    <definedName name="________________DAT1" localSheetId="19">#REF!</definedName>
    <definedName name="________________DAT1">#REF!</definedName>
    <definedName name="________________DAT2" localSheetId="19">#REF!</definedName>
    <definedName name="________________DAT2">#REF!</definedName>
    <definedName name="________________dat3" localSheetId="19">#REF!</definedName>
    <definedName name="________________dat3">#REF!</definedName>
    <definedName name="________________DAT7" localSheetId="19">#REF!</definedName>
    <definedName name="________________DAT7">#REF!</definedName>
    <definedName name="________________DAT8" localSheetId="19">#REF!</definedName>
    <definedName name="________________DAT8">#REF!</definedName>
    <definedName name="______________DAT1" localSheetId="19">#REF!</definedName>
    <definedName name="______________DAT1">#REF!</definedName>
    <definedName name="______________DAT2" localSheetId="19">#REF!</definedName>
    <definedName name="______________DAT2">#REF!</definedName>
    <definedName name="______________dat3" localSheetId="19">#REF!</definedName>
    <definedName name="______________dat3">#REF!</definedName>
    <definedName name="______________DAT7" localSheetId="19">#REF!</definedName>
    <definedName name="______________DAT7">#REF!</definedName>
    <definedName name="______________DAT8" localSheetId="19">#REF!</definedName>
    <definedName name="______________DAT8">#REF!</definedName>
    <definedName name="____________DAT1" localSheetId="19">#REF!</definedName>
    <definedName name="____________DAT1">#REF!</definedName>
    <definedName name="____________DAT2" localSheetId="19">#REF!</definedName>
    <definedName name="____________DAT2">#REF!</definedName>
    <definedName name="____________dat3" localSheetId="19">#REF!</definedName>
    <definedName name="____________dat3">#REF!</definedName>
    <definedName name="____________DAT7" localSheetId="19">#REF!</definedName>
    <definedName name="____________DAT7">#REF!</definedName>
    <definedName name="____________DAT8" localSheetId="19">#REF!</definedName>
    <definedName name="____________DAT8">#REF!</definedName>
    <definedName name="___________DAT1" localSheetId="19">#REF!</definedName>
    <definedName name="___________DAT1">#REF!</definedName>
    <definedName name="___________DAT2" localSheetId="19">#REF!</definedName>
    <definedName name="___________DAT2">#REF!</definedName>
    <definedName name="___________dat3" localSheetId="19">#REF!</definedName>
    <definedName name="___________dat3">#REF!</definedName>
    <definedName name="___________DAT7" localSheetId="19">#REF!</definedName>
    <definedName name="___________DAT7">#REF!</definedName>
    <definedName name="___________DAT8" localSheetId="19">#REF!</definedName>
    <definedName name="___________DAT8">#REF!</definedName>
    <definedName name="__________DAT1" localSheetId="19">#REF!</definedName>
    <definedName name="__________DAT1">#REF!</definedName>
    <definedName name="__________DAT2" localSheetId="19">#REF!</definedName>
    <definedName name="__________DAT2">#REF!</definedName>
    <definedName name="__________dat3" localSheetId="19">#REF!</definedName>
    <definedName name="__________dat3">#REF!</definedName>
    <definedName name="__________DAT7" localSheetId="19">#REF!</definedName>
    <definedName name="__________DAT7">#REF!</definedName>
    <definedName name="__________DAT8" localSheetId="19">#REF!</definedName>
    <definedName name="__________DAT8">#REF!</definedName>
    <definedName name="_________DAT1" localSheetId="19">#REF!</definedName>
    <definedName name="_________DAT1">#REF!</definedName>
    <definedName name="_________DAT2" localSheetId="19">#REF!</definedName>
    <definedName name="_________DAT2">#REF!</definedName>
    <definedName name="_________DAT7" localSheetId="19">#REF!</definedName>
    <definedName name="_________DAT7">#REF!</definedName>
    <definedName name="________dat3" localSheetId="19">#REF!</definedName>
    <definedName name="________dat3">#REF!</definedName>
    <definedName name="________DAT8" localSheetId="19">#REF!</definedName>
    <definedName name="________DAT8">#REF!</definedName>
    <definedName name="_______DAT1" localSheetId="19">#REF!</definedName>
    <definedName name="_______DAT1">#REF!</definedName>
    <definedName name="_______DAT2" localSheetId="19">#REF!</definedName>
    <definedName name="_______DAT2">#REF!</definedName>
    <definedName name="_______dat3" localSheetId="19">#REF!</definedName>
    <definedName name="_______dat3">#REF!</definedName>
    <definedName name="_______DAT7" localSheetId="19">#REF!</definedName>
    <definedName name="_______DAT7">#REF!</definedName>
    <definedName name="_______DAT8" localSheetId="19">#REF!</definedName>
    <definedName name="_______DAT8">#REF!</definedName>
    <definedName name="_______UD2" localSheetId="19">#REF!</definedName>
    <definedName name="_______UD2">#REF!</definedName>
    <definedName name="______DAT1" localSheetId="19">#REF!</definedName>
    <definedName name="______DAT1">#REF!</definedName>
    <definedName name="______DAT2" localSheetId="19">#REF!</definedName>
    <definedName name="______DAT2">#REF!</definedName>
    <definedName name="______dat3" localSheetId="19">#REF!</definedName>
    <definedName name="______dat3">#REF!</definedName>
    <definedName name="______DAT7" localSheetId="19">#REF!</definedName>
    <definedName name="______DAT7">#REF!</definedName>
    <definedName name="______DAT8" localSheetId="19">#REF!</definedName>
    <definedName name="______DAT8">#REF!</definedName>
    <definedName name="______UD2" localSheetId="19">#REF!</definedName>
    <definedName name="______UD2">#REF!</definedName>
    <definedName name="_____BOP2" localSheetId="19">'G1,G2'!#REF!</definedName>
    <definedName name="_____BOP2">#REF!</definedName>
    <definedName name="_____DAT1" localSheetId="19">'G1,G2'!#REF!</definedName>
    <definedName name="_____DAT1">#REF!</definedName>
    <definedName name="_____DAT2" localSheetId="19">'G1,G2'!#REF!</definedName>
    <definedName name="_____DAT2">#REF!</definedName>
    <definedName name="_____dat3" localSheetId="19">'G1,G2'!#REF!</definedName>
    <definedName name="_____dat3">#REF!</definedName>
    <definedName name="_____DAT7" localSheetId="19">'G1,G2'!#REF!</definedName>
    <definedName name="_____DAT7">#REF!</definedName>
    <definedName name="_____DAT8" localSheetId="19">#REF!</definedName>
    <definedName name="_____DAT8">#REF!</definedName>
    <definedName name="_____EXP5" localSheetId="19">'G1,G2'!#REF!</definedName>
    <definedName name="_____EXP5">#REF!</definedName>
    <definedName name="_____EXP6" localSheetId="19">'G1,G2'!#REF!</definedName>
    <definedName name="_____EXP6">#REF!</definedName>
    <definedName name="_____EXP7" localSheetId="19">'G1,G2'!#REF!</definedName>
    <definedName name="_____EXP7">#REF!</definedName>
    <definedName name="_____EXP9" localSheetId="19">#REF!</definedName>
    <definedName name="_____EXP9">#REF!</definedName>
    <definedName name="_____IMP2" localSheetId="19">#REF!</definedName>
    <definedName name="_____IMP2">#REF!</definedName>
    <definedName name="_____IMP4" localSheetId="19">#REF!</definedName>
    <definedName name="_____IMP4">#REF!</definedName>
    <definedName name="_____IMP6" localSheetId="19">#REF!</definedName>
    <definedName name="_____IMP6">#REF!</definedName>
    <definedName name="_____IMP7" localSheetId="19">#REF!</definedName>
    <definedName name="_____IMP7">#REF!</definedName>
    <definedName name="_____MTS2" localSheetId="19">#REF!</definedName>
    <definedName name="_____MTS2">#REF!</definedName>
    <definedName name="_____PAG2" localSheetId="19">#REF!</definedName>
    <definedName name="_____PAG2">#REF!</definedName>
    <definedName name="_____PAG3" localSheetId="19">#REF!</definedName>
    <definedName name="_____PAG3">#REF!</definedName>
    <definedName name="_____PAG4" localSheetId="19">#REF!</definedName>
    <definedName name="_____PAG4">#REF!</definedName>
    <definedName name="_____PAG5" localSheetId="19">#REF!</definedName>
    <definedName name="_____PAG5">#REF!</definedName>
    <definedName name="_____PAG6" localSheetId="19">#REF!</definedName>
    <definedName name="_____PAG6">#REF!</definedName>
    <definedName name="_____RES2" localSheetId="19">#REF!</definedName>
    <definedName name="_____RES2">#REF!</definedName>
    <definedName name="_____TAB7" localSheetId="19">'G1,G2'!#REF!</definedName>
    <definedName name="_____TAB7">#REF!</definedName>
    <definedName name="_____UD2" localSheetId="19">#REF!</definedName>
    <definedName name="_____UD2">#REF!</definedName>
    <definedName name="____BOP1" localSheetId="19">'G1,G2'!#REF!</definedName>
    <definedName name="____BOP1">#REF!</definedName>
    <definedName name="____BOP2" localSheetId="19">'G1,G2'!#REF!</definedName>
    <definedName name="____BOP2">#REF!</definedName>
    <definedName name="____DAT1" localSheetId="19">'G1,G2'!#REF!</definedName>
    <definedName name="____DAT1">#REF!</definedName>
    <definedName name="____DAT2" localSheetId="19">'G1,G2'!#REF!</definedName>
    <definedName name="____DAT2">#REF!</definedName>
    <definedName name="____dat3" localSheetId="19">#REF!</definedName>
    <definedName name="____dat3">#REF!</definedName>
    <definedName name="____dat5" localSheetId="19">#REF!</definedName>
    <definedName name="____dat5">#REF!</definedName>
    <definedName name="____DAT7" localSheetId="19">#REF!</definedName>
    <definedName name="____DAT7">#REF!</definedName>
    <definedName name="____DAT8" localSheetId="19">#REF!</definedName>
    <definedName name="____DAT8">#REF!</definedName>
    <definedName name="____EXP5" localSheetId="19">'G1,G2'!#REF!</definedName>
    <definedName name="____EXP5">#REF!</definedName>
    <definedName name="____EXP6" localSheetId="19">'G1,G2'!#REF!</definedName>
    <definedName name="____EXP6">#REF!</definedName>
    <definedName name="____EXP7" localSheetId="19">'G1,G2'!#REF!</definedName>
    <definedName name="____EXP7">#REF!</definedName>
    <definedName name="____EXP9" localSheetId="19">#REF!</definedName>
    <definedName name="____EXP9">#REF!</definedName>
    <definedName name="____IMP10" localSheetId="19">#REF!</definedName>
    <definedName name="____IMP10">#REF!</definedName>
    <definedName name="____IMP2" localSheetId="19">#REF!</definedName>
    <definedName name="____IMP2">#REF!</definedName>
    <definedName name="____IMP4" localSheetId="19">#REF!</definedName>
    <definedName name="____IMP4">#REF!</definedName>
    <definedName name="____IMP6" localSheetId="19">#REF!</definedName>
    <definedName name="____IMP6">#REF!</definedName>
    <definedName name="____IMP7" localSheetId="19">#REF!</definedName>
    <definedName name="____IMP7">#REF!</definedName>
    <definedName name="____IMP8" localSheetId="19">#REF!</definedName>
    <definedName name="____IMP8">#REF!</definedName>
    <definedName name="____MTS2" localSheetId="19">#REF!</definedName>
    <definedName name="____MTS2">#REF!</definedName>
    <definedName name="____OUT1" localSheetId="19">'G1,G2'!#REF!</definedName>
    <definedName name="____OUT1">#REF!</definedName>
    <definedName name="____OUT2" localSheetId="19">'G1,G2'!#REF!</definedName>
    <definedName name="____OUT2">#REF!</definedName>
    <definedName name="____PAG2" localSheetId="19">'G1,G2'!#REF!</definedName>
    <definedName name="____PAG2">#REF!</definedName>
    <definedName name="____PAG3" localSheetId="19">'G1,G2'!#REF!</definedName>
    <definedName name="____PAG3">#REF!</definedName>
    <definedName name="____PAG4" localSheetId="19">#REF!</definedName>
    <definedName name="____PAG4">#REF!</definedName>
    <definedName name="____PAG5" localSheetId="19">#REF!</definedName>
    <definedName name="____PAG5">#REF!</definedName>
    <definedName name="____PAG6" localSheetId="19">#REF!</definedName>
    <definedName name="____PAG6">#REF!</definedName>
    <definedName name="____PAG7" localSheetId="19">'G1,G2'!#REF!</definedName>
    <definedName name="____PAG7">#REF!</definedName>
    <definedName name="____pro2001" localSheetId="19">#REF!</definedName>
    <definedName name="____pro2001">#REF!</definedName>
    <definedName name="____RES2" localSheetId="19">'G1,G2'!#REF!</definedName>
    <definedName name="____RES2">#REF!</definedName>
    <definedName name="____TAB1" localSheetId="19">'G1,G2'!#REF!</definedName>
    <definedName name="____TAB1">#REF!</definedName>
    <definedName name="____TAB10" localSheetId="19">'G1,G2'!#REF!</definedName>
    <definedName name="____TAB10">#REF!</definedName>
    <definedName name="____TAB12" localSheetId="19">'G1,G2'!#REF!</definedName>
    <definedName name="____TAB12">#REF!</definedName>
    <definedName name="____Tab19" localSheetId="19">#REF!</definedName>
    <definedName name="____Tab19">#REF!</definedName>
    <definedName name="____TAB2" localSheetId="19">#REF!</definedName>
    <definedName name="____TAB2">#REF!</definedName>
    <definedName name="____Tab20" localSheetId="19">#REF!</definedName>
    <definedName name="____Tab20">#REF!</definedName>
    <definedName name="____Tab21" localSheetId="19">#REF!</definedName>
    <definedName name="____Tab21">#REF!</definedName>
    <definedName name="____Tab22" localSheetId="19">#REF!</definedName>
    <definedName name="____Tab22">#REF!</definedName>
    <definedName name="____Tab23" localSheetId="19">#REF!</definedName>
    <definedName name="____Tab23">#REF!</definedName>
    <definedName name="____Tab24" localSheetId="19">#REF!</definedName>
    <definedName name="____Tab24">#REF!</definedName>
    <definedName name="____Tab26" localSheetId="19">#REF!</definedName>
    <definedName name="____Tab26">#REF!</definedName>
    <definedName name="____Tab27" localSheetId="19">#REF!</definedName>
    <definedName name="____Tab27">#REF!</definedName>
    <definedName name="____Tab28" localSheetId="19">#REF!</definedName>
    <definedName name="____Tab28">#REF!</definedName>
    <definedName name="____Tab29" localSheetId="19">#REF!</definedName>
    <definedName name="____Tab29">#REF!</definedName>
    <definedName name="____TAB3" localSheetId="19">#REF!</definedName>
    <definedName name="____TAB3">#REF!</definedName>
    <definedName name="____Tab30" localSheetId="19">#REF!</definedName>
    <definedName name="____Tab30">#REF!</definedName>
    <definedName name="____Tab31" localSheetId="19">#REF!</definedName>
    <definedName name="____Tab31">#REF!</definedName>
    <definedName name="____Tab32" localSheetId="19">#REF!</definedName>
    <definedName name="____Tab32">#REF!</definedName>
    <definedName name="____Tab33" localSheetId="19">#REF!</definedName>
    <definedName name="____Tab33">#REF!</definedName>
    <definedName name="____Tab34" localSheetId="19">#REF!</definedName>
    <definedName name="____Tab34">#REF!</definedName>
    <definedName name="____Tab35" localSheetId="19">#REF!</definedName>
    <definedName name="____Tab35">#REF!</definedName>
    <definedName name="____TAB4" localSheetId="19">#REF!</definedName>
    <definedName name="____TAB4">#REF!</definedName>
    <definedName name="____TAB5" localSheetId="19">#REF!</definedName>
    <definedName name="____TAB5">#REF!</definedName>
    <definedName name="____tab6" localSheetId="19">#REF!</definedName>
    <definedName name="____tab6">#REF!</definedName>
    <definedName name="____TAB7" localSheetId="19">#REF!</definedName>
    <definedName name="____TAB7">#REF!</definedName>
    <definedName name="____TAB8" localSheetId="19">#REF!</definedName>
    <definedName name="____TAB8">#REF!</definedName>
    <definedName name="____tab9" localSheetId="19">#REF!</definedName>
    <definedName name="____tab9">#REF!</definedName>
    <definedName name="____TB41" localSheetId="19">#REF!</definedName>
    <definedName name="____TB41">#REF!</definedName>
    <definedName name="____UD2" localSheetId="19">#REF!</definedName>
    <definedName name="____UD2">#REF!</definedName>
    <definedName name="____WEO1" localSheetId="19">'G1,G2'!#REF!</definedName>
    <definedName name="____WEO1">#REF!</definedName>
    <definedName name="____WEO2" localSheetId="19">'G1,G2'!#REF!</definedName>
    <definedName name="____WEO2">#REF!</definedName>
    <definedName name="___BOP1" localSheetId="19">'G1,G2'!#REF!</definedName>
    <definedName name="___BOP1">#REF!</definedName>
    <definedName name="___BOP2" localSheetId="19">'G1,G2'!#REF!</definedName>
    <definedName name="___BOP2">#REF!</definedName>
    <definedName name="___DAT1" localSheetId="19">'G1,G2'!#REF!</definedName>
    <definedName name="___DAT1">#REF!</definedName>
    <definedName name="___DAT2" localSheetId="19">'G1,G2'!#REF!</definedName>
    <definedName name="___DAT2">#REF!</definedName>
    <definedName name="___dat3" localSheetId="19">'G1,G2'!#REF!</definedName>
    <definedName name="___dat3">#REF!</definedName>
    <definedName name="___DAT7" localSheetId="19">#REF!</definedName>
    <definedName name="___DAT7">#REF!</definedName>
    <definedName name="___DAT8" localSheetId="19">#REF!</definedName>
    <definedName name="___DAT8">#REF!</definedName>
    <definedName name="___EXP5" localSheetId="19">'G1,G2'!#REF!</definedName>
    <definedName name="___EXP5">#REF!</definedName>
    <definedName name="___EXP6" localSheetId="19">'G1,G2'!#REF!</definedName>
    <definedName name="___EXP6">#REF!</definedName>
    <definedName name="___EXP7" localSheetId="19">'G1,G2'!#REF!</definedName>
    <definedName name="___EXP7">#REF!</definedName>
    <definedName name="___EXP9" localSheetId="19">#REF!</definedName>
    <definedName name="___EXP9">#REF!</definedName>
    <definedName name="___IMP10" localSheetId="19">#REF!</definedName>
    <definedName name="___IMP10">#REF!</definedName>
    <definedName name="___IMP2" localSheetId="19">#REF!</definedName>
    <definedName name="___IMP2">#REF!</definedName>
    <definedName name="___IMP4" localSheetId="19">#REF!</definedName>
    <definedName name="___IMP4">#REF!</definedName>
    <definedName name="___IMP6" localSheetId="19">#REF!</definedName>
    <definedName name="___IMP6">#REF!</definedName>
    <definedName name="___IMP7" localSheetId="19">#REF!</definedName>
    <definedName name="___IMP7">#REF!</definedName>
    <definedName name="___IMP8" localSheetId="19">#REF!</definedName>
    <definedName name="___IMP8">#REF!</definedName>
    <definedName name="___MTS2" localSheetId="19">#REF!</definedName>
    <definedName name="___MTS2">#REF!</definedName>
    <definedName name="___OUT1" localSheetId="19">'G1,G2'!#REF!</definedName>
    <definedName name="___OUT1">#REF!</definedName>
    <definedName name="___OUT2" localSheetId="19">'G1,G2'!#REF!</definedName>
    <definedName name="___OUT2">#REF!</definedName>
    <definedName name="___PAG2" localSheetId="19">'G1,G2'!#REF!</definedName>
    <definedName name="___PAG2">#REF!</definedName>
    <definedName name="___PAG3" localSheetId="19">'G1,G2'!#REF!</definedName>
    <definedName name="___PAG3">#REF!</definedName>
    <definedName name="___PAG4" localSheetId="19">#REF!</definedName>
    <definedName name="___PAG4">#REF!</definedName>
    <definedName name="___PAG5" localSheetId="19">#REF!</definedName>
    <definedName name="___PAG5">#REF!</definedName>
    <definedName name="___PAG6" localSheetId="19">#REF!</definedName>
    <definedName name="___PAG6">#REF!</definedName>
    <definedName name="___PAG7" localSheetId="19">'G1,G2'!#REF!</definedName>
    <definedName name="___PAG7">#REF!</definedName>
    <definedName name="___pro2001" localSheetId="19">#REF!</definedName>
    <definedName name="___pro2001">#REF!</definedName>
    <definedName name="___RES2" localSheetId="19">'G1,G2'!#REF!</definedName>
    <definedName name="___RES2">#REF!</definedName>
    <definedName name="___TAB1" localSheetId="19">'G1,G2'!#REF!</definedName>
    <definedName name="___TAB1">#REF!</definedName>
    <definedName name="___TAB10" localSheetId="19">'G1,G2'!#REF!</definedName>
    <definedName name="___TAB10">#REF!</definedName>
    <definedName name="___TAB12" localSheetId="19">'G1,G2'!#REF!</definedName>
    <definedName name="___TAB12">#REF!</definedName>
    <definedName name="___Tab19" localSheetId="19">#REF!</definedName>
    <definedName name="___Tab19">#REF!</definedName>
    <definedName name="___TAB2" localSheetId="19">#REF!</definedName>
    <definedName name="___TAB2">#REF!</definedName>
    <definedName name="___Tab20" localSheetId="19">#REF!</definedName>
    <definedName name="___Tab20">#REF!</definedName>
    <definedName name="___Tab21" localSheetId="19">#REF!</definedName>
    <definedName name="___Tab21">#REF!</definedName>
    <definedName name="___Tab22" localSheetId="19">#REF!</definedName>
    <definedName name="___Tab22">#REF!</definedName>
    <definedName name="___Tab23" localSheetId="19">#REF!</definedName>
    <definedName name="___Tab23">#REF!</definedName>
    <definedName name="___Tab24" localSheetId="19">#REF!</definedName>
    <definedName name="___Tab24">#REF!</definedName>
    <definedName name="___Tab26" localSheetId="19">#REF!</definedName>
    <definedName name="___Tab26">#REF!</definedName>
    <definedName name="___Tab27" localSheetId="19">#REF!</definedName>
    <definedName name="___Tab27">#REF!</definedName>
    <definedName name="___Tab28" localSheetId="19">#REF!</definedName>
    <definedName name="___Tab28">#REF!</definedName>
    <definedName name="___Tab29" localSheetId="19">#REF!</definedName>
    <definedName name="___Tab29">#REF!</definedName>
    <definedName name="___TAB3" localSheetId="19">#REF!</definedName>
    <definedName name="___TAB3">#REF!</definedName>
    <definedName name="___Tab30" localSheetId="19">#REF!</definedName>
    <definedName name="___Tab30">#REF!</definedName>
    <definedName name="___Tab31" localSheetId="19">#REF!</definedName>
    <definedName name="___Tab31">#REF!</definedName>
    <definedName name="___Tab32" localSheetId="19">#REF!</definedName>
    <definedName name="___Tab32">#REF!</definedName>
    <definedName name="___Tab33" localSheetId="19">#REF!</definedName>
    <definedName name="___Tab33">#REF!</definedName>
    <definedName name="___Tab34" localSheetId="19">#REF!</definedName>
    <definedName name="___Tab34">#REF!</definedName>
    <definedName name="___Tab35" localSheetId="19">#REF!</definedName>
    <definedName name="___Tab35">#REF!</definedName>
    <definedName name="___TAB4" localSheetId="19">#REF!</definedName>
    <definedName name="___TAB4">#REF!</definedName>
    <definedName name="___TAB5" localSheetId="19">#REF!</definedName>
    <definedName name="___TAB5">#REF!</definedName>
    <definedName name="___tab6" localSheetId="19">#REF!</definedName>
    <definedName name="___tab6">#REF!</definedName>
    <definedName name="___TAB7" localSheetId="19">#REF!</definedName>
    <definedName name="___TAB7">#REF!</definedName>
    <definedName name="___TAB8" localSheetId="19">#REF!</definedName>
    <definedName name="___TAB8">#REF!</definedName>
    <definedName name="___tab9" localSheetId="19">#REF!</definedName>
    <definedName name="___tab9">#REF!</definedName>
    <definedName name="___TB41" localSheetId="19">#REF!</definedName>
    <definedName name="___TB41">#REF!</definedName>
    <definedName name="___UD2" localSheetId="19">#REF!</definedName>
    <definedName name="___UD2">#REF!</definedName>
    <definedName name="___WEO1" localSheetId="19">'G1,G2'!#REF!</definedName>
    <definedName name="___WEO1">#REF!</definedName>
    <definedName name="___WEO2" localSheetId="19">'G1,G2'!#REF!</definedName>
    <definedName name="___WEO2">#REF!</definedName>
    <definedName name="__123Graph_A" localSheetId="19" hidden="1">'G1,G2'!#REF!</definedName>
    <definedName name="__123Graph_A" localSheetId="20" hidden="1">#REF!</definedName>
    <definedName name="__123Graph_A" hidden="1">#REF!</definedName>
    <definedName name="__123Graph_ABERLGRAP" localSheetId="19" hidden="1">#REF!</definedName>
    <definedName name="__123Graph_ABERLGRAP" hidden="1">#REF!</definedName>
    <definedName name="__123Graph_ACATCH1" localSheetId="19" hidden="1">#REF!</definedName>
    <definedName name="__123Graph_ACATCH1" hidden="1">#REF!</definedName>
    <definedName name="__123Graph_ACONVERG1" localSheetId="19" hidden="1">#REF!</definedName>
    <definedName name="__123Graph_ACONVERG1" hidden="1">#REF!</definedName>
    <definedName name="__123Graph_AECTOT" localSheetId="19" hidden="1">'G1,G2'!#REF!</definedName>
    <definedName name="__123Graph_AECTOT" hidden="1">#REF!</definedName>
    <definedName name="__123Graph_AEXP" localSheetId="19" hidden="1">'G1,G2'!#REF!</definedName>
    <definedName name="__123Graph_AEXP" hidden="1">#REF!</definedName>
    <definedName name="__123Graph_AGRAPH2" localSheetId="19" hidden="1">'G1,G2'!#REF!</definedName>
    <definedName name="__123Graph_AGRAPH2" hidden="1">#REF!</definedName>
    <definedName name="__123Graph_AGRAPH41" localSheetId="19" hidden="1">'G1,G2'!#REF!</definedName>
    <definedName name="__123Graph_AGRAPH41" hidden="1">#REF!</definedName>
    <definedName name="__123Graph_AGRAPH42" localSheetId="19" hidden="1">'G1,G2'!#REF!</definedName>
    <definedName name="__123Graph_AGRAPH42" hidden="1">#REF!</definedName>
    <definedName name="__123Graph_AGRAPH44" localSheetId="19" hidden="1">'G1,G2'!#REF!</definedName>
    <definedName name="__123Graph_AGRAPH44" hidden="1">#REF!</definedName>
    <definedName name="__123Graph_AIBRD_LEND" localSheetId="19" hidden="1">#REF!</definedName>
    <definedName name="__123Graph_AIBRD_LEND" hidden="1">#REF!</definedName>
    <definedName name="__123Graph_AIMPORTS" localSheetId="19" hidden="1">'G1,G2'!#REF!</definedName>
    <definedName name="__123Graph_AIMPORTS" hidden="1">#REF!</definedName>
    <definedName name="__123Graph_APERIB" localSheetId="19" hidden="1">'G1,G2'!#REF!</definedName>
    <definedName name="__123Graph_APERIB" hidden="1">#REF!</definedName>
    <definedName name="__123Graph_APIPELINE" localSheetId="19" hidden="1">#REF!</definedName>
    <definedName name="__123Graph_APIPELINE" hidden="1">#REF!</definedName>
    <definedName name="__123Graph_APRODABSC" localSheetId="19" hidden="1">#REF!</definedName>
    <definedName name="__123Graph_APRODABSC" hidden="1">#REF!</definedName>
    <definedName name="__123Graph_APRODABSD" localSheetId="19" hidden="1">#REF!</definedName>
    <definedName name="__123Graph_APRODABSD" hidden="1">#REF!</definedName>
    <definedName name="__123Graph_APRODTRE2" localSheetId="19" hidden="1">#REF!</definedName>
    <definedName name="__123Graph_APRODTRE2" hidden="1">#REF!</definedName>
    <definedName name="__123Graph_APRODTRE3" localSheetId="19" hidden="1">#REF!</definedName>
    <definedName name="__123Graph_APRODTRE3" hidden="1">#REF!</definedName>
    <definedName name="__123Graph_APRODTRE4" localSheetId="19" hidden="1">#REF!</definedName>
    <definedName name="__123Graph_APRODTRE4" hidden="1">#REF!</definedName>
    <definedName name="__123Graph_APRODTREND" localSheetId="19" hidden="1">#REF!</definedName>
    <definedName name="__123Graph_APRODTREND" hidden="1">#REF!</definedName>
    <definedName name="__123Graph_AREER" localSheetId="19" hidden="1">'G1,G2'!#REF!</definedName>
    <definedName name="__123Graph_AREER" hidden="1">#REF!</definedName>
    <definedName name="__123Graph_ATEST1" localSheetId="19" hidden="1">'G1,G2'!#REF!</definedName>
    <definedName name="__123Graph_ATEST1" hidden="1">#REF!</definedName>
    <definedName name="__123Graph_AUTRECHT" localSheetId="19" hidden="1">#REF!</definedName>
    <definedName name="__123Graph_AUTRECHT" hidden="1">#REF!</definedName>
    <definedName name="__123Graph_B" localSheetId="19" hidden="1">'G1,G2'!#REF!</definedName>
    <definedName name="__123Graph_B" localSheetId="20" hidden="1">#REF!</definedName>
    <definedName name="__123Graph_B" hidden="1">#REF!</definedName>
    <definedName name="__123Graph_BBERLGRAP" localSheetId="19" hidden="1">'G1,G2'!#REF!</definedName>
    <definedName name="__123Graph_BBERLGRAP" hidden="1">#REF!</definedName>
    <definedName name="__123Graph_BCATCH1" localSheetId="19" hidden="1">'G1,G2'!#REF!</definedName>
    <definedName name="__123Graph_BCATCH1" hidden="1">#REF!</definedName>
    <definedName name="__123Graph_BCONVERG1" localSheetId="19" hidden="1">'G1,G2'!#REF!</definedName>
    <definedName name="__123Graph_BCONVERG1" hidden="1">#REF!</definedName>
    <definedName name="__123Graph_BCurrent" localSheetId="19" hidden="1">'G1,G2'!#REF!</definedName>
    <definedName name="__123Graph_BCurrent" localSheetId="20" hidden="1">#REF!</definedName>
    <definedName name="__123Graph_BCurrent" hidden="1">#REF!</definedName>
    <definedName name="__123Graph_BECTOT" localSheetId="19" hidden="1">#REF!</definedName>
    <definedName name="__123Graph_BECTOT" hidden="1">#REF!</definedName>
    <definedName name="__123Graph_BGDP" localSheetId="19" hidden="1">'G1,G2'!#REF!</definedName>
    <definedName name="__123Graph_BGDP" localSheetId="20" hidden="1">#REF!</definedName>
    <definedName name="__123Graph_BGDP" hidden="1">#REF!</definedName>
    <definedName name="__123Graph_BGRAPH2" localSheetId="19" hidden="1">#REF!</definedName>
    <definedName name="__123Graph_BGRAPH2" hidden="1">#REF!</definedName>
    <definedName name="__123Graph_BGRAPH41" localSheetId="19" hidden="1">#REF!</definedName>
    <definedName name="__123Graph_BGRAPH41" hidden="1">#REF!</definedName>
    <definedName name="__123Graph_BIBRD_LEND" localSheetId="19" hidden="1">#REF!</definedName>
    <definedName name="__123Graph_BIBRD_LEND" hidden="1">#REF!</definedName>
    <definedName name="__123Graph_BIMPORTS" localSheetId="19" hidden="1">'G1,G2'!#REF!</definedName>
    <definedName name="__123Graph_BIMPORTS" hidden="1">#REF!</definedName>
    <definedName name="__123Graph_BMONEY" localSheetId="19" hidden="1">'G1,G2'!#REF!</definedName>
    <definedName name="__123Graph_BMONEY" localSheetId="20" hidden="1">#REF!</definedName>
    <definedName name="__123Graph_BMONEY" hidden="1">#REF!</definedName>
    <definedName name="__123Graph_BPERIB" localSheetId="19" hidden="1">#REF!</definedName>
    <definedName name="__123Graph_BPERIB" hidden="1">#REF!</definedName>
    <definedName name="__123Graph_BPIPELINE" localSheetId="19" hidden="1">#REF!</definedName>
    <definedName name="__123Graph_BPIPELINE" hidden="1">#REF!</definedName>
    <definedName name="__123Graph_BPRODABSC" localSheetId="19" hidden="1">#REF!</definedName>
    <definedName name="__123Graph_BPRODABSC" hidden="1">#REF!</definedName>
    <definedName name="__123Graph_BPRODABSD" localSheetId="19" hidden="1">#REF!</definedName>
    <definedName name="__123Graph_BPRODABSD" hidden="1">#REF!</definedName>
    <definedName name="__123Graph_BREER" localSheetId="19" hidden="1">'G1,G2'!#REF!</definedName>
    <definedName name="__123Graph_BREER" hidden="1">#REF!</definedName>
    <definedName name="__123Graph_BREER3" localSheetId="19" hidden="1">'G1,G2'!#REF!</definedName>
    <definedName name="__123Graph_BREER3" hidden="1">#REF!</definedName>
    <definedName name="__123Graph_BTEST1" localSheetId="19" hidden="1">'G1,G2'!#REF!</definedName>
    <definedName name="__123Graph_BTEST1" hidden="1">#REF!</definedName>
    <definedName name="__123Graph_C" localSheetId="19" hidden="1">'G1,G2'!#REF!</definedName>
    <definedName name="__123Graph_C" hidden="1">#REF!</definedName>
    <definedName name="__123Graph_CBERLGRAP" localSheetId="19" hidden="1">'G1,G2'!#REF!</definedName>
    <definedName name="__123Graph_CBERLGRAP" hidden="1">#REF!</definedName>
    <definedName name="__123Graph_CCATCH1" localSheetId="19" hidden="1">'G1,G2'!#REF!</definedName>
    <definedName name="__123Graph_CCATCH1" hidden="1">#REF!</definedName>
    <definedName name="__123Graph_CECTOT" localSheetId="19" hidden="1">'G1,G2'!#REF!</definedName>
    <definedName name="__123Graph_CECTOT" hidden="1">#REF!</definedName>
    <definedName name="__123Graph_CGRAPH41" localSheetId="19" hidden="1">'G1,G2'!#REF!</definedName>
    <definedName name="__123Graph_CGRAPH41" hidden="1">#REF!</definedName>
    <definedName name="__123Graph_CGRAPH44" localSheetId="19" hidden="1">'G1,G2'!#REF!</definedName>
    <definedName name="__123Graph_CGRAPH44" hidden="1">#REF!</definedName>
    <definedName name="__123Graph_CIMPORTS" localSheetId="19" hidden="1">'G1,G2'!#REF!</definedName>
    <definedName name="__123Graph_CIMPORTS" localSheetId="20" hidden="1">#REF!</definedName>
    <definedName name="__123Graph_CIMPORTS" hidden="1">#REF!</definedName>
    <definedName name="__123Graph_CPERIA" localSheetId="19" hidden="1">'G1,G2'!#REF!</definedName>
    <definedName name="__123Graph_CPERIA" hidden="1">#REF!</definedName>
    <definedName name="__123Graph_CPERIB" localSheetId="19" hidden="1">'G1,G2'!#REF!</definedName>
    <definedName name="__123Graph_CPERIB" hidden="1">#REF!</definedName>
    <definedName name="__123Graph_CPRODABSC" localSheetId="19" hidden="1">'G1,G2'!#REF!</definedName>
    <definedName name="__123Graph_CPRODABSC" hidden="1">#REF!</definedName>
    <definedName name="__123Graph_CPRODTRE2" localSheetId="19" hidden="1">'G1,G2'!#REF!</definedName>
    <definedName name="__123Graph_CPRODTRE2" hidden="1">#REF!</definedName>
    <definedName name="__123Graph_CPRODTREND" localSheetId="19" hidden="1">#REF!</definedName>
    <definedName name="__123Graph_CPRODTREND" hidden="1">#REF!</definedName>
    <definedName name="__123Graph_CREER" localSheetId="19" hidden="1">'G1,G2'!#REF!</definedName>
    <definedName name="__123Graph_CREER" localSheetId="20" hidden="1">#REF!</definedName>
    <definedName name="__123Graph_CREER" hidden="1">#REF!</definedName>
    <definedName name="__123Graph_CREER3" localSheetId="19" hidden="1">'G1,G2'!#REF!</definedName>
    <definedName name="__123Graph_CREER3" hidden="1">#REF!</definedName>
    <definedName name="__123Graph_CTEST1" localSheetId="19" hidden="1">'G1,G2'!#REF!</definedName>
    <definedName name="__123Graph_CTEST1" hidden="1">#REF!</definedName>
    <definedName name="__123Graph_CUTRECHT" localSheetId="19" hidden="1">#REF!</definedName>
    <definedName name="__123Graph_CUTRECHT" hidden="1">#REF!</definedName>
    <definedName name="__123Graph_D" localSheetId="19" hidden="1">#REF!</definedName>
    <definedName name="__123Graph_D" hidden="1">#REF!</definedName>
    <definedName name="__123Graph_DBERLGRAP" localSheetId="19" hidden="1">#REF!</definedName>
    <definedName name="__123Graph_DBERLGRAP" hidden="1">#REF!</definedName>
    <definedName name="__123Graph_DCATCH1" localSheetId="19" hidden="1">#REF!</definedName>
    <definedName name="__123Graph_DCATCH1" hidden="1">#REF!</definedName>
    <definedName name="__123Graph_DCONVERG1" localSheetId="19" hidden="1">#REF!</definedName>
    <definedName name="__123Graph_DCONVERG1" hidden="1">#REF!</definedName>
    <definedName name="__123Graph_DECTOT" localSheetId="19" hidden="1">'G1,G2'!#REF!</definedName>
    <definedName name="__123Graph_DECTOT" hidden="1">#REF!</definedName>
    <definedName name="__123Graph_DGRAPH41" localSheetId="19" hidden="1">#REF!</definedName>
    <definedName name="__123Graph_DGRAPH41" hidden="1">#REF!</definedName>
    <definedName name="__123Graph_DPERIA" localSheetId="19" hidden="1">#REF!</definedName>
    <definedName name="__123Graph_DPERIA" hidden="1">#REF!</definedName>
    <definedName name="__123Graph_DPERIB" localSheetId="19" hidden="1">#REF!</definedName>
    <definedName name="__123Graph_DPERIB" hidden="1">#REF!</definedName>
    <definedName name="__123Graph_DPRODABSC" localSheetId="19" hidden="1">#REF!</definedName>
    <definedName name="__123Graph_DPRODABSC" hidden="1">#REF!</definedName>
    <definedName name="__123Graph_DREER3" localSheetId="19" hidden="1">'G1,G2'!#REF!</definedName>
    <definedName name="__123Graph_DREER3" hidden="1">#REF!</definedName>
    <definedName name="__123Graph_DTEST1" localSheetId="19" hidden="1">'G1,G2'!#REF!</definedName>
    <definedName name="__123Graph_DTEST1" hidden="1">#REF!</definedName>
    <definedName name="__123Graph_DUTRECHT" localSheetId="19" hidden="1">#REF!</definedName>
    <definedName name="__123Graph_DUTRECHT" hidden="1">#REF!</definedName>
    <definedName name="__123Graph_E" localSheetId="19" hidden="1">'G1,G2'!#REF!</definedName>
    <definedName name="__123Graph_E" hidden="1">#REF!</definedName>
    <definedName name="__123Graph_EBERLGRAP" localSheetId="19" hidden="1">'G1,G2'!#REF!</definedName>
    <definedName name="__123Graph_EBERLGRAP" hidden="1">#REF!</definedName>
    <definedName name="__123Graph_ECONVERG1" localSheetId="19" hidden="1">'G1,G2'!#REF!</definedName>
    <definedName name="__123Graph_ECONVERG1" hidden="1">#REF!</definedName>
    <definedName name="__123Graph_EECTOT" localSheetId="19" hidden="1">'G1,G2'!#REF!</definedName>
    <definedName name="__123Graph_EECTOT" hidden="1">#REF!</definedName>
    <definedName name="__123Graph_EGRAPH41" localSheetId="19" hidden="1">'G1,G2'!#REF!</definedName>
    <definedName name="__123Graph_EGRAPH41" hidden="1">#REF!</definedName>
    <definedName name="__123Graph_EPERIA" localSheetId="19" hidden="1">'G1,G2'!#REF!</definedName>
    <definedName name="__123Graph_EPERIA" hidden="1">#REF!</definedName>
    <definedName name="__123Graph_EPRODABSC" localSheetId="19" hidden="1">#REF!</definedName>
    <definedName name="__123Graph_EPRODABSC" hidden="1">#REF!</definedName>
    <definedName name="__123Graph_EREER3" localSheetId="19" hidden="1">'G1,G2'!#REF!</definedName>
    <definedName name="__123Graph_EREER3" hidden="1">#REF!</definedName>
    <definedName name="__123Graph_ETEST1" localSheetId="19" hidden="1">'G1,G2'!#REF!</definedName>
    <definedName name="__123Graph_ETEST1" hidden="1">#REF!</definedName>
    <definedName name="__123Graph_F" localSheetId="19" hidden="1">'G1,G2'!#REF!</definedName>
    <definedName name="__123Graph_F" hidden="1">#REF!</definedName>
    <definedName name="__123Graph_FBERLGRAP" localSheetId="19" hidden="1">'G1,G2'!#REF!</definedName>
    <definedName name="__123Graph_FBERLGRAP" hidden="1">#REF!</definedName>
    <definedName name="__123Graph_FGRAPH41" localSheetId="19" hidden="1">'G1,G2'!#REF!</definedName>
    <definedName name="__123Graph_FGRAPH41" hidden="1">#REF!</definedName>
    <definedName name="__123Graph_FPRODABSC" localSheetId="19" hidden="1">#REF!</definedName>
    <definedName name="__123Graph_FPRODABSC" hidden="1">#REF!</definedName>
    <definedName name="__123Graph_FREER3" localSheetId="19" hidden="1">'G1,G2'!#REF!</definedName>
    <definedName name="__123Graph_FREER3" hidden="1">#REF!</definedName>
    <definedName name="__123Graph_FTEST1" localSheetId="19" hidden="1">'G1,G2'!#REF!</definedName>
    <definedName name="__123Graph_FTEST1" hidden="1">#REF!</definedName>
    <definedName name="__123Graph_X" localSheetId="19" hidden="1">'G1,G2'!#REF!</definedName>
    <definedName name="__123Graph_X" localSheetId="20" hidden="1">#REF!</definedName>
    <definedName name="__123Graph_X" hidden="1">#REF!</definedName>
    <definedName name="__123Graph_XCurrent" localSheetId="19" hidden="1">'G1,G2'!#REF!</definedName>
    <definedName name="__123Graph_XCurrent" localSheetId="20" hidden="1">#REF!</definedName>
    <definedName name="__123Graph_XCurrent" hidden="1">#REF!</definedName>
    <definedName name="__123Graph_XECTOT" localSheetId="19" hidden="1">'G1,G2'!#REF!</definedName>
    <definedName name="__123Graph_XECTOT" hidden="1">#REF!</definedName>
    <definedName name="__123Graph_XEXP" localSheetId="19" hidden="1">'G1,G2'!#REF!</definedName>
    <definedName name="__123Graph_XEXP" hidden="1">#REF!</definedName>
    <definedName name="__123Graph_XChart1" localSheetId="19" hidden="1">'G1,G2'!#REF!</definedName>
    <definedName name="__123Graph_XChart1" hidden="1">#REF!</definedName>
    <definedName name="__123Graph_XChart2" localSheetId="19" hidden="1">'G1,G2'!#REF!</definedName>
    <definedName name="__123Graph_XChart2" hidden="1">#REF!</definedName>
    <definedName name="__123Graph_XIBRD_LEND" localSheetId="19" hidden="1">#REF!</definedName>
    <definedName name="__123Graph_XIBRD_LEND" hidden="1">#REF!</definedName>
    <definedName name="__123Graph_XIMPORTS" localSheetId="19" hidden="1">'G1,G2'!#REF!</definedName>
    <definedName name="__123Graph_XIMPORTS" hidden="1">#REF!</definedName>
    <definedName name="__123Graph_XTEST1" localSheetId="19" hidden="1">'G1,G2'!#REF!</definedName>
    <definedName name="__123Graph_XTEST1" hidden="1">#REF!</definedName>
    <definedName name="__BOP1" localSheetId="19">'G1,G2'!#REF!</definedName>
    <definedName name="__BOP1" localSheetId="20">#REF!</definedName>
    <definedName name="__BOP1">#REF!</definedName>
    <definedName name="__BOP2" localSheetId="19">'G1,G2'!#REF!</definedName>
    <definedName name="__BOP2" localSheetId="20">#REF!</definedName>
    <definedName name="__BOP2">#REF!</definedName>
    <definedName name="__dat1" localSheetId="19">'G1,G2'!#REF!</definedName>
    <definedName name="__dat1" localSheetId="20">#REF!</definedName>
    <definedName name="__dat1">#REF!</definedName>
    <definedName name="__dat2" localSheetId="19">'G1,G2'!#REF!</definedName>
    <definedName name="__dat2" localSheetId="20">#REF!</definedName>
    <definedName name="__dat2">#REF!</definedName>
    <definedName name="__dat3" localSheetId="19">'G1,G2'!#REF!</definedName>
    <definedName name="__dat3">#REF!</definedName>
    <definedName name="__dat5" localSheetId="19">'G1,G2'!#REF!</definedName>
    <definedName name="__dat5">#REF!</definedName>
    <definedName name="__DAT7" localSheetId="19">'G1,G2'!#REF!</definedName>
    <definedName name="__DAT7">#REF!</definedName>
    <definedName name="__DAT8" localSheetId="19">'G1,G2'!#REF!</definedName>
    <definedName name="__DAT8">#REF!</definedName>
    <definedName name="__EXP5" localSheetId="19">'G1,G2'!#REF!</definedName>
    <definedName name="__EXP5" localSheetId="20">#REF!</definedName>
    <definedName name="__EXP5">#REF!</definedName>
    <definedName name="__EXP6" localSheetId="19">'G1,G2'!#REF!</definedName>
    <definedName name="__EXP6">#REF!</definedName>
    <definedName name="__EXP7" localSheetId="19">#REF!</definedName>
    <definedName name="__EXP7">#REF!</definedName>
    <definedName name="__EXP9" localSheetId="19">#REF!</definedName>
    <definedName name="__EXP9">#REF!</definedName>
    <definedName name="__IMP10" localSheetId="19">#REF!</definedName>
    <definedName name="__IMP10">#REF!</definedName>
    <definedName name="__IMP2" localSheetId="19">#REF!</definedName>
    <definedName name="__IMP2">#REF!</definedName>
    <definedName name="__IMP4" localSheetId="19">#REF!</definedName>
    <definedName name="__IMP4">#REF!</definedName>
    <definedName name="__IMP6" localSheetId="19">#REF!</definedName>
    <definedName name="__IMP6">#REF!</definedName>
    <definedName name="__IMP7" localSheetId="19">#REF!</definedName>
    <definedName name="__IMP7">#REF!</definedName>
    <definedName name="__IMP8" localSheetId="19">#REF!</definedName>
    <definedName name="__IMP8">#REF!</definedName>
    <definedName name="__MAIN__" localSheetId="19">#REF!</definedName>
    <definedName name="__MAIN__">#REF!</definedName>
    <definedName name="__MTS2" localSheetId="19">#REF!</definedName>
    <definedName name="__MTS2">#REF!</definedName>
    <definedName name="__OUT1" localSheetId="19">'G1,G2'!#REF!</definedName>
    <definedName name="__OUT1" localSheetId="20">#REF!</definedName>
    <definedName name="__OUT1">#REF!</definedName>
    <definedName name="__OUT2" localSheetId="19">'G1,G2'!#REF!</definedName>
    <definedName name="__OUT2">#REF!</definedName>
    <definedName name="__PAG2" localSheetId="19">'G1,G2'!#REF!</definedName>
    <definedName name="__PAG2">#REF!</definedName>
    <definedName name="__PAG3" localSheetId="19">'G1,G2'!#REF!</definedName>
    <definedName name="__PAG3">#REF!</definedName>
    <definedName name="__PAG4" localSheetId="19">#REF!</definedName>
    <definedName name="__PAG4">#REF!</definedName>
    <definedName name="__PAG5" localSheetId="19">#REF!</definedName>
    <definedName name="__PAG5">#REF!</definedName>
    <definedName name="__PAG6" localSheetId="19">#REF!</definedName>
    <definedName name="__PAG6">#REF!</definedName>
    <definedName name="__PAG7" localSheetId="19">'G1,G2'!#REF!</definedName>
    <definedName name="__PAG7" localSheetId="20">#REF!</definedName>
    <definedName name="__PAG7">#REF!</definedName>
    <definedName name="__pro2001" localSheetId="19">#REF!</definedName>
    <definedName name="__pro2001">#REF!</definedName>
    <definedName name="__RES2" localSheetId="19">'G1,G2'!#REF!</definedName>
    <definedName name="__RES2">#REF!</definedName>
    <definedName name="__TAB1" localSheetId="19">'G1,G2'!#REF!</definedName>
    <definedName name="__TAB1" localSheetId="20">#REF!</definedName>
    <definedName name="__TAB1">#REF!</definedName>
    <definedName name="__TAB10" localSheetId="19">'G1,G2'!#REF!</definedName>
    <definedName name="__TAB10">#REF!</definedName>
    <definedName name="__TAB12" localSheetId="19">'G1,G2'!#REF!</definedName>
    <definedName name="__TAB12">#REF!</definedName>
    <definedName name="__Tab19" localSheetId="19">#REF!</definedName>
    <definedName name="__Tab19">#REF!</definedName>
    <definedName name="__TAB2" localSheetId="19">#REF!</definedName>
    <definedName name="__TAB2">#REF!</definedName>
    <definedName name="__Tab20" localSheetId="19">#REF!</definedName>
    <definedName name="__Tab20">#REF!</definedName>
    <definedName name="__Tab21" localSheetId="19">#REF!</definedName>
    <definedName name="__Tab21">#REF!</definedName>
    <definedName name="__Tab22" localSheetId="19">#REF!</definedName>
    <definedName name="__Tab22">#REF!</definedName>
    <definedName name="__Tab23" localSheetId="19">#REF!</definedName>
    <definedName name="__Tab23">#REF!</definedName>
    <definedName name="__Tab24" localSheetId="19">#REF!</definedName>
    <definedName name="__Tab24">#REF!</definedName>
    <definedName name="__Tab26" localSheetId="19">#REF!</definedName>
    <definedName name="__Tab26">#REF!</definedName>
    <definedName name="__Tab27" localSheetId="19">#REF!</definedName>
    <definedName name="__Tab27">#REF!</definedName>
    <definedName name="__Tab28" localSheetId="19">#REF!</definedName>
    <definedName name="__Tab28">#REF!</definedName>
    <definedName name="__Tab29" localSheetId="19">#REF!</definedName>
    <definedName name="__Tab29">#REF!</definedName>
    <definedName name="__TAB3" localSheetId="19">#REF!</definedName>
    <definedName name="__TAB3">#REF!</definedName>
    <definedName name="__Tab30" localSheetId="19">#REF!</definedName>
    <definedName name="__Tab30">#REF!</definedName>
    <definedName name="__Tab31" localSheetId="19">#REF!</definedName>
    <definedName name="__Tab31">#REF!</definedName>
    <definedName name="__Tab32" localSheetId="19">#REF!</definedName>
    <definedName name="__Tab32">#REF!</definedName>
    <definedName name="__Tab33" localSheetId="19">#REF!</definedName>
    <definedName name="__Tab33">#REF!</definedName>
    <definedName name="__Tab34" localSheetId="19">#REF!</definedName>
    <definedName name="__Tab34">#REF!</definedName>
    <definedName name="__Tab35" localSheetId="19">#REF!</definedName>
    <definedName name="__Tab35">#REF!</definedName>
    <definedName name="__TAB4" localSheetId="19">#REF!</definedName>
    <definedName name="__TAB4">#REF!</definedName>
    <definedName name="__TAB5" localSheetId="19">#REF!</definedName>
    <definedName name="__TAB5">#REF!</definedName>
    <definedName name="__tab6" localSheetId="19">#REF!</definedName>
    <definedName name="__tab6">#REF!</definedName>
    <definedName name="__TAB7" localSheetId="19">#REF!</definedName>
    <definedName name="__TAB7">#REF!</definedName>
    <definedName name="__TAB8" localSheetId="19">#REF!</definedName>
    <definedName name="__TAB8">#REF!</definedName>
    <definedName name="__tab9" localSheetId="19">#REF!</definedName>
    <definedName name="__tab9">#REF!</definedName>
    <definedName name="__TB41" localSheetId="19">#REF!</definedName>
    <definedName name="__TB41">#REF!</definedName>
    <definedName name="__UD2" localSheetId="19">#REF!</definedName>
    <definedName name="__UD2">#REF!</definedName>
    <definedName name="__WEO1" localSheetId="19">'G1,G2'!#REF!</definedName>
    <definedName name="__WEO1" localSheetId="20">#REF!</definedName>
    <definedName name="__WEO1">#REF!</definedName>
    <definedName name="__WEO2" localSheetId="19">'G1,G2'!#REF!</definedName>
    <definedName name="__WEO2">#REF!</definedName>
    <definedName name="_1__123Graph_AChart_1" localSheetId="19" hidden="1">'G1,G2'!#REF!</definedName>
    <definedName name="_1__123Graph_AChart_1" hidden="1">#REF!</definedName>
    <definedName name="_1_0ju" localSheetId="19" hidden="1">'G1,G2'!#REF!</definedName>
    <definedName name="_1_0ju" hidden="1">#REF!</definedName>
    <definedName name="_1_123Graph_A" localSheetId="19" hidden="1">'G1,G2'!#REF!</definedName>
    <definedName name="_1_123Graph_A" hidden="1">#REF!</definedName>
    <definedName name="_10__123Graph_ACPI_ER_LOG" localSheetId="19" hidden="1">'G1,G2'!#REF!</definedName>
    <definedName name="_10__123Graph_ACPI_ER_LOG" hidden="1">#REF!</definedName>
    <definedName name="_10__123Graph_ACHART_1" localSheetId="19" hidden="1">#REF!</definedName>
    <definedName name="_10__123Graph_ACHART_1" hidden="1">#REF!</definedName>
    <definedName name="_10__123Graph_ACHART_2" localSheetId="19" hidden="1">#REF!</definedName>
    <definedName name="_10__123Graph_ACHART_2" hidden="1">#REF!</definedName>
    <definedName name="_10__123Graph_ACHART_8" localSheetId="19" hidden="1">'G1,G2'!#REF!</definedName>
    <definedName name="_10__123Graph_ACHART_8" hidden="1">#REF!</definedName>
    <definedName name="_10__123Graph_BCHART_1" localSheetId="19" hidden="1">'G1,G2'!#REF!</definedName>
    <definedName name="_10__123Graph_BCHART_1" hidden="1">#REF!</definedName>
    <definedName name="_100__123Graph_BCHART_8" localSheetId="19" hidden="1">#REF!</definedName>
    <definedName name="_100__123Graph_BCHART_8" hidden="1">#REF!</definedName>
    <definedName name="_103__123Graph_CCHART_3" localSheetId="19" hidden="1">#REF!</definedName>
    <definedName name="_103__123Graph_CCHART_3" hidden="1">#REF!</definedName>
    <definedName name="_105__123Graph_CCHART_1" localSheetId="19" hidden="1">#REF!</definedName>
    <definedName name="_105__123Graph_CCHART_1" hidden="1">#REF!</definedName>
    <definedName name="_108__123Graph_CCHART_4" localSheetId="19" hidden="1">#REF!</definedName>
    <definedName name="_108__123Graph_CCHART_4" hidden="1">#REF!</definedName>
    <definedName name="_11__123Graph_AGROWTH_CPI" localSheetId="19" hidden="1">'G1,G2'!#REF!</definedName>
    <definedName name="_11__123Graph_AGROWTH_CPI" hidden="1">#REF!</definedName>
    <definedName name="_11__123Graph_BCHART_1" localSheetId="19" hidden="1">'G1,G2'!#REF!</definedName>
    <definedName name="_11__123Graph_BCHART_1" hidden="1">#REF!</definedName>
    <definedName name="_11__123Graph_BCHART_2" localSheetId="19" hidden="1">'G1,G2'!#REF!</definedName>
    <definedName name="_11__123Graph_BCHART_2" hidden="1">#REF!</definedName>
    <definedName name="_110__123Graph_CCHART_2" localSheetId="19" hidden="1">#REF!</definedName>
    <definedName name="_110__123Graph_CCHART_2" hidden="1">#REF!</definedName>
    <definedName name="_113__123Graph_CCHART_5" localSheetId="19" hidden="1">#REF!</definedName>
    <definedName name="_113__123Graph_CCHART_5" hidden="1">#REF!</definedName>
    <definedName name="_115__123Graph_CCHART_3" localSheetId="19" hidden="1">#REF!</definedName>
    <definedName name="_115__123Graph_CCHART_3" hidden="1">#REF!</definedName>
    <definedName name="_118__123Graph_CCHART_6" localSheetId="19" hidden="1">#REF!</definedName>
    <definedName name="_118__123Graph_CCHART_6" hidden="1">#REF!</definedName>
    <definedName name="_12__123Graph_ACHART_2" localSheetId="19" hidden="1">'G1,G2'!#REF!</definedName>
    <definedName name="_12__123Graph_ACHART_2" hidden="1">#REF!</definedName>
    <definedName name="_12__123Graph_ACHART_3" localSheetId="19" hidden="1">#REF!</definedName>
    <definedName name="_12__123Graph_ACHART_3" hidden="1">#REF!</definedName>
    <definedName name="_12__123Graph_AIBA_IBRD" localSheetId="19" hidden="1">#REF!</definedName>
    <definedName name="_12__123Graph_AIBA_IBRD" hidden="1">#REF!</definedName>
    <definedName name="_12__123Graph_BCHART_2" localSheetId="19" hidden="1">'G1,G2'!#REF!</definedName>
    <definedName name="_12__123Graph_BCHART_2" hidden="1">#REF!</definedName>
    <definedName name="_12__123Graph_BCHART_3" localSheetId="19" hidden="1">'G1,G2'!#REF!</definedName>
    <definedName name="_12__123Graph_BCHART_3" hidden="1">#REF!</definedName>
    <definedName name="_120__123Graph_CCHART_4" localSheetId="19" hidden="1">#REF!</definedName>
    <definedName name="_120__123Graph_CCHART_4" hidden="1">#REF!</definedName>
    <definedName name="_123__123Graph_CCHART_7" localSheetId="19" hidden="1">#REF!</definedName>
    <definedName name="_123__123Graph_CCHART_7" hidden="1">#REF!</definedName>
    <definedName name="_123Graph_AB" localSheetId="19" hidden="1">'G1,G2'!#REF!</definedName>
    <definedName name="_123Graph_AB" localSheetId="20" hidden="1">#REF!</definedName>
    <definedName name="_123Graph_AB" hidden="1">#REF!</definedName>
    <definedName name="_123Graph_B" localSheetId="19" hidden="1">'G1,G2'!#REF!</definedName>
    <definedName name="_123Graph_B" hidden="1">#REF!</definedName>
    <definedName name="_123Graph_DB" localSheetId="19" hidden="1">'G1,G2'!#REF!</definedName>
    <definedName name="_123Graph_DB" hidden="1">#REF!</definedName>
    <definedName name="_123Graph_EB" localSheetId="19" hidden="1">'G1,G2'!#REF!</definedName>
    <definedName name="_123Graph_EB" hidden="1">#REF!</definedName>
    <definedName name="_123Graph_FB" localSheetId="19" hidden="1">'G1,G2'!#REF!</definedName>
    <definedName name="_123Graph_FB" hidden="1">#REF!</definedName>
    <definedName name="_125__123Graph_CCHART_5" localSheetId="19" hidden="1">#REF!</definedName>
    <definedName name="_125__123Graph_CCHART_5" hidden="1">#REF!</definedName>
    <definedName name="_128__123Graph_CCHART_8" localSheetId="19" hidden="1">#REF!</definedName>
    <definedName name="_128__123Graph_CCHART_8" hidden="1">#REF!</definedName>
    <definedName name="_13__123Graph_ACHART_1" localSheetId="19" hidden="1">#REF!</definedName>
    <definedName name="_13__123Graph_ACHART_1" hidden="1">#REF!</definedName>
    <definedName name="_13__123Graph_ACHART_2" localSheetId="19" hidden="1">#REF!</definedName>
    <definedName name="_13__123Graph_ACHART_2" hidden="1">#REF!</definedName>
    <definedName name="_13__123Graph_AINVENT_SALES" localSheetId="19" hidden="1">'G1,G2'!#REF!</definedName>
    <definedName name="_13__123Graph_AINVENT_SALES" localSheetId="20" hidden="1">#REF!</definedName>
    <definedName name="_13__123Graph_AINVENT_SALES" hidden="1">#REF!</definedName>
    <definedName name="_13__123Graph_BCHART_3" localSheetId="19" hidden="1">'G1,G2'!#REF!</definedName>
    <definedName name="_13__123Graph_BCHART_3" hidden="1">#REF!</definedName>
    <definedName name="_13__123Graph_BCHART_4" localSheetId="19" hidden="1">'G1,G2'!#REF!</definedName>
    <definedName name="_13__123Graph_BCHART_4" hidden="1">#REF!</definedName>
    <definedName name="_130__123Graph_CCHART_6" localSheetId="19" hidden="1">#REF!</definedName>
    <definedName name="_130__123Graph_CCHART_6" hidden="1">#REF!</definedName>
    <definedName name="_132Graph_CB" localSheetId="19" hidden="1">'G1,G2'!#REF!</definedName>
    <definedName name="_132Graph_CB" localSheetId="20" hidden="1">#REF!</definedName>
    <definedName name="_132Graph_CB" hidden="1">#REF!</definedName>
    <definedName name="_133__123Graph_DCHART_7" localSheetId="19" hidden="1">#REF!</definedName>
    <definedName name="_133__123Graph_DCHART_7" hidden="1">#REF!</definedName>
    <definedName name="_135__123Graph_CCHART_7" localSheetId="19" hidden="1">#REF!</definedName>
    <definedName name="_135__123Graph_CCHART_7" hidden="1">#REF!</definedName>
    <definedName name="_138__123Graph_DCHART_8" localSheetId="19" hidden="1">#REF!</definedName>
    <definedName name="_138__123Graph_DCHART_8" hidden="1">#REF!</definedName>
    <definedName name="_14__123Graph_ACHART_4" localSheetId="19" hidden="1">#REF!</definedName>
    <definedName name="_14__123Graph_ACHART_4" hidden="1">#REF!</definedName>
    <definedName name="_14__123Graph_AMIMPMA_1" localSheetId="19" hidden="1">'G1,G2'!#REF!</definedName>
    <definedName name="_14__123Graph_AMIMPMA_1" localSheetId="20" hidden="1">#REF!</definedName>
    <definedName name="_14__123Graph_AMIMPMA_1" hidden="1">#REF!</definedName>
    <definedName name="_14__123Graph_BCHART_4" localSheetId="19" hidden="1">'G1,G2'!#REF!</definedName>
    <definedName name="_14__123Graph_BCHART_4" hidden="1">#REF!</definedName>
    <definedName name="_14__123Graph_BCHART_5" localSheetId="19" hidden="1">'G1,G2'!#REF!</definedName>
    <definedName name="_14__123Graph_BCHART_5" hidden="1">#REF!</definedName>
    <definedName name="_140__123Graph_CCHART_8" localSheetId="19" hidden="1">#REF!</definedName>
    <definedName name="_140__123Graph_CCHART_8" hidden="1">#REF!</definedName>
    <definedName name="_143__123Graph_ECHART_7" localSheetId="19" hidden="1">#REF!</definedName>
    <definedName name="_143__123Graph_ECHART_7" hidden="1">#REF!</definedName>
    <definedName name="_145__123Graph_DCHART_7" localSheetId="19" hidden="1">#REF!</definedName>
    <definedName name="_145__123Graph_DCHART_7" hidden="1">#REF!</definedName>
    <definedName name="_148__123Graph_ECHART_8" localSheetId="19" hidden="1">#REF!</definedName>
    <definedName name="_148__123Graph_ECHART_8" hidden="1">#REF!</definedName>
    <definedName name="_15__123Graph_ACHART_3" localSheetId="19" hidden="1">'G1,G2'!#REF!</definedName>
    <definedName name="_15__123Graph_ACHART_3" hidden="1">#REF!</definedName>
    <definedName name="_15__123Graph_ANDA_OIN" localSheetId="19" hidden="1">'G1,G2'!#REF!</definedName>
    <definedName name="_15__123Graph_ANDA_OIN" localSheetId="20" hidden="1">#REF!</definedName>
    <definedName name="_15__123Graph_ANDA_OIN" hidden="1">#REF!</definedName>
    <definedName name="_15__123Graph_BCHART_5" localSheetId="19" hidden="1">'G1,G2'!#REF!</definedName>
    <definedName name="_15__123Graph_BCHART_5" hidden="1">#REF!</definedName>
    <definedName name="_15__123Graph_BCHART_6" localSheetId="19" hidden="1">'G1,G2'!#REF!</definedName>
    <definedName name="_15__123Graph_BCHART_6" hidden="1">#REF!</definedName>
    <definedName name="_150__123Graph_DCHART_8" localSheetId="19" hidden="1">#REF!</definedName>
    <definedName name="_150__123Graph_DCHART_8" hidden="1">#REF!</definedName>
    <definedName name="_153__123Graph_FCHART_8" localSheetId="19" hidden="1">#REF!</definedName>
    <definedName name="_153__123Graph_FCHART_8" hidden="1">#REF!</definedName>
    <definedName name="_155__123Graph_ECHART_7" localSheetId="19" hidden="1">#REF!</definedName>
    <definedName name="_155__123Graph_ECHART_7" hidden="1">#REF!</definedName>
    <definedName name="_16__123Graph_ACHART_3" localSheetId="19" hidden="1">#REF!</definedName>
    <definedName name="_16__123Graph_ACHART_3" hidden="1">#REF!</definedName>
    <definedName name="_16__123Graph_ACHART_5" localSheetId="19" hidden="1">#REF!</definedName>
    <definedName name="_16__123Graph_ACHART_5" hidden="1">#REF!</definedName>
    <definedName name="_16__123Graph_AR_BMONEY" localSheetId="19" hidden="1">'G1,G2'!#REF!</definedName>
    <definedName name="_16__123Graph_AR_BMONEY" localSheetId="20" hidden="1">#REF!</definedName>
    <definedName name="_16__123Graph_AR_BMONEY" hidden="1">#REF!</definedName>
    <definedName name="_16__123Graph_BCHART_6" localSheetId="19" hidden="1">'G1,G2'!#REF!</definedName>
    <definedName name="_16__123Graph_BCHART_6" hidden="1">#REF!</definedName>
    <definedName name="_16__123Graph_BCHART_7" localSheetId="19" hidden="1">'G1,G2'!#REF!</definedName>
    <definedName name="_16__123Graph_BCHART_7" hidden="1">#REF!</definedName>
    <definedName name="_160__123Graph_ECHART_8" localSheetId="19" hidden="1">#REF!</definedName>
    <definedName name="_160__123Graph_ECHART_8" hidden="1">#REF!</definedName>
    <definedName name="_165__123Graph_FCHART_8" localSheetId="19" hidden="1">#REF!</definedName>
    <definedName name="_165__123Graph_FCHART_8" hidden="1">#REF!</definedName>
    <definedName name="_17__123Graph_ASEIGNOR" localSheetId="19" hidden="1">'G1,G2'!#REF!</definedName>
    <definedName name="_17__123Graph_ASEIGNOR" hidden="1">#REF!</definedName>
    <definedName name="_17__123Graph_BCHART_7" localSheetId="19" hidden="1">'G1,G2'!#REF!</definedName>
    <definedName name="_17__123Graph_BCHART_7" hidden="1">#REF!</definedName>
    <definedName name="_17__123Graph_BCHART_8" localSheetId="19" hidden="1">'G1,G2'!#REF!</definedName>
    <definedName name="_17__123Graph_BCHART_8" hidden="1">#REF!</definedName>
    <definedName name="_18__123Graph_ACHART_2" localSheetId="19" hidden="1">#REF!</definedName>
    <definedName name="_18__123Graph_ACHART_2" hidden="1">#REF!</definedName>
    <definedName name="_18__123Graph_ACHART_4" localSheetId="19" hidden="1">'G1,G2'!#REF!</definedName>
    <definedName name="_18__123Graph_ACHART_4" hidden="1">#REF!</definedName>
    <definedName name="_18__123Graph_ACHART_6" localSheetId="19" hidden="1">#REF!</definedName>
    <definedName name="_18__123Graph_ACHART_6" hidden="1">#REF!</definedName>
    <definedName name="_18__123Graph_AWB_ADJ_PRJ" localSheetId="19" hidden="1">#REF!</definedName>
    <definedName name="_18__123Graph_AWB_ADJ_PRJ" hidden="1">#REF!</definedName>
    <definedName name="_18__123Graph_BCHART_8" localSheetId="19" hidden="1">'G1,G2'!#REF!</definedName>
    <definedName name="_18__123Graph_BCHART_8" hidden="1">#REF!</definedName>
    <definedName name="_18__123Graph_CCHART_1" localSheetId="19" hidden="1">'G1,G2'!#REF!</definedName>
    <definedName name="_18__123Graph_CCHART_1" hidden="1">#REF!</definedName>
    <definedName name="_19__123Graph_ACHART_4" localSheetId="19" hidden="1">#REF!</definedName>
    <definedName name="_19__123Graph_ACHART_4" hidden="1">#REF!</definedName>
    <definedName name="_19__123Graph_BCHART_1" localSheetId="19" hidden="1">#REF!</definedName>
    <definedName name="_19__123Graph_BCHART_1" hidden="1">#REF!</definedName>
    <definedName name="_19__123Graph_CCHART_1" localSheetId="19" hidden="1">'G1,G2'!#REF!</definedName>
    <definedName name="_19__123Graph_CCHART_1" hidden="1">#REF!</definedName>
    <definedName name="_19__123Graph_CCHART_2" localSheetId="19" hidden="1">'G1,G2'!#REF!</definedName>
    <definedName name="_19__123Graph_CCHART_2" hidden="1">#REF!</definedName>
    <definedName name="_1992BOPB" localSheetId="19">'G1,G2'!#REF!</definedName>
    <definedName name="_1992BOPB" localSheetId="20">#REF!</definedName>
    <definedName name="_1992BOPB">#REF!</definedName>
    <definedName name="_1Macros_Import_.qbop" localSheetId="19">'G1,G2'!#REF!</definedName>
    <definedName name="_1Macros_Import_.qbop" localSheetId="20">#REF!</definedName>
    <definedName name="_1Macros_Import_.qbop">#REF!</definedName>
    <definedName name="_2__123Graph_ADEV_EMPL" localSheetId="19" hidden="1">#REF!</definedName>
    <definedName name="_2__123Graph_ADEV_EMPL" hidden="1">#REF!</definedName>
    <definedName name="_2__123Graph_ACHART_1" localSheetId="19" hidden="1">'G1,G2'!#REF!</definedName>
    <definedName name="_2__123Graph_ACHART_1" hidden="1">#REF!</definedName>
    <definedName name="_20__123Graph_ACHART_7" localSheetId="19" hidden="1">#REF!</definedName>
    <definedName name="_20__123Graph_ACHART_7" hidden="1">#REF!</definedName>
    <definedName name="_20__123Graph_BCHART_2" localSheetId="19" hidden="1">#REF!</definedName>
    <definedName name="_20__123Graph_BCHART_2" hidden="1">#REF!</definedName>
    <definedName name="_20__123Graph_CCHART_2" localSheetId="19" hidden="1">'G1,G2'!#REF!</definedName>
    <definedName name="_20__123Graph_CCHART_2" hidden="1">#REF!</definedName>
    <definedName name="_20__123Graph_CCHART_3" localSheetId="19" hidden="1">'G1,G2'!#REF!</definedName>
    <definedName name="_20__123Graph_CCHART_3" hidden="1">#REF!</definedName>
    <definedName name="_20Macros_Import_.qbop" localSheetId="19">'G1,G2'!#REF!</definedName>
    <definedName name="_20Macros_Import_.qbop" localSheetId="20">#REF!</definedName>
    <definedName name="_20Macros_Import_.qbop">#REF!</definedName>
    <definedName name="_21__123Graph_ACHART_5" localSheetId="19" hidden="1">'G1,G2'!#REF!</definedName>
    <definedName name="_21__123Graph_ACHART_5" hidden="1">#REF!</definedName>
    <definedName name="_21__123Graph_CCHART_3" localSheetId="19" hidden="1">'G1,G2'!#REF!</definedName>
    <definedName name="_21__123Graph_CCHART_3" hidden="1">#REF!</definedName>
    <definedName name="_21__123Graph_CCHART_4" localSheetId="19" hidden="1">'G1,G2'!#REF!</definedName>
    <definedName name="_21__123Graph_CCHART_4" hidden="1">#REF!</definedName>
    <definedName name="_22__123Graph_ACHART_5" localSheetId="19" hidden="1">#REF!</definedName>
    <definedName name="_22__123Graph_ACHART_5" hidden="1">#REF!</definedName>
    <definedName name="_22__123Graph_ACHART_8" localSheetId="19" hidden="1">#REF!</definedName>
    <definedName name="_22__123Graph_ACHART_8" hidden="1">#REF!</definedName>
    <definedName name="_22__123Graph_CCHART_4" localSheetId="19" hidden="1">'G1,G2'!#REF!</definedName>
    <definedName name="_22__123Graph_CCHART_4" hidden="1">#REF!</definedName>
    <definedName name="_22__123Graph_CCHART_5" localSheetId="19" hidden="1">'G1,G2'!#REF!</definedName>
    <definedName name="_22__123Graph_CCHART_5" hidden="1">#REF!</definedName>
    <definedName name="_23__123Graph_ACHART_3" localSheetId="19" hidden="1">#REF!</definedName>
    <definedName name="_23__123Graph_ACHART_3" hidden="1">#REF!</definedName>
    <definedName name="_23__123Graph_CCHART_5" localSheetId="19" hidden="1">'G1,G2'!#REF!</definedName>
    <definedName name="_23__123Graph_CCHART_5" hidden="1">#REF!</definedName>
    <definedName name="_23__123Graph_CCHART_6" localSheetId="19" hidden="1">'G1,G2'!#REF!</definedName>
    <definedName name="_23__123Graph_CCHART_6" hidden="1">#REF!</definedName>
    <definedName name="_24__123Graph_ACHART_6" localSheetId="19" hidden="1">'G1,G2'!#REF!</definedName>
    <definedName name="_24__123Graph_ACHART_6" hidden="1">#REF!</definedName>
    <definedName name="_24__123Graph_BCPI_ER_LOG" localSheetId="19" hidden="1">'G1,G2'!#REF!</definedName>
    <definedName name="_24__123Graph_BCPI_ER_LOG" hidden="1">#REF!</definedName>
    <definedName name="_24__123Graph_BCHART_1" localSheetId="19" hidden="1">#REF!</definedName>
    <definedName name="_24__123Graph_BCHART_1" hidden="1">#REF!</definedName>
    <definedName name="_24__123Graph_CCHART_6" localSheetId="19" hidden="1">'G1,G2'!#REF!</definedName>
    <definedName name="_24__123Graph_CCHART_6" hidden="1">#REF!</definedName>
    <definedName name="_24__123Graph_CCHART_7" localSheetId="19" hidden="1">'G1,G2'!#REF!</definedName>
    <definedName name="_24__123Graph_CCHART_7" hidden="1">#REF!</definedName>
    <definedName name="_25__123Graph_ACHART_1" localSheetId="19" hidden="1">#REF!</definedName>
    <definedName name="_25__123Graph_ACHART_1" hidden="1">#REF!</definedName>
    <definedName name="_25__123Graph_ACHART_6" localSheetId="19" hidden="1">#REF!</definedName>
    <definedName name="_25__123Graph_ACHART_6" hidden="1">#REF!</definedName>
    <definedName name="_25__123Graph_CCHART_7" localSheetId="19" hidden="1">'G1,G2'!#REF!</definedName>
    <definedName name="_25__123Graph_CCHART_7" hidden="1">#REF!</definedName>
    <definedName name="_25__123Graph_CCHART_8" localSheetId="19" hidden="1">'G1,G2'!#REF!</definedName>
    <definedName name="_25__123Graph_CCHART_8" hidden="1">#REF!</definedName>
    <definedName name="_26__123Graph_BCHART_2" localSheetId="19" hidden="1">#REF!</definedName>
    <definedName name="_26__123Graph_BCHART_2" hidden="1">#REF!</definedName>
    <definedName name="_26__123Graph_CCHART_8" localSheetId="19" hidden="1">'G1,G2'!#REF!</definedName>
    <definedName name="_26__123Graph_CCHART_8" hidden="1">#REF!</definedName>
    <definedName name="_26__123Graph_DCHART_7" localSheetId="19" hidden="1">'G1,G2'!#REF!</definedName>
    <definedName name="_26__123Graph_DCHART_7" hidden="1">#REF!</definedName>
    <definedName name="_27__123Graph_ACHART_7" localSheetId="19" hidden="1">'G1,G2'!#REF!</definedName>
    <definedName name="_27__123Graph_ACHART_7" hidden="1">#REF!</definedName>
    <definedName name="_27__123Graph_DCHART_7" localSheetId="19" hidden="1">'G1,G2'!#REF!</definedName>
    <definedName name="_27__123Graph_DCHART_7" hidden="1">#REF!</definedName>
    <definedName name="_27__123Graph_DCHART_8" localSheetId="19" hidden="1">'G1,G2'!#REF!</definedName>
    <definedName name="_27__123Graph_DCHART_8" hidden="1">#REF!</definedName>
    <definedName name="_28__123Graph_ACHART_4" localSheetId="19" hidden="1">#REF!</definedName>
    <definedName name="_28__123Graph_ACHART_4" hidden="1">#REF!</definedName>
    <definedName name="_28__123Graph_ACHART_7" localSheetId="19" hidden="1">#REF!</definedName>
    <definedName name="_28__123Graph_ACHART_7" hidden="1">#REF!</definedName>
    <definedName name="_28__123Graph_BCHART_3" localSheetId="19" hidden="1">#REF!</definedName>
    <definedName name="_28__123Graph_BCHART_3" hidden="1">#REF!</definedName>
    <definedName name="_28__123Graph_BIBA_IBRD" localSheetId="19" hidden="1">'G1,G2'!#REF!</definedName>
    <definedName name="_28__123Graph_BIBA_IBRD" hidden="1">#REF!</definedName>
    <definedName name="_28__123Graph_DCHART_8" localSheetId="19" hidden="1">'G1,G2'!#REF!</definedName>
    <definedName name="_28__123Graph_DCHART_8" hidden="1">#REF!</definedName>
    <definedName name="_28__123Graph_ECHART_7" localSheetId="19" hidden="1">'G1,G2'!#REF!</definedName>
    <definedName name="_28__123Graph_ECHART_7" hidden="1">#REF!</definedName>
    <definedName name="_29__123Graph_BNDA_OIN" localSheetId="19" hidden="1">'G1,G2'!#REF!</definedName>
    <definedName name="_29__123Graph_BNDA_OIN" localSheetId="20" hidden="1">#REF!</definedName>
    <definedName name="_29__123Graph_BNDA_OIN" hidden="1">#REF!</definedName>
    <definedName name="_29__123Graph_ECHART_7" localSheetId="19" hidden="1">'G1,G2'!#REF!</definedName>
    <definedName name="_29__123Graph_ECHART_7" hidden="1">#REF!</definedName>
    <definedName name="_29__123Graph_ECHART_8" localSheetId="19" hidden="1">'G1,G2'!#REF!</definedName>
    <definedName name="_29__123Graph_ECHART_8" hidden="1">#REF!</definedName>
    <definedName name="_2Macros_Import_.qbop" localSheetId="19">'G1,G2'!#REF!</definedName>
    <definedName name="_2Macros_Import_.qbop" localSheetId="20">#REF!</definedName>
    <definedName name="_2Macros_Import_.qbop">#REF!</definedName>
    <definedName name="_3__123Graph_ACHART_1" localSheetId="19" hidden="1">'G1,G2'!#REF!</definedName>
    <definedName name="_3__123Graph_ACHART_1" hidden="1">#REF!</definedName>
    <definedName name="_3__123Graph_ACHART_2" localSheetId="19" hidden="1">'G1,G2'!#REF!</definedName>
    <definedName name="_3__123Graph_ACHART_2" hidden="1">#REF!</definedName>
    <definedName name="_3__123Graph_BDEV_EMPL" localSheetId="19" hidden="1">#REF!</definedName>
    <definedName name="_3__123Graph_BDEV_EMPL" hidden="1">#REF!</definedName>
    <definedName name="_30__123Graph_ACHART_2" localSheetId="19" hidden="1">#REF!</definedName>
    <definedName name="_30__123Graph_ACHART_2" hidden="1">#REF!</definedName>
    <definedName name="_30__123Graph_ACHART_8" localSheetId="19" hidden="1">'G1,G2'!#REF!</definedName>
    <definedName name="_30__123Graph_ACHART_8" hidden="1">#REF!</definedName>
    <definedName name="_30__123Graph_BCHART_4" localSheetId="19" hidden="1">#REF!</definedName>
    <definedName name="_30__123Graph_BCHART_4" hidden="1">#REF!</definedName>
    <definedName name="_30__123Graph_BR_BMONEY" localSheetId="19" hidden="1">'G1,G2'!#REF!</definedName>
    <definedName name="_30__123Graph_BR_BMONEY" localSheetId="20" hidden="1">#REF!</definedName>
    <definedName name="_30__123Graph_BR_BMONEY" hidden="1">#REF!</definedName>
    <definedName name="_30__123Graph_ECHART_8" localSheetId="19" hidden="1">'G1,G2'!#REF!</definedName>
    <definedName name="_30__123Graph_ECHART_8" hidden="1">#REF!</definedName>
    <definedName name="_30__123Graph_FCHART_8" localSheetId="19" hidden="1">'G1,G2'!#REF!</definedName>
    <definedName name="_30__123Graph_FCHART_8" hidden="1">#REF!</definedName>
    <definedName name="_31__123Graph_ACHART_8" localSheetId="19" hidden="1">#REF!</definedName>
    <definedName name="_31__123Graph_ACHART_8" hidden="1">#REF!</definedName>
    <definedName name="_31__123Graph_BSEIGNOR" localSheetId="19" hidden="1">'G1,G2'!#REF!</definedName>
    <definedName name="_31__123Graph_BSEIGNOR" hidden="1">#REF!</definedName>
    <definedName name="_31__123Graph_FCHART_8" localSheetId="19" hidden="1">'G1,G2'!#REF!</definedName>
    <definedName name="_31__123Graph_FCHART_8" hidden="1">#REF!</definedName>
    <definedName name="_32__123Graph_BCHART_5" localSheetId="19" hidden="1">#REF!</definedName>
    <definedName name="_32__123Graph_BCHART_5" hidden="1">#REF!</definedName>
    <definedName name="_32__123Graph_BWB_ADJ_PRJ" localSheetId="19" hidden="1">#REF!</definedName>
    <definedName name="_32__123Graph_BWB_ADJ_PRJ" hidden="1">#REF!</definedName>
    <definedName name="_33__123Graph_ACHART_5" localSheetId="19" hidden="1">#REF!</definedName>
    <definedName name="_33__123Graph_ACHART_5" hidden="1">#REF!</definedName>
    <definedName name="_33__123Graph_BCHART_1" localSheetId="19" hidden="1">'G1,G2'!#REF!</definedName>
    <definedName name="_33__123Graph_BCHART_1" hidden="1">#REF!</definedName>
    <definedName name="_33__123Graph_CMIMPMA_0" localSheetId="19" hidden="1">'G1,G2'!#REF!</definedName>
    <definedName name="_33__123Graph_CMIMPMA_0" localSheetId="20" hidden="1">#REF!</definedName>
    <definedName name="_33__123Graph_CMIMPMA_0" hidden="1">#REF!</definedName>
    <definedName name="_34__123Graph_BCHART_1" localSheetId="19" hidden="1">#REF!</definedName>
    <definedName name="_34__123Graph_BCHART_1" hidden="1">#REF!</definedName>
    <definedName name="_34__123Graph_BCHART_6" localSheetId="19" hidden="1">#REF!</definedName>
    <definedName name="_34__123Graph_BCHART_6" hidden="1">#REF!</definedName>
    <definedName name="_34__123Graph_DGROWTH_CPI" localSheetId="19" hidden="1">'G1,G2'!#REF!</definedName>
    <definedName name="_34__123Graph_DGROWTH_CPI" hidden="1">#REF!</definedName>
    <definedName name="_35__123Graph_ACHART_3" localSheetId="19" hidden="1">#REF!</definedName>
    <definedName name="_35__123Graph_ACHART_3" hidden="1">#REF!</definedName>
    <definedName name="_35__123Graph_DMIMPMA_1" localSheetId="19" hidden="1">'G1,G2'!#REF!</definedName>
    <definedName name="_35__123Graph_DMIMPMA_1" localSheetId="20" hidden="1">#REF!</definedName>
    <definedName name="_35__123Graph_DMIMPMA_1" hidden="1">#REF!</definedName>
    <definedName name="_36__123Graph_BCHART_2" localSheetId="19" hidden="1">'G1,G2'!#REF!</definedName>
    <definedName name="_36__123Graph_BCHART_2" hidden="1">#REF!</definedName>
    <definedName name="_36__123Graph_BCHART_7" localSheetId="19" hidden="1">#REF!</definedName>
    <definedName name="_36__123Graph_BCHART_7" hidden="1">#REF!</definedName>
    <definedName name="_36__123Graph_EMIMPMA_0" localSheetId="19" hidden="1">'G1,G2'!#REF!</definedName>
    <definedName name="_36__123Graph_EMIMPMA_0" localSheetId="20" hidden="1">#REF!</definedName>
    <definedName name="_36__123Graph_EMIMPMA_0" hidden="1">#REF!</definedName>
    <definedName name="_37__123Graph_BCHART_2" localSheetId="19" hidden="1">#REF!</definedName>
    <definedName name="_37__123Graph_BCHART_2" hidden="1">#REF!</definedName>
    <definedName name="_37__123Graph_EMIMPMA_1" localSheetId="19" hidden="1">'G1,G2'!#REF!</definedName>
    <definedName name="_37__123Graph_EMIMPMA_1" localSheetId="20" hidden="1">#REF!</definedName>
    <definedName name="_37__123Graph_EMIMPMA_1" hidden="1">#REF!</definedName>
    <definedName name="_38__123Graph_ACHART_6" localSheetId="19" hidden="1">#REF!</definedName>
    <definedName name="_38__123Graph_ACHART_6" hidden="1">#REF!</definedName>
    <definedName name="_38__123Graph_BCHART_8" localSheetId="19" hidden="1">#REF!</definedName>
    <definedName name="_38__123Graph_BCHART_8" hidden="1">#REF!</definedName>
    <definedName name="_38__123Graph_FMIMPMA_0" localSheetId="19" hidden="1">'G1,G2'!#REF!</definedName>
    <definedName name="_38__123Graph_FMIMPMA_0" localSheetId="20" hidden="1">#REF!</definedName>
    <definedName name="_38__123Graph_FMIMPMA_0" hidden="1">#REF!</definedName>
    <definedName name="_39__123Graph_BCHART_3" localSheetId="19" hidden="1">'G1,G2'!#REF!</definedName>
    <definedName name="_39__123Graph_BCHART_3" hidden="1">#REF!</definedName>
    <definedName name="_39__123Graph_XCHART_2" localSheetId="19" hidden="1">#REF!</definedName>
    <definedName name="_39__123Graph_XCHART_2" hidden="1">#REF!</definedName>
    <definedName name="_4__123Graph_ACHART_2" localSheetId="19" hidden="1">'G1,G2'!#REF!</definedName>
    <definedName name="_4__123Graph_ACHART_2" hidden="1">#REF!</definedName>
    <definedName name="_4__123Graph_ACHART_3" localSheetId="19" hidden="1">'G1,G2'!#REF!</definedName>
    <definedName name="_4__123Graph_ACHART_3" hidden="1">#REF!</definedName>
    <definedName name="_4__123Graph_CDEV_EMPL" localSheetId="19" hidden="1">#REF!</definedName>
    <definedName name="_4__123Graph_CDEV_EMPL" hidden="1">#REF!</definedName>
    <definedName name="_40__123Graph_ACHART_4" localSheetId="19" hidden="1">#REF!</definedName>
    <definedName name="_40__123Graph_ACHART_4" hidden="1">#REF!</definedName>
    <definedName name="_40__123Graph_BCHART_3" localSheetId="19" hidden="1">#REF!</definedName>
    <definedName name="_40__123Graph_BCHART_3" hidden="1">#REF!</definedName>
    <definedName name="_40__123Graph_CCHART_1" localSheetId="19" hidden="1">#REF!</definedName>
    <definedName name="_40__123Graph_CCHART_1" hidden="1">#REF!</definedName>
    <definedName name="_40__123Graph_XMIMPMA_0" localSheetId="19" hidden="1">'G1,G2'!#REF!</definedName>
    <definedName name="_40__123Graph_XMIMPMA_0" localSheetId="20" hidden="1">#REF!</definedName>
    <definedName name="_40__123Graph_XMIMPMA_0" hidden="1">#REF!</definedName>
    <definedName name="_41__123Graph_XR_BMONEY" localSheetId="19" hidden="1">'G1,G2'!#REF!</definedName>
    <definedName name="_41__123Graph_XR_BMONEY" hidden="1">#REF!</definedName>
    <definedName name="_42__123Graph_BCHART_4" localSheetId="19" hidden="1">'G1,G2'!#REF!</definedName>
    <definedName name="_42__123Graph_BCHART_4" hidden="1">#REF!</definedName>
    <definedName name="_42__123Graph_CCHART_2" localSheetId="19" hidden="1">#REF!</definedName>
    <definedName name="_42__123Graph_CCHART_2" hidden="1">#REF!</definedName>
    <definedName name="_42__123Graph_XREALEX_WAGE" localSheetId="19" hidden="1">'G1,G2'!#REF!</definedName>
    <definedName name="_42__123Graph_XREALEX_WAGE" hidden="1">#REF!</definedName>
    <definedName name="_43__123Graph_ACHART_7" localSheetId="19" hidden="1">#REF!</definedName>
    <definedName name="_43__123Graph_ACHART_7" hidden="1">#REF!</definedName>
    <definedName name="_43__123Graph_BCHART_4" localSheetId="19" hidden="1">#REF!</definedName>
    <definedName name="_43__123Graph_BCHART_4" hidden="1">#REF!</definedName>
    <definedName name="_43_0ju" localSheetId="19" hidden="1">'G1,G2'!#REF!</definedName>
    <definedName name="_43_0ju" localSheetId="20" hidden="1">#REF!</definedName>
    <definedName name="_43_0ju" hidden="1">#REF!</definedName>
    <definedName name="_44__123Graph_CCHART_3" localSheetId="19" hidden="1">#REF!</definedName>
    <definedName name="_44__123Graph_CCHART_3" hidden="1">#REF!</definedName>
    <definedName name="_45__123Graph_ACHART_5" localSheetId="19" hidden="1">#REF!</definedName>
    <definedName name="_45__123Graph_ACHART_5" hidden="1">#REF!</definedName>
    <definedName name="_45__123Graph_BCHART_5" localSheetId="19" hidden="1">'G1,G2'!#REF!</definedName>
    <definedName name="_45__123Graph_BCHART_5" hidden="1">#REF!</definedName>
    <definedName name="_46__123Graph_BCHART_5" localSheetId="19" hidden="1">#REF!</definedName>
    <definedName name="_46__123Graph_BCHART_5" hidden="1">#REF!</definedName>
    <definedName name="_46__123Graph_CCHART_4" localSheetId="19" hidden="1">#REF!</definedName>
    <definedName name="_46__123Graph_CCHART_4" hidden="1">#REF!</definedName>
    <definedName name="_48__123Graph_ACHART_8" localSheetId="19" hidden="1">#REF!</definedName>
    <definedName name="_48__123Graph_ACHART_8" hidden="1">#REF!</definedName>
    <definedName name="_48__123Graph_BCHART_6" localSheetId="19" hidden="1">'G1,G2'!#REF!</definedName>
    <definedName name="_48__123Graph_BCHART_6" hidden="1">#REF!</definedName>
    <definedName name="_48__123Graph_CCHART_5" localSheetId="19" hidden="1">#REF!</definedName>
    <definedName name="_48__123Graph_CCHART_5" hidden="1">#REF!</definedName>
    <definedName name="_49__123Graph_BCHART_6" localSheetId="19" hidden="1">#REF!</definedName>
    <definedName name="_49__123Graph_BCHART_6" hidden="1">#REF!</definedName>
    <definedName name="_5__123Graph_ACHART_1" localSheetId="19" hidden="1">#REF!</definedName>
    <definedName name="_5__123Graph_ACHART_1" hidden="1">#REF!</definedName>
    <definedName name="_5__123Graph_ACHART_3" localSheetId="19" hidden="1">'G1,G2'!#REF!</definedName>
    <definedName name="_5__123Graph_ACHART_3" hidden="1">#REF!</definedName>
    <definedName name="_5__123Graph_ACHART_4" localSheetId="19" hidden="1">'G1,G2'!#REF!</definedName>
    <definedName name="_5__123Graph_ACHART_4" hidden="1">#REF!</definedName>
    <definedName name="_5__123Graph_CSWE_EMPL" localSheetId="19" hidden="1">#REF!</definedName>
    <definedName name="_5__123Graph_CSWE_EMPL" hidden="1">#REF!</definedName>
    <definedName name="_50__123Graph_ACHART_6" localSheetId="19" hidden="1">#REF!</definedName>
    <definedName name="_50__123Graph_ACHART_6" hidden="1">#REF!</definedName>
    <definedName name="_50__123Graph_CCHART_6" localSheetId="19" hidden="1">#REF!</definedName>
    <definedName name="_50__123Graph_CCHART_6" hidden="1">#REF!</definedName>
    <definedName name="_51__123Graph_BCHART_7" localSheetId="19" hidden="1">'G1,G2'!#REF!</definedName>
    <definedName name="_51__123Graph_BCHART_7" hidden="1">#REF!</definedName>
    <definedName name="_52__123Graph_BCHART_7" localSheetId="19" hidden="1">#REF!</definedName>
    <definedName name="_52__123Graph_BCHART_7" hidden="1">#REF!</definedName>
    <definedName name="_52__123Graph_CCHART_7" localSheetId="19" hidden="1">#REF!</definedName>
    <definedName name="_52__123Graph_CCHART_7" hidden="1">#REF!</definedName>
    <definedName name="_53__123Graph_BCHART_1" localSheetId="19" hidden="1">#REF!</definedName>
    <definedName name="_53__123Graph_BCHART_1" hidden="1">#REF!</definedName>
    <definedName name="_54__123Graph_BCHART_8" localSheetId="19" hidden="1">'G1,G2'!#REF!</definedName>
    <definedName name="_54__123Graph_BCHART_8" hidden="1">#REF!</definedName>
    <definedName name="_54__123Graph_CCHART_8" localSheetId="19" hidden="1">#REF!</definedName>
    <definedName name="_54__123Graph_CCHART_8" hidden="1">#REF!</definedName>
    <definedName name="_55__123Graph_ACHART_7" localSheetId="19" hidden="1">#REF!</definedName>
    <definedName name="_55__123Graph_ACHART_7" hidden="1">#REF!</definedName>
    <definedName name="_55__123Graph_BCHART_8" localSheetId="19" hidden="1">#REF!</definedName>
    <definedName name="_55__123Graph_BCHART_8" hidden="1">#REF!</definedName>
    <definedName name="_56__123Graph_DCHART_7" localSheetId="19" hidden="1">#REF!</definedName>
    <definedName name="_56__123Graph_DCHART_7" hidden="1">#REF!</definedName>
    <definedName name="_57__123Graph_CCHART_1" localSheetId="19" hidden="1">'G1,G2'!#REF!</definedName>
    <definedName name="_57__123Graph_CCHART_1" hidden="1">#REF!</definedName>
    <definedName name="_58__123Graph_BCHART_2" localSheetId="19" hidden="1">#REF!</definedName>
    <definedName name="_58__123Graph_BCHART_2" hidden="1">#REF!</definedName>
    <definedName name="_58__123Graph_CCHART_1" localSheetId="19" hidden="1">#REF!</definedName>
    <definedName name="_58__123Graph_CCHART_1" hidden="1">#REF!</definedName>
    <definedName name="_58__123Graph_DCHART_8" localSheetId="19" hidden="1">#REF!</definedName>
    <definedName name="_58__123Graph_DCHART_8" hidden="1">#REF!</definedName>
    <definedName name="_6__123Graph_ACHART_2" localSheetId="19" hidden="1">#REF!</definedName>
    <definedName name="_6__123Graph_ACHART_2" hidden="1">#REF!</definedName>
    <definedName name="_6__123Graph_ACHART_4" localSheetId="19" hidden="1">'G1,G2'!#REF!</definedName>
    <definedName name="_6__123Graph_ACHART_4" hidden="1">#REF!</definedName>
    <definedName name="_6__123Graph_ACHART_5" localSheetId="19" hidden="1">'G1,G2'!#REF!</definedName>
    <definedName name="_6__123Graph_ACHART_5" hidden="1">#REF!</definedName>
    <definedName name="_60__123Graph_ACHART_8" localSheetId="19" hidden="1">#REF!</definedName>
    <definedName name="_60__123Graph_ACHART_8" hidden="1">#REF!</definedName>
    <definedName name="_60__123Graph_CCHART_2" localSheetId="19" hidden="1">'G1,G2'!#REF!</definedName>
    <definedName name="_60__123Graph_CCHART_2" hidden="1">#REF!</definedName>
    <definedName name="_60__123Graph_ECHART_7" localSheetId="19" hidden="1">#REF!</definedName>
    <definedName name="_60__123Graph_ECHART_7" hidden="1">#REF!</definedName>
    <definedName name="_61__123Graph_CCHART_2" localSheetId="19" hidden="1">#REF!</definedName>
    <definedName name="_61__123Graph_CCHART_2" hidden="1">#REF!</definedName>
    <definedName name="_62__123Graph_ECHART_8" localSheetId="19" hidden="1">#REF!</definedName>
    <definedName name="_62__123Graph_ECHART_8" hidden="1">#REF!</definedName>
    <definedName name="_63__123Graph_BCHART_3" localSheetId="19" hidden="1">#REF!</definedName>
    <definedName name="_63__123Graph_BCHART_3" hidden="1">#REF!</definedName>
    <definedName name="_63__123Graph_CCHART_3" localSheetId="19" hidden="1">'G1,G2'!#REF!</definedName>
    <definedName name="_63__123Graph_CCHART_3" hidden="1">#REF!</definedName>
    <definedName name="_64__123Graph_CCHART_3" localSheetId="19" hidden="1">#REF!</definedName>
    <definedName name="_64__123Graph_CCHART_3" hidden="1">#REF!</definedName>
    <definedName name="_64__123Graph_FCHART_8" localSheetId="19" hidden="1">#REF!</definedName>
    <definedName name="_64__123Graph_FCHART_8" hidden="1">#REF!</definedName>
    <definedName name="_65__123Graph_BCHART_1" localSheetId="19" hidden="1">#REF!</definedName>
    <definedName name="_65__123Graph_BCHART_1" hidden="1">#REF!</definedName>
    <definedName name="_66__123Graph_CCHART_4" localSheetId="19" hidden="1">'G1,G2'!#REF!</definedName>
    <definedName name="_66__123Graph_CCHART_4" hidden="1">#REF!</definedName>
    <definedName name="_67__123Graph_CCHART_4" localSheetId="19" hidden="1">#REF!</definedName>
    <definedName name="_67__123Graph_CCHART_4" hidden="1">#REF!</definedName>
    <definedName name="_68__123Graph_BCHART_4" localSheetId="19" hidden="1">#REF!</definedName>
    <definedName name="_68__123Graph_BCHART_4" hidden="1">#REF!</definedName>
    <definedName name="_69__123Graph_CCHART_5" localSheetId="19" hidden="1">'G1,G2'!#REF!</definedName>
    <definedName name="_69__123Graph_CCHART_5" hidden="1">#REF!</definedName>
    <definedName name="_6Macros_Import_.qbop" localSheetId="19">'G1,G2'!#REF!</definedName>
    <definedName name="_6Macros_Import_.qbop" localSheetId="20">#REF!</definedName>
    <definedName name="_6Macros_Import_.qbop">#REF!</definedName>
    <definedName name="_7__123Graph_ACHART_5" localSheetId="19" hidden="1">'G1,G2'!#REF!</definedName>
    <definedName name="_7__123Graph_ACHART_5" hidden="1">#REF!</definedName>
    <definedName name="_7__123Graph_ACHART_6" localSheetId="19" hidden="1">'G1,G2'!#REF!</definedName>
    <definedName name="_7__123Graph_ACHART_6" hidden="1">#REF!</definedName>
    <definedName name="_70__123Graph_BCHART_2" localSheetId="19" hidden="1">#REF!</definedName>
    <definedName name="_70__123Graph_BCHART_2" hidden="1">#REF!</definedName>
    <definedName name="_70__123Graph_CCHART_5" localSheetId="19" hidden="1">#REF!</definedName>
    <definedName name="_70__123Graph_CCHART_5" hidden="1">#REF!</definedName>
    <definedName name="_72__123Graph_CCHART_6" localSheetId="19" hidden="1">'G1,G2'!#REF!</definedName>
    <definedName name="_72__123Graph_CCHART_6" hidden="1">#REF!</definedName>
    <definedName name="_73__123Graph_BCHART_5" localSheetId="19" hidden="1">#REF!</definedName>
    <definedName name="_73__123Graph_BCHART_5" hidden="1">#REF!</definedName>
    <definedName name="_73__123Graph_CCHART_6" localSheetId="19" hidden="1">#REF!</definedName>
    <definedName name="_73__123Graph_CCHART_6" hidden="1">#REF!</definedName>
    <definedName name="_75__123Graph_BCHART_3" localSheetId="19" hidden="1">#REF!</definedName>
    <definedName name="_75__123Graph_BCHART_3" hidden="1">#REF!</definedName>
    <definedName name="_75__123Graph_CCHART_7" localSheetId="19" hidden="1">'G1,G2'!#REF!</definedName>
    <definedName name="_75__123Graph_CCHART_7" hidden="1">#REF!</definedName>
    <definedName name="_76__123Graph_CCHART_7" localSheetId="19" hidden="1">#REF!</definedName>
    <definedName name="_76__123Graph_CCHART_7" hidden="1">#REF!</definedName>
    <definedName name="_78__123Graph_BCHART_6" localSheetId="19" hidden="1">#REF!</definedName>
    <definedName name="_78__123Graph_BCHART_6" hidden="1">#REF!</definedName>
    <definedName name="_78__123Graph_CCHART_8" localSheetId="19" hidden="1">'G1,G2'!#REF!</definedName>
    <definedName name="_78__123Graph_CCHART_8" hidden="1">#REF!</definedName>
    <definedName name="_79__123Graph_CCHART_8" localSheetId="19" hidden="1">#REF!</definedName>
    <definedName name="_79__123Graph_CCHART_8" hidden="1">#REF!</definedName>
    <definedName name="_7Macros_Import_.qbop" localSheetId="19">'G1,G2'!#REF!</definedName>
    <definedName name="_7Macros_Import_.qbop" localSheetId="20">#REF!</definedName>
    <definedName name="_7Macros_Import_.qbop">#REF!</definedName>
    <definedName name="_8__123Graph_ACHART_1" localSheetId="19" hidden="1">#REF!</definedName>
    <definedName name="_8__123Graph_ACHART_1" hidden="1">#REF!</definedName>
    <definedName name="_8__123Graph_ACHART_6" localSheetId="19" hidden="1">'G1,G2'!#REF!</definedName>
    <definedName name="_8__123Graph_ACHART_6" hidden="1">#REF!</definedName>
    <definedName name="_8__123Graph_ACHART_7" localSheetId="19" hidden="1">'G1,G2'!#REF!</definedName>
    <definedName name="_8__123Graph_ACHART_7" hidden="1">#REF!</definedName>
    <definedName name="_80__123Graph_BCHART_4" localSheetId="19" hidden="1">#REF!</definedName>
    <definedName name="_80__123Graph_BCHART_4" hidden="1">#REF!</definedName>
    <definedName name="_81__123Graph_DCHART_7" localSheetId="19" hidden="1">'G1,G2'!#REF!</definedName>
    <definedName name="_81__123Graph_DCHART_7" hidden="1">#REF!</definedName>
    <definedName name="_82__123Graph_DCHART_7" localSheetId="19" hidden="1">#REF!</definedName>
    <definedName name="_82__123Graph_DCHART_7" hidden="1">#REF!</definedName>
    <definedName name="_83__123Graph_BCHART_7" localSheetId="19" hidden="1">#REF!</definedName>
    <definedName name="_83__123Graph_BCHART_7" hidden="1">#REF!</definedName>
    <definedName name="_84__123Graph_DCHART_8" localSheetId="19" hidden="1">'G1,G2'!#REF!</definedName>
    <definedName name="_84__123Graph_DCHART_8" hidden="1">#REF!</definedName>
    <definedName name="_85__123Graph_BCHART_5" localSheetId="19" hidden="1">#REF!</definedName>
    <definedName name="_85__123Graph_BCHART_5" hidden="1">#REF!</definedName>
    <definedName name="_85__123Graph_DCHART_8" localSheetId="19" hidden="1">#REF!</definedName>
    <definedName name="_85__123Graph_DCHART_8" hidden="1">#REF!</definedName>
    <definedName name="_87__123Graph_ECHART_7" localSheetId="19" hidden="1">'G1,G2'!#REF!</definedName>
    <definedName name="_87__123Graph_ECHART_7" hidden="1">#REF!</definedName>
    <definedName name="_88__123Graph_BCHART_8" localSheetId="19" hidden="1">#REF!</definedName>
    <definedName name="_88__123Graph_BCHART_8" hidden="1">#REF!</definedName>
    <definedName name="_88__123Graph_ECHART_7" localSheetId="19" hidden="1">#REF!</definedName>
    <definedName name="_88__123Graph_ECHART_7" hidden="1">#REF!</definedName>
    <definedName name="_8Macros_Import_.qbop" localSheetId="19">'G1,G2'!#REF!</definedName>
    <definedName name="_8Macros_Import_.qbop" localSheetId="20">#REF!</definedName>
    <definedName name="_8Macros_Import_.qbop">#REF!</definedName>
    <definedName name="_9__123Graph_ACHART_1" localSheetId="19" hidden="1">'G1,G2'!#REF!</definedName>
    <definedName name="_9__123Graph_ACHART_1" hidden="1">#REF!</definedName>
    <definedName name="_9__123Graph_ACHART_7" localSheetId="19" hidden="1">'G1,G2'!#REF!</definedName>
    <definedName name="_9__123Graph_ACHART_7" hidden="1">#REF!</definedName>
    <definedName name="_9__123Graph_ACHART_8" localSheetId="19" hidden="1">'G1,G2'!#REF!</definedName>
    <definedName name="_9__123Graph_ACHART_8" hidden="1">#REF!</definedName>
    <definedName name="_90__123Graph_BCHART_6" localSheetId="19" hidden="1">#REF!</definedName>
    <definedName name="_90__123Graph_BCHART_6" hidden="1">#REF!</definedName>
    <definedName name="_90__123Graph_ECHART_8" localSheetId="19" hidden="1">'G1,G2'!#REF!</definedName>
    <definedName name="_90__123Graph_ECHART_8" hidden="1">#REF!</definedName>
    <definedName name="_91__123Graph_ECHART_8" localSheetId="19" hidden="1">#REF!</definedName>
    <definedName name="_91__123Graph_ECHART_8" hidden="1">#REF!</definedName>
    <definedName name="_93__123Graph_CCHART_1" localSheetId="19" hidden="1">#REF!</definedName>
    <definedName name="_93__123Graph_CCHART_1" hidden="1">#REF!</definedName>
    <definedName name="_93__123Graph_FCHART_8" localSheetId="19" hidden="1">'G1,G2'!#REF!</definedName>
    <definedName name="_93__123Graph_FCHART_8" hidden="1">#REF!</definedName>
    <definedName name="_94__123Graph_FCHART_8" localSheetId="19" hidden="1">#REF!</definedName>
    <definedName name="_94__123Graph_FCHART_8" hidden="1">#REF!</definedName>
    <definedName name="_95__123Graph_BCHART_7" localSheetId="19" hidden="1">#REF!</definedName>
    <definedName name="_95__123Graph_BCHART_7" hidden="1">#REF!</definedName>
    <definedName name="_98__123Graph_CCHART_2" localSheetId="19" hidden="1">#REF!</definedName>
    <definedName name="_98__123Graph_CCHART_2" hidden="1">#REF!</definedName>
    <definedName name="_AMO_ContentDefinition_909831962" hidden="1">"'Partitions:10'"</definedName>
    <definedName name="_AMO_ContentDefinition_909831962.0" hidden="1">"'&lt;ContentDefinition name=""P:\Staat_ESVG\ESVG2010\Steuereinnahmen\SAS\DATA\Ergebnistabellen\steuern_klass.sas7bdat"" rsid=""909831962"" type=""DataSet"" format=""ReportXml"" imgfmt=""ActiveX"" created=""09/29/2014 13:23:49"" modifed=""09/27/2016 16:5'"</definedName>
    <definedName name="_AMO_ContentDefinition_909831962.1" hidden="1">"'7:08"" user=""HELPERSTORFER Christian"" apply=""False"" css=""C:\Program Files (x86)\SASHome\x86\SASAddinforMicrosoftOffice\6.1\Styles\AMODefault.css"" range=""P__Staat_ESVG_ESVG2010_Steuereinnahmen_SAS_DATA_Ergebnistabellen_steuern_klass_sas7bdat"" '"</definedName>
    <definedName name="_AMO_ContentDefinition_909831962.2" hidden="1">"'auto=""False"" xTime=""00:00:00"" rTime=""00:00:06.1464788"" bgnew=""False"" nFmt=""False"" grphSet=""False"" imgY=""0"" imgX=""0"" redirect=""False""&gt;_x000D_
  &lt;files /&gt;_x000D_
  &lt;parents /&gt;_x000D_
  &lt;children /&gt;_x000D_
  &lt;param n=""AMO_Version"" v=""6.1"" /&gt;_x000D_
  &lt;param n'"</definedName>
    <definedName name="_AMO_ContentDefinition_909831962.3" hidden="1">"'=""DisplayName"" v=""P:\Staat_ESVG\ESVG2010\Steuereinnahmen\SAS\DATA\Ergebnistabellen\steuern_klass.sas7bdat"" /&gt;_x000D_
  &lt;param n=""DisplayType"" v=""Datei"" /&gt;_x000D_
  &lt;param n=""DataSourceType"" v=""SAS DATASET"" /&gt;_x000D_
  &lt;param n=""SASFilter"" v="""" /&gt;_x000D_
  &lt;p'"</definedName>
    <definedName name="_AMO_ContentDefinition_909831962.4" hidden="1">"'aram n=""MoreSheetsForRows"" v=""True"" /&gt;_x000D_
  &lt;param n=""PageSize"" v=""500"" /&gt;_x000D_
  &lt;param n=""ShowRowNumbers"" v=""False"" /&gt;_x000D_
  &lt;param n=""ShowInfoInSheet"" v=""False"" /&gt;_x000D_
  &lt;param n=""CredKey"" v=""P:\Staat_ESVG\ESVG2010\Steuereinnahmen\SAS\DATA\E'"</definedName>
    <definedName name="_AMO_ContentDefinition_909831962.5" hidden="1">"'rgebnistabellen\steuern_klass.sas7bdat"" /&gt;_x000D_
  &lt;param n=""ClassName"" v=""SAS.OfficeAddin.DataViewItem"" /&gt;_x000D_
  &lt;param n=""ServerName"" v="""" /&gt;_x000D_
  &lt;param n=""DataSource"" v=""&amp;lt;SasDataSource Version=&amp;quot;4.2&amp;quot; Type=&amp;quot;SAS.Servers.Dataset&amp;qu'"</definedName>
    <definedName name="_AMO_ContentDefinition_909831962.6" hidden="1">"'ot; FilterDS=&amp;quot;&amp;amp;lt;?xml version=&amp;amp;quot;1.0&amp;amp;quot; encoding=&amp;amp;quot;utf-16&amp;amp;quot;?&amp;amp;gt;&amp;amp;lt;FilterTree&amp;amp;gt;&amp;amp;lt;TreeRoot /&amp;amp;gt;&amp;amp;lt;/FilterTree&amp;amp;gt;&amp;quot; ColSelFlg=&amp;quot;0&amp;quot; Name=&amp;quot;P:\Staat_ESVG\ESVG2010'"</definedName>
    <definedName name="_AMO_ContentDefinition_909831962.7" hidden="1">"'\Steuereinnahmen\SAS\DATA\Ergebnistabellen\steuern_klass.sas7bdat&amp;quot; /&amp;gt;"" /&gt;_x000D_
  &lt;param n=""ExcelTableColumnCount"" v=""27"" /&gt;_x000D_
  &lt;param n=""ExcelTableRowCount"" v=""7580"" /&gt;_x000D_
  &lt;param n=""DataRowCount"" v=""7580"" /&gt;_x000D_
  &lt;param n=""DataColCo'"</definedName>
    <definedName name="_AMO_ContentDefinition_909831962.8" hidden="1">"'unt"" v=""27"" /&gt;_x000D_
  &lt;param n=""ObsColumn"" v=""false"" /&gt;_x000D_
  &lt;param n=""ExcelFormattingHash"" v=""-614629894"" /&gt;_x000D_
  &lt;param n=""ExcelFormatting"" v=""Automatic"" /&gt;_x000D_
  &lt;ExcelXMLOptions AdjColWidths=""True"" RowOpt=""InsertCells"" ColOpt=""InsertCell'"</definedName>
    <definedName name="_AMO_ContentDefinition_909831962.9" hidden="1">"'s"" /&gt;_x000D_
&lt;/ContentDefinition&gt;'"</definedName>
    <definedName name="_AMO_ContentLocation_909831962__A1" hidden="1">"'Partitions:2'"</definedName>
    <definedName name="_AMO_ContentLocation_909831962__A1.0" hidden="1">"'&lt;ContentLocation path=""A1"" rsid=""909831962"" tag="""" fid=""0""&gt;_x000D_
  &lt;param n=""_NumRows"" v=""7581"" /&gt;_x000D_
  &lt;param n=""_NumCols"" v=""27"" /&gt;_x000D_
  &lt;param n=""SASDataState"" v=""none"" /&gt;_x000D_
  &lt;param n=""SASDataStart"" v=""1"" /&gt;_x000D_
  &lt;param n=""SASData'"</definedName>
    <definedName name="_AMO_ContentLocation_909831962__A1.1" hidden="1">"'End"" v=""7580"" /&gt;_x000D_
&lt;/ContentLocation&gt;'"</definedName>
    <definedName name="_AMO_SingleObject_909831962__A1" localSheetId="19" hidden="1">#REF!</definedName>
    <definedName name="_AMO_SingleObject_909831962__A1" hidden="1">#REF!</definedName>
    <definedName name="_AMO_UniqueIdentifier" hidden="1">"'29c62706-5d42-41fa-aa78-69d1047da2fb'"</definedName>
    <definedName name="_AMO_XmlVersion" hidden="1">"'1'"</definedName>
    <definedName name="_BOP1" localSheetId="19">'G1,G2'!#REF!</definedName>
    <definedName name="_BOP1">#REF!</definedName>
    <definedName name="_BOP2" localSheetId="19">'G1,G2'!#REF!</definedName>
    <definedName name="_BOP2">#REF!</definedName>
    <definedName name="_cp10" localSheetId="19" hidden="1">{"'előző év december'!$A$2:$CP$214"}</definedName>
    <definedName name="_cp10" localSheetId="28" hidden="1">{"'előző év december'!$A$2:$CP$214"}</definedName>
    <definedName name="_cp10" localSheetId="20" hidden="1">{"'előző év december'!$A$2:$CP$214"}</definedName>
    <definedName name="_cp10" hidden="1">{"'előző év december'!$A$2:$CP$214"}</definedName>
    <definedName name="_cp11" localSheetId="19" hidden="1">{"'előző év december'!$A$2:$CP$214"}</definedName>
    <definedName name="_cp11" localSheetId="28" hidden="1">{"'előző év december'!$A$2:$CP$214"}</definedName>
    <definedName name="_cp11" localSheetId="20" hidden="1">{"'előző év december'!$A$2:$CP$214"}</definedName>
    <definedName name="_cp11" hidden="1">{"'előző év december'!$A$2:$CP$214"}</definedName>
    <definedName name="_cp2" localSheetId="19" hidden="1">{"'előző év december'!$A$2:$CP$214"}</definedName>
    <definedName name="_cp2" localSheetId="28" hidden="1">{"'előző év december'!$A$2:$CP$214"}</definedName>
    <definedName name="_cp2" localSheetId="20" hidden="1">{"'előző év december'!$A$2:$CP$214"}</definedName>
    <definedName name="_cp2" hidden="1">{"'előző év december'!$A$2:$CP$214"}</definedName>
    <definedName name="_cp3" localSheetId="19" hidden="1">{"'előző év december'!$A$2:$CP$214"}</definedName>
    <definedName name="_cp3" localSheetId="28" hidden="1">{"'előző év december'!$A$2:$CP$214"}</definedName>
    <definedName name="_cp3" localSheetId="20" hidden="1">{"'előző év december'!$A$2:$CP$214"}</definedName>
    <definedName name="_cp3" hidden="1">{"'előző év december'!$A$2:$CP$214"}</definedName>
    <definedName name="_cp4" localSheetId="19" hidden="1">{"'előző év december'!$A$2:$CP$214"}</definedName>
    <definedName name="_cp4" localSheetId="28" hidden="1">{"'előző év december'!$A$2:$CP$214"}</definedName>
    <definedName name="_cp4" localSheetId="20" hidden="1">{"'előző év december'!$A$2:$CP$214"}</definedName>
    <definedName name="_cp4" hidden="1">{"'előző év december'!$A$2:$CP$214"}</definedName>
    <definedName name="_cp5" localSheetId="19" hidden="1">{"'előző év december'!$A$2:$CP$214"}</definedName>
    <definedName name="_cp5" localSheetId="28" hidden="1">{"'előző év december'!$A$2:$CP$214"}</definedName>
    <definedName name="_cp5" localSheetId="20" hidden="1">{"'előző év december'!$A$2:$CP$214"}</definedName>
    <definedName name="_cp5" hidden="1">{"'előző év december'!$A$2:$CP$214"}</definedName>
    <definedName name="_cp7" localSheetId="19" hidden="1">{"'előző év december'!$A$2:$CP$214"}</definedName>
    <definedName name="_cp7" localSheetId="28" hidden="1">{"'előző év december'!$A$2:$CP$214"}</definedName>
    <definedName name="_cp7" localSheetId="20" hidden="1">{"'előző év december'!$A$2:$CP$214"}</definedName>
    <definedName name="_cp7" hidden="1">{"'előző év december'!$A$2:$CP$214"}</definedName>
    <definedName name="_cp8" localSheetId="19" hidden="1">{"'előző év december'!$A$2:$CP$214"}</definedName>
    <definedName name="_cp8" localSheetId="28" hidden="1">{"'előző év december'!$A$2:$CP$214"}</definedName>
    <definedName name="_cp8" localSheetId="20" hidden="1">{"'előző év december'!$A$2:$CP$214"}</definedName>
    <definedName name="_cp8" hidden="1">{"'előző év december'!$A$2:$CP$214"}</definedName>
    <definedName name="_cp9" localSheetId="19" hidden="1">{"'előző év december'!$A$2:$CP$214"}</definedName>
    <definedName name="_cp9" localSheetId="28" hidden="1">{"'előző év december'!$A$2:$CP$214"}</definedName>
    <definedName name="_cp9" localSheetId="20" hidden="1">{"'előző év december'!$A$2:$CP$214"}</definedName>
    <definedName name="_cp9" hidden="1">{"'előző év december'!$A$2:$CP$214"}</definedName>
    <definedName name="_cpr2" localSheetId="19" hidden="1">{"'előző év december'!$A$2:$CP$214"}</definedName>
    <definedName name="_cpr2" localSheetId="28" hidden="1">{"'előző év december'!$A$2:$CP$214"}</definedName>
    <definedName name="_cpr2" localSheetId="20" hidden="1">{"'előző év december'!$A$2:$CP$214"}</definedName>
    <definedName name="_cpr2" hidden="1">{"'előző év december'!$A$2:$CP$214"}</definedName>
    <definedName name="_cpr4" localSheetId="19" hidden="1">{"'előző év december'!$A$2:$CP$214"}</definedName>
    <definedName name="_cpr4" localSheetId="28" hidden="1">{"'előző év december'!$A$2:$CP$214"}</definedName>
    <definedName name="_cpr4" localSheetId="20" hidden="1">{"'előző év december'!$A$2:$CP$214"}</definedName>
    <definedName name="_cpr4" hidden="1">{"'előző év december'!$A$2:$CP$214"}</definedName>
    <definedName name="_dat1" localSheetId="19">#REF!</definedName>
    <definedName name="_dat1">#REF!</definedName>
    <definedName name="_dat2" localSheetId="19">'G1,G2'!#REF!</definedName>
    <definedName name="_dat2" localSheetId="20">#REF!</definedName>
    <definedName name="_dat2">#REF!</definedName>
    <definedName name="_dat3" localSheetId="19">'G1,G2'!#REF!</definedName>
    <definedName name="_dat3">#REF!</definedName>
    <definedName name="_dat5" localSheetId="19">'G1,G2'!#REF!</definedName>
    <definedName name="_dat5">#REF!</definedName>
    <definedName name="_DAT7" localSheetId="19">#REF!</definedName>
    <definedName name="_DAT7">#REF!</definedName>
    <definedName name="_DAT8" localSheetId="19">#REF!</definedName>
    <definedName name="_DAT8">#REF!</definedName>
    <definedName name="_Dist_Bin" localSheetId="19" hidden="1">'G1,G2'!#REF!</definedName>
    <definedName name="_Dist_Bin" localSheetId="20" hidden="1">#REF!</definedName>
    <definedName name="_Dist_Bin" hidden="1">#REF!</definedName>
    <definedName name="_Dist_Values" localSheetId="19" hidden="1">'G1,G2'!#REF!</definedName>
    <definedName name="_Dist_Values" hidden="1">#REF!</definedName>
    <definedName name="_ECB18" localSheetId="19">#REF!</definedName>
    <definedName name="_ECB18">#REF!</definedName>
    <definedName name="_ECB19" localSheetId="19">#REF!</definedName>
    <definedName name="_ECB19">#REF!</definedName>
    <definedName name="_ECB20" localSheetId="19">#REF!</definedName>
    <definedName name="_ECB20">#REF!</definedName>
    <definedName name="_EXP5" localSheetId="19">#REF!</definedName>
    <definedName name="_EXP5">#REF!</definedName>
    <definedName name="_EXP6" localSheetId="19">#REF!</definedName>
    <definedName name="_EXP6">#REF!</definedName>
    <definedName name="_EXP7" localSheetId="19">#REF!</definedName>
    <definedName name="_EXP7">#REF!</definedName>
    <definedName name="_EXP9" localSheetId="19">#REF!</definedName>
    <definedName name="_EXP9">#REF!</definedName>
    <definedName name="_Fill" localSheetId="19" hidden="1">'G1,G2'!#REF!</definedName>
    <definedName name="_Fill" hidden="1">#REF!</definedName>
    <definedName name="_Fill1" localSheetId="19" hidden="1">'G1,G2'!#REF!</definedName>
    <definedName name="_Fill1" hidden="1">#REF!</definedName>
    <definedName name="_Filler" localSheetId="19" hidden="1">#REF!</definedName>
    <definedName name="_Filler" hidden="1">#REF!</definedName>
    <definedName name="_xlnm._FilterDatabase" localSheetId="19" hidden="1">'G1,G2'!#REF!</definedName>
    <definedName name="_xlnm._FilterDatabase" localSheetId="14" hidden="1">'T14'!$A$2:$C$72</definedName>
    <definedName name="_xlnm._FilterDatabase" localSheetId="18" hidden="1">'T18'!$A$2:$L$2924</definedName>
    <definedName name="_xlnm._FilterDatabase" hidden="1">#REF!</definedName>
    <definedName name="_CHF18" localSheetId="19">'G1,G2'!#REF!</definedName>
    <definedName name="_CHF18">#REF!</definedName>
    <definedName name="_IMP10" localSheetId="19">'G1,G2'!#REF!</definedName>
    <definedName name="_IMP10" localSheetId="20">#REF!</definedName>
    <definedName name="_IMP10">#REF!</definedName>
    <definedName name="_IMP2" localSheetId="19">'G1,G2'!#REF!</definedName>
    <definedName name="_IMP2">#REF!</definedName>
    <definedName name="_IMP4" localSheetId="19">'G1,G2'!#REF!</definedName>
    <definedName name="_IMP4">#REF!</definedName>
    <definedName name="_IMP6" localSheetId="19">#REF!</definedName>
    <definedName name="_IMP6">#REF!</definedName>
    <definedName name="_IMP7" localSheetId="19">#REF!</definedName>
    <definedName name="_IMP7">#REF!</definedName>
    <definedName name="_IMP8" localSheetId="19">#REF!</definedName>
    <definedName name="_IMP8">#REF!</definedName>
    <definedName name="_JPY18" localSheetId="19">#REF!</definedName>
    <definedName name="_JPY18">#REF!</definedName>
    <definedName name="_JPY19" localSheetId="19">#REF!</definedName>
    <definedName name="_JPY19">#REF!</definedName>
    <definedName name="_JPY20" localSheetId="19">#REF!</definedName>
    <definedName name="_JPY20">#REF!</definedName>
    <definedName name="_Key1" localSheetId="19" hidden="1">'G1,G2'!#REF!</definedName>
    <definedName name="_Key1" hidden="1">#REF!</definedName>
    <definedName name="_Key2" localSheetId="19" hidden="1">'G1,G2'!#REF!</definedName>
    <definedName name="_Key2" hidden="1">#REF!</definedName>
    <definedName name="_MTS2" localSheetId="19">#REF!</definedName>
    <definedName name="_MTS2">#REF!</definedName>
    <definedName name="_Order1" localSheetId="19" hidden="1">255</definedName>
    <definedName name="_Order1" localSheetId="28" hidden="1">0</definedName>
    <definedName name="_Order1" hidden="1">255</definedName>
    <definedName name="_Order2" localSheetId="19" hidden="1">255</definedName>
    <definedName name="_Order2" localSheetId="28" hidden="1">0</definedName>
    <definedName name="_Order2" hidden="1">255</definedName>
    <definedName name="_OUT1" localSheetId="19">'G1,G2'!#REF!</definedName>
    <definedName name="_OUT1">#REF!</definedName>
    <definedName name="_OUT2" localSheetId="19">'G1,G2'!#REF!</definedName>
    <definedName name="_OUT2">#REF!</definedName>
    <definedName name="_PAG2" localSheetId="19">'G1,G2'!#REF!</definedName>
    <definedName name="_PAG2">#REF!</definedName>
    <definedName name="_PAG3" localSheetId="19">'G1,G2'!#REF!</definedName>
    <definedName name="_PAG3">#REF!</definedName>
    <definedName name="_PAG4" localSheetId="19">#REF!</definedName>
    <definedName name="_PAG4">#REF!</definedName>
    <definedName name="_PAG5" localSheetId="19">#REF!</definedName>
    <definedName name="_PAG5">#REF!</definedName>
    <definedName name="_PAG6" localSheetId="19">#REF!</definedName>
    <definedName name="_PAG6">#REF!</definedName>
    <definedName name="_PAG7" localSheetId="19">'G1,G2'!#REF!</definedName>
    <definedName name="_PAG7" localSheetId="20">#REF!</definedName>
    <definedName name="_PAG7">#REF!</definedName>
    <definedName name="_Parse_Out" localSheetId="19" hidden="1">'G1,G2'!#REF!</definedName>
    <definedName name="_Parse_Out" hidden="1">#REF!</definedName>
    <definedName name="_preSTT" localSheetId="19">#REF!</definedName>
    <definedName name="_preSTT">#REF!</definedName>
    <definedName name="_pro2001" localSheetId="19">#REF!</definedName>
    <definedName name="_pro2001">#REF!</definedName>
    <definedName name="_r13" localSheetId="19">'G1,G2'!#REF!</definedName>
    <definedName name="_r13">#REF!</definedName>
    <definedName name="_r14" localSheetId="19">'G1,G2'!#REF!</definedName>
    <definedName name="_r14">#REF!</definedName>
    <definedName name="_r18" localSheetId="19">'G1,G2'!#REF!</definedName>
    <definedName name="_r18">#REF!</definedName>
    <definedName name="_r19" localSheetId="19">'G1,G2'!#REF!</definedName>
    <definedName name="_r19">#REF!</definedName>
    <definedName name="_r20" localSheetId="19">'G1,G2'!#REF!</definedName>
    <definedName name="_r20">#REF!</definedName>
    <definedName name="_Ref102135425" localSheetId="21">'G4'!$X$3</definedName>
    <definedName name="_Regression_Int" hidden="1">1</definedName>
    <definedName name="_Regression_Out" localSheetId="19" hidden="1">'G1,G2'!#REF!</definedName>
    <definedName name="_Regression_Out" hidden="1">#REF!</definedName>
    <definedName name="_Regression_X" localSheetId="19" hidden="1">'G1,G2'!#REF!</definedName>
    <definedName name="_Regression_X" hidden="1">#REF!</definedName>
    <definedName name="_Regression_Y" localSheetId="19" hidden="1">'G1,G2'!#REF!</definedName>
    <definedName name="_Regression_Y" hidden="1">#REF!</definedName>
    <definedName name="_RES2" localSheetId="19">#REF!</definedName>
    <definedName name="_RES2">#REF!</definedName>
    <definedName name="_rok2011" localSheetId="19">#REF!</definedName>
    <definedName name="_rok2011">#REF!</definedName>
    <definedName name="_rozp" localSheetId="19" hidden="1">#REF!</definedName>
    <definedName name="_rozp" hidden="1">#REF!</definedName>
    <definedName name="_RULC" localSheetId="19">#REF!</definedName>
    <definedName name="_RULC">#REF!</definedName>
    <definedName name="_Sort" localSheetId="19" hidden="1">'G1,G2'!#REF!</definedName>
    <definedName name="_Sort" localSheetId="20" hidden="1">#REF!</definedName>
    <definedName name="_Sort" hidden="1">#REF!</definedName>
    <definedName name="_TAB1" localSheetId="19">'G1,G2'!#REF!</definedName>
    <definedName name="_TAB1">#REF!</definedName>
    <definedName name="_TAB10" localSheetId="19">#REF!</definedName>
    <definedName name="_TAB10">#REF!</definedName>
    <definedName name="_TAB12" localSheetId="19">#REF!</definedName>
    <definedName name="_TAB12">#REF!</definedName>
    <definedName name="_Tab19" localSheetId="19">#REF!</definedName>
    <definedName name="_Tab19">#REF!</definedName>
    <definedName name="_TAB2" localSheetId="19">#REF!</definedName>
    <definedName name="_TAB2">#REF!</definedName>
    <definedName name="_Tab20" localSheetId="19">#REF!</definedName>
    <definedName name="_Tab20">#REF!</definedName>
    <definedName name="_Tab21" localSheetId="19">#REF!</definedName>
    <definedName name="_Tab21">#REF!</definedName>
    <definedName name="_Tab22" localSheetId="19">#REF!</definedName>
    <definedName name="_Tab22">#REF!</definedName>
    <definedName name="_Tab23" localSheetId="19">#REF!</definedName>
    <definedName name="_Tab23">#REF!</definedName>
    <definedName name="_Tab24" localSheetId="19">#REF!</definedName>
    <definedName name="_Tab24">#REF!</definedName>
    <definedName name="_Tab26" localSheetId="19">#REF!</definedName>
    <definedName name="_Tab26">#REF!</definedName>
    <definedName name="_Tab27" localSheetId="19">#REF!</definedName>
    <definedName name="_Tab27">#REF!</definedName>
    <definedName name="_Tab28" localSheetId="19">#REF!</definedName>
    <definedName name="_Tab28">#REF!</definedName>
    <definedName name="_Tab29" localSheetId="19">#REF!</definedName>
    <definedName name="_Tab29">#REF!</definedName>
    <definedName name="_TAB3" localSheetId="19">#REF!</definedName>
    <definedName name="_TAB3">#REF!</definedName>
    <definedName name="_Tab30" localSheetId="19">#REF!</definedName>
    <definedName name="_Tab30">#REF!</definedName>
    <definedName name="_Tab31" localSheetId="19">#REF!</definedName>
    <definedName name="_Tab31">#REF!</definedName>
    <definedName name="_Tab32" localSheetId="19">#REF!</definedName>
    <definedName name="_Tab32">#REF!</definedName>
    <definedName name="_Tab33" localSheetId="19">#REF!</definedName>
    <definedName name="_Tab33">#REF!</definedName>
    <definedName name="_Tab34" localSheetId="19">#REF!</definedName>
    <definedName name="_Tab34">#REF!</definedName>
    <definedName name="_Tab35" localSheetId="19">#REF!</definedName>
    <definedName name="_Tab35">#REF!</definedName>
    <definedName name="_TAB4" localSheetId="19">#REF!</definedName>
    <definedName name="_TAB4">#REF!</definedName>
    <definedName name="_TAB5" localSheetId="19">#REF!</definedName>
    <definedName name="_TAB5">#REF!</definedName>
    <definedName name="_Tab52" localSheetId="19">#REF!</definedName>
    <definedName name="_Tab52">#REF!</definedName>
    <definedName name="_Tab58" localSheetId="19">#REF!</definedName>
    <definedName name="_Tab58">#REF!</definedName>
    <definedName name="_tab6" localSheetId="19">#REF!</definedName>
    <definedName name="_tab6">#REF!</definedName>
    <definedName name="_TAB7" localSheetId="19">#REF!</definedName>
    <definedName name="_TAB7">#REF!</definedName>
    <definedName name="_TAB8" localSheetId="19">#REF!</definedName>
    <definedName name="_TAB8">#REF!</definedName>
    <definedName name="_tab9" localSheetId="19">#REF!</definedName>
    <definedName name="_tab9">#REF!</definedName>
    <definedName name="_TB41" localSheetId="19">#REF!</definedName>
    <definedName name="_TB41">#REF!</definedName>
    <definedName name="_tis373" localSheetId="19">#REF!</definedName>
    <definedName name="_tis373">#REF!</definedName>
    <definedName name="_Toc16691985" localSheetId="9">'T9'!#REF!</definedName>
    <definedName name="_Toc175064718" localSheetId="29">'G12'!$A$1</definedName>
    <definedName name="_Toc206160970" localSheetId="4">'T4'!#REF!</definedName>
    <definedName name="_Toc206160972" localSheetId="6">'T6'!$A$1</definedName>
    <definedName name="_Toc206160974" localSheetId="7">'T7'!$A$2</definedName>
    <definedName name="_Toc207034168" localSheetId="7">'T7'!$A$1</definedName>
    <definedName name="_Toc237588361" localSheetId="3">'T3'!$A$1</definedName>
    <definedName name="_Toc237588364" localSheetId="6">'T6'!#REF!</definedName>
    <definedName name="_Toc237618747" localSheetId="1">'T1'!$A$1</definedName>
    <definedName name="_Toc237618748" localSheetId="2">'T2'!$A$1</definedName>
    <definedName name="_Toc237618750" localSheetId="4">'T4'!$A$1</definedName>
    <definedName name="_Toc70569873" localSheetId="19">'G1,G2'!#REF!</definedName>
    <definedName name="_Toc80215759" localSheetId="6">'T6'!#REF!</definedName>
    <definedName name="_Toc80215761" localSheetId="8">'T8'!#REF!</definedName>
    <definedName name="_Toc80215762" localSheetId="9">'T9'!$A$1</definedName>
    <definedName name="_UD2" localSheetId="19">'G1,G2'!#REF!</definedName>
    <definedName name="_UD2">#REF!</definedName>
    <definedName name="_USD18" localSheetId="19">'G1,G2'!#REF!</definedName>
    <definedName name="_USD18">#REF!</definedName>
    <definedName name="_USD19" localSheetId="19">'G1,G2'!#REF!</definedName>
    <definedName name="_USD19">#REF!</definedName>
    <definedName name="_WEO1" localSheetId="19">'G1,G2'!#REF!</definedName>
    <definedName name="_WEO1" localSheetId="20">#REF!</definedName>
    <definedName name="_WEO1">#REF!</definedName>
    <definedName name="_WEO2" localSheetId="19">'G1,G2'!#REF!</definedName>
    <definedName name="_WEO2">#REF!</definedName>
    <definedName name="a" localSheetId="19">'G1,G2'!#REF!</definedName>
    <definedName name="a">#REF!</definedName>
    <definedName name="aa" localSheetId="19">#REF!</definedName>
    <definedName name="aa">#REF!</definedName>
    <definedName name="aaa" localSheetId="19">#REF!</definedName>
    <definedName name="aaa">#REF!</definedName>
    <definedName name="aaaaaaa" localSheetId="19">#REF!</definedName>
    <definedName name="aaaaaaa">#REF!</definedName>
    <definedName name="aaaaaaaaaa" localSheetId="19">'G1,G2'!#REF!</definedName>
    <definedName name="aaaaaaaaaa">#REF!</definedName>
    <definedName name="aaaaaaaaaaaaaa" localSheetId="19">'G1,G2'!#REF!</definedName>
    <definedName name="aaaaaaaaaaaaaa" localSheetId="20">#REF!</definedName>
    <definedName name="aaaaaaaaaaaaaa">#REF!</definedName>
    <definedName name="aas" localSheetId="19">#REF!</definedName>
    <definedName name="aas">#REF!</definedName>
    <definedName name="abc" localSheetId="19">'G1,G2'!#REF!</definedName>
    <definedName name="abc">#REF!</definedName>
    <definedName name="abcd" localSheetId="19">#REF!</definedName>
    <definedName name="abcd">#REF!</definedName>
    <definedName name="ACwvu.PLA1." localSheetId="19" hidden="1">'G1,G2'!#REF!</definedName>
    <definedName name="ACwvu.PLA1." localSheetId="20" hidden="1">#REF!</definedName>
    <definedName name="ACwvu.PLA1." hidden="1">#REF!</definedName>
    <definedName name="ACwvu.PLA2." localSheetId="19" hidden="1">#REF!</definedName>
    <definedName name="ACwvu.PLA2." hidden="1">#REF!</definedName>
    <definedName name="ad" localSheetId="19">#REF!</definedName>
    <definedName name="ad">#REF!</definedName>
    <definedName name="adresa" localSheetId="19">#REF!</definedName>
    <definedName name="adresa">#REF!</definedName>
    <definedName name="Aktiva" localSheetId="19">'G1,G2'!#REF!</definedName>
    <definedName name="Aktiva">#REF!</definedName>
    <definedName name="Ala" localSheetId="19">'G1,G2'!#REF!</definedName>
    <definedName name="Ala">#REF!</definedName>
    <definedName name="aloha" localSheetId="19" hidden="1">'G1,G2'!#REF!</definedName>
    <definedName name="aloha" hidden="1">#REF!</definedName>
    <definedName name="ANNUALNOM" localSheetId="19">'G1,G2'!#REF!</definedName>
    <definedName name="ANNUALNOM">#REF!</definedName>
    <definedName name="anscount" hidden="1">1</definedName>
    <definedName name="as" localSheetId="19">#REF!</definedName>
    <definedName name="as">#REF!</definedName>
    <definedName name="asd" localSheetId="19">Počet klientov-'G1,G2'!#REF!</definedName>
    <definedName name="asd">Počet klientov-#REF!</definedName>
    <definedName name="asdfasd" localSheetId="19" hidden="1">{"'előző év december'!$A$2:$CP$214"}</definedName>
    <definedName name="asdfasd" localSheetId="28" hidden="1">{"'előző év december'!$A$2:$CP$214"}</definedName>
    <definedName name="asdfasd" localSheetId="20" hidden="1">{"'előző év december'!$A$2:$CP$214"}</definedName>
    <definedName name="asdfasd" hidden="1">{"'előző év december'!$A$2:$CP$214"}</definedName>
    <definedName name="ASSUM" localSheetId="19">#REF!</definedName>
    <definedName name="ASSUM">#REF!</definedName>
    <definedName name="ASSUMB" localSheetId="19">#REF!</definedName>
    <definedName name="ASSUMB">#REF!</definedName>
    <definedName name="atrade" localSheetId="19">'G1,G2'!#REF!</definedName>
    <definedName name="atrade" localSheetId="20">#REF!</definedName>
    <definedName name="atrade">#REF!</definedName>
    <definedName name="b" localSheetId="19">'G1,G2'!#REF!</definedName>
    <definedName name="b" localSheetId="20">#REF!</definedName>
    <definedName name="b">#REF!</definedName>
    <definedName name="BAKLANBOPB" localSheetId="19">'G1,G2'!#REF!</definedName>
    <definedName name="BAKLANBOPB">#REF!</definedName>
    <definedName name="BAKLANDEBT2B" localSheetId="19">'G1,G2'!#REF!</definedName>
    <definedName name="BAKLANDEBT2B">#REF!</definedName>
    <definedName name="BAKLDEBT1B" localSheetId="19">#REF!</definedName>
    <definedName name="BAKLDEBT1B">#REF!</definedName>
    <definedName name="BASDAT" localSheetId="19">#REF!</definedName>
    <definedName name="BASDAT">#REF!</definedName>
    <definedName name="bb" localSheetId="19" hidden="1">{"Riqfin97",#N/A,FALSE,"Tran";"Riqfinpro",#N/A,FALSE,"Tran"}</definedName>
    <definedName name="bb" localSheetId="28" hidden="1">{"Riqfin97",#N/A,FALSE,"Tran";"Riqfinpro",#N/A,FALSE,"Tran"}</definedName>
    <definedName name="bb" localSheetId="20" hidden="1">{"Riqfin97",#N/A,FALSE,"Tran";"Riqfinpro",#N/A,FALSE,"Tran"}</definedName>
    <definedName name="bb" hidden="1">{"Riqfin97",#N/A,FALSE,"Tran";"Riqfinpro",#N/A,FALSE,"Tran"}</definedName>
    <definedName name="bbb" localSheetId="19" hidden="1">{"Riqfin97",#N/A,FALSE,"Tran";"Riqfinpro",#N/A,FALSE,"Tran"}</definedName>
    <definedName name="bbb" localSheetId="28" hidden="1">{"Riqfin97",#N/A,FALSE,"Tran";"Riqfinpro",#N/A,FALSE,"Tran"}</definedName>
    <definedName name="bbb" localSheetId="20" hidden="1">{"Riqfin97",#N/A,FALSE,"Tran";"Riqfinpro",#N/A,FALSE,"Tran"}</definedName>
    <definedName name="bbb" hidden="1">{"Riqfin97",#N/A,FALSE,"Tran";"Riqfinpro",#N/A,FALSE,"Tran"}</definedName>
    <definedName name="bbbbbbbbbbbbbb" localSheetId="19">'G1,G2'!#REF!</definedName>
    <definedName name="bbbbbbbbbbbbbb" localSheetId="20">#REF!</definedName>
    <definedName name="bbbbbbbbbbbbbb">#REF!</definedName>
    <definedName name="BCA">#N/A</definedName>
    <definedName name="BCA_GDP">#N/A</definedName>
    <definedName name="BE">#N/A</definedName>
    <definedName name="BEA" localSheetId="19">'G1,G2'!#REF!</definedName>
    <definedName name="BEA">#REF!</definedName>
    <definedName name="BEAI">#N/A</definedName>
    <definedName name="BEAIB">#N/A</definedName>
    <definedName name="BEAIG">#N/A</definedName>
    <definedName name="BEAP">#N/A</definedName>
    <definedName name="BEAPB">#N/A</definedName>
    <definedName name="BEAPG">#N/A</definedName>
    <definedName name="beata" localSheetId="19">'G1,G2'!#REF!</definedName>
    <definedName name="beata">#REF!</definedName>
    <definedName name="BEDE" localSheetId="19">'G1,G2'!#REF!</definedName>
    <definedName name="BEDE" localSheetId="20">#REF!</definedName>
    <definedName name="BEDE">#REF!</definedName>
    <definedName name="BER" localSheetId="19">'G1,G2'!#REF!</definedName>
    <definedName name="BER" localSheetId="20">#REF!</definedName>
    <definedName name="BER">#REF!</definedName>
    <definedName name="BERI">#N/A</definedName>
    <definedName name="BERIB">#N/A</definedName>
    <definedName name="BERIG">#N/A</definedName>
    <definedName name="BERP">#N/A</definedName>
    <definedName name="BERPB">#N/A</definedName>
    <definedName name="BERPG">#N/A</definedName>
    <definedName name="Beta" localSheetId="19">'G1,G2'!#REF!</definedName>
    <definedName name="Beta">#REF!</definedName>
    <definedName name="BF">#N/A</definedName>
    <definedName name="BFD" localSheetId="19">'G1,G2'!#REF!</definedName>
    <definedName name="BFD" localSheetId="20">#REF!</definedName>
    <definedName name="BFD">#REF!</definedName>
    <definedName name="BFDI" localSheetId="19">'G1,G2'!#REF!</definedName>
    <definedName name="BFDI">#REF!</definedName>
    <definedName name="bfftsy" localSheetId="19" hidden="1">'G1,G2'!#REF!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 localSheetId="19">'G1,G2'!#REF!</definedName>
    <definedName name="BFLD_DF" localSheetId="20">#REF!</definedName>
    <definedName name="BFLD_DF">#REF!</definedName>
    <definedName name="BFLG">#N/A</definedName>
    <definedName name="BFLG_D">#N/A</definedName>
    <definedName name="BFLG_DF">#N/A</definedName>
    <definedName name="BFO" localSheetId="19">'G1,G2'!#REF!</definedName>
    <definedName name="BFO">#REF!</definedName>
    <definedName name="BFOA" localSheetId="19">'G1,G2'!#REF!</definedName>
    <definedName name="BFOA">#REF!</definedName>
    <definedName name="BFOAG" localSheetId="19">'G1,G2'!#REF!</definedName>
    <definedName name="BFOAG">#REF!</definedName>
    <definedName name="BFOG" localSheetId="19">'G1,G2'!#REF!</definedName>
    <definedName name="BFOG">#REF!</definedName>
    <definedName name="BFOL" localSheetId="19">'G1,G2'!#REF!</definedName>
    <definedName name="BFOL">#REF!</definedName>
    <definedName name="BFOL_B" localSheetId="19">#REF!</definedName>
    <definedName name="BFOL_B">#REF!</definedName>
    <definedName name="BFOL_G" localSheetId="19">#REF!</definedName>
    <definedName name="BFOL_G">#REF!</definedName>
    <definedName name="BFOLG" localSheetId="19">#REF!</definedName>
    <definedName name="BFOLG">#REF!</definedName>
    <definedName name="BFP" localSheetId="19">#REF!</definedName>
    <definedName name="BFP">#REF!</definedName>
    <definedName name="BFPA" localSheetId="19">#REF!</definedName>
    <definedName name="BFPA">#REF!</definedName>
    <definedName name="BFPAG" localSheetId="19">#REF!</definedName>
    <definedName name="BFPAG">#REF!</definedName>
    <definedName name="BFPG" localSheetId="19">#REF!</definedName>
    <definedName name="BFPG">#REF!</definedName>
    <definedName name="BFPL" localSheetId="19">#REF!</definedName>
    <definedName name="BFPL">#REF!</definedName>
    <definedName name="BFPLD" localSheetId="19">#REF!</definedName>
    <definedName name="BFPLD">#REF!</definedName>
    <definedName name="BFPLDG" localSheetId="19">#REF!</definedName>
    <definedName name="BFPLDG">#REF!</definedName>
    <definedName name="BFPLE" localSheetId="19">#REF!</definedName>
    <definedName name="BFPLE">#REF!</definedName>
    <definedName name="BFRA">#N/A</definedName>
    <definedName name="bfsdhtr" localSheetId="19" hidden="1">'G1,G2'!#REF!</definedName>
    <definedName name="bfsdhtr" hidden="1">#REF!</definedName>
    <definedName name="BGS" localSheetId="19">#REF!</definedName>
    <definedName name="BGS">#REF!</definedName>
    <definedName name="BI">#N/A</definedName>
    <definedName name="BID" localSheetId="19">#REF!</definedName>
    <definedName name="BID">#REF!</definedName>
    <definedName name="BK">#N/A</definedName>
    <definedName name="BKF">#N/A</definedName>
    <definedName name="BLPH1" localSheetId="19" hidden="1">'G1,G2'!#REF!</definedName>
    <definedName name="BLPH1" hidden="1">#REF!</definedName>
    <definedName name="BLPH2" localSheetId="19" hidden="1">'G1,G2'!#REF!</definedName>
    <definedName name="BLPH2" hidden="1">#REF!</definedName>
    <definedName name="BLPH3" localSheetId="19" hidden="1">'G1,G2'!#REF!</definedName>
    <definedName name="BLPH3" hidden="1">#REF!</definedName>
    <definedName name="BLPH4" localSheetId="19" hidden="1">#REF!</definedName>
    <definedName name="BLPH4" hidden="1">#REF!</definedName>
    <definedName name="BLPH5" localSheetId="19" hidden="1">#REF!</definedName>
    <definedName name="BLPH5" hidden="1">#REF!</definedName>
    <definedName name="BLPH6" localSheetId="19" hidden="1">#REF!</definedName>
    <definedName name="BLPH6" hidden="1">#REF!</definedName>
    <definedName name="BLPH7" localSheetId="19" hidden="1">#REF!</definedName>
    <definedName name="BLPH7" hidden="1">#REF!</definedName>
    <definedName name="BLPH8" localSheetId="19" hidden="1">#REF!</definedName>
    <definedName name="BLPH8" hidden="1">#REF!</definedName>
    <definedName name="BMG" localSheetId="19">#REF!</definedName>
    <definedName name="BMG">#REF!</definedName>
    <definedName name="BMII">#N/A</definedName>
    <definedName name="BMIIB">#N/A</definedName>
    <definedName name="BMIIG">#N/A</definedName>
    <definedName name="BMS" localSheetId="19">'G1,G2'!#REF!</definedName>
    <definedName name="BMS">#REF!</definedName>
    <definedName name="bn" localSheetId="19" hidden="1">{"'előző év december'!$A$2:$CP$214"}</definedName>
    <definedName name="bn" localSheetId="28" hidden="1">{"'előző év december'!$A$2:$CP$214"}</definedName>
    <definedName name="bn" localSheetId="20" hidden="1">{"'előző év december'!$A$2:$CP$214"}</definedName>
    <definedName name="bn" hidden="1">{"'előző év december'!$A$2:$CP$214"}</definedName>
    <definedName name="Bolivia" localSheetId="19">#REF!</definedName>
    <definedName name="Bolivia">#REF!</definedName>
    <definedName name="BOP">#N/A</definedName>
    <definedName name="BOPB" localSheetId="19">'G1,G2'!#REF!</definedName>
    <definedName name="BOPB">#REF!</definedName>
    <definedName name="BOPMEMOB" localSheetId="19">'G1,G2'!#REF!</definedName>
    <definedName name="BOPMEMOB">#REF!</definedName>
    <definedName name="bracket_2" localSheetId="19">'G1,G2'!#REF!</definedName>
    <definedName name="bracket_2">#REF!</definedName>
    <definedName name="BRASS" localSheetId="19">'G1,G2'!#REF!</definedName>
    <definedName name="BRASS">#REF!</definedName>
    <definedName name="Brazil" localSheetId="19">'G1,G2'!#REF!</definedName>
    <definedName name="Brazil">#REF!</definedName>
    <definedName name="btbtrbtrbtr" localSheetId="19">'G1,G2'!#REF!</definedName>
    <definedName name="btbtrbtrbtr">#REF!</definedName>
    <definedName name="btebrtfwbrtewwbtre" localSheetId="19">'G1,G2'!#REF!</definedName>
    <definedName name="btebrtfwbrtewwbtre">#REF!</definedName>
    <definedName name="btgbtrbrtbrtbtr" localSheetId="19">#REF!</definedName>
    <definedName name="btgbtrbrtbrtbtr">#REF!</definedName>
    <definedName name="BTR" localSheetId="19">'G1,G2'!#REF!</definedName>
    <definedName name="BTR" localSheetId="20">#REF!</definedName>
    <definedName name="BTR">#REF!</definedName>
    <definedName name="btrbtrbtrbtrb" localSheetId="19">#REF!</definedName>
    <definedName name="btrbtrbtrbtrb">#REF!</definedName>
    <definedName name="BTRG" localSheetId="19">'G1,G2'!#REF!</definedName>
    <definedName name="BTRG">#REF!</definedName>
    <definedName name="BUDGET" localSheetId="19">'G1,G2'!#REF!</definedName>
    <definedName name="BUDGET">#REF!</definedName>
    <definedName name="Budget_expenditure" localSheetId="19">'G1,G2'!#REF!</definedName>
    <definedName name="Budget_expenditure">#REF!</definedName>
    <definedName name="Budget_revenue" localSheetId="19">'G1,G2'!#REF!</definedName>
    <definedName name="Budget_revenue">#REF!</definedName>
    <definedName name="BXG" localSheetId="19">#REF!</definedName>
    <definedName name="BXG">#REF!</definedName>
    <definedName name="BXS" localSheetId="19">'G1,G2'!#REF!</definedName>
    <definedName name="BXS">#REF!</definedName>
    <definedName name="BXTSAq" localSheetId="19">'G1,G2'!#REF!</definedName>
    <definedName name="BXTSAq">#REF!</definedName>
    <definedName name="CalcMCV_4" localSheetId="19">'G1,G2'!#REF!</definedName>
    <definedName name="CalcMCV_4">#REF!</definedName>
    <definedName name="calcNGS_NGDP">#N/A</definedName>
    <definedName name="CAPACCB" localSheetId="19">'G1,G2'!#REF!</definedName>
    <definedName name="CAPACCB">#REF!</definedName>
    <definedName name="cc" localSheetId="19" hidden="1">{"Riqfin97",#N/A,FALSE,"Tran";"Riqfinpro",#N/A,FALSE,"Tran"}</definedName>
    <definedName name="cc" localSheetId="28" hidden="1">{"Riqfin97",#N/A,FALSE,"Tran";"Riqfinpro",#N/A,FALSE,"Tran"}</definedName>
    <definedName name="cc" localSheetId="20" hidden="1">{"Riqfin97",#N/A,FALSE,"Tran";"Riqfinpro",#N/A,FALSE,"Tran"}</definedName>
    <definedName name="cc" hidden="1">{"Riqfin97",#N/A,FALSE,"Tran";"Riqfinpro",#N/A,FALSE,"Tran"}</definedName>
    <definedName name="ccc" localSheetId="19" hidden="1">{"Riqfin97",#N/A,FALSE,"Tran";"Riqfinpro",#N/A,FALSE,"Tran"}</definedName>
    <definedName name="ccc" localSheetId="28" hidden="1">{"Riqfin97",#N/A,FALSE,"Tran";"Riqfinpro",#N/A,FALSE,"Tran"}</definedName>
    <definedName name="ccc" localSheetId="20" hidden="1">{"Riqfin97",#N/A,FALSE,"Tran";"Riqfinpro",#N/A,FALSE,"Tran"}</definedName>
    <definedName name="ccc" hidden="1">{"Riqfin97",#N/A,FALSE,"Tran";"Riqfinpro",#N/A,FALSE,"Tran"}</definedName>
    <definedName name="cccc">[1]!bbbbbbbbbbbbbb</definedName>
    <definedName name="CCODE" localSheetId="19">'G1,G2'!#REF!</definedName>
    <definedName name="CCODE">#REF!</definedName>
    <definedName name="cgb" localSheetId="19">'G1,G2'!#REF!</definedName>
    <definedName name="cgb">#REF!</definedName>
    <definedName name="cge" localSheetId="19">'G1,G2'!#REF!</definedName>
    <definedName name="cge">#REF!</definedName>
    <definedName name="cgr" localSheetId="19">#REF!</definedName>
    <definedName name="cgr">#REF!</definedName>
    <definedName name="cisDUTV" localSheetId="19">#REF!</definedName>
    <definedName name="cisDUTV">#REF!</definedName>
    <definedName name="cisDUTV3Nazov" localSheetId="19">#REF!</definedName>
    <definedName name="cisDUTV3Nazov">#REF!</definedName>
    <definedName name="cisDUTVNazov" localSheetId="19">#REF!</definedName>
    <definedName name="cisDUTVNazov">#REF!</definedName>
    <definedName name="cisNAKL" localSheetId="19">#REF!</definedName>
    <definedName name="cisNAKL">#REF!</definedName>
    <definedName name="cisNAKL4103NazovA" localSheetId="19">#REF!</definedName>
    <definedName name="cisNAKL4103NazovA">#REF!</definedName>
    <definedName name="cisNAKLNazovA" localSheetId="19">#REF!</definedName>
    <definedName name="cisNAKLNazovA">#REF!</definedName>
    <definedName name="cjfdsknhvjkfdnhbvjkfdbnvjkfgd" localSheetId="19">#REF!</definedName>
    <definedName name="cjfdsknhvjkfdnhbvjkfdbnvjkfgd">#REF!</definedName>
    <definedName name="CONCK" localSheetId="19">'G1,G2'!#REF!</definedName>
    <definedName name="CONCK" localSheetId="20">#REF!</definedName>
    <definedName name="CONCK">#REF!</definedName>
    <definedName name="Cons" localSheetId="19">'G1,G2'!#REF!</definedName>
    <definedName name="Cons">#REF!</definedName>
    <definedName name="CORULCSA" localSheetId="19">#REF!</definedName>
    <definedName name="CORULCSA">#REF!</definedName>
    <definedName name="Country" localSheetId="19">#REF!</definedName>
    <definedName name="Country">#REF!</definedName>
    <definedName name="CountryCode" localSheetId="19">#REF!</definedName>
    <definedName name="CountryCode">#REF!</definedName>
    <definedName name="covid_1" localSheetId="19">#REF!</definedName>
    <definedName name="covid_1">#REF!</definedName>
    <definedName name="cp" localSheetId="19" hidden="1">{"'előző év december'!$A$2:$CP$214"}</definedName>
    <definedName name="cp" localSheetId="28" hidden="1">{"'előző év december'!$A$2:$CP$214"}</definedName>
    <definedName name="cp" localSheetId="20" hidden="1">{"'előző év december'!$A$2:$CP$214"}</definedName>
    <definedName name="cp" hidden="1">{"'előző év december'!$A$2:$CP$214"}</definedName>
    <definedName name="cpr" localSheetId="19" hidden="1">{"'előző év december'!$A$2:$CP$214"}</definedName>
    <definedName name="cpr" localSheetId="28" hidden="1">{"'előző év december'!$A$2:$CP$214"}</definedName>
    <definedName name="cpr" localSheetId="20" hidden="1">{"'előző év december'!$A$2:$CP$214"}</definedName>
    <definedName name="cpr" hidden="1">{"'előző év december'!$A$2:$CP$214"}</definedName>
    <definedName name="cprsa" localSheetId="19" hidden="1">{"'előző év december'!$A$2:$CP$214"}</definedName>
    <definedName name="cprsa" localSheetId="28" hidden="1">{"'előző év december'!$A$2:$CP$214"}</definedName>
    <definedName name="cprsa" localSheetId="20" hidden="1">{"'előző év december'!$A$2:$CP$214"}</definedName>
    <definedName name="cprsa" hidden="1">{"'előző év december'!$A$2:$CP$214"}</definedName>
    <definedName name="CurrVintage" localSheetId="19">#REF!</definedName>
    <definedName name="CurrVintage">#REF!</definedName>
    <definedName name="Cwvu.a." localSheetId="19" hidden="1">'G1,G2'!#REF!,'G1,G2'!#REF!,'G1,G2'!#REF!,'G1,G2'!#REF!,'G1,G2'!#REF!,'G1,G2'!#REF!</definedName>
    <definedName name="Cwvu.a." hidden="1">#REF!,#REF!,#REF!,#REF!,#REF!,#REF!</definedName>
    <definedName name="Cwvu.bop." localSheetId="19" hidden="1">'G1,G2'!#REF!,'G1,G2'!#REF!,'G1,G2'!#REF!,'G1,G2'!#REF!,'G1,G2'!#REF!,'G1,G2'!#REF!</definedName>
    <definedName name="Cwvu.bop." hidden="1">#REF!,#REF!,#REF!,#REF!,#REF!,#REF!</definedName>
    <definedName name="Cwvu.bop.sr." localSheetId="19" hidden="1">'G1,G2'!#REF!,'G1,G2'!#REF!,'G1,G2'!#REF!,'G1,G2'!#REF!,'G1,G2'!#REF!,'G1,G2'!#REF!</definedName>
    <definedName name="Cwvu.bop.sr." hidden="1">#REF!,#REF!,#REF!,#REF!,#REF!,#REF!</definedName>
    <definedName name="Cwvu.bopsdr.sr." localSheetId="19" hidden="1">'G1,G2'!#REF!,'G1,G2'!#REF!,'G1,G2'!#REF!,'G1,G2'!#REF!,'G1,G2'!#REF!,'G1,G2'!#REF!</definedName>
    <definedName name="Cwvu.bopsdr.sr." hidden="1">#REF!,#REF!,#REF!,#REF!,#REF!,#REF!</definedName>
    <definedName name="Cwvu.cotton." localSheetId="19" hidden="1">'G1,G2'!#REF!,'G1,G2'!#REF!,'G1,G2'!#REF!,'G1,G2'!#REF!,'G1,G2'!#REF!,'G1,G2'!#REF!,'G1,G2'!#REF!,'G1,G2'!#REF!</definedName>
    <definedName name="Cwvu.cotton." hidden="1">#REF!,#REF!,#REF!,#REF!,#REF!,#REF!,#REF!,#REF!</definedName>
    <definedName name="Cwvu.cottonall." localSheetId="19" hidden="1">'G1,G2'!#REF!,'G1,G2'!#REF!,'G1,G2'!#REF!,'G1,G2'!#REF!,'G1,G2'!#REF!,'G1,G2'!#REF!,'G1,G2'!#REF!</definedName>
    <definedName name="Cwvu.cottonall." hidden="1">#REF!,#REF!,#REF!,#REF!,#REF!,#REF!,#REF!</definedName>
    <definedName name="Cwvu.exportdetails." localSheetId="19" hidden="1">'G1,G2'!#REF!,'G1,G2'!#REF!,'G1,G2'!#REF!,'G1,G2'!#REF!,'G1,G2'!#REF!,'G1,G2'!#REF!,'G1,G2'!#REF!</definedName>
    <definedName name="Cwvu.exportdetails." hidden="1">#REF!,#REF!,#REF!,#REF!,#REF!,#REF!,#REF!</definedName>
    <definedName name="Cwvu.exports." localSheetId="19" hidden="1">'G1,G2'!#REF!,'G1,G2'!#REF!,'G1,G2'!#REF!,'G1,G2'!#REF!,'G1,G2'!#REF!,'G1,G2'!#REF!,'G1,G2'!#REF!,'G1,G2'!#REF!</definedName>
    <definedName name="Cwvu.exports." hidden="1">#REF!,#REF!,#REF!,#REF!,#REF!,#REF!,#REF!,#REF!</definedName>
    <definedName name="Cwvu.gold." localSheetId="19" hidden="1">'G1,G2'!#REF!,'G1,G2'!#REF!,'G1,G2'!#REF!,'G1,G2'!#REF!,'G1,G2'!#REF!,'G1,G2'!#REF!,'G1,G2'!#REF!,'G1,G2'!#REF!</definedName>
    <definedName name="Cwvu.gold." hidden="1">#REF!,#REF!,#REF!,#REF!,#REF!,#REF!,#REF!,#REF!</definedName>
    <definedName name="Cwvu.goldall." localSheetId="19" hidden="1">'G1,G2'!#REF!,'G1,G2'!#REF!,'G1,G2'!#REF!,'G1,G2'!#REF!,'G1,G2'!#REF!,'G1,G2'!#REF!,'G1,G2'!#REF!,'G1,G2'!#REF!</definedName>
    <definedName name="Cwvu.goldall." hidden="1">#REF!,#REF!,#REF!,#REF!,#REF!,#REF!,#REF!,#REF!</definedName>
    <definedName name="Cwvu.imports." localSheetId="19" hidden="1">'G1,G2'!#REF!,'G1,G2'!#REF!,'G1,G2'!#REF!,'G1,G2'!#REF!,'G1,G2'!#REF!,'G1,G2'!#REF!,'G1,G2'!#REF!,'G1,G2'!#REF!,'G1,G2'!#REF!</definedName>
    <definedName name="Cwvu.imports." hidden="1">#REF!,#REF!,#REF!,#REF!,#REF!,#REF!,#REF!,#REF!,#REF!</definedName>
    <definedName name="Cwvu.importsall." localSheetId="19" hidden="1">'G1,G2'!#REF!,'G1,G2'!#REF!,'G1,G2'!#REF!,'G1,G2'!#REF!,'G1,G2'!#REF!,'G1,G2'!#REF!,'G1,G2'!#REF!,'G1,G2'!#REF!,'G1,G2'!#REF!</definedName>
    <definedName name="Cwvu.importsall." hidden="1">#REF!,#REF!,#REF!,#REF!,#REF!,#REF!,#REF!,#REF!,#REF!</definedName>
    <definedName name="Cwvu.tot." localSheetId="19" hidden="1">'G1,G2'!#REF!,'G1,G2'!#REF!,'G1,G2'!#REF!,'G1,G2'!#REF!,'G1,G2'!#REF!,'G1,G2'!#REF!</definedName>
    <definedName name="Cwvu.tot." hidden="1">#REF!,#REF!,#REF!,#REF!,#REF!,#REF!</definedName>
    <definedName name="cx" localSheetId="19" hidden="1">{"'előző év december'!$A$2:$CP$214"}</definedName>
    <definedName name="cx" localSheetId="28" hidden="1">{"'előző év december'!$A$2:$CP$214"}</definedName>
    <definedName name="cx" localSheetId="20" hidden="1">{"'előző év december'!$A$2:$CP$214"}</definedName>
    <definedName name="cx" hidden="1">{"'előző év december'!$A$2:$CP$214"}</definedName>
    <definedName name="d">"Graf 5"</definedName>
    <definedName name="da" localSheetId="19">#REF!</definedName>
    <definedName name="da">#REF!</definedName>
    <definedName name="DABproj">#N/A</definedName>
    <definedName name="DAGproj">#N/A</definedName>
    <definedName name="daily_interest_rates" localSheetId="19">'G1,G2'!#REF!</definedName>
    <definedName name="daily_interest_rates">#REF!</definedName>
    <definedName name="DAL" localSheetId="19">#REF!</definedName>
    <definedName name="DAL">#REF!</definedName>
    <definedName name="DAproj">#N/A</definedName>
    <definedName name="das" localSheetId="19" hidden="1">'G1,G2'!#REF!</definedName>
    <definedName name="das" localSheetId="20" hidden="1">#REF!</definedName>
    <definedName name="das" hidden="1">#REF!</definedName>
    <definedName name="DASD">#N/A</definedName>
    <definedName name="DASDB">#N/A</definedName>
    <definedName name="DASDG">#N/A</definedName>
    <definedName name="dat" localSheetId="19">'G1,G2'!#REF!</definedName>
    <definedName name="dat">#REF!</definedName>
    <definedName name="DATA" localSheetId="19">'G1,G2'!#REF!</definedName>
    <definedName name="DATA">#REF!</definedName>
    <definedName name="data_area" localSheetId="19">'G1,G2'!#REF!</definedName>
    <definedName name="data_area" localSheetId="20">#REF!</definedName>
    <definedName name="data_area">#REF!</definedName>
    <definedName name="dataa" localSheetId="19">'G1,G2'!#REF!</definedName>
    <definedName name="dataa">#REF!</definedName>
    <definedName name="dataajdpw441" localSheetId="19">'G1,G2'!#REF!</definedName>
    <definedName name="dataajdpw441">#REF!</definedName>
    <definedName name="_xlnm.Database" localSheetId="19">'G1,G2'!#REF!</definedName>
    <definedName name="_xlnm.Database" localSheetId="20">#REF!</definedName>
    <definedName name="_xlnm.Database">#REF!</definedName>
    <definedName name="database2">#REF!</definedName>
    <definedName name="DatabaseNew">#REF!</definedName>
    <definedName name="DATB" localSheetId="19">#REF!</definedName>
    <definedName name="DATB">#REF!</definedName>
    <definedName name="datcr" localSheetId="19">'G1,G2'!#REF!</definedName>
    <definedName name="datcr">#REF!</definedName>
    <definedName name="date" localSheetId="19">'G1,G2'!#REF!</definedName>
    <definedName name="date" localSheetId="20">#REF!</definedName>
    <definedName name="date">#REF!</definedName>
    <definedName name="date_EXP" localSheetId="19">#REF!</definedName>
    <definedName name="date_EXP">#REF!</definedName>
    <definedName name="date_FISC" localSheetId="19">'G1,G2'!#REF!</definedName>
    <definedName name="date_FISC" localSheetId="20">#REF!</definedName>
    <definedName name="date_FISC">#REF!</definedName>
    <definedName name="dateIntLiq" localSheetId="19">'G1,G2'!#REF!</definedName>
    <definedName name="dateIntLiq">#REF!</definedName>
    <definedName name="dateMoney" localSheetId="19">'G1,G2'!#REF!</definedName>
    <definedName name="dateMoney">#REF!</definedName>
    <definedName name="dateprofit" localSheetId="19">#REF!</definedName>
    <definedName name="dateprofit">#REF!</definedName>
    <definedName name="dateRates" localSheetId="19">'G1,G2'!#REF!</definedName>
    <definedName name="dateRates" localSheetId="20">#REF!</definedName>
    <definedName name="dateRates">#REF!</definedName>
    <definedName name="dateRawQ" localSheetId="19">'G1,G2'!#REF!</definedName>
    <definedName name="dateRawQ" localSheetId="20">#REF!</definedName>
    <definedName name="dateRawQ">#REF!</definedName>
    <definedName name="dateReal" localSheetId="19">'G1,G2'!#REF!</definedName>
    <definedName name="dateReal" localSheetId="20">#REF!</definedName>
    <definedName name="dateReal">#REF!</definedName>
    <definedName name="dates" localSheetId="19">'G1,G2'!#REF!</definedName>
    <definedName name="dates">#REF!</definedName>
    <definedName name="dates_w" localSheetId="19">'G1,G2'!#REF!</definedName>
    <definedName name="dates_w">#REF!</definedName>
    <definedName name="dates1" localSheetId="19">#REF!</definedName>
    <definedName name="dates1">#REF!</definedName>
    <definedName name="dates2" localSheetId="19">#REF!</definedName>
    <definedName name="dates2">#REF!</definedName>
    <definedName name="datesb" localSheetId="19">#REF!</definedName>
    <definedName name="datesb">#REF!</definedName>
    <definedName name="datesc" localSheetId="19">'G1,G2'!#REF!</definedName>
    <definedName name="datesc" localSheetId="20">#REF!</definedName>
    <definedName name="datesc">#REF!</definedName>
    <definedName name="datesd" localSheetId="19">'G1,G2'!#REF!</definedName>
    <definedName name="datesd">#REF!</definedName>
    <definedName name="DATESG" localSheetId="19">'G1,G2'!#REF!</definedName>
    <definedName name="DATESG">#REF!</definedName>
    <definedName name="datesm" localSheetId="19">#REF!</definedName>
    <definedName name="datesm">#REF!</definedName>
    <definedName name="datesq" localSheetId="19">#REF!</definedName>
    <definedName name="datesq">#REF!</definedName>
    <definedName name="datesr" localSheetId="19">#REF!</definedName>
    <definedName name="datesr">#REF!</definedName>
    <definedName name="datestran" localSheetId="19">#REF!</definedName>
    <definedName name="datestran">#REF!</definedName>
    <definedName name="datgdp" localSheetId="19">'G1,G2'!#REF!</definedName>
    <definedName name="datgdp" localSheetId="20">#REF!</definedName>
    <definedName name="datgdp">#REF!</definedName>
    <definedName name="datin1" localSheetId="19">#REF!</definedName>
    <definedName name="datin1">#REF!</definedName>
    <definedName name="datin2" localSheetId="19">#REF!</definedName>
    <definedName name="datin2">#REF!</definedName>
    <definedName name="datq" localSheetId="19">'G1,G2'!#REF!</definedName>
    <definedName name="datq" localSheetId="20">#REF!</definedName>
    <definedName name="datq">#REF!</definedName>
    <definedName name="datq1" localSheetId="19">'G1,G2'!#REF!</definedName>
    <definedName name="datq1">#REF!</definedName>
    <definedName name="datq2" localSheetId="19">'G1,G2'!#REF!</definedName>
    <definedName name="datq2">#REF!</definedName>
    <definedName name="datreer" localSheetId="19">#REF!</definedName>
    <definedName name="datreer">#REF!</definedName>
    <definedName name="datt" localSheetId="19">'G1,G2'!#REF!</definedName>
    <definedName name="datt" localSheetId="20">#REF!</definedName>
    <definedName name="datt">#REF!</definedName>
    <definedName name="DBproj">#N/A</definedName>
    <definedName name="dd" localSheetId="19" hidden="1">{"Riqfin97",#N/A,FALSE,"Tran";"Riqfinpro",#N/A,FALSE,"Tran"}</definedName>
    <definedName name="dd" localSheetId="28" hidden="1">{"Riqfin97",#N/A,FALSE,"Tran";"Riqfinpro",#N/A,FALSE,"Tran"}</definedName>
    <definedName name="dd" localSheetId="20" hidden="1">{"Riqfin97",#N/A,FALSE,"Tran";"Riqfinpro",#N/A,FALSE,"Tran"}</definedName>
    <definedName name="dd" hidden="1">{"Riqfin97",#N/A,FALSE,"Tran";"Riqfinpro",#N/A,FALSE,"Tran"}</definedName>
    <definedName name="dd_balance" localSheetId="19">#REF!</definedName>
    <definedName name="dd_balance">#REF!</definedName>
    <definedName name="dd_cyklus" localSheetId="19">'G1,G2'!#REF!</definedName>
    <definedName name="dd_cyklus">#REF!</definedName>
    <definedName name="dd_oneoff" localSheetId="19">#REF!</definedName>
    <definedName name="dd_oneoff">#REF!</definedName>
    <definedName name="dd_polozky">#REF!</definedName>
    <definedName name="dd_roky">#REF!</definedName>
    <definedName name="dd_tab">#REF!</definedName>
    <definedName name="ddd" localSheetId="19" hidden="1">{"Riqfin97",#N/A,FALSE,"Tran";"Riqfinpro",#N/A,FALSE,"Tran"}</definedName>
    <definedName name="ddd" localSheetId="28" hidden="1">{"Riqfin97",#N/A,FALSE,"Tran";"Riqfinpro",#N/A,FALSE,"Tran"}</definedName>
    <definedName name="ddd" localSheetId="20" hidden="1">{"Riqfin97",#N/A,FALSE,"Tran";"Riqfinpro",#N/A,FALSE,"Tran"}</definedName>
    <definedName name="ddd" hidden="1">{"Riqfin97",#N/A,FALSE,"Tran";"Riqfinpro",#N/A,FALSE,"Tran"}</definedName>
    <definedName name="dddd" localSheetId="19">#REF!</definedName>
    <definedName name="dddd">#REF!</definedName>
    <definedName name="de" localSheetId="19">'G1,G2'!#REF!</definedName>
    <definedName name="de">#REF!</definedName>
    <definedName name="debt" localSheetId="19">'G1,G2'!#REF!</definedName>
    <definedName name="debt" localSheetId="20">#REF!</definedName>
    <definedName name="debt">#REF!</definedName>
    <definedName name="debt_npc" localSheetId="19">OFFSET('G1,G2'!#REF!,0,1,1,'G1,G2'!#REF!)</definedName>
    <definedName name="debt_npc">OFFSET(#REF!,0,1,1,#REF!)</definedName>
    <definedName name="debt_s2" localSheetId="19">OFFSET('G1,G2'!#REF!,0,1,1,'G1,G2'!#REF!)</definedName>
    <definedName name="debt_s2">OFFSET(#REF!,0,1,1,#REF!)</definedName>
    <definedName name="debt_udu" localSheetId="19">OFFSET(#REF!,0,1,1,#REF!)</definedName>
    <definedName name="debt_udu">OFFSET(#REF!,0,1,1,#REF!)</definedName>
    <definedName name="DEBT1" localSheetId="19">'G1,G2'!#REF!</definedName>
    <definedName name="DEBT1">#REF!</definedName>
    <definedName name="DEBT10" localSheetId="19">'G1,G2'!#REF!</definedName>
    <definedName name="DEBT10">#REF!</definedName>
    <definedName name="DEBT11" localSheetId="19">#REF!</definedName>
    <definedName name="DEBT11">#REF!</definedName>
    <definedName name="DEBT12" localSheetId="19">#REF!</definedName>
    <definedName name="DEBT12">#REF!</definedName>
    <definedName name="DEBT13" localSheetId="19">#REF!</definedName>
    <definedName name="DEBT13">#REF!</definedName>
    <definedName name="DEBT14" localSheetId="19">#REF!</definedName>
    <definedName name="DEBT14">#REF!</definedName>
    <definedName name="DEBT15" localSheetId="19">#REF!</definedName>
    <definedName name="DEBT15">#REF!</definedName>
    <definedName name="DEBT16" localSheetId="19">#REF!</definedName>
    <definedName name="DEBT16">#REF!</definedName>
    <definedName name="DEBT1B" localSheetId="19">#REF!</definedName>
    <definedName name="DEBT1B">#REF!</definedName>
    <definedName name="DEBT2" localSheetId="19">#REF!</definedName>
    <definedName name="DEBT2">#REF!</definedName>
    <definedName name="DEBT2B" localSheetId="19">#REF!</definedName>
    <definedName name="DEBT2B">#REF!</definedName>
    <definedName name="DEBT3" localSheetId="19">#REF!</definedName>
    <definedName name="DEBT3">#REF!</definedName>
    <definedName name="DEBT4" localSheetId="19">#REF!</definedName>
    <definedName name="DEBT4">#REF!</definedName>
    <definedName name="DEBT5" localSheetId="19">#REF!</definedName>
    <definedName name="DEBT5">#REF!</definedName>
    <definedName name="DEBT6" localSheetId="19">#REF!</definedName>
    <definedName name="DEBT6">#REF!</definedName>
    <definedName name="DEBT7" localSheetId="19">#REF!</definedName>
    <definedName name="DEBT7">#REF!</definedName>
    <definedName name="DEBT8" localSheetId="19">#REF!</definedName>
    <definedName name="DEBT8">#REF!</definedName>
    <definedName name="DEBT9" localSheetId="19">#REF!</definedName>
    <definedName name="DEBT9">#REF!</definedName>
    <definedName name="debtproj" localSheetId="19">#REF!</definedName>
    <definedName name="debtproj">#REF!</definedName>
    <definedName name="DEFLATORS" localSheetId="19">#REF!</definedName>
    <definedName name="DEFLATORS">#REF!</definedName>
    <definedName name="degresivita" localSheetId="19">'G1,G2'!#REF!</definedName>
    <definedName name="degresivita">#REF!</definedName>
    <definedName name="degresivita_2" localSheetId="19">'G1,G2'!#REF!</definedName>
    <definedName name="degresivita_2">#REF!</definedName>
    <definedName name="deleteme1" localSheetId="19" hidden="1">'G1,G2'!#REF!</definedName>
    <definedName name="deleteme1" hidden="1">#REF!</definedName>
    <definedName name="deleteme3" localSheetId="19" hidden="1">'G1,G2'!#REF!</definedName>
    <definedName name="deleteme3" hidden="1">#REF!</definedName>
    <definedName name="Department" localSheetId="19">#REF!</definedName>
    <definedName name="Department">#REF!</definedName>
    <definedName name="df" localSheetId="19">'G1,G2'!#REF!</definedName>
    <definedName name="df">#REF!</definedName>
    <definedName name="DF_GRID_3" localSheetId="19">Počet klientov-'G1,G2'!#REF!</definedName>
    <definedName name="DF_GRID_3" localSheetId="20">Počet klientov-#REF!</definedName>
    <definedName name="DF_GRID_3">Počet klientov-#REF!</definedName>
    <definedName name="DF_GRID_4" localSheetId="19">'G1,G2'!#REF!</definedName>
    <definedName name="DF_GRID_4" localSheetId="20">#REF!</definedName>
    <definedName name="DF_GRID_4">#REF!</definedName>
    <definedName name="DF_GRID_5" localSheetId="19">'G1,G2'!#REF!</definedName>
    <definedName name="DF_GRID_5">#REF!</definedName>
    <definedName name="DF_GRID_6" localSheetId="19">'G1,G2'!#REF!</definedName>
    <definedName name="DF_GRID_6">#REF!</definedName>
    <definedName name="DF_GRID_7" localSheetId="19">Počet klientov-'G1,G2'!#REF!</definedName>
    <definedName name="DF_GRID_7" localSheetId="20">Počet klientov-#REF!</definedName>
    <definedName name="DF_GRID_7">Počet klientov-#REF!</definedName>
    <definedName name="dfghjklô" localSheetId="19">'G1,G2'!#REF!</definedName>
    <definedName name="dfghjklô">#REF!</definedName>
    <definedName name="DGproj">#N/A</definedName>
    <definedName name="DLX1.USE" localSheetId="19">'G1,G2'!#REF!</definedName>
    <definedName name="DLX1.USE">#REF!</definedName>
    <definedName name="DME_Dirty" hidden="1">"False"</definedName>
    <definedName name="DME_LocalFile" hidden="1">"True"</definedName>
    <definedName name="DOC" localSheetId="19">'G1,G2'!#REF!</definedName>
    <definedName name="DOC">#REF!</definedName>
    <definedName name="domovina" localSheetId="19">'G1,G2'!#REF!</definedName>
    <definedName name="domovina">#REF!</definedName>
    <definedName name="dp" localSheetId="19">#REF!</definedName>
    <definedName name="dp">#REF!</definedName>
    <definedName name="dpogjr" localSheetId="19" hidden="1">#REF!</definedName>
    <definedName name="dpogjr" hidden="1">#REF!</definedName>
    <definedName name="Dproj">#N/A</definedName>
    <definedName name="dre" localSheetId="19" hidden="1">'G1,G2'!#REF!</definedName>
    <definedName name="dre" hidden="1">#REF!</definedName>
    <definedName name="DSD">#N/A</definedName>
    <definedName name="DSD_S">#N/A</definedName>
    <definedName name="DSDB">#N/A</definedName>
    <definedName name="DSDG">#N/A</definedName>
    <definedName name="dsfsdds" localSheetId="19" hidden="1">{"Riqfin97",#N/A,FALSE,"Tran";"Riqfinpro",#N/A,FALSE,"Tran"}</definedName>
    <definedName name="dsfsdds" localSheetId="28" hidden="1">{"Riqfin97",#N/A,FALSE,"Tran";"Riqfinpro",#N/A,FALSE,"Tran"}</definedName>
    <definedName name="dsfsdds" localSheetId="20"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 localSheetId="19">#REF!</definedName>
    <definedName name="e">#REF!</definedName>
    <definedName name="e12db" localSheetId="19">'G1,G2'!#REF!</definedName>
    <definedName name="e12db" localSheetId="20">#REF!</definedName>
    <definedName name="e12db">#REF!</definedName>
    <definedName name="e9db" localSheetId="19">#REF!</definedName>
    <definedName name="e9db">#REF!</definedName>
    <definedName name="EB3M15" localSheetId="19">'G1,G2'!#REF!</definedName>
    <definedName name="EB3M15">#REF!</definedName>
    <definedName name="EB3M16" localSheetId="19">'G1,G2'!#REF!</definedName>
    <definedName name="EB3M16">#REF!</definedName>
    <definedName name="EB3M17" localSheetId="19">'G1,G2'!#REF!</definedName>
    <definedName name="EB3M17">#REF!</definedName>
    <definedName name="EB3M18" localSheetId="19">#REF!</definedName>
    <definedName name="EB3M18">#REF!</definedName>
    <definedName name="EB3M19" localSheetId="19">#REF!</definedName>
    <definedName name="EB3M19">#REF!</definedName>
    <definedName name="EB3M20" localSheetId="19">#REF!</definedName>
    <definedName name="EB3M20">#REF!</definedName>
    <definedName name="EB6M15" localSheetId="19">#REF!</definedName>
    <definedName name="EB6M15">#REF!</definedName>
    <definedName name="EB6M16" localSheetId="19">#REF!</definedName>
    <definedName name="EB6M16">#REF!</definedName>
    <definedName name="EB6M17" localSheetId="19">#REF!</definedName>
    <definedName name="EB6M17">#REF!</definedName>
    <definedName name="EB6M18" localSheetId="19">#REF!</definedName>
    <definedName name="EB6M18">#REF!</definedName>
    <definedName name="EB6M19" localSheetId="19">#REF!</definedName>
    <definedName name="EB6M19">#REF!</definedName>
    <definedName name="EB6M20" localSheetId="19">#REF!</definedName>
    <definedName name="EB6M20">#REF!</definedName>
    <definedName name="EDNA">#N/A</definedName>
    <definedName name="edr" localSheetId="19" hidden="1">{"'előző év december'!$A$2:$CP$214"}</definedName>
    <definedName name="edr" localSheetId="28" hidden="1">{"'előző év december'!$A$2:$CP$214"}</definedName>
    <definedName name="edr" localSheetId="20" hidden="1">{"'előző év december'!$A$2:$CP$214"}</definedName>
    <definedName name="edr" hidden="1">{"'előző év december'!$A$2:$CP$214"}</definedName>
    <definedName name="EDSSDESCRIPTOR" localSheetId="19">#REF!</definedName>
    <definedName name="EDSSDESCRIPTOR">#REF!</definedName>
    <definedName name="EDSSFILE" localSheetId="19">#REF!</definedName>
    <definedName name="EDSSFILE">#REF!</definedName>
    <definedName name="EDSSNAME" localSheetId="19">#REF!</definedName>
    <definedName name="EDSSNAME">#REF!</definedName>
    <definedName name="EDSSTIME" localSheetId="19">#REF!</definedName>
    <definedName name="EDSSTIME">#REF!</definedName>
    <definedName name="ee" localSheetId="19" hidden="1">{"Tab1",#N/A,FALSE,"P";"Tab2",#N/A,FALSE,"P"}</definedName>
    <definedName name="ee" localSheetId="28" hidden="1">{"Tab1",#N/A,FALSE,"P";"Tab2",#N/A,FALSE,"P"}</definedName>
    <definedName name="ee" localSheetId="20" hidden="1">{"Tab1",#N/A,FALSE,"P";"Tab2",#N/A,FALSE,"P"}</definedName>
    <definedName name="ee" hidden="1">{"Tab1",#N/A,FALSE,"P";"Tab2",#N/A,FALSE,"P"}</definedName>
    <definedName name="EECB" localSheetId="19">'G1,G2'!#REF!</definedName>
    <definedName name="EECB">#REF!</definedName>
    <definedName name="eedx" localSheetId="19" hidden="1">{"Tab1",#N/A,FALSE,"P";"Tab2",#N/A,FALSE,"P"}</definedName>
    <definedName name="eedx" localSheetId="28" hidden="1">{"Tab1",#N/A,FALSE,"P";"Tab2",#N/A,FALSE,"P"}</definedName>
    <definedName name="eedx" localSheetId="20" hidden="1">{"Tab1",#N/A,FALSE,"P";"Tab2",#N/A,FALSE,"P"}</definedName>
    <definedName name="eedx" hidden="1">{"Tab1",#N/A,FALSE,"P";"Tab2",#N/A,FALSE,"P"}</definedName>
    <definedName name="eee" localSheetId="19" hidden="1">{"Tab1",#N/A,FALSE,"P";"Tab2",#N/A,FALSE,"P"}</definedName>
    <definedName name="eee" localSheetId="28" hidden="1">{"Tab1",#N/A,FALSE,"P";"Tab2",#N/A,FALSE,"P"}</definedName>
    <definedName name="eee" localSheetId="20" hidden="1">{"Tab1",#N/A,FALSE,"P";"Tab2",#N/A,FALSE,"P"}</definedName>
    <definedName name="eee" hidden="1">{"Tab1",#N/A,FALSE,"P";"Tab2",#N/A,FALSE,"P"}</definedName>
    <definedName name="eeeeeeeeeeeee" localSheetId="19">#REF!</definedName>
    <definedName name="eeeeeeeeeeeee">#REF!</definedName>
    <definedName name="EISCODE" localSheetId="19">'G1,G2'!#REF!</definedName>
    <definedName name="EISCODE" localSheetId="20">#REF!</definedName>
    <definedName name="EISCODE">#REF!</definedName>
    <definedName name="EL6M15" localSheetId="19">#REF!</definedName>
    <definedName name="EL6M15">#REF!</definedName>
    <definedName name="EL6M16" localSheetId="19">#REF!</definedName>
    <definedName name="EL6M16">#REF!</definedName>
    <definedName name="EL6M17" localSheetId="19">#REF!</definedName>
    <definedName name="EL6M17">#REF!</definedName>
    <definedName name="EL6M18" localSheetId="19">#REF!</definedName>
    <definedName name="EL6M18">#REF!</definedName>
    <definedName name="EL6M19" localSheetId="19">#REF!</definedName>
    <definedName name="EL6M19">#REF!</definedName>
    <definedName name="elect" localSheetId="19">'G1,G2'!#REF!</definedName>
    <definedName name="elect">#REF!</definedName>
    <definedName name="Emerging_HTML_AREA" localSheetId="19">'G1,G2'!#REF!</definedName>
    <definedName name="Emerging_HTML_AREA">#REF!</definedName>
    <definedName name="EMETEL" localSheetId="19">#REF!</definedName>
    <definedName name="EMETEL">#REF!</definedName>
    <definedName name="ENDA">#N/A</definedName>
    <definedName name="eok" localSheetId="19" hidden="1">'G1,G2'!#REF!</definedName>
    <definedName name="eok" hidden="1">#REF!</definedName>
    <definedName name="EONIA15" localSheetId="19">'G1,G2'!#REF!</definedName>
    <definedName name="EONIA15">#REF!</definedName>
    <definedName name="EONIA16" localSheetId="19">'G1,G2'!#REF!</definedName>
    <definedName name="EONIA16">#REF!</definedName>
    <definedName name="EONIA17" localSheetId="19">#REF!</definedName>
    <definedName name="EONIA17">#REF!</definedName>
    <definedName name="EONIA18" localSheetId="19">#REF!</definedName>
    <definedName name="EONIA18">#REF!</definedName>
    <definedName name="EONIA19" localSheetId="19">#REF!</definedName>
    <definedName name="EONIA19">#REF!</definedName>
    <definedName name="EONIA20" localSheetId="19">#REF!</definedName>
    <definedName name="EONIA20">#REF!</definedName>
    <definedName name="equal_TLC" localSheetId="19">'G1,G2'!#REF!</definedName>
    <definedName name="equal_TLC" localSheetId="20">#REF!</definedName>
    <definedName name="equal_TLC">#REF!</definedName>
    <definedName name="ert" localSheetId="19" hidden="1">{"'előző év december'!$A$2:$CP$214"}</definedName>
    <definedName name="ert" localSheetId="28" hidden="1">{"'előző év december'!$A$2:$CP$214"}</definedName>
    <definedName name="ert" localSheetId="20" hidden="1">{"'előző év december'!$A$2:$CP$214"}</definedName>
    <definedName name="ert" hidden="1">{"'előző év december'!$A$2:$CP$214"}</definedName>
    <definedName name="ertertwertwert" localSheetId="19" hidden="1">{"'előző év december'!$A$2:$CP$214"}</definedName>
    <definedName name="ertertwertwert" localSheetId="28" hidden="1">{"'előző év december'!$A$2:$CP$214"}</definedName>
    <definedName name="ertertwertwert" localSheetId="20" hidden="1">{"'előző év december'!$A$2:$CP$214"}</definedName>
    <definedName name="ertertwertwert" hidden="1">{"'előző év december'!$A$2:$CP$214"}</definedName>
    <definedName name="erwer" localSheetId="19">#REF!</definedName>
    <definedName name="erwer">#REF!</definedName>
    <definedName name="ESAsh" localSheetId="19">#REF!</definedName>
    <definedName name="ESAsh">#REF!</definedName>
    <definedName name="Eva" localSheetId="19">#REF!</definedName>
    <definedName name="Eva">#REF!</definedName>
    <definedName name="ewqr" localSheetId="19" hidden="1">'G1,G2'!#REF!</definedName>
    <definedName name="ewqr" localSheetId="20" hidden="1">#REF!</definedName>
    <definedName name="ewqr" hidden="1">#REF!</definedName>
    <definedName name="ExitWRS" localSheetId="19">#REF!</definedName>
    <definedName name="ExitWRS">#REF!</definedName>
    <definedName name="f" localSheetId="19" hidden="1">{"'előző év december'!$A$2:$CP$214"}</definedName>
    <definedName name="f" localSheetId="28" hidden="1">{"'előző év december'!$A$2:$CP$214"}</definedName>
    <definedName name="f" localSheetId="20" hidden="1">{"'előző év december'!$A$2:$CP$214"}</definedName>
    <definedName name="f" hidden="1">{"'előző év december'!$A$2:$CP$214"}</definedName>
    <definedName name="fd" localSheetId="19">#REF!</definedName>
    <definedName name="fd">#REF!</definedName>
    <definedName name="fdfs" localSheetId="19" hidden="1">{"Riqfin97",#N/A,FALSE,"Tran";"Riqfinpro",#N/A,FALSE,"Tran"}</definedName>
    <definedName name="fdfs" localSheetId="28" hidden="1">{"Riqfin97",#N/A,FALSE,"Tran";"Riqfinpro",#N/A,FALSE,"Tran"}</definedName>
    <definedName name="fdfs" localSheetId="20" hidden="1">{"Riqfin97",#N/A,FALSE,"Tran";"Riqfinpro",#N/A,FALSE,"Tran"}</definedName>
    <definedName name="fdfs" hidden="1">{"Riqfin97",#N/A,FALSE,"Tran";"Riqfinpro",#N/A,FALSE,"Tran"}</definedName>
    <definedName name="ff" localSheetId="19" hidden="1">{"Tab1",#N/A,FALSE,"P";"Tab2",#N/A,FALSE,"P"}</definedName>
    <definedName name="ff" localSheetId="28" hidden="1">{"Tab1",#N/A,FALSE,"P";"Tab2",#N/A,FALSE,"P"}</definedName>
    <definedName name="ff" localSheetId="20" hidden="1">{"Tab1",#N/A,FALSE,"P";"Tab2",#N/A,FALSE,"P"}</definedName>
    <definedName name="ff" hidden="1">{"Tab1",#N/A,FALSE,"P";"Tab2",#N/A,FALSE,"P"}</definedName>
    <definedName name="fff" localSheetId="19" hidden="1">{"Tab1",#N/A,FALSE,"P";"Tab2",#N/A,FALSE,"P"}</definedName>
    <definedName name="fff" localSheetId="28" hidden="1">{"Tab1",#N/A,FALSE,"P";"Tab2",#N/A,FALSE,"P"}</definedName>
    <definedName name="fff" localSheetId="20" hidden="1">{"Tab1",#N/A,FALSE,"P";"Tab2",#N/A,FALSE,"P"}</definedName>
    <definedName name="fff" hidden="1">{"Tab1",#N/A,FALSE,"P";"Tab2",#N/A,FALSE,"P"}</definedName>
    <definedName name="ffff" localSheetId="19" hidden="1">#REF!</definedName>
    <definedName name="ffff" hidden="1">#REF!</definedName>
    <definedName name="ffg" localSheetId="19" hidden="1">{"'előző év december'!$A$2:$CP$214"}</definedName>
    <definedName name="ffg" localSheetId="28" hidden="1">{"'előző év december'!$A$2:$CP$214"}</definedName>
    <definedName name="ffg" localSheetId="20" hidden="1">{"'előző év december'!$A$2:$CP$214"}</definedName>
    <definedName name="ffg" hidden="1">{"'előző év december'!$A$2:$CP$214"}</definedName>
    <definedName name="fg" localSheetId="19" hidden="1">{"'előző év december'!$A$2:$CP$214"}</definedName>
    <definedName name="fg" localSheetId="28" hidden="1">{"'előző év december'!$A$2:$CP$214"}</definedName>
    <definedName name="fg" localSheetId="20" hidden="1">{"'előző év december'!$A$2:$CP$214"}</definedName>
    <definedName name="fg" hidden="1">{"'előző év december'!$A$2:$CP$214"}</definedName>
    <definedName name="fgerge" localSheetId="19">#REF!</definedName>
    <definedName name="fgerge">#REF!</definedName>
    <definedName name="fgfgfgf" localSheetId="19" hidden="1">#REF!</definedName>
    <definedName name="fgfgfgf" hidden="1">#REF!</definedName>
    <definedName name="Fig8.2a" localSheetId="19">'G1,G2'!#REF!</definedName>
    <definedName name="Fig8.2a" localSheetId="20">#REF!</definedName>
    <definedName name="Fig8.2a">#REF!</definedName>
    <definedName name="fill" localSheetId="19" hidden="1">'G1,G2'!#REF!</definedName>
    <definedName name="fill" hidden="1">#REF!</definedName>
    <definedName name="finan" localSheetId="19">'G1,G2'!#REF!</definedName>
    <definedName name="finan" localSheetId="20">#REF!</definedName>
    <definedName name="finan">#REF!</definedName>
    <definedName name="finan1" localSheetId="19">'G1,G2'!#REF!</definedName>
    <definedName name="finan1">#REF!</definedName>
    <definedName name="Financing" localSheetId="19" hidden="1">{"Tab1",#N/A,FALSE,"P";"Tab2",#N/A,FALSE,"P"}</definedName>
    <definedName name="Financing" localSheetId="28" hidden="1">{"Tab1",#N/A,FALSE,"P";"Tab2",#N/A,FALSE,"P"}</definedName>
    <definedName name="Financing" localSheetId="20" hidden="1">{"Tab1",#N/A,FALSE,"P";"Tab2",#N/A,FALSE,"P"}</definedName>
    <definedName name="Financing" hidden="1">{"Tab1",#N/A,FALSE,"P";"Tab2",#N/A,FALSE,"P"}</definedName>
    <definedName name="FISUM" localSheetId="19">'G1,G2'!#REF!</definedName>
    <definedName name="FISUM">#REF!</definedName>
    <definedName name="FLOPEC" localSheetId="19">'G1,G2'!#REF!</definedName>
    <definedName name="FLOPEC">#REF!</definedName>
    <definedName name="FMB" localSheetId="19">'G1,G2'!#REF!</definedName>
    <definedName name="FMB">#REF!</definedName>
    <definedName name="FODESEC" localSheetId="19">#REF!</definedName>
    <definedName name="FODESEC">#REF!</definedName>
    <definedName name="FOR" localSheetId="19">#REF!</definedName>
    <definedName name="FOR">#REF!</definedName>
    <definedName name="FOREXPORT" localSheetId="19">#REF!</definedName>
    <definedName name="FOREXPORT">#REF!</definedName>
    <definedName name="frštt" localSheetId="19">#REF!</definedName>
    <definedName name="frštt">#REF!</definedName>
    <definedName name="frt" localSheetId="19" hidden="1">{"'előző év december'!$A$2:$CP$214"}</definedName>
    <definedName name="frt" localSheetId="28" hidden="1">{"'előző év december'!$A$2:$CP$214"}</definedName>
    <definedName name="frt" localSheetId="20" hidden="1">{"'előző év december'!$A$2:$CP$214"}</definedName>
    <definedName name="frt" hidden="1">{"'előző év december'!$A$2:$CP$214"}</definedName>
    <definedName name="fsd" localSheetId="19" hidden="1">'G1,G2'!#REF!</definedName>
    <definedName name="fsd" hidden="1">#REF!</definedName>
    <definedName name="fsdfsdfasdfasdfasd" localSheetId="19" hidden="1">'G1,G2'!#REF!</definedName>
    <definedName name="fsdfsdfasdfasdfasd" hidden="1">#REF!</definedName>
    <definedName name="fshrts" localSheetId="19" hidden="1">#REF!</definedName>
    <definedName name="fshrts" hidden="1">#REF!</definedName>
    <definedName name="FUNDOBL" localSheetId="19">'G1,G2'!#REF!</definedName>
    <definedName name="FUNDOBL" localSheetId="20">#REF!</definedName>
    <definedName name="FUNDOBL">#REF!</definedName>
    <definedName name="FUNDOBLB" localSheetId="19">'G1,G2'!#REF!</definedName>
    <definedName name="FUNDOBLB">#REF!</definedName>
    <definedName name="g" localSheetId="19">'G1,G2'!#REF!</definedName>
    <definedName name="g">#REF!</definedName>
    <definedName name="Gab" localSheetId="19">#REF!</definedName>
    <definedName name="Gab">#REF!</definedName>
    <definedName name="Gabriel" localSheetId="19">#REF!</definedName>
    <definedName name="Gabriel">#REF!</definedName>
    <definedName name="gabrielova" localSheetId="19">#REF!</definedName>
    <definedName name="gabrielova">#REF!</definedName>
    <definedName name="GCB" localSheetId="19">'G1,G2'!#REF!</definedName>
    <definedName name="GCB" localSheetId="20">#REF!</definedName>
    <definedName name="GCB">#REF!</definedName>
    <definedName name="GCB_NGDP">#N/A</definedName>
    <definedName name="GCEI" localSheetId="19">'G1,G2'!#REF!</definedName>
    <definedName name="GCEI">#REF!</definedName>
    <definedName name="GCENL" localSheetId="19">'G1,G2'!#REF!</definedName>
    <definedName name="GCENL">#REF!</definedName>
    <definedName name="GCND" localSheetId="19">'G1,G2'!#REF!</definedName>
    <definedName name="GCND">#REF!</definedName>
    <definedName name="GCND_NGDP" localSheetId="19">#REF!</definedName>
    <definedName name="GCND_NGDP">#REF!</definedName>
    <definedName name="GCRG" localSheetId="19">#REF!</definedName>
    <definedName name="GCRG">#REF!</definedName>
    <definedName name="gfjdjstjst" localSheetId="19">Počet klientov-#REF!</definedName>
    <definedName name="gfjdjstjst">Počet klientov-#REF!</definedName>
    <definedName name="ggb" localSheetId="19">#REF!</definedName>
    <definedName name="ggb">#REF!</definedName>
    <definedName name="GGB_NGDP">#N/A</definedName>
    <definedName name="ggbeu" localSheetId="19">'G1,G2'!#REF!</definedName>
    <definedName name="ggbeu">#REF!</definedName>
    <definedName name="ggblg" localSheetId="19">'G1,G2'!#REF!</definedName>
    <definedName name="ggblg">#REF!</definedName>
    <definedName name="ggbls" localSheetId="19">'G1,G2'!#REF!</definedName>
    <definedName name="ggbls">#REF!</definedName>
    <definedName name="ggbss" localSheetId="19">#REF!</definedName>
    <definedName name="ggbss">#REF!</definedName>
    <definedName name="gge" localSheetId="19">#REF!</definedName>
    <definedName name="gge">#REF!</definedName>
    <definedName name="GGED" localSheetId="19">'G1,G2'!#REF!</definedName>
    <definedName name="GGED" localSheetId="20">#REF!</definedName>
    <definedName name="GGED">#REF!</definedName>
    <definedName name="GGEI" localSheetId="19">'G1,G2'!#REF!</definedName>
    <definedName name="GGEI">#REF!</definedName>
    <definedName name="GGENL" localSheetId="19">'G1,G2'!#REF!</definedName>
    <definedName name="GGENL">#REF!</definedName>
    <definedName name="ggg" localSheetId="19" hidden="1">{"Riqfin97",#N/A,FALSE,"Tran";"Riqfinpro",#N/A,FALSE,"Tran"}</definedName>
    <definedName name="ggg" localSheetId="28" hidden="1">{"Riqfin97",#N/A,FALSE,"Tran";"Riqfinpro",#N/A,FALSE,"Tran"}</definedName>
    <definedName name="ggg" localSheetId="20" hidden="1">{"Riqfin97",#N/A,FALSE,"Tran";"Riqfinpro",#N/A,FALSE,"Tran"}</definedName>
    <definedName name="ggg" hidden="1">{"Riqfin97",#N/A,FALSE,"Tran";"Riqfinpro",#N/A,FALSE,"Tran"}</definedName>
    <definedName name="ggggg" localSheetId="19" hidden="1">'G1,G2'!#REF!</definedName>
    <definedName name="ggggg" hidden="1">#REF!</definedName>
    <definedName name="ggggggg" localSheetId="19">'G1,G2'!#REF!</definedName>
    <definedName name="ggggggg" localSheetId="20">#REF!</definedName>
    <definedName name="ggggggg">#REF!</definedName>
    <definedName name="GGND" localSheetId="19">'G1,G2'!#REF!</definedName>
    <definedName name="GGND" localSheetId="20">#REF!</definedName>
    <definedName name="GGND">#REF!</definedName>
    <definedName name="ggr" localSheetId="19">#REF!</definedName>
    <definedName name="ggr">#REF!</definedName>
    <definedName name="GGRG" localSheetId="19">'G1,G2'!#REF!</definedName>
    <definedName name="GGRG" localSheetId="20">#REF!</definedName>
    <definedName name="GGRG">#REF!</definedName>
    <definedName name="gh" localSheetId="19" hidden="1">{"'előző év december'!$A$2:$CP$214"}</definedName>
    <definedName name="gh" localSheetId="28" hidden="1">{"'előző év december'!$A$2:$CP$214"}</definedName>
    <definedName name="gh" localSheetId="20" hidden="1">{"'előző év december'!$A$2:$CP$214"}</definedName>
    <definedName name="gh" hidden="1">{"'előző év december'!$A$2:$CP$214"}</definedName>
    <definedName name="ghfgf" localSheetId="19" hidden="1">#REF!</definedName>
    <definedName name="ghfgf" hidden="1">#REF!</definedName>
    <definedName name="ghj" localSheetId="19" hidden="1">{"'előző év december'!$A$2:$CP$214"}</definedName>
    <definedName name="ghj" localSheetId="28" hidden="1">{"'előző év december'!$A$2:$CP$214"}</definedName>
    <definedName name="ghj" localSheetId="20" hidden="1">{"'előző év december'!$A$2:$CP$214"}</definedName>
    <definedName name="ghj" hidden="1">{"'előző év december'!$A$2:$CP$214"}</definedName>
    <definedName name="gjgfgk" localSheetId="19" hidden="1">#REF!</definedName>
    <definedName name="gjgfgk" hidden="1">#REF!</definedName>
    <definedName name="GPee_2" localSheetId="19">'G1,G2'!#REF!</definedName>
    <definedName name="GPee_2">#REF!</definedName>
    <definedName name="GPer_2" localSheetId="19">'G1,G2'!#REF!</definedName>
    <definedName name="GPer_2">#REF!</definedName>
    <definedName name="Graf_42__Semafor_bezpečnej_úrovne_dlhu__scenár_NPC_2019" localSheetId="19">'G1,G2'!#REF!</definedName>
    <definedName name="Graf_42__Semafor_bezpečnej_úrovne_dlhu__scenár_NPC_2019">#REF!</definedName>
    <definedName name="Graf_43__Semafor_bezpečnej_úrovne_dlhu__citlivostný_scenár__udržateľnosť_dôchodkového_systému_na_úrovni_roka_2018" localSheetId="19">#REF!</definedName>
    <definedName name="Graf_43__Semafor_bezpečnej_úrovne_dlhu__citlivostný_scenár__udržateľnosť_dôchodkového_systému_na_úrovni_roka_2018">#REF!</definedName>
    <definedName name="Graf_43__Semafor_bezpečnej_úrovne_dlhu__scenár_NPC_2020" localSheetId="19">#REF!</definedName>
    <definedName name="Graf_43__Semafor_bezpečnej_úrovne_dlhu__scenár_NPC_2020">#REF!</definedName>
    <definedName name="Graf_45__Semafor_bezpečnej_úrovne_dlhu__scenár_NPC_2020__predkrízová_hospodárska_politika" localSheetId="19">#REF!</definedName>
    <definedName name="Graf_45__Semafor_bezpečnej_úrovne_dlhu__scenár_NPC_2020__predkrízová_hospodárska_politika">#REF!</definedName>
    <definedName name="graf_deficit" localSheetId="19">#REF!</definedName>
    <definedName name="graf_deficit">#REF!</definedName>
    <definedName name="graf_dlh" localSheetId="19">#REF!</definedName>
    <definedName name="graf_dlh">#REF!</definedName>
    <definedName name="grafXX" localSheetId="19" hidden="1">{"'előző év december'!$A$2:$CP$214"}</definedName>
    <definedName name="grafXX" localSheetId="28" hidden="1">{"'előző év december'!$A$2:$CP$214"}</definedName>
    <definedName name="grafXX" localSheetId="20" hidden="1">{"'előző év december'!$A$2:$CP$214"}</definedName>
    <definedName name="grafXX" hidden="1">{"'előző év december'!$A$2:$CP$214"}</definedName>
    <definedName name="grafXX1" localSheetId="19" hidden="1">{"'előző év december'!$A$2:$CP$214"}</definedName>
    <definedName name="grafXX1" localSheetId="28" hidden="1">{"'előző év december'!$A$2:$CP$214"}</definedName>
    <definedName name="grafXX1" localSheetId="20" hidden="1">{"'előző év december'!$A$2:$CP$214"}</definedName>
    <definedName name="grafXX1" hidden="1">{"'előző év december'!$A$2:$CP$214"}</definedName>
    <definedName name="grafXX2" localSheetId="19" hidden="1">{"'előző év december'!$A$2:$CP$214"}</definedName>
    <definedName name="grafXX2" localSheetId="28" hidden="1">{"'előző év december'!$A$2:$CP$214"}</definedName>
    <definedName name="grafXX2" localSheetId="20" hidden="1">{"'előző év december'!$A$2:$CP$214"}</definedName>
    <definedName name="grafXX2" hidden="1">{"'előző év december'!$A$2:$CP$214"}</definedName>
    <definedName name="grafXX3" localSheetId="19" hidden="1">{"'előző év december'!$A$2:$CP$214"}</definedName>
    <definedName name="grafXX3" localSheetId="28" hidden="1">{"'előző év december'!$A$2:$CP$214"}</definedName>
    <definedName name="grafXX3" localSheetId="20" hidden="1">{"'előző év december'!$A$2:$CP$214"}</definedName>
    <definedName name="grafXX3" hidden="1">{"'előző év december'!$A$2:$CP$214"}</definedName>
    <definedName name="grafXX4" localSheetId="19" hidden="1">{"'előző év december'!$A$2:$CP$214"}</definedName>
    <definedName name="grafXX4" localSheetId="28" hidden="1">{"'előző év december'!$A$2:$CP$214"}</definedName>
    <definedName name="grafXX4" localSheetId="20" hidden="1">{"'előző év december'!$A$2:$CP$214"}</definedName>
    <definedName name="grafXX4" hidden="1">{"'előző év december'!$A$2:$CP$214"}</definedName>
    <definedName name="grafXX5" localSheetId="19" hidden="1">{"'előző év december'!$A$2:$CP$214"}</definedName>
    <definedName name="grafXX5" localSheetId="28" hidden="1">{"'előző év december'!$A$2:$CP$214"}</definedName>
    <definedName name="grafXX5" localSheetId="20" hidden="1">{"'előző év december'!$A$2:$CP$214"}</definedName>
    <definedName name="grafXX5" hidden="1">{"'előző év december'!$A$2:$CP$214"}</definedName>
    <definedName name="grafXX7" localSheetId="19" hidden="1">{"'előző év december'!$A$2:$CP$214"}</definedName>
    <definedName name="grafXX7" localSheetId="28" hidden="1">{"'előző év december'!$A$2:$CP$214"}</definedName>
    <definedName name="grafXX7" localSheetId="20" hidden="1">{"'előző év december'!$A$2:$CP$214"}</definedName>
    <definedName name="grafXX7" hidden="1">{"'előző év december'!$A$2:$CP$214"}</definedName>
    <definedName name="h" localSheetId="19">#REF!</definedName>
    <definedName name="h">#REF!</definedName>
    <definedName name="HDP" localSheetId="19">#REF!</definedName>
    <definedName name="HDP">#REF!</definedName>
    <definedName name="HDPn_1n" localSheetId="19">#REF!</definedName>
    <definedName name="HDPn_1n">#REF!</definedName>
    <definedName name="HDPn_2" localSheetId="19">#REF!</definedName>
    <definedName name="HDPn_2">#REF!</definedName>
    <definedName name="HDPn_2n" localSheetId="19">#REF!</definedName>
    <definedName name="HDPn_2n">#REF!</definedName>
    <definedName name="HDPn_3" localSheetId="19">#REF!</definedName>
    <definedName name="HDPn_3">#REF!</definedName>
    <definedName name="HDPn_3n" localSheetId="19">#REF!</definedName>
    <definedName name="HDPn_3n">#REF!</definedName>
    <definedName name="HDPn_4" localSheetId="19">#REF!</definedName>
    <definedName name="HDPn_4">#REF!</definedName>
    <definedName name="HDPn_4n" localSheetId="19">#REF!</definedName>
    <definedName name="HDPn_4n">#REF!</definedName>
    <definedName name="HDPn_5" localSheetId="19">#REF!</definedName>
    <definedName name="HDPn_5">#REF!</definedName>
    <definedName name="HDPn_5n" localSheetId="19">#REF!</definedName>
    <definedName name="HDPn_5n">#REF!</definedName>
    <definedName name="HDPn_6" localSheetId="19">#REF!</definedName>
    <definedName name="HDPn_6">#REF!</definedName>
    <definedName name="HDPn_6n" localSheetId="19">#REF!</definedName>
    <definedName name="HDPn_6n">#REF!</definedName>
    <definedName name="HDPnbk_2" localSheetId="19">#REF!</definedName>
    <definedName name="HDPnbk_2">#REF!</definedName>
    <definedName name="HDPnbk_2n" localSheetId="19">#REF!</definedName>
    <definedName name="HDPnbk_2n">#REF!</definedName>
    <definedName name="HDPnbk_3" localSheetId="19">#REF!</definedName>
    <definedName name="HDPnbk_3">#REF!</definedName>
    <definedName name="HDPnbk_3n" localSheetId="19">#REF!</definedName>
    <definedName name="HDPnbk_3n">#REF!</definedName>
    <definedName name="HDPnbk_4" localSheetId="19">#REF!</definedName>
    <definedName name="HDPnbk_4">#REF!</definedName>
    <definedName name="HDPnbk_4n" localSheetId="19">#REF!</definedName>
    <definedName name="HDPnbk_4n">#REF!</definedName>
    <definedName name="HDPnbk_5" localSheetId="19">#REF!</definedName>
    <definedName name="HDPnbk_5">#REF!</definedName>
    <definedName name="HDPnbk_5n" localSheetId="19">#REF!</definedName>
    <definedName name="HDPnbk_5n">#REF!</definedName>
    <definedName name="HDPnbk_6" localSheetId="19">#REF!</definedName>
    <definedName name="HDPnbk_6">#REF!</definedName>
    <definedName name="HDPnbk_6n" localSheetId="19">#REF!</definedName>
    <definedName name="HDPnbk_6n">#REF!</definedName>
    <definedName name="HDPr_2" localSheetId="19">#REF!</definedName>
    <definedName name="HDPr_2">#REF!</definedName>
    <definedName name="HDPr_2n" localSheetId="19">#REF!</definedName>
    <definedName name="HDPr_2n">#REF!</definedName>
    <definedName name="HDPr_3" localSheetId="19">#REF!</definedName>
    <definedName name="HDPr_3">#REF!</definedName>
    <definedName name="HDPr_3n" localSheetId="19">#REF!</definedName>
    <definedName name="HDPr_3n">#REF!</definedName>
    <definedName name="HDPr_4" localSheetId="19">#REF!</definedName>
    <definedName name="HDPr_4">#REF!</definedName>
    <definedName name="HDPr_4n" localSheetId="19">#REF!</definedName>
    <definedName name="HDPr_4n">#REF!</definedName>
    <definedName name="HDPr_5" localSheetId="19">#REF!</definedName>
    <definedName name="HDPr_5">#REF!</definedName>
    <definedName name="HDPr_5n" localSheetId="19">#REF!</definedName>
    <definedName name="HDPr_5n">#REF!</definedName>
    <definedName name="HDPr_6" localSheetId="19">#REF!</definedName>
    <definedName name="HDPr_6">#REF!</definedName>
    <definedName name="HDPr_6n" localSheetId="19">#REF!</definedName>
    <definedName name="HDPr_6n">#REF!</definedName>
    <definedName name="help" localSheetId="19" hidden="1">#REF!</definedName>
    <definedName name="help" hidden="1">#REF!</definedName>
    <definedName name="hfrstes" localSheetId="19" hidden="1">'G1,G2'!#REF!</definedName>
    <definedName name="hfrstes" hidden="1">#REF!</definedName>
    <definedName name="hfshfrt" localSheetId="19" hidden="1">#REF!</definedName>
    <definedName name="hfshfrt" hidden="1">#REF!</definedName>
    <definedName name="hgf" localSheetId="19" hidden="1">{"'előző év december'!$A$2:$CP$214"}</definedName>
    <definedName name="hgf" localSheetId="28" hidden="1">{"'előző év december'!$A$2:$CP$214"}</definedName>
    <definedName name="hgf" localSheetId="20" hidden="1">{"'előző év december'!$A$2:$CP$214"}</definedName>
    <definedName name="hgf" hidden="1">{"'előző év december'!$A$2:$CP$214"}</definedName>
    <definedName name="hgfd" localSheetId="19" hidden="1">{#N/A,#N/A,FALSE,"I";#N/A,#N/A,FALSE,"J";#N/A,#N/A,FALSE,"K";#N/A,#N/A,FALSE,"L";#N/A,#N/A,FALSE,"M";#N/A,#N/A,FALSE,"N";#N/A,#N/A,FALSE,"O"}</definedName>
    <definedName name="hgfd" localSheetId="28" hidden="1">{#N/A,#N/A,FALSE,"I";#N/A,#N/A,FALSE,"J";#N/A,#N/A,FALSE,"K";#N/A,#N/A,FALSE,"L";#N/A,#N/A,FALSE,"M";#N/A,#N/A,FALSE,"N";#N/A,#N/A,FALSE,"O"}</definedName>
    <definedName name="hgfd" localSheetId="20" hidden="1">{#N/A,#N/A,FALSE,"I";#N/A,#N/A,FALSE,"J";#N/A,#N/A,FALSE,"K";#N/A,#N/A,FALSE,"L";#N/A,#N/A,FALSE,"M";#N/A,#N/A,FALSE,"N";#N/A,#N/A,FALSE,"O"}</definedName>
    <definedName name="hgfd" hidden="1">{#N/A,#N/A,FALSE,"I";#N/A,#N/A,FALSE,"J";#N/A,#N/A,FALSE,"K";#N/A,#N/A,FALSE,"L";#N/A,#N/A,FALSE,"M";#N/A,#N/A,FALSE,"N";#N/A,#N/A,FALSE,"O"}</definedName>
    <definedName name="hh" localSheetId="19">#REF!</definedName>
    <definedName name="hh">#REF!</definedName>
    <definedName name="hhh" localSheetId="19" hidden="1">'G1,G2'!#REF!</definedName>
    <definedName name="hhh" localSheetId="20" hidden="1">#REF!</definedName>
    <definedName name="hhh" hidden="1">#REF!</definedName>
    <definedName name="hhhh" localSheetId="19">'G1,G2'!#REF!</definedName>
    <definedName name="hhhh">#REF!</definedName>
    <definedName name="hhhhhhh" localSheetId="19">'G1,G2'!#REF!</definedName>
    <definedName name="hhhhhhh" localSheetId="20">#REF!</definedName>
    <definedName name="hhhhhhh">#REF!</definedName>
    <definedName name="hjjh" localSheetId="19" hidden="1">#REF!</definedName>
    <definedName name="hjjh" hidden="1">#REF!</definedName>
    <definedName name="hovno" localSheetId="19">'G1,G2'!#REF!</definedName>
    <definedName name="hovno">#REF!</definedName>
    <definedName name="HTML_CodePage" hidden="1">1252</definedName>
    <definedName name="HTML_Control" localSheetId="19" hidden="1">{"'Resources'!$A$1:$W$34","'Balance Sheet'!$A$1:$W$58","'SFD'!$A$1:$J$52"}</definedName>
    <definedName name="HTML_Control" localSheetId="28" hidden="1">{"'Resources'!$A$1:$W$34","'Balance Sheet'!$A$1:$W$58","'SFD'!$A$1:$J$52"}</definedName>
    <definedName name="HTML_Control" localSheetId="20" hidden="1">{"'Resources'!$A$1:$W$34","'Balance Sheet'!$A$1:$W$58","'SFD'!$A$1:$J$52"}</definedName>
    <definedName name="HTML_Control" hidden="1">{"'Resources'!$A$1:$W$34","'Balance Sheet'!$A$1:$W$58","'SFD'!$A$1:$J$52"}</definedName>
    <definedName name="HTML_Controll2" localSheetId="19" hidden="1">{"'előző év december'!$A$2:$CP$214"}</definedName>
    <definedName name="HTML_Controll2" localSheetId="28" hidden="1">{"'előző év december'!$A$2:$CP$214"}</definedName>
    <definedName name="HTML_Controll2" localSheetId="20" hidden="1">{"'előző év december'!$A$2:$CP$214"}</definedName>
    <definedName name="HTML_Controll2" hidden="1">{"'előző év december'!$A$2:$CP$214"}</definedName>
    <definedName name="HTML_Description" hidden="1">""</definedName>
    <definedName name="HTML_Email" hidden="1">""</definedName>
    <definedName name="html_f" localSheetId="19" hidden="1">{"'előző év december'!$A$2:$CP$214"}</definedName>
    <definedName name="html_f" localSheetId="28" hidden="1">{"'előző év december'!$A$2:$CP$214"}</definedName>
    <definedName name="html_f" localSheetId="20" hidden="1">{"'előző év december'!$A$2:$CP$214"}</definedName>
    <definedName name="html_f" hidden="1">{"'előző év december'!$A$2:$CP$214"}</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 localSheetId="19">'G1,G2'!#REF!</definedName>
    <definedName name="CHART">#REF!</definedName>
    <definedName name="chart4" localSheetId="19" hidden="1">{#N/A,#N/A,FALSE,"CB";#N/A,#N/A,FALSE,"CMB";#N/A,#N/A,FALSE,"NBFI"}</definedName>
    <definedName name="chart4" localSheetId="28" hidden="1">{#N/A,#N/A,FALSE,"CB";#N/A,#N/A,FALSE,"CMB";#N/A,#N/A,FALSE,"NBFI"}</definedName>
    <definedName name="chart4" localSheetId="20" hidden="1">{#N/A,#N/A,FALSE,"CB";#N/A,#N/A,FALSE,"CMB";#N/A,#N/A,FALSE,"NBFI"}</definedName>
    <definedName name="chart4" hidden="1">{#N/A,#N/A,FALSE,"CB";#N/A,#N/A,FALSE,"CMB";#N/A,#N/A,FALSE,"NBFI"}</definedName>
    <definedName name="CHILE" localSheetId="19">'G1,G2'!#REF!</definedName>
    <definedName name="CHILE">#REF!</definedName>
    <definedName name="CHK" localSheetId="19">'G1,G2'!#REF!</definedName>
    <definedName name="CHK">#REF!</definedName>
    <definedName name="i" localSheetId="19">'G1,G2'!#REF!</definedName>
    <definedName name="i">#REF!</definedName>
    <definedName name="I_III.Q.2012" localSheetId="19">#REF!</definedName>
    <definedName name="I_III.Q.2012">#REF!</definedName>
    <definedName name="IESS" localSheetId="19">'G1,G2'!#REF!</definedName>
    <definedName name="IESS" localSheetId="20">#REF!</definedName>
    <definedName name="IESS">#REF!</definedName>
    <definedName name="ii" localSheetId="19" hidden="1">{"Tab1",#N/A,FALSE,"P";"Tab2",#N/A,FALSE,"P"}</definedName>
    <definedName name="ii" localSheetId="28" hidden="1">{"Tab1",#N/A,FALSE,"P";"Tab2",#N/A,FALSE,"P"}</definedName>
    <definedName name="ii" localSheetId="20" hidden="1">{"Tab1",#N/A,FALSE,"P";"Tab2",#N/A,FALSE,"P"}</definedName>
    <definedName name="ii" hidden="1">{"Tab1",#N/A,FALSE,"P";"Tab2",#N/A,FALSE,"P"}</definedName>
    <definedName name="II_pilier_2" localSheetId="19">'G1,G2'!#REF!</definedName>
    <definedName name="II_pilier_2">#REF!</definedName>
    <definedName name="II_pillar_figure" localSheetId="19">'G1,G2'!#REF!</definedName>
    <definedName name="II_pillar_figure">#REF!</definedName>
    <definedName name="ima" localSheetId="19">'G1,G2'!#REF!</definedName>
    <definedName name="ima">#REF!</definedName>
    <definedName name="IMPn_2" localSheetId="19">#REF!</definedName>
    <definedName name="IMPn_2">#REF!</definedName>
    <definedName name="IMPn_2n" localSheetId="19">#REF!</definedName>
    <definedName name="IMPn_2n">#REF!</definedName>
    <definedName name="IMPn_3" localSheetId="19">#REF!</definedName>
    <definedName name="IMPn_3">#REF!</definedName>
    <definedName name="IMPn_3n" localSheetId="19">#REF!</definedName>
    <definedName name="IMPn_3n">#REF!</definedName>
    <definedName name="IMPn_4" localSheetId="19">#REF!</definedName>
    <definedName name="IMPn_4">#REF!</definedName>
    <definedName name="IMPn_4n" localSheetId="19">#REF!</definedName>
    <definedName name="IMPn_4n">#REF!</definedName>
    <definedName name="IMPn_5" localSheetId="19">#REF!</definedName>
    <definedName name="IMPn_5">#REF!</definedName>
    <definedName name="IMPn_5n" localSheetId="19">#REF!</definedName>
    <definedName name="IMPn_5n">#REF!</definedName>
    <definedName name="IMPn_6" localSheetId="19">#REF!</definedName>
    <definedName name="IMPn_6">#REF!</definedName>
    <definedName name="IMPn_6n" localSheetId="19">#REF!</definedName>
    <definedName name="IMPn_6n">#REF!</definedName>
    <definedName name="IN1_" localSheetId="19">'G1,G2'!#REF!</definedName>
    <definedName name="IN1_">#REF!</definedName>
    <definedName name="IN2_" localSheetId="19">'G1,G2'!#REF!</definedName>
    <definedName name="IN2_">#REF!</definedName>
    <definedName name="INB" localSheetId="19">#REF!</definedName>
    <definedName name="INB">#REF!</definedName>
    <definedName name="INC" localSheetId="19">#REF!</definedName>
    <definedName name="INC">#REF!</definedName>
    <definedName name="ind" localSheetId="19">'G1,G2'!#REF!</definedName>
    <definedName name="ind" localSheetId="20">#REF!</definedName>
    <definedName name="ind">#REF!</definedName>
    <definedName name="INECEL" localSheetId="19">'G1,G2'!#REF!</definedName>
    <definedName name="INECEL">#REF!</definedName>
    <definedName name="inflation" localSheetId="19" hidden="1">'G1,G2'!#REF!</definedName>
    <definedName name="inflation" hidden="1">#REF!</definedName>
    <definedName name="INPUT_2" localSheetId="19">'G1,G2'!#REF!</definedName>
    <definedName name="INPUT_2">#REF!</definedName>
    <definedName name="INPUT_4" localSheetId="19">'G1,G2'!#REF!</definedName>
    <definedName name="INPUT_4">#REF!</definedName>
    <definedName name="Inters.člen.2001" localSheetId="19">'G1,G2'!#REF!</definedName>
    <definedName name="Inters.člen.2001">#REF!</definedName>
    <definedName name="IPee_2" localSheetId="19">'G1,G2'!#REF!</definedName>
    <definedName name="IPee_2" localSheetId="20">#REF!</definedName>
    <definedName name="IPee_2">#REF!</definedName>
    <definedName name="IPer_2" localSheetId="19">'G1,G2'!#REF!</definedName>
    <definedName name="IPer_2">#REF!</definedName>
    <definedName name="IT" localSheetId="19">'G1,G2'!#REF!</definedName>
    <definedName name="IT">#REF!</definedName>
    <definedName name="IT_2" localSheetId="19">'G1,G2'!#REF!</definedName>
    <definedName name="IT_2">#REF!</definedName>
    <definedName name="IT_2_bracket_2" localSheetId="19">'G1,G2'!#REF!</definedName>
    <definedName name="IT_2_bracket_2">#REF!</definedName>
    <definedName name="iv" localSheetId="19">#REF!</definedName>
    <definedName name="iv">#REF!</definedName>
    <definedName name="iva" localSheetId="19">#REF!</definedName>
    <definedName name="iva">#REF!</definedName>
    <definedName name="ivi" localSheetId="19">#REF!</definedName>
    <definedName name="ivi">#REF!</definedName>
    <definedName name="j" localSheetId="19">#REF!</definedName>
    <definedName name="j">#REF!</definedName>
    <definedName name="jhgf" localSheetId="19" hidden="1">{"MONA",#N/A,FALSE,"S"}</definedName>
    <definedName name="jhgf" localSheetId="28" hidden="1">{"MONA",#N/A,FALSE,"S"}</definedName>
    <definedName name="jhgf" localSheetId="20" hidden="1">{"MONA",#N/A,FALSE,"S"}</definedName>
    <definedName name="jhgf" hidden="1">{"MONA",#N/A,FALSE,"S"}</definedName>
    <definedName name="jhhhg" localSheetId="19" hidden="1">#REF!</definedName>
    <definedName name="jhhhg" hidden="1">#REF!</definedName>
    <definedName name="jj" localSheetId="19" hidden="1">{"Riqfin97",#N/A,FALSE,"Tran";"Riqfinpro",#N/A,FALSE,"Tran"}</definedName>
    <definedName name="jj" localSheetId="28" hidden="1">{"Riqfin97",#N/A,FALSE,"Tran";"Riqfinpro",#N/A,FALSE,"Tran"}</definedName>
    <definedName name="jj" localSheetId="20" hidden="1">{"Riqfin97",#N/A,FALSE,"Tran";"Riqfinpro",#N/A,FALSE,"Tran"}</definedName>
    <definedName name="jj" hidden="1">{"Riqfin97",#N/A,FALSE,"Tran";"Riqfinpro",#N/A,FALSE,"Tran"}</definedName>
    <definedName name="jjj" localSheetId="19" hidden="1">'G1,G2'!#REF!</definedName>
    <definedName name="jjj" hidden="1">#REF!</definedName>
    <definedName name="jjjjjj" localSheetId="19" hidden="1">'G1,G2'!#REF!</definedName>
    <definedName name="jjjjjj" hidden="1">#REF!</definedName>
    <definedName name="juňä" localSheetId="19">'G1,G2'!#REF!</definedName>
    <definedName name="juňä">#REF!</definedName>
    <definedName name="k" localSheetId="19">#REF!</definedName>
    <definedName name="k">#REF!</definedName>
    <definedName name="kapr16" localSheetId="19">'G1,G2'!#REF!</definedName>
    <definedName name="kapr16">#REF!</definedName>
    <definedName name="kapr17" localSheetId="19">'G1,G2'!#REF!</definedName>
    <definedName name="kapr17">#REF!</definedName>
    <definedName name="kapr18" localSheetId="19">#REF!</definedName>
    <definedName name="kapr18">#REF!</definedName>
    <definedName name="kapr19" localSheetId="19">#REF!</definedName>
    <definedName name="kapr19">#REF!</definedName>
    <definedName name="kapr20" localSheetId="19">#REF!</definedName>
    <definedName name="kapr20">#REF!</definedName>
    <definedName name="kapr21" localSheetId="19">#REF!</definedName>
    <definedName name="kapr21">#REF!</definedName>
    <definedName name="kaug16" localSheetId="19">'G1,G2'!#REF!</definedName>
    <definedName name="kaug16">#REF!</definedName>
    <definedName name="kaug17" localSheetId="19">'G1,G2'!#REF!</definedName>
    <definedName name="kaug17">#REF!</definedName>
    <definedName name="kaug18" localSheetId="19">#REF!</definedName>
    <definedName name="kaug18">#REF!</definedName>
    <definedName name="kaug19" localSheetId="19">#REF!</definedName>
    <definedName name="kaug19">#REF!</definedName>
    <definedName name="kaug20" localSheetId="19">#REF!</definedName>
    <definedName name="kaug20">#REF!</definedName>
    <definedName name="kaug21" localSheetId="19">#REF!</definedName>
    <definedName name="kaug21">#REF!</definedName>
    <definedName name="kdec16" localSheetId="19">'G1,G2'!#REF!</definedName>
    <definedName name="kdec16">#REF!</definedName>
    <definedName name="kdec17" localSheetId="19">'G1,G2'!#REF!</definedName>
    <definedName name="kdec17">#REF!</definedName>
    <definedName name="kdec18" localSheetId="19">#REF!</definedName>
    <definedName name="kdec18">#REF!</definedName>
    <definedName name="kdec19" localSheetId="19">#REF!</definedName>
    <definedName name="kdec19">#REF!</definedName>
    <definedName name="kdec20" localSheetId="19">#REF!</definedName>
    <definedName name="kdec20">#REF!</definedName>
    <definedName name="kdec21" localSheetId="19">#REF!</definedName>
    <definedName name="kdec21">#REF!</definedName>
    <definedName name="kfeb16" localSheetId="19">'G1,G2'!#REF!</definedName>
    <definedName name="kfeb16">#REF!</definedName>
    <definedName name="kfeb17" localSheetId="19">'G1,G2'!#REF!</definedName>
    <definedName name="kfeb17">#REF!</definedName>
    <definedName name="kfeb18" localSheetId="19">#REF!</definedName>
    <definedName name="kfeb18">#REF!</definedName>
    <definedName name="kfeb19" localSheetId="19">#REF!</definedName>
    <definedName name="kfeb19">#REF!</definedName>
    <definedName name="kfeb20" localSheetId="19">#REF!</definedName>
    <definedName name="kfeb20">#REF!</definedName>
    <definedName name="kfeb21" localSheetId="19">#REF!</definedName>
    <definedName name="kfeb21">#REF!</definedName>
    <definedName name="kjan19" localSheetId="19">#REF!</definedName>
    <definedName name="kjan19">#REF!</definedName>
    <definedName name="kjan20" localSheetId="19">#REF!</definedName>
    <definedName name="kjan20">#REF!</definedName>
    <definedName name="kjan21" localSheetId="19">#REF!</definedName>
    <definedName name="kjan21">#REF!</definedName>
    <definedName name="kjg" localSheetId="19" hidden="1">{#N/A,#N/A,FALSE,"SimInp1";#N/A,#N/A,FALSE,"SimInp2";#N/A,#N/A,FALSE,"SimOut1";#N/A,#N/A,FALSE,"SimOut2";#N/A,#N/A,FALSE,"SimOut3";#N/A,#N/A,FALSE,"SimOut4";#N/A,#N/A,FALSE,"SimOut5"}</definedName>
    <definedName name="kjg" localSheetId="28" hidden="1">{#N/A,#N/A,FALSE,"SimInp1";#N/A,#N/A,FALSE,"SimInp2";#N/A,#N/A,FALSE,"SimOut1";#N/A,#N/A,FALSE,"SimOut2";#N/A,#N/A,FALSE,"SimOut3";#N/A,#N/A,FALSE,"SimOut4";#N/A,#N/A,FALSE,"SimOut5"}</definedName>
    <definedName name="kjg" localSheetId="20"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19" hidden="1">{"BOP_TAB",#N/A,FALSE,"N";"MIDTERM_TAB",#N/A,FALSE,"O";"FUND_CRED",#N/A,FALSE,"P";"DEBT_TAB1",#N/A,FALSE,"Q";"DEBT_TAB2",#N/A,FALSE,"Q";"FORFIN_TAB1",#N/A,FALSE,"R";"FORFIN_TAB2",#N/A,FALSE,"R";"BOP_ANALY",#N/A,FALSE,"U"}</definedName>
    <definedName name="kjhg" localSheetId="28" hidden="1">{"BOP_TAB",#N/A,FALSE,"N";"MIDTERM_TAB",#N/A,FALSE,"O";"FUND_CRED",#N/A,FALSE,"P";"DEBT_TAB1",#N/A,FALSE,"Q";"DEBT_TAB2",#N/A,FALSE,"Q";"FORFIN_TAB1",#N/A,FALSE,"R";"FORFIN_TAB2",#N/A,FALSE,"R";"BOP_ANALY",#N/A,FALSE,"U"}</definedName>
    <definedName name="kjhg" localSheetId="20"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ul16" localSheetId="19">'G1,G2'!#REF!</definedName>
    <definedName name="kjul16">#REF!</definedName>
    <definedName name="kjul17" localSheetId="19">'G1,G2'!#REF!</definedName>
    <definedName name="kjul17">#REF!</definedName>
    <definedName name="kjul18" localSheetId="19">#REF!</definedName>
    <definedName name="kjul18">#REF!</definedName>
    <definedName name="kjul19" localSheetId="19">#REF!</definedName>
    <definedName name="kjul19">#REF!</definedName>
    <definedName name="kjul20" localSheetId="19">#REF!</definedName>
    <definedName name="kjul20">#REF!</definedName>
    <definedName name="kjul21" localSheetId="19">#REF!</definedName>
    <definedName name="kjul21">#REF!</definedName>
    <definedName name="kjun16" localSheetId="19">'G1,G2'!#REF!</definedName>
    <definedName name="kjun16">#REF!</definedName>
    <definedName name="kjun17" localSheetId="19">'G1,G2'!#REF!</definedName>
    <definedName name="kjun17">#REF!</definedName>
    <definedName name="kjun18" localSheetId="19">#REF!</definedName>
    <definedName name="kjun18">#REF!</definedName>
    <definedName name="kjun19" localSheetId="19">#REF!</definedName>
    <definedName name="kjun19">#REF!</definedName>
    <definedName name="kjun20" localSheetId="19">#REF!</definedName>
    <definedName name="kjun20">#REF!</definedName>
    <definedName name="kjun21" localSheetId="19">#REF!</definedName>
    <definedName name="kjun21">#REF!</definedName>
    <definedName name="kk" localSheetId="19" hidden="1">{"Tab1",#N/A,FALSE,"P";"Tab2",#N/A,FALSE,"P"}</definedName>
    <definedName name="kk" localSheetId="28" hidden="1">{"Tab1",#N/A,FALSE,"P";"Tab2",#N/A,FALSE,"P"}</definedName>
    <definedName name="kk" localSheetId="20" hidden="1">{"Tab1",#N/A,FALSE,"P";"Tab2",#N/A,FALSE,"P"}</definedName>
    <definedName name="kk" hidden="1">{"Tab1",#N/A,FALSE,"P";"Tab2",#N/A,FALSE,"P"}</definedName>
    <definedName name="kkk" localSheetId="19" hidden="1">{"Tab1",#N/A,FALSE,"P";"Tab2",#N/A,FALSE,"P"}</definedName>
    <definedName name="kkk" localSheetId="28" hidden="1">{"Tab1",#N/A,FALSE,"P";"Tab2",#N/A,FALSE,"P"}</definedName>
    <definedName name="kkk" localSheetId="20" hidden="1">{"Tab1",#N/A,FALSE,"P";"Tab2",#N/A,FALSE,"P"}</definedName>
    <definedName name="kkk" hidden="1">{"Tab1",#N/A,FALSE,"P";"Tab2",#N/A,FALSE,"P"}</definedName>
    <definedName name="kkkk" localSheetId="19" hidden="1">'G1,G2'!#REF!</definedName>
    <definedName name="kkkk" hidden="1">#REF!</definedName>
    <definedName name="kkkkk" localSheetId="19" hidden="1">'G1,G2'!#REF!</definedName>
    <definedName name="kkkkk" hidden="1">#REF!</definedName>
    <definedName name="kmaj16" localSheetId="19">'G1,G2'!#REF!</definedName>
    <definedName name="kmaj16">#REF!</definedName>
    <definedName name="kmaj17" localSheetId="19">'G1,G2'!#REF!</definedName>
    <definedName name="kmaj17">#REF!</definedName>
    <definedName name="kmaj18" localSheetId="19">#REF!</definedName>
    <definedName name="kmaj18">#REF!</definedName>
    <definedName name="kmaj19" localSheetId="19">#REF!</definedName>
    <definedName name="kmaj19">#REF!</definedName>
    <definedName name="kmaj20" localSheetId="19">#REF!</definedName>
    <definedName name="kmaj20">#REF!</definedName>
    <definedName name="kmaj21" localSheetId="19">#REF!</definedName>
    <definedName name="kmaj21">#REF!</definedName>
    <definedName name="kmar16" localSheetId="19">'G1,G2'!#REF!</definedName>
    <definedName name="kmar16">#REF!</definedName>
    <definedName name="kmar17" localSheetId="19">'G1,G2'!#REF!</definedName>
    <definedName name="kmar17">#REF!</definedName>
    <definedName name="kmar18" localSheetId="19">#REF!</definedName>
    <definedName name="kmar18">#REF!</definedName>
    <definedName name="kmar19" localSheetId="19">#REF!</definedName>
    <definedName name="kmar19">#REF!</definedName>
    <definedName name="kmar20" localSheetId="19">#REF!</definedName>
    <definedName name="kmar20">#REF!</definedName>
    <definedName name="kmar21" localSheetId="19">#REF!</definedName>
    <definedName name="kmar21">#REF!</definedName>
    <definedName name="knov16" localSheetId="19">'G1,G2'!#REF!</definedName>
    <definedName name="knov16">#REF!</definedName>
    <definedName name="knov17" localSheetId="19">'G1,G2'!#REF!</definedName>
    <definedName name="knov17">#REF!</definedName>
    <definedName name="knov18" localSheetId="19">#REF!</definedName>
    <definedName name="knov18">#REF!</definedName>
    <definedName name="knov19" localSheetId="19">#REF!</definedName>
    <definedName name="knov19">#REF!</definedName>
    <definedName name="knov20" localSheetId="19">#REF!</definedName>
    <definedName name="knov20">#REF!</definedName>
    <definedName name="knov21" localSheetId="19">#REF!</definedName>
    <definedName name="knov21">#REF!</definedName>
    <definedName name="koef" localSheetId="19">'G1,G2'!#REF!</definedName>
    <definedName name="koef">#REF!</definedName>
    <definedName name="kokt16" localSheetId="19">'G1,G2'!#REF!</definedName>
    <definedName name="kokt16">#REF!</definedName>
    <definedName name="kokt17" localSheetId="19">'G1,G2'!#REF!</definedName>
    <definedName name="kokt17">#REF!</definedName>
    <definedName name="kokt18" localSheetId="19">#REF!</definedName>
    <definedName name="kokt18">#REF!</definedName>
    <definedName name="kokt19" localSheetId="19">#REF!</definedName>
    <definedName name="kokt19">#REF!</definedName>
    <definedName name="kokt20" localSheetId="19">#REF!</definedName>
    <definedName name="kokt20">#REF!</definedName>
    <definedName name="kokt21" localSheetId="19">#REF!</definedName>
    <definedName name="kokt21">#REF!</definedName>
    <definedName name="Konto" localSheetId="19">'G1,G2'!#REF!</definedName>
    <definedName name="Konto" localSheetId="20">#REF!</definedName>
    <definedName name="Konto">#REF!</definedName>
    <definedName name="Kópia_adepti_rz15_kratka_V2stlpce" localSheetId="19">'G1,G2'!#REF!</definedName>
    <definedName name="Kópia_adepti_rz15_kratka_V2stlpce">#REF!</definedName>
    <definedName name="KSDn_2" localSheetId="19">#REF!</definedName>
    <definedName name="KSDn_2">#REF!</definedName>
    <definedName name="KSDn_2_up" localSheetId="19">#REF!</definedName>
    <definedName name="KSDn_2_up">#REF!</definedName>
    <definedName name="KSDn_2n" localSheetId="19">#REF!</definedName>
    <definedName name="KSDn_2n">#REF!</definedName>
    <definedName name="KSDn_2n_up" localSheetId="19">#REF!</definedName>
    <definedName name="KSDn_2n_up">#REF!</definedName>
    <definedName name="KSDn_3" localSheetId="19">#REF!</definedName>
    <definedName name="KSDn_3">#REF!</definedName>
    <definedName name="KSDn_3_up" localSheetId="19">#REF!</definedName>
    <definedName name="KSDn_3_up">#REF!</definedName>
    <definedName name="KSDn_3n" localSheetId="19">#REF!</definedName>
    <definedName name="KSDn_3n">#REF!</definedName>
    <definedName name="KSDn_3n_up" localSheetId="19">#REF!</definedName>
    <definedName name="KSDn_3n_up">#REF!</definedName>
    <definedName name="KSDn_4" localSheetId="19">#REF!</definedName>
    <definedName name="KSDn_4">#REF!</definedName>
    <definedName name="KSDn_4_up" localSheetId="19">#REF!</definedName>
    <definedName name="KSDn_4_up">#REF!</definedName>
    <definedName name="KSDn_4n" localSheetId="19">#REF!</definedName>
    <definedName name="KSDn_4n">#REF!</definedName>
    <definedName name="KSDn_4n_up" localSheetId="19">#REF!</definedName>
    <definedName name="KSDn_4n_up">#REF!</definedName>
    <definedName name="KSDn_5" localSheetId="19">#REF!</definedName>
    <definedName name="KSDn_5">#REF!</definedName>
    <definedName name="KSDn_5_up" localSheetId="19">#REF!</definedName>
    <definedName name="KSDn_5_up">#REF!</definedName>
    <definedName name="KSDn_5n" localSheetId="19">#REF!</definedName>
    <definedName name="KSDn_5n">#REF!</definedName>
    <definedName name="KSDn_5n_up" localSheetId="19">#REF!</definedName>
    <definedName name="KSDn_5n_up">#REF!</definedName>
    <definedName name="KSDn_6" localSheetId="19">#REF!</definedName>
    <definedName name="KSDn_6">#REF!</definedName>
    <definedName name="KSDn_6_up" localSheetId="19">#REF!</definedName>
    <definedName name="KSDn_6_up">#REF!</definedName>
    <definedName name="KSDn_6n" localSheetId="19">#REF!</definedName>
    <definedName name="KSDn_6n">#REF!</definedName>
    <definedName name="KSDn_6n_up" localSheetId="19">#REF!</definedName>
    <definedName name="KSDn_6n_up">#REF!</definedName>
    <definedName name="KSDr_2" localSheetId="19">#REF!</definedName>
    <definedName name="KSDr_2">#REF!</definedName>
    <definedName name="KSDr_2n" localSheetId="19">#REF!</definedName>
    <definedName name="KSDr_2n">#REF!</definedName>
    <definedName name="KSDr_3" localSheetId="19">#REF!</definedName>
    <definedName name="KSDr_3">#REF!</definedName>
    <definedName name="KSDr_3n" localSheetId="19">#REF!</definedName>
    <definedName name="KSDr_3n">#REF!</definedName>
    <definedName name="KSDr_4" localSheetId="19">#REF!</definedName>
    <definedName name="KSDr_4">#REF!</definedName>
    <definedName name="KSDr_4n" localSheetId="19">#REF!</definedName>
    <definedName name="KSDr_4n">#REF!</definedName>
    <definedName name="KSDr_5" localSheetId="19">#REF!</definedName>
    <definedName name="KSDr_5">#REF!</definedName>
    <definedName name="KSDr_5n" localSheetId="19">#REF!</definedName>
    <definedName name="KSDr_5n">#REF!</definedName>
    <definedName name="KSDr_6" localSheetId="19">#REF!</definedName>
    <definedName name="KSDr_6">#REF!</definedName>
    <definedName name="KSDr_6n" localSheetId="19">#REF!</definedName>
    <definedName name="KSDr_6n">#REF!</definedName>
    <definedName name="ksep16" localSheetId="19">'G1,G2'!#REF!</definedName>
    <definedName name="ksep16">#REF!</definedName>
    <definedName name="ksep17" localSheetId="19">'G1,G2'!#REF!</definedName>
    <definedName name="ksep17">#REF!</definedName>
    <definedName name="ksep18" localSheetId="19">#REF!</definedName>
    <definedName name="ksep18">#REF!</definedName>
    <definedName name="ksep19" localSheetId="19">#REF!</definedName>
    <definedName name="ksep19">#REF!</definedName>
    <definedName name="ksep20" localSheetId="19">#REF!</definedName>
    <definedName name="ksep20">#REF!</definedName>
    <definedName name="ksep21" localSheetId="19">#REF!</definedName>
    <definedName name="ksep21">#REF!</definedName>
    <definedName name="kumul1" localSheetId="19">'G1,G2'!#REF!</definedName>
    <definedName name="kumul1">#REF!</definedName>
    <definedName name="kumul2" localSheetId="19">'G1,G2'!#REF!</definedName>
    <definedName name="kumul2">#REF!</definedName>
    <definedName name="kvart1" localSheetId="19">#REF!</definedName>
    <definedName name="kvart1">#REF!</definedName>
    <definedName name="kvart2" localSheetId="19">#REF!</definedName>
    <definedName name="kvart2">#REF!</definedName>
    <definedName name="kvart3" localSheetId="19">#REF!</definedName>
    <definedName name="kvart3">#REF!</definedName>
    <definedName name="kvart4" localSheetId="19">#REF!</definedName>
    <definedName name="kvart4">#REF!</definedName>
    <definedName name="l" localSheetId="19">#REF!</definedName>
    <definedName name="l">#REF!</definedName>
    <definedName name="ľ" localSheetId="19">#REF!</definedName>
    <definedName name="ľ">#REF!</definedName>
    <definedName name="lekarne" localSheetId="19">'G1,G2'!#REF!</definedName>
    <definedName name="lekarne">#REF!</definedName>
    <definedName name="ll" localSheetId="19" hidden="1">{"Tab1",#N/A,FALSE,"P";"Tab2",#N/A,FALSE,"P"}</definedName>
    <definedName name="ll" localSheetId="28" hidden="1">{"Tab1",#N/A,FALSE,"P";"Tab2",#N/A,FALSE,"P"}</definedName>
    <definedName name="ll" localSheetId="20" hidden="1">{"Tab1",#N/A,FALSE,"P";"Tab2",#N/A,FALSE,"P"}</definedName>
    <definedName name="ll" hidden="1">{"Tab1",#N/A,FALSE,"P";"Tab2",#N/A,FALSE,"P"}</definedName>
    <definedName name="lll" localSheetId="19" hidden="1">{"Riqfin97",#N/A,FALSE,"Tran";"Riqfinpro",#N/A,FALSE,"Tran"}</definedName>
    <definedName name="lll" localSheetId="28" hidden="1">{"Riqfin97",#N/A,FALSE,"Tran";"Riqfinpro",#N/A,FALSE,"Tran"}</definedName>
    <definedName name="lll" localSheetId="20" hidden="1">{"Riqfin97",#N/A,FALSE,"Tran";"Riqfinpro",#N/A,FALSE,"Tran"}</definedName>
    <definedName name="lll" hidden="1">{"Riqfin97",#N/A,FALSE,"Tran";"Riqfinpro",#N/A,FALSE,"Tran"}</definedName>
    <definedName name="llll" localSheetId="19" hidden="1">'G1,G2'!#REF!</definedName>
    <definedName name="llll" hidden="1">#REF!</definedName>
    <definedName name="lp" localSheetId="19">#REF!</definedName>
    <definedName name="lp">#REF!</definedName>
    <definedName name="ls" localSheetId="19">#REF!</definedName>
    <definedName name="ls">#REF!</definedName>
    <definedName name="ľščť" localSheetId="19">#REF!</definedName>
    <definedName name="ľščť">#REF!</definedName>
    <definedName name="LUR">#N/A</definedName>
    <definedName name="m" localSheetId="19">'G1,G2'!#REF!</definedName>
    <definedName name="m">#REF!</definedName>
    <definedName name="Malaysia" localSheetId="19">'G1,G2'!#REF!</definedName>
    <definedName name="Malaysia" localSheetId="20">#REF!</definedName>
    <definedName name="Malaysia">#REF!</definedName>
    <definedName name="malu" localSheetId="19">'G1,G2'!#REF!</definedName>
    <definedName name="malu">#REF!</definedName>
    <definedName name="matica" localSheetId="19">'G1,G2'!#REF!</definedName>
    <definedName name="matica">#REF!</definedName>
    <definedName name="MB_2" localSheetId="19">#REF!</definedName>
    <definedName name="MB_2">#REF!</definedName>
    <definedName name="MB_2n" localSheetId="19">#REF!</definedName>
    <definedName name="MB_2n">#REF!</definedName>
    <definedName name="MB_3" localSheetId="19">#REF!</definedName>
    <definedName name="MB_3">#REF!</definedName>
    <definedName name="MB_3n" localSheetId="19">#REF!</definedName>
    <definedName name="MB_3n">#REF!</definedName>
    <definedName name="MB_4" localSheetId="19">#REF!</definedName>
    <definedName name="MB_4">#REF!</definedName>
    <definedName name="MB_4n" localSheetId="19">#REF!</definedName>
    <definedName name="MB_4n">#REF!</definedName>
    <definedName name="MB_5" localSheetId="19">#REF!</definedName>
    <definedName name="MB_5">#REF!</definedName>
    <definedName name="MB_5n" localSheetId="19">#REF!</definedName>
    <definedName name="MB_5n">#REF!</definedName>
    <definedName name="MB_6" localSheetId="19">#REF!</definedName>
    <definedName name="MB_6">#REF!</definedName>
    <definedName name="MB_6n" localSheetId="19">#REF!</definedName>
    <definedName name="MB_6n">#REF!</definedName>
    <definedName name="MCV">#N/A</definedName>
    <definedName name="MCV_B">#N/A</definedName>
    <definedName name="MCV_B1" localSheetId="19">'G1,G2'!#REF!</definedName>
    <definedName name="MCV_B1" localSheetId="20">#REF!</definedName>
    <definedName name="MCV_B1">#REF!</definedName>
    <definedName name="MCV_D">#N/A</definedName>
    <definedName name="MCV_N">#N/A</definedName>
    <definedName name="MCV_T">#N/A</definedName>
    <definedName name="MD" localSheetId="19">'G1,G2'!#REF!</definedName>
    <definedName name="MD">#REF!</definedName>
    <definedName name="MENORES" localSheetId="19">'G1,G2'!#REF!</definedName>
    <definedName name="MENORES" localSheetId="20">#REF!</definedName>
    <definedName name="MENORES">#REF!</definedName>
    <definedName name="mesec1" localSheetId="19">'G1,G2'!#REF!</definedName>
    <definedName name="mesec1">#REF!</definedName>
    <definedName name="mesec2" localSheetId="19">'G1,G2'!#REF!</definedName>
    <definedName name="mesec2">#REF!</definedName>
    <definedName name="mesiac" localSheetId="19">#REF!</definedName>
    <definedName name="mesiac">#REF!</definedName>
    <definedName name="mf" localSheetId="19" hidden="1">{"Tab1",#N/A,FALSE,"P";"Tab2",#N/A,FALSE,"P"}</definedName>
    <definedName name="mf" localSheetId="28" hidden="1">{"Tab1",#N/A,FALSE,"P";"Tab2",#N/A,FALSE,"P"}</definedName>
    <definedName name="mf" localSheetId="20" hidden="1">{"Tab1",#N/A,FALSE,"P";"Tab2",#N/A,FALSE,"P"}</definedName>
    <definedName name="mf" hidden="1">{"Tab1",#N/A,FALSE,"P";"Tab2",#N/A,FALSE,"P"}</definedName>
    <definedName name="MFISCAL" localSheetId="19">#REF!</definedName>
    <definedName name="MFISCAL">#REF!</definedName>
    <definedName name="mflowsa" localSheetId="19">'G1,G2'!#REF!</definedName>
    <definedName name="mflowsa" localSheetId="20">#REF!</definedName>
    <definedName name="mflowsa">#REF!</definedName>
    <definedName name="mflowsq" localSheetId="19">'G1,G2'!#REF!</definedName>
    <definedName name="mflowsq" localSheetId="20">#REF!</definedName>
    <definedName name="mflowsq">#REF!</definedName>
    <definedName name="MICRO" localSheetId="19">'G1,G2'!#REF!</definedName>
    <definedName name="MICRO" localSheetId="20">#REF!</definedName>
    <definedName name="MICRO">#REF!</definedName>
    <definedName name="min_VZ" localSheetId="19">'G1,G2'!#REF!</definedName>
    <definedName name="min_VZ">#REF!</definedName>
    <definedName name="MISC3" localSheetId="19">'G1,G2'!#REF!</definedName>
    <definedName name="MISC3">#REF!</definedName>
    <definedName name="MISC4" localSheetId="19">'G1,G2'!#REF!</definedName>
    <definedName name="MISC4">#REF!</definedName>
    <definedName name="mmm" localSheetId="19" hidden="1">{"Riqfin97",#N/A,FALSE,"Tran";"Riqfinpro",#N/A,FALSE,"Tran"}</definedName>
    <definedName name="mmm" localSheetId="28" hidden="1">{"Riqfin97",#N/A,FALSE,"Tran";"Riqfinpro",#N/A,FALSE,"Tran"}</definedName>
    <definedName name="mmm" localSheetId="20" hidden="1">{"Riqfin97",#N/A,FALSE,"Tran";"Riqfinpro",#N/A,FALSE,"Tran"}</definedName>
    <definedName name="mmm" hidden="1">{"Riqfin97",#N/A,FALSE,"Tran";"Riqfinpro",#N/A,FALSE,"Tran"}</definedName>
    <definedName name="mmmm" localSheetId="19" hidden="1">{"Tab1",#N/A,FALSE,"P";"Tab2",#N/A,FALSE,"P"}</definedName>
    <definedName name="mmmm" localSheetId="28" hidden="1">{"Tab1",#N/A,FALSE,"P";"Tab2",#N/A,FALSE,"P"}</definedName>
    <definedName name="mmmm" localSheetId="20" hidden="1">{"Tab1",#N/A,FALSE,"P";"Tab2",#N/A,FALSE,"P"}</definedName>
    <definedName name="mmmm" hidden="1">{"Tab1",#N/A,FALSE,"P";"Tab2",#N/A,FALSE,"P"}</definedName>
    <definedName name="mmmmmm" localSheetId="19">#REF!</definedName>
    <definedName name="mmmmmm">#REF!</definedName>
    <definedName name="mmmmmmmmmm" localSheetId="19">'G1,G2'!#REF!</definedName>
    <definedName name="mmmmmmmmmm">#REF!</definedName>
    <definedName name="mmmmmmmmmmm" localSheetId="19">'G1,G2'!#REF!</definedName>
    <definedName name="mmmmmmmmmmm">#REF!</definedName>
    <definedName name="MON_SM" localSheetId="19">'G1,G2'!#REF!</definedName>
    <definedName name="MON_SM" localSheetId="20">#REF!</definedName>
    <definedName name="MON_SM">#REF!</definedName>
    <definedName name="MONF_SM" localSheetId="19">'G1,G2'!#REF!</definedName>
    <definedName name="MONF_SM">#REF!</definedName>
    <definedName name="MONTH" localSheetId="19">#REF!</definedName>
    <definedName name="MONTH">#REF!</definedName>
    <definedName name="mstocksa" localSheetId="19">'G1,G2'!#REF!</definedName>
    <definedName name="mstocksa" localSheetId="20">#REF!</definedName>
    <definedName name="mstocksa">#REF!</definedName>
    <definedName name="mstocksq" localSheetId="19">'G1,G2'!#REF!</definedName>
    <definedName name="mstocksq" localSheetId="20">#REF!</definedName>
    <definedName name="mstocksq">#REF!</definedName>
    <definedName name="MTO" localSheetId="19">'G1,G2'!#REF!</definedName>
    <definedName name="MTO" localSheetId="20">#REF!</definedName>
    <definedName name="MTO">#REF!</definedName>
    <definedName name="Municipios" localSheetId="19">'G1,G2'!#REF!</definedName>
    <definedName name="Municipios">#REF!</definedName>
    <definedName name="MVZ_1.5x" localSheetId="19">'G1,G2'!#REF!</definedName>
    <definedName name="MVZ_1.5x">#REF!</definedName>
    <definedName name="MVZ_4x" localSheetId="19">'G1,G2'!#REF!</definedName>
    <definedName name="MVZ_4x">#REF!</definedName>
    <definedName name="MVZ_5x" localSheetId="19">'G1,G2'!#REF!</definedName>
    <definedName name="MVZ_5x">#REF!</definedName>
    <definedName name="MW" localSheetId="19">'G1,G2'!#REF!</definedName>
    <definedName name="MW">#REF!</definedName>
    <definedName name="MW_2" localSheetId="19">'G1,G2'!#REF!</definedName>
    <definedName name="MW_2">#REF!</definedName>
    <definedName name="n" localSheetId="19">#REF!</definedName>
    <definedName name="n">#REF!</definedName>
    <definedName name="NACTCURRENT" localSheetId="19">'G1,G2'!#REF!</definedName>
    <definedName name="NACTCURRENT" localSheetId="20">#REF!</definedName>
    <definedName name="NACTCURRENT">#REF!</definedName>
    <definedName name="nam1out" localSheetId="19">'G1,G2'!#REF!</definedName>
    <definedName name="nam1out">#REF!</definedName>
    <definedName name="nam2in" localSheetId="19">'G1,G2'!#REF!</definedName>
    <definedName name="nam2in">#REF!</definedName>
    <definedName name="nam2out" localSheetId="19">#REF!</definedName>
    <definedName name="nam2out">#REF!</definedName>
    <definedName name="NAMB" localSheetId="19">#REF!</definedName>
    <definedName name="NAMB">#REF!</definedName>
    <definedName name="namcr" localSheetId="19">'G1,G2'!#REF!</definedName>
    <definedName name="namcr">#REF!</definedName>
    <definedName name="namcs" localSheetId="19">'G1,G2'!#REF!</definedName>
    <definedName name="namcs">#REF!</definedName>
    <definedName name="name_AD" localSheetId="19">#REF!</definedName>
    <definedName name="name_AD">#REF!</definedName>
    <definedName name="name_EXP" localSheetId="19">#REF!</definedName>
    <definedName name="name_EXP">#REF!</definedName>
    <definedName name="name_FISC" localSheetId="19">'G1,G2'!#REF!</definedName>
    <definedName name="name_FISC" localSheetId="20">#REF!</definedName>
    <definedName name="name_FISC">#REF!</definedName>
    <definedName name="nameIntLiq" localSheetId="19">'G1,G2'!#REF!</definedName>
    <definedName name="nameIntLiq">#REF!</definedName>
    <definedName name="nameMoney" localSheetId="19">'G1,G2'!#REF!</definedName>
    <definedName name="nameMoney">#REF!</definedName>
    <definedName name="nameRATES" localSheetId="19">#REF!</definedName>
    <definedName name="nameRATES">#REF!</definedName>
    <definedName name="nameRAWQ" localSheetId="19">#REF!</definedName>
    <definedName name="nameRAWQ">#REF!</definedName>
    <definedName name="nameReal" localSheetId="19">'G1,G2'!#REF!</definedName>
    <definedName name="nameReal" localSheetId="20">#REF!</definedName>
    <definedName name="nameReal">#REF!</definedName>
    <definedName name="names" localSheetId="19">'G1,G2'!#REF!</definedName>
    <definedName name="names">#REF!</definedName>
    <definedName name="NAMES_fidr_r" localSheetId="19">'G1,G2'!#REF!</definedName>
    <definedName name="NAMES_fidr_r">#REF!</definedName>
    <definedName name="names_figb_r" localSheetId="19">'G1,G2'!#REF!</definedName>
    <definedName name="names_figb_r">#REF!</definedName>
    <definedName name="names_w" localSheetId="19">'G1,G2'!#REF!</definedName>
    <definedName name="names_w" localSheetId="20">#REF!</definedName>
    <definedName name="names_w">#REF!</definedName>
    <definedName name="names1in" localSheetId="19">'G1,G2'!#REF!</definedName>
    <definedName name="names1in">#REF!</definedName>
    <definedName name="NAMESB" localSheetId="19">'G1,G2'!#REF!</definedName>
    <definedName name="NAMESB">#REF!</definedName>
    <definedName name="namesc" localSheetId="19">#REF!</definedName>
    <definedName name="namesc">#REF!</definedName>
    <definedName name="NAMESG" localSheetId="19">#REF!</definedName>
    <definedName name="NAMESG">#REF!</definedName>
    <definedName name="namesm" localSheetId="19">#REF!</definedName>
    <definedName name="namesm">#REF!</definedName>
    <definedName name="NAMESQ" localSheetId="19">#REF!</definedName>
    <definedName name="NAMESQ">#REF!</definedName>
    <definedName name="namesr" localSheetId="19">#REF!</definedName>
    <definedName name="namesr">#REF!</definedName>
    <definedName name="namestran" localSheetId="19">#REF!</definedName>
    <definedName name="namestran">#REF!</definedName>
    <definedName name="namgdp" localSheetId="19">'G1,G2'!#REF!</definedName>
    <definedName name="namgdp" localSheetId="20">#REF!</definedName>
    <definedName name="namgdp">#REF!</definedName>
    <definedName name="NAMIN" localSheetId="19">'G1,G2'!#REF!</definedName>
    <definedName name="NAMIN">#REF!</definedName>
    <definedName name="namin1" localSheetId="19">#REF!</definedName>
    <definedName name="namin1">#REF!</definedName>
    <definedName name="namin2" localSheetId="19">#REF!</definedName>
    <definedName name="namin2">#REF!</definedName>
    <definedName name="namind" localSheetId="19">'G1,G2'!#REF!</definedName>
    <definedName name="namind">#REF!</definedName>
    <definedName name="naminm" localSheetId="19">'G1,G2'!#REF!</definedName>
    <definedName name="naminm" localSheetId="20">#REF!</definedName>
    <definedName name="naminm">#REF!</definedName>
    <definedName name="naminq" localSheetId="19">'G1,G2'!#REF!</definedName>
    <definedName name="naminq">#REF!</definedName>
    <definedName name="namm" localSheetId="19">'G1,G2'!#REF!</definedName>
    <definedName name="namm">#REF!</definedName>
    <definedName name="NAMOUT" localSheetId="19">#REF!</definedName>
    <definedName name="NAMOUT">#REF!</definedName>
    <definedName name="namout1" localSheetId="19">#REF!</definedName>
    <definedName name="namout1">#REF!</definedName>
    <definedName name="namoutm" localSheetId="19">'G1,G2'!#REF!</definedName>
    <definedName name="namoutm" localSheetId="20">#REF!</definedName>
    <definedName name="namoutm">#REF!</definedName>
    <definedName name="namoutq" localSheetId="19">'G1,G2'!#REF!</definedName>
    <definedName name="namoutq">#REF!</definedName>
    <definedName name="namprofit" localSheetId="19">#REF!</definedName>
    <definedName name="namprofit">#REF!</definedName>
    <definedName name="namq" localSheetId="19">'G1,G2'!#REF!</definedName>
    <definedName name="namq" localSheetId="20">#REF!</definedName>
    <definedName name="namq">#REF!</definedName>
    <definedName name="namq1" localSheetId="19">'G1,G2'!#REF!</definedName>
    <definedName name="namq1">#REF!</definedName>
    <definedName name="namq2" localSheetId="19">'G1,G2'!#REF!</definedName>
    <definedName name="namq2">#REF!</definedName>
    <definedName name="namreer" localSheetId="19">#REF!</definedName>
    <definedName name="namreer">#REF!</definedName>
    <definedName name="namsgdp" localSheetId="19">'G1,G2'!#REF!</definedName>
    <definedName name="namsgdp" localSheetId="20">#REF!</definedName>
    <definedName name="namsgdp">#REF!</definedName>
    <definedName name="namtin" localSheetId="19">'G1,G2'!#REF!</definedName>
    <definedName name="namtin">#REF!</definedName>
    <definedName name="namtout" localSheetId="19">'G1,G2'!#REF!</definedName>
    <definedName name="namtout">#REF!</definedName>
    <definedName name="namulc" localSheetId="19">#REF!</definedName>
    <definedName name="namulc">#REF!</definedName>
    <definedName name="Návrh" localSheetId="19">'G1,G2'!#REF!</definedName>
    <definedName name="Návrh">#REF!</definedName>
    <definedName name="NCG">#N/A</definedName>
    <definedName name="NCG_R">#N/A</definedName>
    <definedName name="NCP">#N/A</definedName>
    <definedName name="NCP_R">#N/A</definedName>
    <definedName name="NCZD" localSheetId="19">'G1,G2'!#REF!</definedName>
    <definedName name="NCZD" localSheetId="20">#REF!</definedName>
    <definedName name="NCZD">#REF!</definedName>
    <definedName name="NCZD_2" localSheetId="19">'G1,G2'!#REF!</definedName>
    <definedName name="NCZD_2">#REF!</definedName>
    <definedName name="NEER" localSheetId="19">#REF!</definedName>
    <definedName name="NEER">#REF!</definedName>
    <definedName name="newG29" localSheetId="19" hidden="1">{"'előző év december'!$A$2:$CP$214"}</definedName>
    <definedName name="newG29" localSheetId="28" hidden="1">{"'előző év december'!$A$2:$CP$214"}</definedName>
    <definedName name="newG29" localSheetId="20" hidden="1">{"'előző év december'!$A$2:$CP$214"}</definedName>
    <definedName name="newG29" hidden="1">{"'előző év december'!$A$2:$CP$214"}</definedName>
    <definedName name="NFI">#N/A</definedName>
    <definedName name="NFI_R">#N/A</definedName>
    <definedName name="nfrtrs" localSheetId="19" hidden="1">#REF!</definedName>
    <definedName name="nfrtrs" hidden="1">#REF!</definedName>
    <definedName name="NGDP">#N/A</definedName>
    <definedName name="NGDP_DG">#N/A</definedName>
    <definedName name="NGDP_R">#N/A</definedName>
    <definedName name="NGDP_RG">#N/A</definedName>
    <definedName name="NGDPA" localSheetId="19">'G1,G2'!#REF!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19" hidden="1">{"Riqfin97",#N/A,FALSE,"Tran";"Riqfinpro",#N/A,FALSE,"Tran"}</definedName>
    <definedName name="nn" localSheetId="28" hidden="1">{"Riqfin97",#N/A,FALSE,"Tran";"Riqfinpro",#N/A,FALSE,"Tran"}</definedName>
    <definedName name="nn" localSheetId="20" hidden="1">{"Riqfin97",#N/A,FALSE,"Tran";"Riqfinpro",#N/A,FALSE,"Tran"}</definedName>
    <definedName name="nn" hidden="1">{"Riqfin97",#N/A,FALSE,"Tran";"Riqfinpro",#N/A,FALSE,"Tran"}</definedName>
    <definedName name="nnn" localSheetId="19" hidden="1">{"Tab1",#N/A,FALSE,"P";"Tab2",#N/A,FALSE,"P"}</definedName>
    <definedName name="nnn" localSheetId="28" hidden="1">{"Tab1",#N/A,FALSE,"P";"Tab2",#N/A,FALSE,"P"}</definedName>
    <definedName name="nnn" localSheetId="20" hidden="1">{"Tab1",#N/A,FALSE,"P";"Tab2",#N/A,FALSE,"P"}</definedName>
    <definedName name="nnn" hidden="1">{"Tab1",#N/A,FALSE,"P";"Tab2",#N/A,FALSE,"P"}</definedName>
    <definedName name="nnnnn" localSheetId="19">#REF!</definedName>
    <definedName name="nnnnn">#REF!</definedName>
    <definedName name="NOMINAL" localSheetId="19">'G1,G2'!#REF!</definedName>
    <definedName name="NOMINAL" localSheetId="20">#REF!</definedName>
    <definedName name="NOMINAL">#REF!</definedName>
    <definedName name="nove" localSheetId="19">'G1,G2'!#REF!</definedName>
    <definedName name="nove">#REF!</definedName>
    <definedName name="nové" localSheetId="19">'G1,G2'!#REF!</definedName>
    <definedName name="nové">#REF!</definedName>
    <definedName name="nove2" localSheetId="19">#REF!</definedName>
    <definedName name="nove2">#REF!</definedName>
    <definedName name="NPee_2" localSheetId="19">'G1,G2'!#REF!</definedName>
    <definedName name="NPee_2">#REF!</definedName>
    <definedName name="NPer_2" localSheetId="19">'G1,G2'!#REF!</definedName>
    <definedName name="NPer_2">#REF!</definedName>
    <definedName name="NTDD_RG" localSheetId="19">'G1,G2'!#REF!</definedName>
    <definedName name="NTDD_RG" localSheetId="20">#REF!</definedName>
    <definedName name="NTDD_RG">#REF!</definedName>
    <definedName name="NX">#N/A</definedName>
    <definedName name="NX_R">#N/A</definedName>
    <definedName name="NXG_RG">#N/A</definedName>
    <definedName name="o" localSheetId="19">'G1,G2'!#REF!</definedName>
    <definedName name="o">#REF!</definedName>
    <definedName name="obce" localSheetId="19">'G1,G2'!#REF!</definedName>
    <definedName name="obce">#REF!</definedName>
    <definedName name="Odh" localSheetId="19">'G1,G2'!#REF!</definedName>
    <definedName name="Odh" localSheetId="20">#REF!</definedName>
    <definedName name="Odh">#REF!</definedName>
    <definedName name="oek" localSheetId="19">'G1,G2'!#REF!</definedName>
    <definedName name="oek">#REF!</definedName>
    <definedName name="OFP" localSheetId="19">'G1,G2'!#REF!</definedName>
    <definedName name="OFP">#REF!</definedName>
    <definedName name="OFP_N_ROZP.UTV" localSheetId="19">'G1,G2'!#REF!</definedName>
    <definedName name="OFP_N_ROZP.UTV">#REF!</definedName>
    <definedName name="oliu" localSheetId="19" hidden="1">{"WEO",#N/A,FALSE,"T"}</definedName>
    <definedName name="oliu" localSheetId="28" hidden="1">{"WEO",#N/A,FALSE,"T"}</definedName>
    <definedName name="oliu" localSheetId="20" hidden="1">{"WEO",#N/A,FALSE,"T"}</definedName>
    <definedName name="oliu" hidden="1">{"WEO",#N/A,FALSE,"T"}</definedName>
    <definedName name="oo" localSheetId="19" hidden="1">{"Riqfin97",#N/A,FALSE,"Tran";"Riqfinpro",#N/A,FALSE,"Tran"}</definedName>
    <definedName name="oo" localSheetId="28" hidden="1">{"Riqfin97",#N/A,FALSE,"Tran";"Riqfinpro",#N/A,FALSE,"Tran"}</definedName>
    <definedName name="oo" localSheetId="20" hidden="1">{"Riqfin97",#N/A,FALSE,"Tran";"Riqfinpro",#N/A,FALSE,"Tran"}</definedName>
    <definedName name="oo" hidden="1">{"Riqfin97",#N/A,FALSE,"Tran";"Riqfinpro",#N/A,FALSE,"Tran"}</definedName>
    <definedName name="ooo" localSheetId="19" hidden="1">{"Tab1",#N/A,FALSE,"P";"Tab2",#N/A,FALSE,"P"}</definedName>
    <definedName name="ooo" localSheetId="28" hidden="1">{"Tab1",#N/A,FALSE,"P";"Tab2",#N/A,FALSE,"P"}</definedName>
    <definedName name="ooo" localSheetId="20" hidden="1">{"Tab1",#N/A,FALSE,"P";"Tab2",#N/A,FALSE,"P"}</definedName>
    <definedName name="ooo" hidden="1">{"Tab1",#N/A,FALSE,"P";"Tab2",#N/A,FALSE,"P"}</definedName>
    <definedName name="OS2015_new" localSheetId="19">'G1,G2'!#REF!</definedName>
    <definedName name="OS2015_new">#REF!</definedName>
    <definedName name="other" localSheetId="19">'G1,G2'!#REF!</definedName>
    <definedName name="other">#REF!</definedName>
    <definedName name="Otras_Residuales" localSheetId="19">'G1,G2'!#REF!</definedName>
    <definedName name="Otras_Residuales">#REF!</definedName>
    <definedName name="out" localSheetId="19">#REF!</definedName>
    <definedName name="out">#REF!</definedName>
    <definedName name="OUTB" localSheetId="19">#REF!</definedName>
    <definedName name="OUTB">#REF!</definedName>
    <definedName name="outc" localSheetId="19">#REF!</definedName>
    <definedName name="outc">#REF!</definedName>
    <definedName name="output" localSheetId="19">'G1,G2'!#REF!</definedName>
    <definedName name="output" localSheetId="20">#REF!</definedName>
    <definedName name="output">#REF!</definedName>
    <definedName name="output_projections" localSheetId="19">#REF!</definedName>
    <definedName name="output_projections">#REF!</definedName>
    <definedName name="output1" localSheetId="19">#REF!</definedName>
    <definedName name="output1">#REF!</definedName>
    <definedName name="p" localSheetId="19" hidden="1">{"Riqfin97",#N/A,FALSE,"Tran";"Riqfinpro",#N/A,FALSE,"Tran"}</definedName>
    <definedName name="p" localSheetId="28" hidden="1">{"Riqfin97",#N/A,FALSE,"Tran";"Riqfinpro",#N/A,FALSE,"Tran"}</definedName>
    <definedName name="p" localSheetId="20" hidden="1">{"Riqfin97",#N/A,FALSE,"Tran";"Riqfinpro",#N/A,FALSE,"Tran"}</definedName>
    <definedName name="p" hidden="1">{"Riqfin97",#N/A,FALSE,"Tran";"Riqfinpro",#N/A,FALSE,"Tran"}</definedName>
    <definedName name="P_V_2007" localSheetId="19">#REF!</definedName>
    <definedName name="P_V_2007">#REF!</definedName>
    <definedName name="Page_4" localSheetId="19">'G1,G2'!#REF!</definedName>
    <definedName name="Page_4" localSheetId="20">#REF!</definedName>
    <definedName name="Page_4">#REF!</definedName>
    <definedName name="page2" localSheetId="19">'G1,G2'!#REF!</definedName>
    <definedName name="page2">#REF!</definedName>
    <definedName name="ParamsCopy" localSheetId="19">'G1,G2'!#REF!</definedName>
    <definedName name="ParamsCopy">#REF!</definedName>
    <definedName name="ParamsPaste" localSheetId="19">#REF!</definedName>
    <definedName name="ParamsPaste">#REF!</definedName>
    <definedName name="Pasiva" localSheetId="19">#REF!</definedName>
    <definedName name="Pasiva">#REF!</definedName>
    <definedName name="pata" localSheetId="19" hidden="1">{"Tab1",#N/A,FALSE,"P";"Tab2",#N/A,FALSE,"P"}</definedName>
    <definedName name="pata" localSheetId="28" hidden="1">{"Tab1",#N/A,FALSE,"P";"Tab2",#N/A,FALSE,"P"}</definedName>
    <definedName name="pata" localSheetId="20" hidden="1">{"Tab1",#N/A,FALSE,"P";"Tab2",#N/A,FALSE,"P"}</definedName>
    <definedName name="pata" hidden="1">{"Tab1",#N/A,FALSE,"P";"Tab2",#N/A,FALSE,"P"}</definedName>
    <definedName name="PCPIG">#N/A</definedName>
    <definedName name="Petroecuador" localSheetId="19">'G1,G2'!#REF!</definedName>
    <definedName name="Petroecuador">#REF!</definedName>
    <definedName name="pchar00memu.m" localSheetId="19">'G1,G2'!#REF!</definedName>
    <definedName name="pchar00memu.m">#REF!</definedName>
    <definedName name="pica\" localSheetId="19" hidden="1">{"Tab1",#N/A,FALSE,"P";"Tab2",#N/A,FALSE,"P"}</definedName>
    <definedName name="pica\" localSheetId="28" hidden="1">{"Tab1",#N/A,FALSE,"P";"Tab2",#N/A,FALSE,"P"}</definedName>
    <definedName name="pica\" localSheetId="20" hidden="1">{"Tab1",#N/A,FALSE,"P";"Tab2",#N/A,FALSE,"P"}</definedName>
    <definedName name="pica\" hidden="1">{"Tab1",#N/A,FALSE,"P";"Tab2",#N/A,FALSE,"P"}</definedName>
    <definedName name="plan" localSheetId="19">#REF!</definedName>
    <definedName name="plan">#REF!</definedName>
    <definedName name="pocet_1" localSheetId="19">'G1,G2'!#REF!</definedName>
    <definedName name="pocet_1">#REF!</definedName>
    <definedName name="podatki" localSheetId="19">'G1,G2'!#REF!</definedName>
    <definedName name="podatki" localSheetId="20">#REF!</definedName>
    <definedName name="podatki">#REF!</definedName>
    <definedName name="pomocne" localSheetId="19">#REF!</definedName>
    <definedName name="pomocne">#REF!</definedName>
    <definedName name="Ports" localSheetId="19">'G1,G2'!#REF!</definedName>
    <definedName name="Ports" localSheetId="20">#REF!</definedName>
    <definedName name="Ports">#REF!</definedName>
    <definedName name="pp" localSheetId="19" hidden="1">{"Riqfin97",#N/A,FALSE,"Tran";"Riqfinpro",#N/A,FALSE,"Tran"}</definedName>
    <definedName name="pp" localSheetId="28" hidden="1">{"Riqfin97",#N/A,FALSE,"Tran";"Riqfinpro",#N/A,FALSE,"Tran"}</definedName>
    <definedName name="pp" localSheetId="20" hidden="1">{"Riqfin97",#N/A,FALSE,"Tran";"Riqfinpro",#N/A,FALSE,"Tran"}</definedName>
    <definedName name="pp" hidden="1">{"Riqfin97",#N/A,FALSE,"Tran";"Riqfinpro",#N/A,FALSE,"Tran"}</definedName>
    <definedName name="ppp" localSheetId="19" hidden="1">{"Riqfin97",#N/A,FALSE,"Tran";"Riqfinpro",#N/A,FALSE,"Tran"}</definedName>
    <definedName name="ppp" localSheetId="28" hidden="1">{"Riqfin97",#N/A,FALSE,"Tran";"Riqfinpro",#N/A,FALSE,"Tran"}</definedName>
    <definedName name="ppp" localSheetId="20" hidden="1">{"Riqfin97",#N/A,FALSE,"Tran";"Riqfinpro",#N/A,FALSE,"Tran"}</definedName>
    <definedName name="ppp" hidden="1">{"Riqfin97",#N/A,FALSE,"Tran";"Riqfinpro",#N/A,FALSE,"Tran"}</definedName>
    <definedName name="PPPWGT">#N/A</definedName>
    <definedName name="preŠTT" localSheetId="19">#REF!</definedName>
    <definedName name="preŠTT">#REF!</definedName>
    <definedName name="pri" localSheetId="19">'G1,G2'!#REF!</definedName>
    <definedName name="pri">#REF!</definedName>
    <definedName name="prijmy222" localSheetId="19">'G1,G2'!#REF!</definedName>
    <definedName name="prijmy222">#REF!</definedName>
    <definedName name="Print" localSheetId="19">'G1,G2'!#REF!</definedName>
    <definedName name="Print">#REF!</definedName>
    <definedName name="_xlnm.Print_Area">#N/A</definedName>
    <definedName name="print_area2">#N/A</definedName>
    <definedName name="Print_AreaNew">#N/A</definedName>
    <definedName name="_xlnm.Print_Titles" localSheetId="19">'G1,G2'!#REF!,'G1,G2'!#REF!</definedName>
    <definedName name="_xlnm.Print_Titles">#REF!,#REF!</definedName>
    <definedName name="print_titles2" localSheetId="19">'G1,G2'!#REF!,'G1,G2'!#REF!</definedName>
    <definedName name="print_titles2">#REF!,#REF!</definedName>
    <definedName name="PRINT1" localSheetId="19">'G1,G2'!#REF!</definedName>
    <definedName name="PRINT1">#REF!</definedName>
    <definedName name="PRINT2" localSheetId="19">'G1,G2'!#REF!</definedName>
    <definedName name="PRINT2">#REF!</definedName>
    <definedName name="PRINT3" localSheetId="19">'G1,G2'!#REF!</definedName>
    <definedName name="PRINT3">#REF!</definedName>
    <definedName name="PrintThis_Links" localSheetId="19">#REF!</definedName>
    <definedName name="PrintThis_Links">#REF!</definedName>
    <definedName name="profit" localSheetId="19">#REF!</definedName>
    <definedName name="profit">#REF!</definedName>
    <definedName name="prorač" localSheetId="19">#REF!</definedName>
    <definedName name="prorač">#REF!</definedName>
    <definedName name="psb" localSheetId="19">OFFSET('G1,G2'!#REF!,0,1,1,'G1,G2'!#REF!)</definedName>
    <definedName name="psb">OFFSET(#REF!,0,1,1,#REF!)</definedName>
    <definedName name="PvNee_2" localSheetId="19">'G1,G2'!#REF!</definedName>
    <definedName name="PvNee_2" localSheetId="20">#REF!</definedName>
    <definedName name="PvNee_2">#REF!</definedName>
    <definedName name="PvNer_2" localSheetId="19">'G1,G2'!#REF!</definedName>
    <definedName name="PvNer_2">#REF!</definedName>
    <definedName name="q" localSheetId="19">#REF!</definedName>
    <definedName name="q">#REF!</definedName>
    <definedName name="Q1_Pager_1" localSheetId="19">#REF!</definedName>
    <definedName name="Q1_Pager_1">[2]Q1_H4!$A$4</definedName>
    <definedName name="Q1_Pager_2" localSheetId="19">#REF!</definedName>
    <definedName name="Q1_Pager_2">[2]Q1_H4!$B$4</definedName>
    <definedName name="Q1_Pager_3" localSheetId="19">#REF!</definedName>
    <definedName name="Q1_Pager_3">[2]Q1_H4!$C$4</definedName>
    <definedName name="Q1_Pager_4" localSheetId="19">#REF!</definedName>
    <definedName name="Q1_Pager_4">[2]Q1_H4!$D$4</definedName>
    <definedName name="Q1_Pager_5" localSheetId="19">#REF!</definedName>
    <definedName name="Q1_Pager_5">[2]Q1_H4!$E$4</definedName>
    <definedName name="Q1_Pager_6" localSheetId="19">#REF!</definedName>
    <definedName name="Q1_Pager_6">[3]Q1_H4!$F$4</definedName>
    <definedName name="Q1_Pager_7" localSheetId="19">#REF!</definedName>
    <definedName name="Q1_Pager_7">[3]Q1_H4!$G$4</definedName>
    <definedName name="Q2_Pager_1" localSheetId="19">#REF!</definedName>
    <definedName name="Q2_Pager_1">[4]Q2_H4!$A$4:$A$15</definedName>
    <definedName name="Q2_Pager_2" localSheetId="19">#REF!</definedName>
    <definedName name="Q2_Pager_2">[4]Q2_H4!$B$4</definedName>
    <definedName name="Q2_Pager_3" localSheetId="19">#REF!</definedName>
    <definedName name="Q2_Pager_3">[4]Q2_H4!$C$4</definedName>
    <definedName name="Q2_Pager_4" localSheetId="19">#REF!</definedName>
    <definedName name="Q2_Pager_4">[4]Q2_H4!$D$4</definedName>
    <definedName name="Q2_Pager_5" localSheetId="19">#REF!</definedName>
    <definedName name="Q2_Pager_5">[4]Q2_H4!$E$4</definedName>
    <definedName name="Q2_Pager_6" localSheetId="19">#REF!</definedName>
    <definedName name="Q2_Pager_6">[4]Q2_H4!$F$4</definedName>
    <definedName name="Q2_Pager_7" localSheetId="19">#REF!</definedName>
    <definedName name="Q2_Pager_7">[4]Q2_H4!$G$4</definedName>
    <definedName name="Q3_Pager_1" localSheetId="19">#REF!</definedName>
    <definedName name="Q3_Pager_1">[4]Q3_H4!$A$4:$A$15</definedName>
    <definedName name="Q3_Pager_2" localSheetId="19">#REF!</definedName>
    <definedName name="Q3_Pager_2">[4]Q3_H4!$B$4</definedName>
    <definedName name="Q3_Pager_3" localSheetId="19">#REF!</definedName>
    <definedName name="Q3_Pager_3">[4]Q3_H4!$C$4</definedName>
    <definedName name="Q3_Pager_4" localSheetId="19">#REF!</definedName>
    <definedName name="Q3_Pager_4">[4]Q3_H4!$D$4</definedName>
    <definedName name="Q3_Pager_5" localSheetId="19">#REF!</definedName>
    <definedName name="Q3_Pager_5">[4]Q3_H4!$E$4</definedName>
    <definedName name="Q3_Pager_6" localSheetId="19">#REF!</definedName>
    <definedName name="Q3_Pager_6">[4]Q3_H4!$F$4</definedName>
    <definedName name="Q3_Pager_7" localSheetId="19">#REF!</definedName>
    <definedName name="Q3_Pager_7">[4]Q3_H4!$G$4</definedName>
    <definedName name="Q4_Pager_1" localSheetId="19">#REF!</definedName>
    <definedName name="Q4_Pager_1">[5]Q4_H4!$A$4:$A$15</definedName>
    <definedName name="Q4_Pager_2" localSheetId="19">#REF!</definedName>
    <definedName name="Q4_Pager_2">[5]Q4_H4!$B$4</definedName>
    <definedName name="Q4_Pager_3" localSheetId="19">#REF!</definedName>
    <definedName name="Q4_Pager_3">[5]Q4_H4!$C$4</definedName>
    <definedName name="Q4_Pager_4" localSheetId="19">#REF!</definedName>
    <definedName name="Q4_Pager_4">[5]Q4_H4!$D$4</definedName>
    <definedName name="Q4_Pager_5" localSheetId="19">#REF!</definedName>
    <definedName name="Q4_Pager_5">[5]Q4_H4!$E$4</definedName>
    <definedName name="Q4_Pager_6" localSheetId="19">#REF!</definedName>
    <definedName name="Q4_Pager_6">[5]Q4_H4!$F$4</definedName>
    <definedName name="Q6_" localSheetId="19">'G1,G2'!#REF!</definedName>
    <definedName name="Q6_">#REF!</definedName>
    <definedName name="QFISCAL" localSheetId="19">'G1,G2'!#REF!</definedName>
    <definedName name="QFISCAL">#REF!</definedName>
    <definedName name="qq" localSheetId="19" hidden="1">'G1,G2'!#REF!</definedName>
    <definedName name="qq" localSheetId="20" hidden="1">#REF!</definedName>
    <definedName name="qq" hidden="1">#REF!</definedName>
    <definedName name="qtab_35" localSheetId="19">'G1,G2'!#REF!</definedName>
    <definedName name="qtab_35">#REF!</definedName>
    <definedName name="QTAB7" localSheetId="19">'G1,G2'!#REF!</definedName>
    <definedName name="QTAB7">#REF!</definedName>
    <definedName name="QTAB7A" localSheetId="19">'G1,G2'!#REF!</definedName>
    <definedName name="QTAB7A">#REF!</definedName>
    <definedName name="quest1" localSheetId="19">'G1,G2'!#REF!</definedName>
    <definedName name="quest1" localSheetId="20">#REF!</definedName>
    <definedName name="quest1">#REF!</definedName>
    <definedName name="quest2" localSheetId="19">'G1,G2'!#REF!</definedName>
    <definedName name="quest2">#REF!</definedName>
    <definedName name="quest3" localSheetId="19">'G1,G2'!#REF!</definedName>
    <definedName name="quest3">#REF!</definedName>
    <definedName name="quest4" localSheetId="19">#REF!</definedName>
    <definedName name="quest4">#REF!</definedName>
    <definedName name="quest5" localSheetId="19">#REF!</definedName>
    <definedName name="quest5">#REF!</definedName>
    <definedName name="quest6" localSheetId="19">#REF!</definedName>
    <definedName name="quest6">#REF!</definedName>
    <definedName name="quest7" localSheetId="19">#REF!</definedName>
    <definedName name="quest7">#REF!</definedName>
    <definedName name="QW" localSheetId="19">#REF!</definedName>
    <definedName name="QW">#REF!</definedName>
    <definedName name="qwert" localSheetId="19">#REF!</definedName>
    <definedName name="qwert">#REF!</definedName>
    <definedName name="qwerw" localSheetId="19" hidden="1">{"'előző év december'!$A$2:$CP$214"}</definedName>
    <definedName name="qwerw" localSheetId="28" hidden="1">{"'előző év december'!$A$2:$CP$214"}</definedName>
    <definedName name="qwerw" localSheetId="20" hidden="1">{"'előző év december'!$A$2:$CP$214"}</definedName>
    <definedName name="qwerw" hidden="1">{"'előző év december'!$A$2:$CP$214"}</definedName>
    <definedName name="rdftghjklô§" localSheetId="19">#REF!</definedName>
    <definedName name="rdftghjklô§">#REF!</definedName>
    <definedName name="re" hidden="1">#N/A</definedName>
    <definedName name="REAL" localSheetId="19">'G1,G2'!#REF!</definedName>
    <definedName name="REAL">#REF!</definedName>
    <definedName name="REALANNUAL" localSheetId="19">'G1,G2'!#REF!</definedName>
    <definedName name="REALANNUAL">#REF!</definedName>
    <definedName name="realizacia" localSheetId="19">#REF!</definedName>
    <definedName name="realizacia">#REF!</definedName>
    <definedName name="realizacija" localSheetId="19">#REF!</definedName>
    <definedName name="realizacija">#REF!</definedName>
    <definedName name="REALNACT" localSheetId="19">'G1,G2'!#REF!</definedName>
    <definedName name="REALNACT" localSheetId="20">#REF!</definedName>
    <definedName name="REALNACT">#REF!</definedName>
    <definedName name="red_26" localSheetId="19">'G1,G2'!#REF!</definedName>
    <definedName name="red_26">#REF!</definedName>
    <definedName name="red_33" localSheetId="19">'G1,G2'!#REF!</definedName>
    <definedName name="red_33">#REF!</definedName>
    <definedName name="red_34" localSheetId="19">#REF!</definedName>
    <definedName name="red_34">#REF!</definedName>
    <definedName name="red_35" localSheetId="19">#REF!</definedName>
    <definedName name="red_35">#REF!</definedName>
    <definedName name="REDTbl3" localSheetId="19">#REF!</definedName>
    <definedName name="REDTbl3">#REF!</definedName>
    <definedName name="REDTbl4" localSheetId="19">#REF!</definedName>
    <definedName name="REDTbl4">#REF!</definedName>
    <definedName name="REDTbl5" localSheetId="19">#REF!</definedName>
    <definedName name="REDTbl5">#REF!</definedName>
    <definedName name="REDTbl6" localSheetId="19">#REF!</definedName>
    <definedName name="REDTbl6">#REF!</definedName>
    <definedName name="REDTbl7" localSheetId="19">#REF!</definedName>
    <definedName name="REDTbl7">#REF!</definedName>
    <definedName name="REERCPI" localSheetId="19">#REF!</definedName>
    <definedName name="REERCPI">#REF!</definedName>
    <definedName name="REERPPI" localSheetId="19">#REF!</definedName>
    <definedName name="REERPPI">#REF!</definedName>
    <definedName name="RefVintage" localSheetId="19">#REF!</definedName>
    <definedName name="RefVintage">#REF!</definedName>
    <definedName name="REGISTERALL" localSheetId="19">'G1,G2'!#REF!</definedName>
    <definedName name="REGISTERALL" localSheetId="20">#REF!</definedName>
    <definedName name="REGISTERALL">#REF!</definedName>
    <definedName name="RFSee_2" localSheetId="19">'G1,G2'!#REF!</definedName>
    <definedName name="RFSee_2">#REF!</definedName>
    <definedName name="RFSer_2" localSheetId="19">'G1,G2'!#REF!</definedName>
    <definedName name="RFSer_2">#REF!</definedName>
    <definedName name="RGDPA" localSheetId="19">#REF!</definedName>
    <definedName name="RGDPA">#REF!</definedName>
    <definedName name="RgFdPartCsource" localSheetId="19">#REF!</definedName>
    <definedName name="RgFdPartCsource">#REF!</definedName>
    <definedName name="RgFdPartEseries" localSheetId="19">#REF!</definedName>
    <definedName name="RgFdPartEseries">#REF!</definedName>
    <definedName name="RgFdPartEsource" localSheetId="19">#REF!</definedName>
    <definedName name="RgFdPartEsource">#REF!</definedName>
    <definedName name="RgFdReptCSeries" localSheetId="19">#REF!</definedName>
    <definedName name="RgFdReptCSeries">#REF!</definedName>
    <definedName name="RgFdReptCsource" localSheetId="19">#REF!</definedName>
    <definedName name="RgFdReptCsource">#REF!</definedName>
    <definedName name="RgFdReptEseries" localSheetId="19">#REF!</definedName>
    <definedName name="RgFdReptEseries">#REF!</definedName>
    <definedName name="RgFdReptEsource" localSheetId="19">#REF!</definedName>
    <definedName name="RgFdReptEsource">#REF!</definedName>
    <definedName name="RgFdSAMethod" localSheetId="19">#REF!</definedName>
    <definedName name="RgFdSAMethod">#REF!</definedName>
    <definedName name="RgFdTbBper" localSheetId="19">#REF!</definedName>
    <definedName name="RgFdTbBper">#REF!</definedName>
    <definedName name="RgFdTbCreate" localSheetId="19">#REF!</definedName>
    <definedName name="RgFdTbCreate">#REF!</definedName>
    <definedName name="RgFdTbEper" localSheetId="19">#REF!</definedName>
    <definedName name="RgFdTbEper">#REF!</definedName>
    <definedName name="RGFdTbFoot" localSheetId="19">#REF!</definedName>
    <definedName name="RGFdTbFoot">#REF!</definedName>
    <definedName name="RgFdTbFreq" localSheetId="19">#REF!</definedName>
    <definedName name="RgFdTbFreq">#REF!</definedName>
    <definedName name="RgFdTbFreqVal" localSheetId="19">#REF!</definedName>
    <definedName name="RgFdTbFreqVal">#REF!</definedName>
    <definedName name="RgFdTbSendto" localSheetId="19">#REF!</definedName>
    <definedName name="RgFdTbSendto">#REF!</definedName>
    <definedName name="RgFdWgtMethod" localSheetId="19">#REF!</definedName>
    <definedName name="RgFdWgtMethod">#REF!</definedName>
    <definedName name="RGSPA" localSheetId="19">#REF!</definedName>
    <definedName name="RGSPA">#REF!</definedName>
    <definedName name="rngBefore" localSheetId="19">#REF!</definedName>
    <definedName name="rngBefore">#REF!</definedName>
    <definedName name="rngDepartmentDrive" localSheetId="19">#REF!</definedName>
    <definedName name="rngDepartmentDrive">#REF!</definedName>
    <definedName name="rngEMailAddress" localSheetId="19">#REF!</definedName>
    <definedName name="rngEMailAddress">#REF!</definedName>
    <definedName name="rngErrorSort" localSheetId="19">#REF!</definedName>
    <definedName name="rngErrorSort">#REF!</definedName>
    <definedName name="rngLastSave" localSheetId="19">#REF!</definedName>
    <definedName name="rngLastSave">#REF!</definedName>
    <definedName name="rngLastSent" localSheetId="19">#REF!</definedName>
    <definedName name="rngLastSent">#REF!</definedName>
    <definedName name="rngLastUpdate" localSheetId="19">#REF!</definedName>
    <definedName name="rngLastUpdate">#REF!</definedName>
    <definedName name="rngNeedsUpdate" localSheetId="19">#REF!</definedName>
    <definedName name="rngNeedsUpdate">#REF!</definedName>
    <definedName name="rngNews" localSheetId="19">#REF!</definedName>
    <definedName name="rngNews">#REF!</definedName>
    <definedName name="rngQuestChecked" localSheetId="19">#REF!</definedName>
    <definedName name="rngQuestChecked">#REF!</definedName>
    <definedName name="rok" localSheetId="19">OFFSET('G1,G2'!#REF!,0,1,1,'G1,G2'!#REF!)</definedName>
    <definedName name="rok">OFFSET(#REF!,0,1,1,#REF!)</definedName>
    <definedName name="rok_2011" localSheetId="19">'G1,G2'!#REF!</definedName>
    <definedName name="rok_2011">#REF!</definedName>
    <definedName name="rok_2014" localSheetId="19">'G1,G2'!#REF!</definedName>
    <definedName name="rok_2014">#REF!</definedName>
    <definedName name="rounding" localSheetId="19">'G1,G2'!#REF!</definedName>
    <definedName name="rounding" localSheetId="20">#REF!</definedName>
    <definedName name="rounding">#REF!</definedName>
    <definedName name="roz" localSheetId="19">'G1,G2'!#REF!</definedName>
    <definedName name="roz">#REF!</definedName>
    <definedName name="rozp" localSheetId="19" hidden="1">#REF!</definedName>
    <definedName name="rozp" hidden="1">#REF!</definedName>
    <definedName name="rozpi" localSheetId="19">#REF!</definedName>
    <definedName name="rozpi">#REF!</definedName>
    <definedName name="ROZPIS" localSheetId="19">#REF!</definedName>
    <definedName name="ROZPIS">#REF!</definedName>
    <definedName name="rr" localSheetId="19" hidden="1">{"Riqfin97",#N/A,FALSE,"Tran";"Riqfinpro",#N/A,FALSE,"Tran"}</definedName>
    <definedName name="rr" localSheetId="28" hidden="1">{"Riqfin97",#N/A,FALSE,"Tran";"Riqfinpro",#N/A,FALSE,"Tran"}</definedName>
    <definedName name="rr" localSheetId="20" hidden="1">{"Riqfin97",#N/A,FALSE,"Tran";"Riqfinpro",#N/A,FALSE,"Tran"}</definedName>
    <definedName name="rr" hidden="1">{"Riqfin97",#N/A,FALSE,"Tran";"Riqfinpro",#N/A,FALSE,"Tran"}</definedName>
    <definedName name="rrr" localSheetId="19" hidden="1">{"Riqfin97",#N/A,FALSE,"Tran";"Riqfinpro",#N/A,FALSE,"Tran"}</definedName>
    <definedName name="rrr" localSheetId="28" hidden="1">{"Riqfin97",#N/A,FALSE,"Tran";"Riqfinpro",#N/A,FALSE,"Tran"}</definedName>
    <definedName name="rrr" localSheetId="20" hidden="1">{"Riqfin97",#N/A,FALSE,"Tran";"Riqfinpro",#N/A,FALSE,"Tran"}</definedName>
    <definedName name="rrr" hidden="1">{"Riqfin97",#N/A,FALSE,"Tran";"Riqfinpro",#N/A,FALSE,"Tran"}</definedName>
    <definedName name="rrrrrrrrrrrrrrrr" localSheetId="19">#REF!</definedName>
    <definedName name="rrrrrrrrrrrrrrrr">#REF!</definedName>
    <definedName name="rt" localSheetId="19" hidden="1">{"'előző év december'!$A$2:$CP$214"}</definedName>
    <definedName name="rt" localSheetId="28" hidden="1">{"'előző év december'!$A$2:$CP$214"}</definedName>
    <definedName name="rt" localSheetId="20" hidden="1">{"'előző év december'!$A$2:$CP$214"}</definedName>
    <definedName name="rt" hidden="1">{"'előző év december'!$A$2:$CP$214"}</definedName>
    <definedName name="rte" localSheetId="19" hidden="1">{"'előző év december'!$A$2:$CP$214"}</definedName>
    <definedName name="rte" localSheetId="28" hidden="1">{"'előző év december'!$A$2:$CP$214"}</definedName>
    <definedName name="rte" localSheetId="20" hidden="1">{"'előző év december'!$A$2:$CP$214"}</definedName>
    <definedName name="rte" hidden="1">{"'előző év december'!$A$2:$CP$214"}</definedName>
    <definedName name="rtew" localSheetId="19" hidden="1">{"'előző év december'!$A$2:$CP$214"}</definedName>
    <definedName name="rtew" localSheetId="28" hidden="1">{"'előző év december'!$A$2:$CP$214"}</definedName>
    <definedName name="rtew" localSheetId="20" hidden="1">{"'előző év december'!$A$2:$CP$214"}</definedName>
    <definedName name="rtew" hidden="1">{"'előző év december'!$A$2:$CP$214"}</definedName>
    <definedName name="rtz" localSheetId="19" hidden="1">{"'előző év december'!$A$2:$CP$214"}</definedName>
    <definedName name="rtz" localSheetId="28" hidden="1">{"'előző év december'!$A$2:$CP$214"}</definedName>
    <definedName name="rtz" localSheetId="20" hidden="1">{"'előző év december'!$A$2:$CP$214"}</definedName>
    <definedName name="rtz" hidden="1">{"'előző év december'!$A$2:$CP$214"}</definedName>
    <definedName name="rtzuiopú" localSheetId="19">#REF!</definedName>
    <definedName name="rtzuiopú">#REF!</definedName>
    <definedName name="RULCPPI" localSheetId="19">#REF!</definedName>
    <definedName name="RULCPPI">#REF!</definedName>
    <definedName name="Rwvu.PLA2." localSheetId="19" hidden="1">'G1,G2'!#REF!</definedName>
    <definedName name="Rwvu.PLA2." hidden="1">#REF!</definedName>
    <definedName name="Rwvu.Print." hidden="1">#N/A</definedName>
    <definedName name="rx" localSheetId="19" hidden="1">'G1,G2'!#REF!</definedName>
    <definedName name="rx" hidden="1">#REF!</definedName>
    <definedName name="ry" localSheetId="19" hidden="1">'G1,G2'!#REF!</definedName>
    <definedName name="ry" hidden="1">#REF!</definedName>
    <definedName name="s" localSheetId="19">#REF!</definedName>
    <definedName name="s">#REF!</definedName>
    <definedName name="saaaaaaaaaaaaa" localSheetId="19">#REF!</definedName>
    <definedName name="saaaaaaaaaaaaa">#REF!</definedName>
    <definedName name="SAPBEXhrIndnt" hidden="1">"Wide"</definedName>
    <definedName name="SAPBEXrevision" localSheetId="19" hidden="1">10</definedName>
    <definedName name="SAPBEXrevision" localSheetId="28" hidden="1">38</definedName>
    <definedName name="SAPBEXrevision" hidden="1">10</definedName>
    <definedName name="SAPBEXrevision_1" hidden="1">7</definedName>
    <definedName name="SAPBEXsysID" hidden="1">"BSP"</definedName>
    <definedName name="SAPBEXwbID" localSheetId="19" hidden="1">"4TOUPT6NWTB0J40VYRY84RMDW"</definedName>
    <definedName name="SAPBEXwbID" localSheetId="28" hidden="1">"4GPMQGOE6GBN721YXH4DRY8ES"</definedName>
    <definedName name="SAPBEXwbID" hidden="1">"4TOUPT6NWTB0J40VYRY84RMDW"</definedName>
    <definedName name="SAPsysID" hidden="1">"708C5W7SBKP804JT78WJ0JNKI"</definedName>
    <definedName name="SAPwbID" hidden="1">"ARS"</definedName>
    <definedName name="sdakjkjsad" localSheetId="19" hidden="1">#REF!</definedName>
    <definedName name="sdakjkjsad" hidden="1">#REF!</definedName>
    <definedName name="sdf" localSheetId="19" hidden="1">{"'előző év december'!$A$2:$CP$214"}</definedName>
    <definedName name="sdf" localSheetId="28" hidden="1">{"'előző év december'!$A$2:$CP$214"}</definedName>
    <definedName name="sdf" localSheetId="20" hidden="1">{"'előző év december'!$A$2:$CP$214"}</definedName>
    <definedName name="sdf" hidden="1">{"'előző év december'!$A$2:$CP$214"}</definedName>
    <definedName name="sdfg" localSheetId="19">#REF!</definedName>
    <definedName name="sdfg">#REF!</definedName>
    <definedName name="sdfs" localSheetId="19">#REF!</definedName>
    <definedName name="sdfs">#REF!</definedName>
    <definedName name="SECTORS" localSheetId="19">'G1,G2'!#REF!</definedName>
    <definedName name="SECTORS" localSheetId="20">#REF!</definedName>
    <definedName name="SECTORS">#REF!</definedName>
    <definedName name="seitable" localSheetId="19">#REF!</definedName>
    <definedName name="seitable">#REF!</definedName>
    <definedName name="sencount" hidden="1">2</definedName>
    <definedName name="sfgsfg" localSheetId="19">'G1,G2'!#REF!</definedName>
    <definedName name="sfgsfg">#REF!</definedName>
    <definedName name="shdhfhdsffgfs" localSheetId="19">Počet klientov-[6]PR!$B$17:$H$19</definedName>
    <definedName name="shdhfhdsffgfs">Počet klientov-[6]PR!$B$17:$H$19</definedName>
    <definedName name="shit" localSheetId="19">'G1,G2'!#REF!</definedName>
    <definedName name="shit">#REF!</definedName>
    <definedName name="skr_obd" localSheetId="19">'G1,G2'!#REF!</definedName>
    <definedName name="skr_obd" localSheetId="20">#REF!</definedName>
    <definedName name="skr_obd">#REF!</definedName>
    <definedName name="skuska" localSheetId="19">'G1,G2'!#REF!</definedName>
    <definedName name="skuska">#REF!</definedName>
    <definedName name="SolverModelBands" localSheetId="19">'G1,G2'!#REF!</definedName>
    <definedName name="SolverModelBands" localSheetId="20">#REF!</definedName>
    <definedName name="SolverModelBands">#REF!</definedName>
    <definedName name="SolverModelParams" localSheetId="19">'G1,G2'!#REF!</definedName>
    <definedName name="SolverModelParams">#REF!</definedName>
    <definedName name="SPee_2" localSheetId="19">'G1,G2'!#REF!</definedName>
    <definedName name="SPee_2">#REF!</definedName>
    <definedName name="SPer_2" localSheetId="19">'G1,G2'!#REF!</definedName>
    <definedName name="SPer_2">#REF!</definedName>
    <definedName name="SPPY15" localSheetId="19">'G1,G2'!#REF!</definedName>
    <definedName name="SPPY15">#REF!</definedName>
    <definedName name="SPPY16" localSheetId="19">'G1,G2'!#REF!</definedName>
    <definedName name="SPPY16">#REF!</definedName>
    <definedName name="SPPY17" localSheetId="19">#REF!</definedName>
    <definedName name="SPPY17">#REF!</definedName>
    <definedName name="SPPY18" localSheetId="19">#REF!</definedName>
    <definedName name="SPPY18">#REF!</definedName>
    <definedName name="SPPY19" localSheetId="19">#REF!</definedName>
    <definedName name="SPPY19">#REF!</definedName>
    <definedName name="SPPY20" localSheetId="19">#REF!</definedName>
    <definedName name="SPPY20">#REF!</definedName>
    <definedName name="SpreadsheetBuilder_3" hidden="1">#REF!</definedName>
    <definedName name="SprejetiProracun" localSheetId="19">#REF!</definedName>
    <definedName name="SprejetiProracun">#REF!</definedName>
    <definedName name="SR_3" localSheetId="19">#REF!</definedName>
    <definedName name="SR_3">#REF!</definedName>
    <definedName name="SR_5" localSheetId="19">#REF!</definedName>
    <definedName name="SR_5">#REF!</definedName>
    <definedName name="SS" localSheetId="19">#REF!</definedName>
    <definedName name="SS">#REF!</definedName>
    <definedName name="ssdad" localSheetId="19">#REF!</definedName>
    <definedName name="ssdad">#REF!</definedName>
    <definedName name="sss" localSheetId="19">#REF!</definedName>
    <definedName name="sss">#REF!</definedName>
    <definedName name="StatusTable" localSheetId="19">#REF!</definedName>
    <definedName name="StatusTable">#REF!</definedName>
    <definedName name="suvaha" localSheetId="19">'G1,G2'!#REF!</definedName>
    <definedName name="suvaha">#REF!</definedName>
    <definedName name="Swvu.PLA1." localSheetId="19" hidden="1">'G1,G2'!#REF!</definedName>
    <definedName name="Swvu.PLA1." hidden="1">#REF!</definedName>
    <definedName name="Swvu.PLA2." localSheetId="19" hidden="1">#REF!</definedName>
    <definedName name="Swvu.PLA2." hidden="1">#REF!</definedName>
    <definedName name="t" localSheetId="19">#REF!</definedName>
    <definedName name="t">#REF!</definedName>
    <definedName name="T1.13" localSheetId="19">'G1,G2'!#REF!</definedName>
    <definedName name="T1.13" localSheetId="20">#REF!</definedName>
    <definedName name="T1.13">#REF!</definedName>
    <definedName name="t2q" localSheetId="19">'G1,G2'!#REF!</definedName>
    <definedName name="t2q">#REF!</definedName>
    <definedName name="Tab_10__Bezpečné_úrovne_čistého_dlhu_v_roku_2030_na_základe_scenárov_z_rokov_2019_a_2020" localSheetId="19">'G1,G2'!#REF!</definedName>
    <definedName name="Tab_10__Bezpečné_úrovne_čistého_dlhu_v_roku_2030_na_základe_scenárov_z_rokov_2019_a_2020">#REF!</definedName>
    <definedName name="Tab_3__Vypracovanie_makroekonomických_a_daňových_prognóz_výbormi_v_roku_2021" localSheetId="19">#REF!</definedName>
    <definedName name="Tab_3__Vypracovanie_makroekonomických_a_daňových_prognóz_výbormi_v_roku_2021">'T6'!#REF!</definedName>
    <definedName name="Tab_8__Pravdepodobnosť_defaultu_a_rating" localSheetId="19">#REF!</definedName>
    <definedName name="Tab_8__Pravdepodobnosť_defaultu_a_rating" localSheetId="20">#REF!</definedName>
    <definedName name="Tab_8__Pravdepodobnosť_defaultu_a_rating">#REF!</definedName>
    <definedName name="Tab_9__Bezpečné_úrovne_čistého_dlhu_v_roku_2020_na_základe_scenárov_z_rokov_2019_a_2020" localSheetId="19">'G1,G2'!#REF!</definedName>
    <definedName name="Tab_9__Bezpečné_úrovne_čistého_dlhu_v_roku_2020_na_základe_scenárov_z_rokov_2019_a_2020" localSheetId="20">#REF!</definedName>
    <definedName name="Tab_9__Bezpečné_úrovne_čistého_dlhu_v_roku_2020_na_základe_scenárov_z_rokov_2019_a_2020">#REF!</definedName>
    <definedName name="TAB1A" localSheetId="19">#REF!</definedName>
    <definedName name="TAB1A" localSheetId="20">#REF!</definedName>
    <definedName name="TAB1A">#REF!</definedName>
    <definedName name="TAB1CK" localSheetId="19">#REF!</definedName>
    <definedName name="TAB1CK">#REF!</definedName>
    <definedName name="Tab25a" localSheetId="19">#REF!</definedName>
    <definedName name="Tab25a">#REF!</definedName>
    <definedName name="Tab25b" localSheetId="19">#REF!</definedName>
    <definedName name="Tab25b">#REF!</definedName>
    <definedName name="TAB2A" localSheetId="19">#REF!</definedName>
    <definedName name="TAB2A">#REF!</definedName>
    <definedName name="TAB5A" localSheetId="19">#REF!</definedName>
    <definedName name="TAB5A">#REF!</definedName>
    <definedName name="TAB6A" localSheetId="19">#REF!</definedName>
    <definedName name="TAB6A">#REF!</definedName>
    <definedName name="TAB6B" localSheetId="19">#REF!</definedName>
    <definedName name="TAB6B">#REF!</definedName>
    <definedName name="TAB6C" localSheetId="19">'G1,G2'!#REF!</definedName>
    <definedName name="TAB6C" localSheetId="20">#REF!</definedName>
    <definedName name="TAB6C">#REF!</definedName>
    <definedName name="TAB7A" localSheetId="19">'G1,G2'!#REF!</definedName>
    <definedName name="TAB7A">#REF!</definedName>
    <definedName name="Taba" localSheetId="19">'G1,G2'!#REF!</definedName>
    <definedName name="Taba">#REF!</definedName>
    <definedName name="tabC1" localSheetId="19">#REF!</definedName>
    <definedName name="tabC1">#REF!</definedName>
    <definedName name="tabC2" localSheetId="19">#REF!</definedName>
    <definedName name="tabC2">#REF!</definedName>
    <definedName name="Tabela_6a" localSheetId="19">#REF!</definedName>
    <definedName name="Tabela_6a">#REF!</definedName>
    <definedName name="tabela3a" localSheetId="19">#REF!</definedName>
    <definedName name="tabela3a">#REF!</definedName>
    <definedName name="Tabelaxx" localSheetId="19">'G1,G2'!#REF!</definedName>
    <definedName name="Tabelaxx" localSheetId="20">#REF!</definedName>
    <definedName name="Tabelaxx">#REF!</definedName>
    <definedName name="tabF" localSheetId="19">'G1,G2'!#REF!</definedName>
    <definedName name="tabF">#REF!</definedName>
    <definedName name="tabH" localSheetId="19">'G1,G2'!#REF!</definedName>
    <definedName name="tabH">#REF!</definedName>
    <definedName name="tabI" localSheetId="19">#REF!</definedName>
    <definedName name="tabI">#REF!</definedName>
    <definedName name="Table__47" localSheetId="19">#REF!</definedName>
    <definedName name="Table__47">#REF!</definedName>
    <definedName name="Table_2._Country_X___Public_Sector_Financing_1" localSheetId="19">'G1,G2'!#REF!</definedName>
    <definedName name="Table_2._Country_X___Public_Sector_Financing_1" localSheetId="20">#REF!</definedName>
    <definedName name="Table_2._Country_X___Public_Sector_Financing_1">#REF!</definedName>
    <definedName name="Table_4SR" localSheetId="19">'G1,G2'!#REF!</definedName>
    <definedName name="Table_4SR">#REF!</definedName>
    <definedName name="Table_debt" localSheetId="19">#REF!</definedName>
    <definedName name="Table_debt">#REF!</definedName>
    <definedName name="TABLE1" localSheetId="19">'G1,G2'!#REF!</definedName>
    <definedName name="TABLE1" localSheetId="20">#REF!</definedName>
    <definedName name="TABLE1">#REF!</definedName>
    <definedName name="Table1printarea" localSheetId="19">'G1,G2'!#REF!</definedName>
    <definedName name="Table1printarea">#REF!</definedName>
    <definedName name="table30" localSheetId="19">'G1,G2'!#REF!</definedName>
    <definedName name="table30">#REF!</definedName>
    <definedName name="TABLE31" localSheetId="19">#REF!</definedName>
    <definedName name="TABLE31">#REF!</definedName>
    <definedName name="TABLE32" localSheetId="19">#REF!</definedName>
    <definedName name="TABLE32">#REF!</definedName>
    <definedName name="TABLE33" localSheetId="19">#REF!</definedName>
    <definedName name="TABLE33">#REF!</definedName>
    <definedName name="TABLE4" localSheetId="19">#REF!</definedName>
    <definedName name="TABLE4">#REF!</definedName>
    <definedName name="table6" localSheetId="19">#REF!</definedName>
    <definedName name="table6">#REF!</definedName>
    <definedName name="table9" localSheetId="19">#REF!</definedName>
    <definedName name="table9">#REF!</definedName>
    <definedName name="tabulka" localSheetId="19">#REF!</definedName>
    <definedName name="tabulka">#REF!</definedName>
    <definedName name="tabx" localSheetId="19" hidden="1">{"g95_96m1",#N/A,FALSE,"Graf(95+96)M";"g95_96m2",#N/A,FALSE,"Graf(95+96)M";"g95_96mb1",#N/A,FALSE,"Graf(95+96)Mb";"g95_96mb2",#N/A,FALSE,"Graf(95+96)Mb";"g95_96f1",#N/A,FALSE,"Graf(95+96)F";"g95_96f2",#N/A,FALSE,"Graf(95+96)F";"g95_96fb1",#N/A,FALSE,"Graf(95+96)Fb";"g95_96fb2",#N/A,FALSE,"Graf(95+96)Fb"}</definedName>
    <definedName name="tabx" localSheetId="28"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ME" localSheetId="19">'G1,G2'!#REF!</definedName>
    <definedName name="TAME">#REF!</definedName>
    <definedName name="Tbl_GFN" localSheetId="19">#REF!</definedName>
    <definedName name="Tbl_GFN">#REF!</definedName>
    <definedName name="tblChecks" localSheetId="19">#REF!</definedName>
    <definedName name="tblChecks">#REF!</definedName>
    <definedName name="tblLinks" localSheetId="19">#REF!</definedName>
    <definedName name="tblLinks">#REF!</definedName>
    <definedName name="TEMP" localSheetId="19">'G1,G2'!#REF!</definedName>
    <definedName name="TEMP">#REF!</definedName>
    <definedName name="tempo_kles" localSheetId="19">'G1,G2'!#REF!</definedName>
    <definedName name="tempo_kles" localSheetId="20">#REF!</definedName>
    <definedName name="tempo_kles">#REF!</definedName>
    <definedName name="tempo_kles_2" localSheetId="19">'G1,G2'!#REF!</definedName>
    <definedName name="tempo_kles_2">#REF!</definedName>
    <definedName name="test" localSheetId="19" hidden="1">{"'előző év december'!$A$2:$CP$214"}</definedName>
    <definedName name="test" localSheetId="28" hidden="1">{"'előző év december'!$A$2:$CP$214"}</definedName>
    <definedName name="test" localSheetId="20" hidden="1">{"'előző év december'!$A$2:$CP$214"}</definedName>
    <definedName name="test" hidden="1">{"'előző év december'!$A$2:$CP$214"}</definedName>
    <definedName name="text" localSheetId="19" hidden="1">{#N/A,#N/A,FALSE,"CB";#N/A,#N/A,FALSE,"CMB";#N/A,#N/A,FALSE,"BSYS";#N/A,#N/A,FALSE,"NBFI";#N/A,#N/A,FALSE,"FSYS"}</definedName>
    <definedName name="text" localSheetId="28" hidden="1">{#N/A,#N/A,FALSE,"CB";#N/A,#N/A,FALSE,"CMB";#N/A,#N/A,FALSE,"BSYS";#N/A,#N/A,FALSE,"NBFI";#N/A,#N/A,FALSE,"FSYS"}</definedName>
    <definedName name="text" localSheetId="20" hidden="1">{#N/A,#N/A,FALSE,"CB";#N/A,#N/A,FALSE,"CMB";#N/A,#N/A,FALSE,"BSYS";#N/A,#N/A,FALSE,"NBFI";#N/A,#N/A,FALSE,"FSYS"}</definedName>
    <definedName name="text" hidden="1">{#N/A,#N/A,FALSE,"CB";#N/A,#N/A,FALSE,"CMB";#N/A,#N/A,FALSE,"BSYS";#N/A,#N/A,FALSE,"NBFI";#N/A,#N/A,FALSE,"FSYS"}</definedName>
    <definedName name="tgz" localSheetId="19" hidden="1">{"'előző év december'!$A$2:$CP$214"}</definedName>
    <definedName name="tgz" localSheetId="28" hidden="1">{"'előző év december'!$A$2:$CP$214"}</definedName>
    <definedName name="tgz" localSheetId="20" hidden="1">{"'előző év december'!$A$2:$CP$214"}</definedName>
    <definedName name="tgz" hidden="1">{"'előző év december'!$A$2:$CP$214"}</definedName>
    <definedName name="TMG_D" localSheetId="19">#REF!</definedName>
    <definedName name="TMG_D">#REF!</definedName>
    <definedName name="TMGO">#N/A</definedName>
    <definedName name="top" localSheetId="19">'G1,G2'!#REF!</definedName>
    <definedName name="top">#REF!</definedName>
    <definedName name="TOPlek01" localSheetId="19">'G1,G2'!#REF!</definedName>
    <definedName name="TOPlek01">#REF!</definedName>
    <definedName name="TOWEO" localSheetId="19">'G1,G2'!#REF!</definedName>
    <definedName name="TOWEO" localSheetId="20">#REF!</definedName>
    <definedName name="TOWEO">#REF!</definedName>
    <definedName name="TRADE3" localSheetId="19">'G1,G2'!#REF!</definedName>
    <definedName name="TRADE3" localSheetId="20">#REF!</definedName>
    <definedName name="TRADE3">#REF!</definedName>
    <definedName name="trans" localSheetId="19">'G1,G2'!#REF!</definedName>
    <definedName name="trans" localSheetId="20">#REF!</definedName>
    <definedName name="trans">#REF!</definedName>
    <definedName name="Transfer_check" localSheetId="19">'G1,G2'!#REF!</definedName>
    <definedName name="Transfer_check">#REF!</definedName>
    <definedName name="TRANSNAVE" localSheetId="19">'G1,G2'!#REF!</definedName>
    <definedName name="TRANSNAVE">#REF!</definedName>
    <definedName name="tre" localSheetId="19" hidden="1">{"'előző év december'!$A$2:$CP$214"}</definedName>
    <definedName name="tre" localSheetId="28" hidden="1">{"'előző év december'!$A$2:$CP$214"}</definedName>
    <definedName name="tre" localSheetId="20" hidden="1">{"'előző év december'!$A$2:$CP$214"}</definedName>
    <definedName name="tre" hidden="1">{"'előző év december'!$A$2:$CP$214"}</definedName>
    <definedName name="tretry" localSheetId="19" hidden="1">'G1,G2'!#REF!</definedName>
    <definedName name="tretry" hidden="1">#REF!</definedName>
    <definedName name="TRNR_047ad6496ad7458c9be195054d469f3c_23_4" hidden="1">#REF!</definedName>
    <definedName name="TRNR_47f1de811b7543e98b32a56e7866739d_256_4" hidden="1">#REF!</definedName>
    <definedName name="TRNR_4b1135490df14bad9723170c2a0f8545_112_2" hidden="1">#REF!</definedName>
    <definedName name="TRNR_6cff38ff8b5b4acfa37c9e28b86d4ea6_2_1" hidden="1">#REF!</definedName>
    <definedName name="TRNR_6f53b788e2ad4f8c938a0ed06c0dc4fd_16_40" hidden="1">#REF!</definedName>
    <definedName name="TRNR_9be68cbf9ee54bdf936aaadfba77fb3d_16_40" hidden="1">#REF!</definedName>
    <definedName name="TRNR_ada98ea2320a4aec9fc7527bfae5b47a_16_40" hidden="1">#REF!</definedName>
    <definedName name="TRNR_cefc18270ee34a6186d764a58f992abe_2_127" hidden="1">#REF!</definedName>
    <definedName name="tt" localSheetId="19" hidden="1">{"Tab1",#N/A,FALSE,"P";"Tab2",#N/A,FALSE,"P"}</definedName>
    <definedName name="tt" localSheetId="28" hidden="1">{"Tab1",#N/A,FALSE,"P";"Tab2",#N/A,FALSE,"P"}</definedName>
    <definedName name="tt" localSheetId="20" hidden="1">{"Tab1",#N/A,FALSE,"P";"Tab2",#N/A,FALSE,"P"}</definedName>
    <definedName name="tt" hidden="1">{"Tab1",#N/A,FALSE,"P";"Tab2",#N/A,FALSE,"P"}</definedName>
    <definedName name="ttt" localSheetId="19" hidden="1">{"Tab1",#N/A,FALSE,"P";"Tab2",#N/A,FALSE,"P"}</definedName>
    <definedName name="ttt" localSheetId="28" hidden="1">{"Tab1",#N/A,FALSE,"P";"Tab2",#N/A,FALSE,"P"}</definedName>
    <definedName name="ttt" localSheetId="20" hidden="1">{"Tab1",#N/A,FALSE,"P";"Tab2",#N/A,FALSE,"P"}</definedName>
    <definedName name="ttt" hidden="1">{"Tab1",#N/A,FALSE,"P";"Tab2",#N/A,FALSE,"P"}</definedName>
    <definedName name="ttttt" localSheetId="19" hidden="1">'G1,G2'!#REF!</definedName>
    <definedName name="ttttt" hidden="1">#REF!</definedName>
    <definedName name="TTTTTTTTTTTT" localSheetId="19">'G1,G2'!#REF!</definedName>
    <definedName name="TTTTTTTTTTTT" localSheetId="20">#REF!</definedName>
    <definedName name="TTTTTTTTTTTT">#REF!</definedName>
    <definedName name="twryrwe" localSheetId="19" hidden="1">'G1,G2'!#REF!</definedName>
    <definedName name="twryrwe" hidden="1">#REF!</definedName>
    <definedName name="TXG_D">#N/A</definedName>
    <definedName name="TXGO">#N/A</definedName>
    <definedName name="u" localSheetId="19">'G1,G2'!#REF!</definedName>
    <definedName name="u">#REF!</definedName>
    <definedName name="u163lnulcm_x_et.m" localSheetId="19">'G1,G2'!#REF!</definedName>
    <definedName name="u163lnulcm_x_et.m" localSheetId="20">#REF!</definedName>
    <definedName name="u163lnulcm_x_et.m">#REF!</definedName>
    <definedName name="UB_2" localSheetId="19">#REF!</definedName>
    <definedName name="UB_2">#REF!</definedName>
    <definedName name="UB_2n" localSheetId="19">#REF!</definedName>
    <definedName name="UB_2n">#REF!</definedName>
    <definedName name="UB_3" localSheetId="19">#REF!</definedName>
    <definedName name="UB_3">#REF!</definedName>
    <definedName name="UB_3n" localSheetId="19">#REF!</definedName>
    <definedName name="UB_3n">#REF!</definedName>
    <definedName name="UB_4" localSheetId="19">#REF!</definedName>
    <definedName name="UB_4">#REF!</definedName>
    <definedName name="UB_4n" localSheetId="19">#REF!</definedName>
    <definedName name="UB_4n">#REF!</definedName>
    <definedName name="UB_5" localSheetId="19">#REF!</definedName>
    <definedName name="UB_5">#REF!</definedName>
    <definedName name="UB_5n" localSheetId="19">#REF!</definedName>
    <definedName name="UB_5n">#REF!</definedName>
    <definedName name="UB_6" localSheetId="19">#REF!</definedName>
    <definedName name="UB_6">#REF!</definedName>
    <definedName name="UB_6n" localSheetId="19">#REF!</definedName>
    <definedName name="UB_6n">#REF!</definedName>
    <definedName name="Ucet" localSheetId="19">#REF!</definedName>
    <definedName name="Ucet">#REF!</definedName>
    <definedName name="ULC_CZ" localSheetId="19">#REF!</definedName>
    <definedName name="ULC_CZ">#REF!</definedName>
    <definedName name="ULC_PART" localSheetId="19">#REF!</definedName>
    <definedName name="ULC_PART">#REF!</definedName>
    <definedName name="Universities" localSheetId="19">'G1,G2'!#REF!</definedName>
    <definedName name="Universities" localSheetId="20">#REF!</definedName>
    <definedName name="Universities">#REF!</definedName>
    <definedName name="UPee_2" localSheetId="19">'G1,G2'!#REF!</definedName>
    <definedName name="UPee_2">#REF!</definedName>
    <definedName name="UPer_2" localSheetId="19">'G1,G2'!#REF!</definedName>
    <definedName name="UPer_2">#REF!</definedName>
    <definedName name="upr" localSheetId="19">#REF!</definedName>
    <definedName name="upr">#REF!</definedName>
    <definedName name="uprava" localSheetId="19">#REF!</definedName>
    <definedName name="uprava">#REF!</definedName>
    <definedName name="uprava2" localSheetId="19">#REF!</definedName>
    <definedName name="uprava2">#REF!</definedName>
    <definedName name="uprv" localSheetId="19">#REF!</definedName>
    <definedName name="uprv">#REF!</definedName>
    <definedName name="Uruguay" localSheetId="19">#REF!</definedName>
    <definedName name="Uruguay">#REF!</definedName>
    <definedName name="USERNAME" localSheetId="19">'G1,G2'!#REF!</definedName>
    <definedName name="USERNAME" localSheetId="20">#REF!</definedName>
    <definedName name="USERNAME">#REF!</definedName>
    <definedName name="uu" localSheetId="19" hidden="1">{"Riqfin97",#N/A,FALSE,"Tran";"Riqfinpro",#N/A,FALSE,"Tran"}</definedName>
    <definedName name="uu" localSheetId="28" hidden="1">{"Riqfin97",#N/A,FALSE,"Tran";"Riqfinpro",#N/A,FALSE,"Tran"}</definedName>
    <definedName name="uu" localSheetId="20" hidden="1">{"Riqfin97",#N/A,FALSE,"Tran";"Riqfinpro",#N/A,FALSE,"Tran"}</definedName>
    <definedName name="uu" hidden="1">{"Riqfin97",#N/A,FALSE,"Tran";"Riqfinpro",#N/A,FALSE,"Tran"}</definedName>
    <definedName name="uuu" localSheetId="19" hidden="1">{"Riqfin97",#N/A,FALSE,"Tran";"Riqfinpro",#N/A,FALSE,"Tran"}</definedName>
    <definedName name="uuu" localSheetId="28" hidden="1">{"Riqfin97",#N/A,FALSE,"Tran";"Riqfinpro",#N/A,FALSE,"Tran"}</definedName>
    <definedName name="uuu" localSheetId="20" hidden="1">{"Riqfin97",#N/A,FALSE,"Tran";"Riqfinpro",#N/A,FALSE,"Tran"}</definedName>
    <definedName name="uuu" hidden="1">{"Riqfin97",#N/A,FALSE,"Tran";"Riqfinpro",#N/A,FALSE,"Tran"}</definedName>
    <definedName name="UUUUUUUUUUU" localSheetId="19">'G1,G2'!#REF!</definedName>
    <definedName name="UUUUUUUUUUU" localSheetId="20">#REF!</definedName>
    <definedName name="UUUUUUUUUUU">#REF!</definedName>
    <definedName name="v" localSheetId="19" hidden="1">'G1,G2'!#REF!</definedName>
    <definedName name="v" localSheetId="20" hidden="1">#REF!</definedName>
    <definedName name="v" hidden="1">#REF!</definedName>
    <definedName name="ValidationList" localSheetId="19">'G1,G2'!#REF!</definedName>
    <definedName name="ValidationList">#REF!</definedName>
    <definedName name="vb" localSheetId="19" hidden="1">{"'előző év december'!$A$2:$CP$214"}</definedName>
    <definedName name="vb" localSheetId="28" hidden="1">{"'előző év december'!$A$2:$CP$214"}</definedName>
    <definedName name="vb" localSheetId="20" hidden="1">{"'előző év december'!$A$2:$CP$214"}</definedName>
    <definedName name="vb" hidden="1">{"'előző év december'!$A$2:$CP$214"}</definedName>
    <definedName name="vbvb" localSheetId="19">#REF!</definedName>
    <definedName name="vbvb">#REF!</definedName>
    <definedName name="vc" localSheetId="19" hidden="1">{"'előző év december'!$A$2:$CP$214"}</definedName>
    <definedName name="vc" localSheetId="28" hidden="1">{"'előző év december'!$A$2:$CP$214"}</definedName>
    <definedName name="vc" localSheetId="20" hidden="1">{"'előző év december'!$A$2:$CP$214"}</definedName>
    <definedName name="vc" hidden="1">{"'előző év december'!$A$2:$CP$214"}</definedName>
    <definedName name="vdvcvcvcvcc">[1]!BFLD_DF</definedName>
    <definedName name="VeljavniProracun" localSheetId="19">#REF!</definedName>
    <definedName name="VeljavniProracun">#REF!</definedName>
    <definedName name="Venezuela" localSheetId="19">#REF!</definedName>
    <definedName name="Venezuela">#REF!</definedName>
    <definedName name="Viera" localSheetId="19">#REF!</definedName>
    <definedName name="Viera">#REF!</definedName>
    <definedName name="vredbvrtefwbtrwbtr" localSheetId="19">#REF!</definedName>
    <definedName name="vredbvrtefwbtrwbtr">#REF!</definedName>
    <definedName name="VUC" localSheetId="19">#REF!</definedName>
    <definedName name="VUC">#REF!</definedName>
    <definedName name="vv" localSheetId="19" hidden="1">{"Tab1",#N/A,FALSE,"P";"Tab2",#N/A,FALSE,"P"}</definedName>
    <definedName name="vv" localSheetId="28" hidden="1">{"Tab1",#N/A,FALSE,"P";"Tab2",#N/A,FALSE,"P"}</definedName>
    <definedName name="vv" localSheetId="20" hidden="1">{"Tab1",#N/A,FALSE,"P";"Tab2",#N/A,FALSE,"P"}</definedName>
    <definedName name="vv" hidden="1">{"Tab1",#N/A,FALSE,"P";"Tab2",#N/A,FALSE,"P"}</definedName>
    <definedName name="vvv" localSheetId="19" hidden="1">{"Tab1",#N/A,FALSE,"P";"Tab2",#N/A,FALSE,"P"}</definedName>
    <definedName name="vvv" localSheetId="28" hidden="1">{"Tab1",#N/A,FALSE,"P";"Tab2",#N/A,FALSE,"P"}</definedName>
    <definedName name="vvv" localSheetId="20" hidden="1">{"Tab1",#N/A,FALSE,"P";"Tab2",#N/A,FALSE,"P"}</definedName>
    <definedName name="vvv" hidden="1">{"Tab1",#N/A,FALSE,"P";"Tab2",#N/A,FALSE,"P"}</definedName>
    <definedName name="vy" localSheetId="19">#REF!</definedName>
    <definedName name="vy">#REF!</definedName>
    <definedName name="vydavky" localSheetId="19">'G1,G2'!#REF!</definedName>
    <definedName name="vydavky">#REF!</definedName>
    <definedName name="vypocet" localSheetId="19">'G1,G2'!#REF!</definedName>
    <definedName name="vypocet">#REF!</definedName>
    <definedName name="VZaS" localSheetId="19">#REF!</definedName>
    <definedName name="VZaS">#REF!</definedName>
    <definedName name="we" localSheetId="19" hidden="1">{"'előző év december'!$A$2:$CP$214"}</definedName>
    <definedName name="we" localSheetId="28" hidden="1">{"'előző év december'!$A$2:$CP$214"}</definedName>
    <definedName name="we" localSheetId="20" hidden="1">{"'előző év december'!$A$2:$CP$214"}</definedName>
    <definedName name="we" hidden="1">{"'előző év december'!$A$2:$CP$214"}</definedName>
    <definedName name="we11pcpi.m" localSheetId="19">#REF!</definedName>
    <definedName name="we11pcpi.m">#REF!</definedName>
    <definedName name="wee" localSheetId="19" hidden="1">{"'előző év december'!$A$2:$CP$214"}</definedName>
    <definedName name="wee" localSheetId="28" hidden="1">{"'előző év december'!$A$2:$CP$214"}</definedName>
    <definedName name="wee" localSheetId="20" hidden="1">{"'előző év december'!$A$2:$CP$214"}</definedName>
    <definedName name="wee" hidden="1">{"'előző év december'!$A$2:$CP$214"}</definedName>
    <definedName name="werwer" localSheetId="19" hidden="1">{"'előző év december'!$A$2:$CP$214"}</definedName>
    <definedName name="werwer" localSheetId="28" hidden="1">{"'előző év december'!$A$2:$CP$214"}</definedName>
    <definedName name="werwer" localSheetId="20" hidden="1">{"'előző év december'!$A$2:$CP$214"}</definedName>
    <definedName name="werwer" hidden="1">{"'előző év december'!$A$2:$CP$214"}</definedName>
    <definedName name="WMENU" localSheetId="19">#REF!</definedName>
    <definedName name="WMENU">#REF!</definedName>
    <definedName name="wrn.1993_2002." localSheetId="19" hidden="1">{"1993_2002",#N/A,FALSE,"UnderlyingData"}</definedName>
    <definedName name="wrn.1993_2002." localSheetId="28" hidden="1">{"1993_2002",#N/A,FALSE,"UnderlyingData"}</definedName>
    <definedName name="wrn.1993_2002." localSheetId="20" hidden="1">{"1993_2002",#N/A,FALSE,"UnderlyingData"}</definedName>
    <definedName name="wrn.1993_2002." hidden="1">{"1993_2002",#N/A,FALSE,"UnderlyingData"}</definedName>
    <definedName name="wrn.a11._.general._.government." localSheetId="19" hidden="1">{"a11 general government",#N/A,FALSE,"RED Tables"}</definedName>
    <definedName name="wrn.a11._.general._.government." localSheetId="28" hidden="1">{"a11 general government",#N/A,FALSE,"RED Tables"}</definedName>
    <definedName name="wrn.a11._.general._.government." localSheetId="20" hidden="1">{"a11 general government",#N/A,FALSE,"RED Tables"}</definedName>
    <definedName name="wrn.a11._.general._.government." hidden="1">{"a11 general government",#N/A,FALSE,"RED Tables"}</definedName>
    <definedName name="wrn.a12._.Federal._.Government." localSheetId="19" hidden="1">{"a12 Federal Government",#N/A,FALSE,"RED Tables"}</definedName>
    <definedName name="wrn.a12._.Federal._.Government." localSheetId="28" hidden="1">{"a12 Federal Government",#N/A,FALSE,"RED Tables"}</definedName>
    <definedName name="wrn.a12._.Federal._.Government." localSheetId="20" hidden="1">{"a12 Federal Government",#N/A,FALSE,"RED Tables"}</definedName>
    <definedName name="wrn.a12._.Federal._.Government." hidden="1">{"a12 Federal Government",#N/A,FALSE,"RED Tables"}</definedName>
    <definedName name="wrn.a13._.social._.security." localSheetId="19" hidden="1">{"a13 social security",#N/A,FALSE,"RED Tables"}</definedName>
    <definedName name="wrn.a13._.social._.security." localSheetId="28" hidden="1">{"a13 social security",#N/A,FALSE,"RED Tables"}</definedName>
    <definedName name="wrn.a13._.social._.security." localSheetId="20" hidden="1">{"a13 social security",#N/A,FALSE,"RED Tables"}</definedName>
    <definedName name="wrn.a13._.social._.security." hidden="1">{"a13 social security",#N/A,FALSE,"RED Tables"}</definedName>
    <definedName name="wrn.a14._.regions._.and._.communities." localSheetId="19" hidden="1">{"a14 regions and communities",#N/A,FALSE,"RED Tables"}</definedName>
    <definedName name="wrn.a14._.regions._.and._.communities." localSheetId="28" hidden="1">{"a14 regions and communities",#N/A,FALSE,"RED Tables"}</definedName>
    <definedName name="wrn.a14._.regions._.and._.communities." localSheetId="20" hidden="1">{"a14 regions and communities",#N/A,FALSE,"RED Tables"}</definedName>
    <definedName name="wrn.a14._.regions._.and._.communities." hidden="1">{"a14 regions and communities",#N/A,FALSE,"RED Tables"}</definedName>
    <definedName name="wrn.a15._.local._.governments." localSheetId="19" hidden="1">{"a15 local governments",#N/A,FALSE,"RED Tables"}</definedName>
    <definedName name="wrn.a15._.local._.governments." localSheetId="28" hidden="1">{"a15 local governments",#N/A,FALSE,"RED Tables"}</definedName>
    <definedName name="wrn.a15._.local._.governments." localSheetId="20" hidden="1">{"a15 local governments",#N/A,FALSE,"RED Tables"}</definedName>
    <definedName name="wrn.a15._.local._.governments." hidden="1">{"a15 local governments",#N/A,FALSE,"RED Tables"}</definedName>
    <definedName name="wrn.BOP_MIDTERM." localSheetId="19" hidden="1">{"BOP_TAB",#N/A,FALSE,"N";"MIDTERM_TAB",#N/A,FALSE,"O"}</definedName>
    <definedName name="wrn.BOP_MIDTERM." localSheetId="28" hidden="1">{"BOP_TAB",#N/A,FALSE,"N";"MIDTERM_TAB",#N/A,FALSE,"O"}</definedName>
    <definedName name="wrn.BOP_MIDTERM." localSheetId="20" hidden="1">{"BOP_TAB",#N/A,FALSE,"N";"MIDTERM_TAB",#N/A,FALSE,"O"}</definedName>
    <definedName name="wrn.BOP_MIDTERM." hidden="1">{"BOP_TAB",#N/A,FALSE,"N";"MIDTERM_TAB",#N/A,FALSE,"O"}</definedName>
    <definedName name="wrn.Graf95_96." localSheetId="19" hidden="1">{"g95_96m1",#N/A,FALSE,"Graf(95+96)M";"g95_96m2",#N/A,FALSE,"Graf(95+96)M";"g95_96mb1",#N/A,FALSE,"Graf(95+96)Mb";"g95_96mb2",#N/A,FALSE,"Graf(95+96)Mb";"g95_96f1",#N/A,FALSE,"Graf(95+96)F";"g95_96f2",#N/A,FALSE,"Graf(95+96)F";"g95_96fb1",#N/A,FALSE,"Graf(95+96)Fb";"g95_96fb2",#N/A,FALSE,"Graf(95+96)Fb"}</definedName>
    <definedName name="wrn.Graf95_96." localSheetId="28"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nput._.and._.output._.tables." localSheetId="19" hidden="1">{#N/A,#N/A,FALSE,"SimInp1";#N/A,#N/A,FALSE,"SimInp2";#N/A,#N/A,FALSE,"SimOut1";#N/A,#N/A,FALSE,"SimOut2";#N/A,#N/A,FALSE,"SimOut3";#N/A,#N/A,FALSE,"SimOut4";#N/A,#N/A,FALSE,"SimOut5"}</definedName>
    <definedName name="wrn.Input._.and._.output._.tables." localSheetId="28"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19" hidden="1">{#N/A,#N/A,FALSE,"CB";#N/A,#N/A,FALSE,"CMB";#N/A,#N/A,FALSE,"BSYS";#N/A,#N/A,FALSE,"NBFI";#N/A,#N/A,FALSE,"FSYS"}</definedName>
    <definedName name="wrn.MAIN." localSheetId="28" hidden="1">{#N/A,#N/A,FALSE,"CB";#N/A,#N/A,FALSE,"CMB";#N/A,#N/A,FALSE,"BSYS";#N/A,#N/A,FALSE,"NBFI";#N/A,#N/A,FALSE,"FSYS"}</definedName>
    <definedName name="wrn.MAIN." localSheetId="20" hidden="1">{#N/A,#N/A,FALSE,"CB";#N/A,#N/A,FALSE,"CMB";#N/A,#N/A,FALSE,"BSYS";#N/A,#N/A,FALSE,"NBFI";#N/A,#N/A,FALSE,"FSYS"}</definedName>
    <definedName name="wrn.MAIN." hidden="1">{#N/A,#N/A,FALSE,"CB";#N/A,#N/A,FALSE,"CMB";#N/A,#N/A,FALSE,"BSYS";#N/A,#N/A,FALSE,"NBFI";#N/A,#N/A,FALSE,"FSYS"}</definedName>
    <definedName name="wrn.MDABOP." localSheetId="19" hidden="1">{"BOP_TAB",#N/A,FALSE,"N";"MIDTERM_TAB",#N/A,FALSE,"O";"FUND_CRED",#N/A,FALSE,"P";"DEBT_TAB1",#N/A,FALSE,"Q";"DEBT_TAB2",#N/A,FALSE,"Q";"FORFIN_TAB1",#N/A,FALSE,"R";"FORFIN_TAB2",#N/A,FALSE,"R";"BOP_ANALY",#N/A,FALSE,"U"}</definedName>
    <definedName name="wrn.MDABOP." localSheetId="28"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19" hidden="1">{#N/A,#N/A,FALSE,"CB";#N/A,#N/A,FALSE,"CMB";#N/A,#N/A,FALSE,"NBFI"}</definedName>
    <definedName name="wrn.MIT." localSheetId="28" hidden="1">{#N/A,#N/A,FALSE,"CB";#N/A,#N/A,FALSE,"CMB";#N/A,#N/A,FALSE,"NBFI"}</definedName>
    <definedName name="wrn.MIT." localSheetId="20" hidden="1">{#N/A,#N/A,FALSE,"CB";#N/A,#N/A,FALSE,"CMB";#N/A,#N/A,FALSE,"NBFI"}</definedName>
    <definedName name="wrn.MIT." hidden="1">{#N/A,#N/A,FALSE,"CB";#N/A,#N/A,FALSE,"CMB";#N/A,#N/A,FALSE,"NBFI"}</definedName>
    <definedName name="wrn.MONA." localSheetId="19" hidden="1">{"MONA",#N/A,FALSE,"S"}</definedName>
    <definedName name="wrn.MONA." localSheetId="28" hidden="1">{"MONA",#N/A,FALSE,"S"}</definedName>
    <definedName name="wrn.MONA." localSheetId="20" hidden="1">{"MONA",#N/A,FALSE,"S"}</definedName>
    <definedName name="wrn.MONA." hidden="1">{"MONA",#N/A,FALSE,"S"}</definedName>
    <definedName name="wrn.Output._.tables." localSheetId="19" hidden="1">{#N/A,#N/A,FALSE,"I";#N/A,#N/A,FALSE,"J";#N/A,#N/A,FALSE,"K";#N/A,#N/A,FALSE,"L";#N/A,#N/A,FALSE,"M";#N/A,#N/A,FALSE,"N";#N/A,#N/A,FALSE,"O"}</definedName>
    <definedName name="wrn.Output._.tables." localSheetId="28" hidden="1">{#N/A,#N/A,FALSE,"I";#N/A,#N/A,FALSE,"J";#N/A,#N/A,FALSE,"K";#N/A,#N/A,FALSE,"L";#N/A,#N/A,FALSE,"M";#N/A,#N/A,FALSE,"N";#N/A,#N/A,FALSE,"O"}</definedName>
    <definedName name="wrn.Output._.tables." localSheetId="20" hidden="1">{#N/A,#N/A,FALSE,"I";#N/A,#N/A,FALSE,"J";#N/A,#N/A,FALSE,"K";#N/A,#N/A,FALSE,"L";#N/A,#N/A,FALSE,"M";#N/A,#N/A,FALSE,"N";#N/A,#N/A,FALSE,"O"}</definedName>
    <definedName name="wrn.Output._.tables." hidden="1">{#N/A,#N/A,FALSE,"I";#N/A,#N/A,FALSE,"J";#N/A,#N/A,FALSE,"K";#N/A,#N/A,FALSE,"L";#N/A,#N/A,FALSE,"M";#N/A,#N/A,FALSE,"N";#N/A,#N/A,FALSE,"O"}</definedName>
    <definedName name="wrn.Program." localSheetId="19" hidden="1">{"Tab1",#N/A,FALSE,"P";"Tab2",#N/A,FALSE,"P"}</definedName>
    <definedName name="wrn.Program." localSheetId="28" hidden="1">{"Tab1",#N/A,FALSE,"P";"Tab2",#N/A,FALSE,"P"}</definedName>
    <definedName name="wrn.Program." localSheetId="20" hidden="1">{"Tab1",#N/A,FALSE,"P";"Tab2",#N/A,FALSE,"P"}</definedName>
    <definedName name="wrn.Program." hidden="1">{"Tab1",#N/A,FALSE,"P";"Tab2",#N/A,FALSE,"P"}</definedName>
    <definedName name="wrn.Ques._.1." localSheetId="19" hidden="1">{"Ques 1",#N/A,FALSE,"NWEO138"}</definedName>
    <definedName name="wrn.Ques._.1." localSheetId="28" hidden="1">{"Ques 1",#N/A,FALSE,"NWEO138"}</definedName>
    <definedName name="wrn.Ques._.1." localSheetId="20" hidden="1">{"Ques 1",#N/A,FALSE,"NWEO138"}</definedName>
    <definedName name="wrn.Ques._.1." hidden="1">{"Ques 1",#N/A,FALSE,"NWEO138"}</definedName>
    <definedName name="wrn.R22_Data_Collection1997." localSheetId="19" hidden="1">{"_R22_General",#N/A,TRUE,"R22_General";"_R22_Questions",#N/A,TRUE,"R22_Questions";"ColA_R22",#N/A,TRUE,"R2295";"_R22_Tables",#N/A,TRUE,"R2295"}</definedName>
    <definedName name="wrn.R22_Data_Collection1997." localSheetId="28"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Riqfin." localSheetId="19" hidden="1">{"Riqfin97",#N/A,FALSE,"Tran";"Riqfinpro",#N/A,FALSE,"Tran"}</definedName>
    <definedName name="wrn.Riqfin." localSheetId="28" hidden="1">{"Riqfin97",#N/A,FALSE,"Tran";"Riqfinpro",#N/A,FALSE,"Tran"}</definedName>
    <definedName name="wrn.Riqfin." localSheetId="20" hidden="1">{"Riqfin97",#N/A,FALSE,"Tran";"Riqfinpro",#N/A,FALSE,"Tran"}</definedName>
    <definedName name="wrn.Riqfin." hidden="1">{"Riqfin97",#N/A,FALSE,"Tran";"Riqfinpro",#N/A,FALSE,"Tran"}</definedName>
    <definedName name="wrn.Staff._.Report._.Tables." localSheetId="19" hidden="1">{#N/A,#N/A,FALSE,"SRFSYS";#N/A,#N/A,FALSE,"SRBSYS"}</definedName>
    <definedName name="wrn.Staff._.Report._.Tables." localSheetId="28" hidden="1">{#N/A,#N/A,FALSE,"SRFSYS";#N/A,#N/A,FALSE,"SRBSYS"}</definedName>
    <definedName name="wrn.Staff._.Report._.Tables." localSheetId="20" hidden="1">{#N/A,#N/A,FALSE,"SRFSYS";#N/A,#N/A,FALSE,"SRBSYS"}</definedName>
    <definedName name="wrn.Staff._.Report._.Tables." hidden="1">{#N/A,#N/A,FALSE,"SRFSYS";#N/A,#N/A,FALSE,"SRBSYS"}</definedName>
    <definedName name="wrn.TabARA." localSheetId="19" hidden="1">{"Page1",#N/A,FALSE,"ARA M&amp;F&amp;T";"Page2",#N/A,FALSE,"ARA M&amp;F&amp;T";"Page3",#N/A,FALSE,"ARA M&amp;F&amp;T"}</definedName>
    <definedName name="wrn.TabARA." localSheetId="28" hidden="1">{"Page1",#N/A,FALSE,"ARA M&amp;F&amp;T";"Page2",#N/A,FALSE,"ARA M&amp;F&amp;T";"Page3",#N/A,FALSE,"ARA M&amp;F&amp;T"}</definedName>
    <definedName name="wrn.TabARA." hidden="1">{"Page1",#N/A,FALSE,"ARA M&amp;F&amp;T";"Page2",#N/A,FALSE,"ARA M&amp;F&amp;T";"Page3",#N/A,FALSE,"ARA M&amp;F&amp;T"}</definedName>
    <definedName name="wrn.WEO." localSheetId="19" hidden="1">{"WEO",#N/A,FALSE,"T"}</definedName>
    <definedName name="wrn.WEO." localSheetId="28" hidden="1">{"WEO",#N/A,FALSE,"T"}</definedName>
    <definedName name="wrn.WEO." localSheetId="20" hidden="1">{"WEO",#N/A,FALSE,"T"}</definedName>
    <definedName name="wrn.WEO." hidden="1">{"WEO",#N/A,FALSE,"T"}</definedName>
    <definedName name="ww" localSheetId="19" hidden="1">'G1,G2'!#REF!</definedName>
    <definedName name="ww" hidden="1">#REF!</definedName>
    <definedName name="www" localSheetId="19" hidden="1">{"Riqfin97",#N/A,FALSE,"Tran";"Riqfinpro",#N/A,FALSE,"Tran"}</definedName>
    <definedName name="www" localSheetId="28" hidden="1">{"Riqfin97",#N/A,FALSE,"Tran";"Riqfinpro",#N/A,FALSE,"Tran"}</definedName>
    <definedName name="www" localSheetId="20" hidden="1">{"Riqfin97",#N/A,FALSE,"Tran";"Riqfinpro",#N/A,FALSE,"Tran"}</definedName>
    <definedName name="www" hidden="1">{"Riqfin97",#N/A,FALSE,"Tran";"Riqfinpro",#N/A,FALSE,"Tran"}</definedName>
    <definedName name="wwww" localSheetId="19" hidden="1">'G1,G2'!#REF!</definedName>
    <definedName name="wwww" hidden="1">#REF!</definedName>
    <definedName name="wwwwwwww" localSheetId="19">'G1,G2'!#REF!</definedName>
    <definedName name="wwwwwwww">#REF!</definedName>
    <definedName name="wwwwwwwww" localSheetId="19">#REF!</definedName>
    <definedName name="wwwwwwwww">#REF!</definedName>
    <definedName name="x" localSheetId="19">#REF!</definedName>
    <definedName name="x">#REF!</definedName>
    <definedName name="xcxc" localSheetId="19">#REF!</definedName>
    <definedName name="xcxc">#REF!</definedName>
    <definedName name="xls" localSheetId="19">#REF!</definedName>
    <definedName name="xls">#REF!</definedName>
    <definedName name="XR" localSheetId="19">#REF!</definedName>
    <definedName name="XR">#REF!</definedName>
    <definedName name="xsds" localSheetId="19">#REF!</definedName>
    <definedName name="xsds">#REF!</definedName>
    <definedName name="Xupr2" localSheetId="19">#REF!</definedName>
    <definedName name="Xupr2">#REF!</definedName>
    <definedName name="xv" localSheetId="19">#REF!</definedName>
    <definedName name="xv">#REF!</definedName>
    <definedName name="xx" localSheetId="19" hidden="1">{"Riqfin97",#N/A,FALSE,"Tran";"Riqfinpro",#N/A,FALSE,"Tran"}</definedName>
    <definedName name="xx" localSheetId="28" hidden="1">{"Riqfin97",#N/A,FALSE,"Tran";"Riqfinpro",#N/A,FALSE,"Tran"}</definedName>
    <definedName name="xx" localSheetId="20" hidden="1">{"Riqfin97",#N/A,FALSE,"Tran";"Riqfinpro",#N/A,FALSE,"Tran"}</definedName>
    <definedName name="xx" hidden="1">{"Riqfin97",#N/A,FALSE,"Tran";"Riqfinpro",#N/A,FALSE,"Tran"}</definedName>
    <definedName name="xxWRS_1" localSheetId="19">'G1,G2'!#REF!</definedName>
    <definedName name="xxWRS_1">#REF!</definedName>
    <definedName name="xxWRS_10" localSheetId="19">'G1,G2'!#REF!</definedName>
    <definedName name="xxWRS_10">#REF!</definedName>
    <definedName name="xxWRS_11" localSheetId="19">'G1,G2'!#REF!</definedName>
    <definedName name="xxWRS_11">#REF!</definedName>
    <definedName name="xxWRS_12" localSheetId="19">#REF!</definedName>
    <definedName name="xxWRS_12">#REF!</definedName>
    <definedName name="xxWRS_2" localSheetId="19">#REF!</definedName>
    <definedName name="xxWRS_2">#REF!</definedName>
    <definedName name="xxWRS_6" localSheetId="19">#REF!</definedName>
    <definedName name="xxWRS_6">#REF!</definedName>
    <definedName name="xxWRS_7" localSheetId="19">#REF!</definedName>
    <definedName name="xxWRS_7">#REF!</definedName>
    <definedName name="xxWRS_8" localSheetId="19">#REF!</definedName>
    <definedName name="xxWRS_8">#REF!</definedName>
    <definedName name="xxWRS_9" localSheetId="19">#REF!</definedName>
    <definedName name="xxWRS_9">#REF!</definedName>
    <definedName name="xxx" localSheetId="19" hidden="1">{"'előző év december'!$A$2:$CP$214"}</definedName>
    <definedName name="xxx" localSheetId="28" hidden="1">{"'előző év december'!$A$2:$CP$214"}</definedName>
    <definedName name="xxx" localSheetId="20" hidden="1">{"'előző év december'!$A$2:$CP$214"}</definedName>
    <definedName name="xxx" hidden="1">{"'előző év december'!$A$2:$CP$214"}</definedName>
    <definedName name="xxxx" localSheetId="19" hidden="1">{"Riqfin97",#N/A,FALSE,"Tran";"Riqfinpro",#N/A,FALSE,"Tran"}</definedName>
    <definedName name="xxxx" localSheetId="28" hidden="1">{"Riqfin97",#N/A,FALSE,"Tran";"Riqfinpro",#N/A,FALSE,"Tran"}</definedName>
    <definedName name="xxxx" localSheetId="20" hidden="1">{"Riqfin97",#N/A,FALSE,"Tran";"Riqfinpro",#N/A,FALSE,"Tran"}</definedName>
    <definedName name="xxxx" hidden="1">{"Riqfin97",#N/A,FALSE,"Tran";"Riqfinpro",#N/A,FALSE,"Tran"}</definedName>
    <definedName name="xxxxx" localSheetId="19">#REF!</definedName>
    <definedName name="xxxxx">#REF!</definedName>
    <definedName name="xxxxxxx" localSheetId="19">'G1,G2'!#REF!</definedName>
    <definedName name="xxxxxxx">#REF!</definedName>
    <definedName name="xy" localSheetId="19">'G1,G2'!#REF!</definedName>
    <definedName name="xy">#REF!</definedName>
    <definedName name="y" localSheetId="19">#REF!</definedName>
    <definedName name="y">#REF!</definedName>
    <definedName name="year" localSheetId="19">'G1,G2'!#REF!</definedName>
    <definedName name="year" localSheetId="20">#REF!</definedName>
    <definedName name="year">#REF!</definedName>
    <definedName name="YEAR2010" localSheetId="19">#REF!</definedName>
    <definedName name="YEAR2010">#REF!</definedName>
    <definedName name="YEAR2011" localSheetId="19">#REF!</definedName>
    <definedName name="YEAR2011">#REF!</definedName>
    <definedName name="YEAR2012" localSheetId="19">#REF!</definedName>
    <definedName name="YEAR2012">#REF!</definedName>
    <definedName name="YEAR2013" localSheetId="19">#REF!</definedName>
    <definedName name="YEAR2013">#REF!</definedName>
    <definedName name="YEAR2014" localSheetId="19">#REF!</definedName>
    <definedName name="YEAR2014">#REF!</definedName>
    <definedName name="yy" localSheetId="19" hidden="1">{"Tab1",#N/A,FALSE,"P";"Tab2",#N/A,FALSE,"P"}</definedName>
    <definedName name="yy" localSheetId="28" hidden="1">{"Tab1",#N/A,FALSE,"P";"Tab2",#N/A,FALSE,"P"}</definedName>
    <definedName name="yy" localSheetId="20" hidden="1">{"Tab1",#N/A,FALSE,"P";"Tab2",#N/A,FALSE,"P"}</definedName>
    <definedName name="yy" hidden="1">{"Tab1",#N/A,FALSE,"P";"Tab2",#N/A,FALSE,"P"}</definedName>
    <definedName name="yyy" localSheetId="19" hidden="1">{"Tab1",#N/A,FALSE,"P";"Tab2",#N/A,FALSE,"P"}</definedName>
    <definedName name="yyy" localSheetId="28" hidden="1">{"Tab1",#N/A,FALSE,"P";"Tab2",#N/A,FALSE,"P"}</definedName>
    <definedName name="yyy" localSheetId="20" hidden="1">{"Tab1",#N/A,FALSE,"P";"Tab2",#N/A,FALSE,"P"}</definedName>
    <definedName name="yyy" hidden="1">{"Tab1",#N/A,FALSE,"P";"Tab2",#N/A,FALSE,"P"}</definedName>
    <definedName name="yyyy" localSheetId="19" hidden="1">{"Riqfin97",#N/A,FALSE,"Tran";"Riqfinpro",#N/A,FALSE,"Tran"}</definedName>
    <definedName name="yyyy" localSheetId="28" hidden="1">{"Riqfin97",#N/A,FALSE,"Tran";"Riqfinpro",#N/A,FALSE,"Tran"}</definedName>
    <definedName name="yyyy" localSheetId="20" hidden="1">{"Riqfin97",#N/A,FALSE,"Tran";"Riqfinpro",#N/A,FALSE,"Tran"}</definedName>
    <definedName name="yyyy" hidden="1">{"Riqfin97",#N/A,FALSE,"Tran";"Riqfinpro",#N/A,FALSE,"Tran"}</definedName>
    <definedName name="Z_00C67BFA_FEDD_11D1_98B3_00C04FC96ABD_.wvu.Rows" localSheetId="19" hidden="1">'G1,G2'!#REF!,'G1,G2'!#REF!,'G1,G2'!#REF!,'G1,G2'!#REF!,'G1,G2'!#REF!,'G1,G2'!#REF!</definedName>
    <definedName name="Z_00C67BFA_FEDD_11D1_98B3_00C04FC96ABD_.wvu.Rows" hidden="1">#REF!,#REF!,#REF!,#REF!,#REF!,#REF!</definedName>
    <definedName name="Z_00C67BFB_FEDD_11D1_98B3_00C04FC96ABD_.wvu.Rows" localSheetId="19" hidden="1">'G1,G2'!#REF!,'G1,G2'!#REF!,'G1,G2'!#REF!,'G1,G2'!#REF!,'G1,G2'!#REF!,'G1,G2'!#REF!</definedName>
    <definedName name="Z_00C67BFB_FEDD_11D1_98B3_00C04FC96ABD_.wvu.Rows" hidden="1">#REF!,#REF!,#REF!,#REF!,#REF!,#REF!</definedName>
    <definedName name="Z_00C67BFC_FEDD_11D1_98B3_00C04FC96ABD_.wvu.Rows" localSheetId="19" hidden="1">'G1,G2'!#REF!,'G1,G2'!#REF!,'G1,G2'!#REF!,'G1,G2'!#REF!,'G1,G2'!#REF!,'G1,G2'!#REF!</definedName>
    <definedName name="Z_00C67BFC_FEDD_11D1_98B3_00C04FC96ABD_.wvu.Rows" hidden="1">#REF!,#REF!,#REF!,#REF!,#REF!,#REF!</definedName>
    <definedName name="Z_00C67BFD_FEDD_11D1_98B3_00C04FC96ABD_.wvu.Rows" localSheetId="19" hidden="1">'G1,G2'!#REF!,'G1,G2'!#REF!,'G1,G2'!#REF!,'G1,G2'!#REF!,'G1,G2'!#REF!,'G1,G2'!#REF!</definedName>
    <definedName name="Z_00C67BFD_FEDD_11D1_98B3_00C04FC96ABD_.wvu.Rows" hidden="1">#REF!,#REF!,#REF!,#REF!,#REF!,#REF!</definedName>
    <definedName name="Z_00C67BFE_FEDD_11D1_98B3_00C04FC96ABD_.wvu.Rows" localSheetId="19" hidden="1">'G1,G2'!#REF!,'G1,G2'!#REF!,'G1,G2'!#REF!,'G1,G2'!#REF!,'G1,G2'!#REF!,'G1,G2'!#REF!,'G1,G2'!#REF!,'G1,G2'!#REF!</definedName>
    <definedName name="Z_00C67BFE_FEDD_11D1_98B3_00C04FC96ABD_.wvu.Rows" hidden="1">#REF!,#REF!,#REF!,#REF!,#REF!,#REF!,#REF!,#REF!</definedName>
    <definedName name="Z_00C67BFF_FEDD_11D1_98B3_00C04FC96ABD_.wvu.Rows" localSheetId="19" hidden="1">'G1,G2'!#REF!,'G1,G2'!#REF!,'G1,G2'!#REF!,'G1,G2'!#REF!,'G1,G2'!#REF!,'G1,G2'!#REF!,'G1,G2'!#REF!</definedName>
    <definedName name="Z_00C67BFF_FEDD_11D1_98B3_00C04FC96ABD_.wvu.Rows" hidden="1">#REF!,#REF!,#REF!,#REF!,#REF!,#REF!,#REF!</definedName>
    <definedName name="Z_00C67C00_FEDD_11D1_98B3_00C04FC96ABD_.wvu.Rows" localSheetId="19" hidden="1">'G1,G2'!#REF!,'G1,G2'!#REF!,'G1,G2'!#REF!,'G1,G2'!#REF!,'G1,G2'!#REF!,'G1,G2'!#REF!,'G1,G2'!#REF!</definedName>
    <definedName name="Z_00C67C00_FEDD_11D1_98B3_00C04FC96ABD_.wvu.Rows" hidden="1">#REF!,#REF!,#REF!,#REF!,#REF!,#REF!,#REF!</definedName>
    <definedName name="Z_00C67C01_FEDD_11D1_98B3_00C04FC96ABD_.wvu.Rows" localSheetId="19" hidden="1">'G1,G2'!#REF!,'G1,G2'!#REF!,'G1,G2'!#REF!,'G1,G2'!#REF!,'G1,G2'!#REF!,'G1,G2'!#REF!,'G1,G2'!#REF!,'G1,G2'!#REF!</definedName>
    <definedName name="Z_00C67C01_FEDD_11D1_98B3_00C04FC96ABD_.wvu.Rows" hidden="1">#REF!,#REF!,#REF!,#REF!,#REF!,#REF!,#REF!,#REF!</definedName>
    <definedName name="Z_00C67C02_FEDD_11D1_98B3_00C04FC96ABD_.wvu.Rows" localSheetId="19" hidden="1">'G1,G2'!#REF!,'G1,G2'!#REF!,'G1,G2'!#REF!,'G1,G2'!#REF!,'G1,G2'!#REF!,'G1,G2'!#REF!,'G1,G2'!#REF!,'G1,G2'!#REF!</definedName>
    <definedName name="Z_00C67C02_FEDD_11D1_98B3_00C04FC96ABD_.wvu.Rows" hidden="1">#REF!,#REF!,#REF!,#REF!,#REF!,#REF!,#REF!,#REF!</definedName>
    <definedName name="Z_00C67C03_FEDD_11D1_98B3_00C04FC96ABD_.wvu.Rows" localSheetId="19" hidden="1">'G1,G2'!#REF!,'G1,G2'!#REF!,'G1,G2'!#REF!,'G1,G2'!#REF!,'G1,G2'!#REF!,'G1,G2'!#REF!,'G1,G2'!#REF!,'G1,G2'!#REF!</definedName>
    <definedName name="Z_00C67C03_FEDD_11D1_98B3_00C04FC96ABD_.wvu.Rows" hidden="1">#REF!,#REF!,#REF!,#REF!,#REF!,#REF!,#REF!,#REF!</definedName>
    <definedName name="Z_00C67C05_FEDD_11D1_98B3_00C04FC96ABD_.wvu.Rows" localSheetId="19" hidden="1">'G1,G2'!#REF!,'G1,G2'!#REF!,'G1,G2'!#REF!,'G1,G2'!#REF!,'G1,G2'!#REF!,'G1,G2'!#REF!,'G1,G2'!#REF!,'G1,G2'!#REF!,'G1,G2'!#REF!</definedName>
    <definedName name="Z_00C67C05_FEDD_11D1_98B3_00C04FC96ABD_.wvu.Rows" hidden="1">#REF!,#REF!,#REF!,#REF!,#REF!,#REF!,#REF!,#REF!,#REF!</definedName>
    <definedName name="Z_00C67C06_FEDD_11D1_98B3_00C04FC96ABD_.wvu.Rows" localSheetId="19" hidden="1">'G1,G2'!#REF!,'G1,G2'!#REF!,'G1,G2'!#REF!,'G1,G2'!#REF!,'G1,G2'!#REF!,'G1,G2'!#REF!,'G1,G2'!#REF!,'G1,G2'!#REF!,'G1,G2'!#REF!</definedName>
    <definedName name="Z_00C67C06_FEDD_11D1_98B3_00C04FC96ABD_.wvu.Rows" hidden="1">#REF!,#REF!,#REF!,#REF!,#REF!,#REF!,#REF!,#REF!,#REF!</definedName>
    <definedName name="Z_00C67C07_FEDD_11D1_98B3_00C04FC96ABD_.wvu.Rows" localSheetId="19" hidden="1">'G1,G2'!#REF!,'G1,G2'!#REF!,'G1,G2'!#REF!,'G1,G2'!#REF!,'G1,G2'!#REF!,'G1,G2'!#REF!</definedName>
    <definedName name="Z_00C67C07_FEDD_11D1_98B3_00C04FC96ABD_.wvu.Rows" hidden="1">#REF!,#REF!,#REF!,#REF!,#REF!,#REF!</definedName>
    <definedName name="Z_112039D0_FF0B_11D1_98B3_00C04FC96ABD_.wvu.Rows" localSheetId="19" hidden="1">'G1,G2'!#REF!,'G1,G2'!#REF!,'G1,G2'!#REF!,'G1,G2'!#REF!,'G1,G2'!#REF!,'G1,G2'!#REF!</definedName>
    <definedName name="Z_112039D0_FF0B_11D1_98B3_00C04FC96ABD_.wvu.Rows" hidden="1">#REF!,#REF!,#REF!,#REF!,#REF!,#REF!</definedName>
    <definedName name="Z_112039D1_FF0B_11D1_98B3_00C04FC96ABD_.wvu.Rows" localSheetId="19" hidden="1">'G1,G2'!#REF!,'G1,G2'!#REF!,'G1,G2'!#REF!,'G1,G2'!#REF!,'G1,G2'!#REF!,'G1,G2'!#REF!</definedName>
    <definedName name="Z_112039D1_FF0B_11D1_98B3_00C04FC96ABD_.wvu.Rows" hidden="1">#REF!,#REF!,#REF!,#REF!,#REF!,#REF!</definedName>
    <definedName name="Z_112039D2_FF0B_11D1_98B3_00C04FC96ABD_.wvu.Rows" localSheetId="19" hidden="1">'G1,G2'!#REF!,'G1,G2'!#REF!,'G1,G2'!#REF!,'G1,G2'!#REF!,'G1,G2'!#REF!,'G1,G2'!#REF!</definedName>
    <definedName name="Z_112039D2_FF0B_11D1_98B3_00C04FC96ABD_.wvu.Rows" hidden="1">#REF!,#REF!,#REF!,#REF!,#REF!,#REF!</definedName>
    <definedName name="Z_112039D3_FF0B_11D1_98B3_00C04FC96ABD_.wvu.Rows" localSheetId="19" hidden="1">'G1,G2'!#REF!,'G1,G2'!#REF!,'G1,G2'!#REF!,'G1,G2'!#REF!,'G1,G2'!#REF!,'G1,G2'!#REF!</definedName>
    <definedName name="Z_112039D3_FF0B_11D1_98B3_00C04FC96ABD_.wvu.Rows" hidden="1">#REF!,#REF!,#REF!,#REF!,#REF!,#REF!</definedName>
    <definedName name="Z_112039D4_FF0B_11D1_98B3_00C04FC96ABD_.wvu.Rows" localSheetId="19" hidden="1">'G1,G2'!#REF!,'G1,G2'!#REF!,'G1,G2'!#REF!,'G1,G2'!#REF!,'G1,G2'!#REF!,'G1,G2'!#REF!,'G1,G2'!#REF!,'G1,G2'!#REF!</definedName>
    <definedName name="Z_112039D4_FF0B_11D1_98B3_00C04FC96ABD_.wvu.Rows" hidden="1">#REF!,#REF!,#REF!,#REF!,#REF!,#REF!,#REF!,#REF!</definedName>
    <definedName name="Z_112039D5_FF0B_11D1_98B3_00C04FC96ABD_.wvu.Rows" localSheetId="19" hidden="1">'G1,G2'!#REF!,'G1,G2'!#REF!,'G1,G2'!#REF!,'G1,G2'!#REF!,'G1,G2'!#REF!,'G1,G2'!#REF!,'G1,G2'!#REF!</definedName>
    <definedName name="Z_112039D5_FF0B_11D1_98B3_00C04FC96ABD_.wvu.Rows" hidden="1">#REF!,#REF!,#REF!,#REF!,#REF!,#REF!,#REF!</definedName>
    <definedName name="Z_112039D6_FF0B_11D1_98B3_00C04FC96ABD_.wvu.Rows" localSheetId="19" hidden="1">'G1,G2'!#REF!,'G1,G2'!#REF!,'G1,G2'!#REF!,'G1,G2'!#REF!,'G1,G2'!#REF!,'G1,G2'!#REF!,'G1,G2'!#REF!</definedName>
    <definedName name="Z_112039D6_FF0B_11D1_98B3_00C04FC96ABD_.wvu.Rows" hidden="1">#REF!,#REF!,#REF!,#REF!,#REF!,#REF!,#REF!</definedName>
    <definedName name="Z_112039D7_FF0B_11D1_98B3_00C04FC96ABD_.wvu.Rows" localSheetId="19" hidden="1">'G1,G2'!#REF!,'G1,G2'!#REF!,'G1,G2'!#REF!,'G1,G2'!#REF!,'G1,G2'!#REF!,'G1,G2'!#REF!,'G1,G2'!#REF!,'G1,G2'!#REF!</definedName>
    <definedName name="Z_112039D7_FF0B_11D1_98B3_00C04FC96ABD_.wvu.Rows" hidden="1">#REF!,#REF!,#REF!,#REF!,#REF!,#REF!,#REF!,#REF!</definedName>
    <definedName name="Z_112039D8_FF0B_11D1_98B3_00C04FC96ABD_.wvu.Rows" localSheetId="19" hidden="1">'G1,G2'!#REF!,'G1,G2'!#REF!,'G1,G2'!#REF!,'G1,G2'!#REF!,'G1,G2'!#REF!,'G1,G2'!#REF!,'G1,G2'!#REF!,'G1,G2'!#REF!</definedName>
    <definedName name="Z_112039D8_FF0B_11D1_98B3_00C04FC96ABD_.wvu.Rows" hidden="1">#REF!,#REF!,#REF!,#REF!,#REF!,#REF!,#REF!,#REF!</definedName>
    <definedName name="Z_112039D9_FF0B_11D1_98B3_00C04FC96ABD_.wvu.Rows" localSheetId="19" hidden="1">'G1,G2'!#REF!,'G1,G2'!#REF!,'G1,G2'!#REF!,'G1,G2'!#REF!,'G1,G2'!#REF!,'G1,G2'!#REF!,'G1,G2'!#REF!,'G1,G2'!#REF!</definedName>
    <definedName name="Z_112039D9_FF0B_11D1_98B3_00C04FC96ABD_.wvu.Rows" hidden="1">#REF!,#REF!,#REF!,#REF!,#REF!,#REF!,#REF!,#REF!</definedName>
    <definedName name="Z_112039DB_FF0B_11D1_98B3_00C04FC96ABD_.wvu.Rows" localSheetId="19" hidden="1">'G1,G2'!#REF!,'G1,G2'!#REF!,'G1,G2'!#REF!,'G1,G2'!#REF!,'G1,G2'!#REF!,'G1,G2'!#REF!,'G1,G2'!#REF!,'G1,G2'!#REF!,'G1,G2'!#REF!</definedName>
    <definedName name="Z_112039DB_FF0B_11D1_98B3_00C04FC96ABD_.wvu.Rows" hidden="1">#REF!,#REF!,#REF!,#REF!,#REF!,#REF!,#REF!,#REF!,#REF!</definedName>
    <definedName name="Z_112039DC_FF0B_11D1_98B3_00C04FC96ABD_.wvu.Rows" localSheetId="19" hidden="1">'G1,G2'!#REF!,'G1,G2'!#REF!,'G1,G2'!#REF!,'G1,G2'!#REF!,'G1,G2'!#REF!,'G1,G2'!#REF!,'G1,G2'!#REF!,'G1,G2'!#REF!,'G1,G2'!#REF!</definedName>
    <definedName name="Z_112039DC_FF0B_11D1_98B3_00C04FC96ABD_.wvu.Rows" hidden="1">#REF!,#REF!,#REF!,#REF!,#REF!,#REF!,#REF!,#REF!,#REF!</definedName>
    <definedName name="Z_112039DD_FF0B_11D1_98B3_00C04FC96ABD_.wvu.Rows" localSheetId="19" hidden="1">'G1,G2'!#REF!,'G1,G2'!#REF!,'G1,G2'!#REF!,'G1,G2'!#REF!,'G1,G2'!#REF!,'G1,G2'!#REF!</definedName>
    <definedName name="Z_112039DD_FF0B_11D1_98B3_00C04FC96ABD_.wvu.Rows" hidden="1">#REF!,#REF!,#REF!,#REF!,#REF!,#REF!</definedName>
    <definedName name="Z_1A8C061B_2301_11D3_BFD1_000039E37209_.wvu.Cols" localSheetId="19" hidden="1">'G1,G2'!#REF!,'G1,G2'!#REF!,'G1,G2'!#REF!</definedName>
    <definedName name="Z_1A8C061B_2301_11D3_BFD1_000039E37209_.wvu.Cols" hidden="1">#REF!,#REF!,#REF!</definedName>
    <definedName name="Z_1A8C061B_2301_11D3_BFD1_000039E37209_.wvu.Rows" localSheetId="19" hidden="1">'G1,G2'!#REF!,'G1,G2'!#REF!,'G1,G2'!#REF!</definedName>
    <definedName name="Z_1A8C061B_2301_11D3_BFD1_000039E37209_.wvu.Rows" hidden="1">#REF!,#REF!,#REF!</definedName>
    <definedName name="Z_1A8C061C_2301_11D3_BFD1_000039E37209_.wvu.Cols" localSheetId="19" hidden="1">'G1,G2'!#REF!,'G1,G2'!#REF!,'G1,G2'!#REF!</definedName>
    <definedName name="Z_1A8C061C_2301_11D3_BFD1_000039E37209_.wvu.Cols" hidden="1">#REF!,#REF!,#REF!</definedName>
    <definedName name="Z_1A8C061C_2301_11D3_BFD1_000039E37209_.wvu.Rows" localSheetId="19" hidden="1">#REF!,#REF!,#REF!</definedName>
    <definedName name="Z_1A8C061C_2301_11D3_BFD1_000039E37209_.wvu.Rows" hidden="1">#REF!,#REF!,#REF!</definedName>
    <definedName name="Z_1A8C061E_2301_11D3_BFD1_000039E37209_.wvu.Cols" localSheetId="19" hidden="1">#REF!,#REF!,#REF!</definedName>
    <definedName name="Z_1A8C061E_2301_11D3_BFD1_000039E37209_.wvu.Cols" hidden="1">#REF!,#REF!,#REF!</definedName>
    <definedName name="Z_1A8C061E_2301_11D3_BFD1_000039E37209_.wvu.Rows" localSheetId="19" hidden="1">#REF!,#REF!,#REF!</definedName>
    <definedName name="Z_1A8C061E_2301_11D3_BFD1_000039E37209_.wvu.Rows" hidden="1">#REF!,#REF!,#REF!</definedName>
    <definedName name="Z_1A8C061F_2301_11D3_BFD1_000039E37209_.wvu.Cols" localSheetId="19" hidden="1">#REF!,#REF!,#REF!</definedName>
    <definedName name="Z_1A8C061F_2301_11D3_BFD1_000039E37209_.wvu.Cols" hidden="1">#REF!,#REF!,#REF!</definedName>
    <definedName name="Z_1A8C061F_2301_11D3_BFD1_000039E37209_.wvu.Rows" localSheetId="19" hidden="1">#REF!,#REF!,#REF!</definedName>
    <definedName name="Z_1A8C061F_2301_11D3_BFD1_000039E37209_.wvu.Rows" hidden="1">#REF!,#REF!,#REF!</definedName>
    <definedName name="Z_1F4C2007_FFA7_11D1_98B6_00C04FC96ABD_.wvu.Rows" localSheetId="19" hidden="1">'G1,G2'!#REF!,'G1,G2'!#REF!,'G1,G2'!#REF!,'G1,G2'!#REF!,'G1,G2'!#REF!,'G1,G2'!#REF!</definedName>
    <definedName name="Z_1F4C2007_FFA7_11D1_98B6_00C04FC96ABD_.wvu.Rows" hidden="1">#REF!,#REF!,#REF!,#REF!,#REF!,#REF!</definedName>
    <definedName name="Z_1F4C2008_FFA7_11D1_98B6_00C04FC96ABD_.wvu.Rows" localSheetId="19" hidden="1">'G1,G2'!#REF!,'G1,G2'!#REF!,'G1,G2'!#REF!,'G1,G2'!#REF!,'G1,G2'!#REF!,'G1,G2'!#REF!</definedName>
    <definedName name="Z_1F4C2008_FFA7_11D1_98B6_00C04FC96ABD_.wvu.Rows" hidden="1">#REF!,#REF!,#REF!,#REF!,#REF!,#REF!</definedName>
    <definedName name="Z_1F4C2009_FFA7_11D1_98B6_00C04FC96ABD_.wvu.Rows" localSheetId="19" hidden="1">'G1,G2'!#REF!,'G1,G2'!#REF!,'G1,G2'!#REF!,'G1,G2'!#REF!,'G1,G2'!#REF!,'G1,G2'!#REF!</definedName>
    <definedName name="Z_1F4C2009_FFA7_11D1_98B6_00C04FC96ABD_.wvu.Rows" hidden="1">#REF!,#REF!,#REF!,#REF!,#REF!,#REF!</definedName>
    <definedName name="Z_1F4C200A_FFA7_11D1_98B6_00C04FC96ABD_.wvu.Rows" localSheetId="19" hidden="1">'G1,G2'!#REF!,'G1,G2'!#REF!,'G1,G2'!#REF!,'G1,G2'!#REF!,'G1,G2'!#REF!,'G1,G2'!#REF!</definedName>
    <definedName name="Z_1F4C200A_FFA7_11D1_98B6_00C04FC96ABD_.wvu.Rows" hidden="1">#REF!,#REF!,#REF!,#REF!,#REF!,#REF!</definedName>
    <definedName name="Z_1F4C200B_FFA7_11D1_98B6_00C04FC96ABD_.wvu.Rows" localSheetId="19" hidden="1">'G1,G2'!#REF!,'G1,G2'!#REF!,'G1,G2'!#REF!,'G1,G2'!#REF!,'G1,G2'!#REF!,'G1,G2'!#REF!,'G1,G2'!#REF!,'G1,G2'!#REF!</definedName>
    <definedName name="Z_1F4C200B_FFA7_11D1_98B6_00C04FC96ABD_.wvu.Rows" hidden="1">#REF!,#REF!,#REF!,#REF!,#REF!,#REF!,#REF!,#REF!</definedName>
    <definedName name="Z_1F4C200C_FFA7_11D1_98B6_00C04FC96ABD_.wvu.Rows" localSheetId="19" hidden="1">'G1,G2'!#REF!,'G1,G2'!#REF!,'G1,G2'!#REF!,'G1,G2'!#REF!,'G1,G2'!#REF!,'G1,G2'!#REF!,'G1,G2'!#REF!</definedName>
    <definedName name="Z_1F4C200C_FFA7_11D1_98B6_00C04FC96ABD_.wvu.Rows" hidden="1">#REF!,#REF!,#REF!,#REF!,#REF!,#REF!,#REF!</definedName>
    <definedName name="Z_1F4C200D_FFA7_11D1_98B6_00C04FC96ABD_.wvu.Rows" localSheetId="19" hidden="1">'G1,G2'!#REF!,'G1,G2'!#REF!,'G1,G2'!#REF!,'G1,G2'!#REF!,'G1,G2'!#REF!,'G1,G2'!#REF!,'G1,G2'!#REF!</definedName>
    <definedName name="Z_1F4C200D_FFA7_11D1_98B6_00C04FC96ABD_.wvu.Rows" hidden="1">#REF!,#REF!,#REF!,#REF!,#REF!,#REF!,#REF!</definedName>
    <definedName name="Z_1F4C200E_FFA7_11D1_98B6_00C04FC96ABD_.wvu.Rows" localSheetId="19" hidden="1">'G1,G2'!#REF!,'G1,G2'!#REF!,'G1,G2'!#REF!,'G1,G2'!#REF!,'G1,G2'!#REF!,'G1,G2'!#REF!,'G1,G2'!#REF!,'G1,G2'!#REF!</definedName>
    <definedName name="Z_1F4C200E_FFA7_11D1_98B6_00C04FC96ABD_.wvu.Rows" hidden="1">#REF!,#REF!,#REF!,#REF!,#REF!,#REF!,#REF!,#REF!</definedName>
    <definedName name="Z_1F4C200F_FFA7_11D1_98B6_00C04FC96ABD_.wvu.Rows" localSheetId="19" hidden="1">'G1,G2'!#REF!,'G1,G2'!#REF!,'G1,G2'!#REF!,'G1,G2'!#REF!,'G1,G2'!#REF!,'G1,G2'!#REF!,'G1,G2'!#REF!,'G1,G2'!#REF!</definedName>
    <definedName name="Z_1F4C200F_FFA7_11D1_98B6_00C04FC96ABD_.wvu.Rows" hidden="1">#REF!,#REF!,#REF!,#REF!,#REF!,#REF!,#REF!,#REF!</definedName>
    <definedName name="Z_1F4C2010_FFA7_11D1_98B6_00C04FC96ABD_.wvu.Rows" localSheetId="19" hidden="1">'G1,G2'!#REF!,'G1,G2'!#REF!,'G1,G2'!#REF!,'G1,G2'!#REF!,'G1,G2'!#REF!,'G1,G2'!#REF!,'G1,G2'!#REF!,'G1,G2'!#REF!</definedName>
    <definedName name="Z_1F4C2010_FFA7_11D1_98B6_00C04FC96ABD_.wvu.Rows" hidden="1">#REF!,#REF!,#REF!,#REF!,#REF!,#REF!,#REF!,#REF!</definedName>
    <definedName name="Z_1F4C2012_FFA7_11D1_98B6_00C04FC96ABD_.wvu.Rows" localSheetId="19" hidden="1">'G1,G2'!#REF!,'G1,G2'!#REF!,'G1,G2'!#REF!,'G1,G2'!#REF!,'G1,G2'!#REF!,'G1,G2'!#REF!,'G1,G2'!#REF!,'G1,G2'!#REF!,'G1,G2'!#REF!</definedName>
    <definedName name="Z_1F4C2012_FFA7_11D1_98B6_00C04FC96ABD_.wvu.Rows" hidden="1">#REF!,#REF!,#REF!,#REF!,#REF!,#REF!,#REF!,#REF!,#REF!</definedName>
    <definedName name="Z_1F4C2013_FFA7_11D1_98B6_00C04FC96ABD_.wvu.Rows" localSheetId="19" hidden="1">'G1,G2'!#REF!,'G1,G2'!#REF!,'G1,G2'!#REF!,'G1,G2'!#REF!,'G1,G2'!#REF!,'G1,G2'!#REF!,'G1,G2'!#REF!,'G1,G2'!#REF!,'G1,G2'!#REF!</definedName>
    <definedName name="Z_1F4C2013_FFA7_11D1_98B6_00C04FC96ABD_.wvu.Rows" hidden="1">#REF!,#REF!,#REF!,#REF!,#REF!,#REF!,#REF!,#REF!,#REF!</definedName>
    <definedName name="Z_1F4C2014_FFA7_11D1_98B6_00C04FC96ABD_.wvu.Rows" localSheetId="19" hidden="1">'G1,G2'!#REF!,'G1,G2'!#REF!,'G1,G2'!#REF!,'G1,G2'!#REF!,'G1,G2'!#REF!,'G1,G2'!#REF!</definedName>
    <definedName name="Z_1F4C2014_FFA7_11D1_98B6_00C04FC96ABD_.wvu.Rows" hidden="1">#REF!,#REF!,#REF!,#REF!,#REF!,#REF!</definedName>
    <definedName name="Z_49B0A4B0_963B_11D1_BFD1_00A02466B680_.wvu.Rows" localSheetId="19" hidden="1">'G1,G2'!#REF!,'G1,G2'!#REF!,'G1,G2'!#REF!,'G1,G2'!#REF!,'G1,G2'!#REF!,'G1,G2'!#REF!</definedName>
    <definedName name="Z_49B0A4B0_963B_11D1_BFD1_00A02466B680_.wvu.Rows" hidden="1">#REF!,#REF!,#REF!,#REF!,#REF!,#REF!</definedName>
    <definedName name="Z_49B0A4B1_963B_11D1_BFD1_00A02466B680_.wvu.Rows" localSheetId="19" hidden="1">'G1,G2'!#REF!,'G1,G2'!#REF!,'G1,G2'!#REF!,'G1,G2'!#REF!,'G1,G2'!#REF!,'G1,G2'!#REF!</definedName>
    <definedName name="Z_49B0A4B1_963B_11D1_BFD1_00A02466B680_.wvu.Rows" hidden="1">#REF!,#REF!,#REF!,#REF!,#REF!,#REF!</definedName>
    <definedName name="Z_49B0A4B4_963B_11D1_BFD1_00A02466B680_.wvu.Rows" localSheetId="19" hidden="1">'G1,G2'!#REF!,'G1,G2'!#REF!,'G1,G2'!#REF!,'G1,G2'!#REF!,'G1,G2'!#REF!,'G1,G2'!#REF!,'G1,G2'!#REF!,'G1,G2'!#REF!</definedName>
    <definedName name="Z_49B0A4B4_963B_11D1_BFD1_00A02466B680_.wvu.Rows" hidden="1">#REF!,#REF!,#REF!,#REF!,#REF!,#REF!,#REF!,#REF!</definedName>
    <definedName name="Z_49B0A4B5_963B_11D1_BFD1_00A02466B680_.wvu.Rows" localSheetId="19" hidden="1">'G1,G2'!#REF!,'G1,G2'!#REF!,'G1,G2'!#REF!,'G1,G2'!#REF!,'G1,G2'!#REF!,'G1,G2'!#REF!,'G1,G2'!#REF!</definedName>
    <definedName name="Z_49B0A4B5_963B_11D1_BFD1_00A02466B680_.wvu.Rows" hidden="1">#REF!,#REF!,#REF!,#REF!,#REF!,#REF!,#REF!</definedName>
    <definedName name="Z_49B0A4B6_963B_11D1_BFD1_00A02466B680_.wvu.Rows" localSheetId="19" hidden="1">'G1,G2'!#REF!,'G1,G2'!#REF!,'G1,G2'!#REF!,'G1,G2'!#REF!,'G1,G2'!#REF!,'G1,G2'!#REF!,'G1,G2'!#REF!</definedName>
    <definedName name="Z_49B0A4B6_963B_11D1_BFD1_00A02466B680_.wvu.Rows" hidden="1">#REF!,#REF!,#REF!,#REF!,#REF!,#REF!,#REF!</definedName>
    <definedName name="Z_49B0A4B7_963B_11D1_BFD1_00A02466B680_.wvu.Rows" localSheetId="19" hidden="1">'G1,G2'!#REF!,'G1,G2'!#REF!,'G1,G2'!#REF!,'G1,G2'!#REF!,'G1,G2'!#REF!,'G1,G2'!#REF!,'G1,G2'!#REF!,'G1,G2'!#REF!</definedName>
    <definedName name="Z_49B0A4B7_963B_11D1_BFD1_00A02466B680_.wvu.Rows" hidden="1">#REF!,#REF!,#REF!,#REF!,#REF!,#REF!,#REF!,#REF!</definedName>
    <definedName name="Z_49B0A4B8_963B_11D1_BFD1_00A02466B680_.wvu.Rows" localSheetId="19" hidden="1">'G1,G2'!#REF!,'G1,G2'!#REF!,'G1,G2'!#REF!,'G1,G2'!#REF!,'G1,G2'!#REF!,'G1,G2'!#REF!,'G1,G2'!#REF!,'G1,G2'!#REF!</definedName>
    <definedName name="Z_49B0A4B8_963B_11D1_BFD1_00A02466B680_.wvu.Rows" hidden="1">#REF!,#REF!,#REF!,#REF!,#REF!,#REF!,#REF!,#REF!</definedName>
    <definedName name="Z_49B0A4B9_963B_11D1_BFD1_00A02466B680_.wvu.Rows" localSheetId="19" hidden="1">'G1,G2'!#REF!,'G1,G2'!#REF!,'G1,G2'!#REF!,'G1,G2'!#REF!,'G1,G2'!#REF!,'G1,G2'!#REF!,'G1,G2'!#REF!,'G1,G2'!#REF!</definedName>
    <definedName name="Z_49B0A4B9_963B_11D1_BFD1_00A02466B680_.wvu.Rows" hidden="1">#REF!,#REF!,#REF!,#REF!,#REF!,#REF!,#REF!,#REF!</definedName>
    <definedName name="Z_49B0A4BB_963B_11D1_BFD1_00A02466B680_.wvu.Rows" localSheetId="19" hidden="1">'G1,G2'!#REF!,'G1,G2'!#REF!,'G1,G2'!#REF!,'G1,G2'!#REF!,'G1,G2'!#REF!,'G1,G2'!#REF!,'G1,G2'!#REF!,'G1,G2'!#REF!,'G1,G2'!#REF!</definedName>
    <definedName name="Z_49B0A4BB_963B_11D1_BFD1_00A02466B680_.wvu.Rows" hidden="1">#REF!,#REF!,#REF!,#REF!,#REF!,#REF!,#REF!,#REF!,#REF!</definedName>
    <definedName name="Z_49B0A4BC_963B_11D1_BFD1_00A02466B680_.wvu.Rows" localSheetId="19" hidden="1">'G1,G2'!#REF!,'G1,G2'!#REF!,'G1,G2'!#REF!,'G1,G2'!#REF!,'G1,G2'!#REF!,'G1,G2'!#REF!,'G1,G2'!#REF!,'G1,G2'!#REF!,'G1,G2'!#REF!</definedName>
    <definedName name="Z_49B0A4BC_963B_11D1_BFD1_00A02466B680_.wvu.Rows" hidden="1">#REF!,#REF!,#REF!,#REF!,#REF!,#REF!,#REF!,#REF!,#REF!</definedName>
    <definedName name="Z_49B0A4BD_963B_11D1_BFD1_00A02466B680_.wvu.Rows" localSheetId="19" hidden="1">'G1,G2'!#REF!,'G1,G2'!#REF!,'G1,G2'!#REF!,'G1,G2'!#REF!,'G1,G2'!#REF!,'G1,G2'!#REF!</definedName>
    <definedName name="Z_49B0A4BD_963B_11D1_BFD1_00A02466B680_.wvu.Rows" hidden="1">#REF!,#REF!,#REF!,#REF!,#REF!,#REF!</definedName>
    <definedName name="Z_95224721_0485_11D4_BFD1_00508B5F4DA4_.wvu.Cols" localSheetId="19" hidden="1">'G1,G2'!#REF!</definedName>
    <definedName name="Z_95224721_0485_11D4_BFD1_00508B5F4DA4_.wvu.Cols" localSheetId="20" hidden="1">#REF!</definedName>
    <definedName name="Z_95224721_0485_11D4_BFD1_00508B5F4DA4_.wvu.Cols" hidden="1">#REF!</definedName>
    <definedName name="Z_9E0C48F8_FFCC_11D1_98BA_00C04FC96ABD_.wvu.Rows" localSheetId="19" hidden="1">'G1,G2'!#REF!,'G1,G2'!#REF!,'G1,G2'!#REF!,'G1,G2'!#REF!,'G1,G2'!#REF!,'G1,G2'!#REF!</definedName>
    <definedName name="Z_9E0C48F8_FFCC_11D1_98BA_00C04FC96ABD_.wvu.Rows" hidden="1">#REF!,#REF!,#REF!,#REF!,#REF!,#REF!</definedName>
    <definedName name="Z_9E0C48F9_FFCC_11D1_98BA_00C04FC96ABD_.wvu.Rows" localSheetId="19" hidden="1">'G1,G2'!#REF!,'G1,G2'!#REF!,'G1,G2'!#REF!,'G1,G2'!#REF!,'G1,G2'!#REF!,'G1,G2'!#REF!</definedName>
    <definedName name="Z_9E0C48F9_FFCC_11D1_98BA_00C04FC96ABD_.wvu.Rows" hidden="1">#REF!,#REF!,#REF!,#REF!,#REF!,#REF!</definedName>
    <definedName name="Z_9E0C48FA_FFCC_11D1_98BA_00C04FC96ABD_.wvu.Rows" localSheetId="19" hidden="1">'G1,G2'!#REF!,'G1,G2'!#REF!,'G1,G2'!#REF!,'G1,G2'!#REF!,'G1,G2'!#REF!,'G1,G2'!#REF!</definedName>
    <definedName name="Z_9E0C48FA_FFCC_11D1_98BA_00C04FC96ABD_.wvu.Rows" hidden="1">#REF!,#REF!,#REF!,#REF!,#REF!,#REF!</definedName>
    <definedName name="Z_9E0C48FB_FFCC_11D1_98BA_00C04FC96ABD_.wvu.Rows" localSheetId="19" hidden="1">'G1,G2'!#REF!,'G1,G2'!#REF!,'G1,G2'!#REF!,'G1,G2'!#REF!,'G1,G2'!#REF!,'G1,G2'!#REF!</definedName>
    <definedName name="Z_9E0C48FB_FFCC_11D1_98BA_00C04FC96ABD_.wvu.Rows" hidden="1">#REF!,#REF!,#REF!,#REF!,#REF!,#REF!</definedName>
    <definedName name="Z_9E0C48FC_FFCC_11D1_98BA_00C04FC96ABD_.wvu.Rows" localSheetId="19" hidden="1">'G1,G2'!#REF!,'G1,G2'!#REF!,'G1,G2'!#REF!,'G1,G2'!#REF!,'G1,G2'!#REF!,'G1,G2'!#REF!,'G1,G2'!#REF!,'G1,G2'!#REF!</definedName>
    <definedName name="Z_9E0C48FC_FFCC_11D1_98BA_00C04FC96ABD_.wvu.Rows" hidden="1">#REF!,#REF!,#REF!,#REF!,#REF!,#REF!,#REF!,#REF!</definedName>
    <definedName name="Z_9E0C48FD_FFCC_11D1_98BA_00C04FC96ABD_.wvu.Rows" localSheetId="19" hidden="1">'G1,G2'!#REF!,'G1,G2'!#REF!,'G1,G2'!#REF!,'G1,G2'!#REF!,'G1,G2'!#REF!,'G1,G2'!#REF!,'G1,G2'!#REF!</definedName>
    <definedName name="Z_9E0C48FD_FFCC_11D1_98BA_00C04FC96ABD_.wvu.Rows" hidden="1">#REF!,#REF!,#REF!,#REF!,#REF!,#REF!,#REF!</definedName>
    <definedName name="Z_9E0C48FE_FFCC_11D1_98BA_00C04FC96ABD_.wvu.Rows" localSheetId="19" hidden="1">'G1,G2'!#REF!,'G1,G2'!#REF!,'G1,G2'!#REF!,'G1,G2'!#REF!,'G1,G2'!#REF!,'G1,G2'!#REF!,'G1,G2'!#REF!</definedName>
    <definedName name="Z_9E0C48FE_FFCC_11D1_98BA_00C04FC96ABD_.wvu.Rows" hidden="1">#REF!,#REF!,#REF!,#REF!,#REF!,#REF!,#REF!</definedName>
    <definedName name="Z_9E0C48FF_FFCC_11D1_98BA_00C04FC96ABD_.wvu.Rows" localSheetId="19" hidden="1">'G1,G2'!#REF!,'G1,G2'!#REF!,'G1,G2'!#REF!,'G1,G2'!#REF!,'G1,G2'!#REF!,'G1,G2'!#REF!,'G1,G2'!#REF!,'G1,G2'!#REF!</definedName>
    <definedName name="Z_9E0C48FF_FFCC_11D1_98BA_00C04FC96ABD_.wvu.Rows" hidden="1">#REF!,#REF!,#REF!,#REF!,#REF!,#REF!,#REF!,#REF!</definedName>
    <definedName name="Z_9E0C4900_FFCC_11D1_98BA_00C04FC96ABD_.wvu.Rows" localSheetId="19" hidden="1">'G1,G2'!#REF!,'G1,G2'!#REF!,'G1,G2'!#REF!,'G1,G2'!#REF!,'G1,G2'!#REF!,'G1,G2'!#REF!,'G1,G2'!#REF!,'G1,G2'!#REF!</definedName>
    <definedName name="Z_9E0C4900_FFCC_11D1_98BA_00C04FC96ABD_.wvu.Rows" hidden="1">#REF!,#REF!,#REF!,#REF!,#REF!,#REF!,#REF!,#REF!</definedName>
    <definedName name="Z_9E0C4901_FFCC_11D1_98BA_00C04FC96ABD_.wvu.Rows" localSheetId="19" hidden="1">'G1,G2'!#REF!,'G1,G2'!#REF!,'G1,G2'!#REF!,'G1,G2'!#REF!,'G1,G2'!#REF!,'G1,G2'!#REF!,'G1,G2'!#REF!,'G1,G2'!#REF!</definedName>
    <definedName name="Z_9E0C4901_FFCC_11D1_98BA_00C04FC96ABD_.wvu.Rows" hidden="1">#REF!,#REF!,#REF!,#REF!,#REF!,#REF!,#REF!,#REF!</definedName>
    <definedName name="Z_9E0C4903_FFCC_11D1_98BA_00C04FC96ABD_.wvu.Rows" localSheetId="19" hidden="1">'G1,G2'!#REF!,'G1,G2'!#REF!,'G1,G2'!#REF!,'G1,G2'!#REF!,'G1,G2'!#REF!,'G1,G2'!#REF!,'G1,G2'!#REF!,'G1,G2'!#REF!,'G1,G2'!#REF!</definedName>
    <definedName name="Z_9E0C4903_FFCC_11D1_98BA_00C04FC96ABD_.wvu.Rows" hidden="1">#REF!,#REF!,#REF!,#REF!,#REF!,#REF!,#REF!,#REF!,#REF!</definedName>
    <definedName name="Z_9E0C4904_FFCC_11D1_98BA_00C04FC96ABD_.wvu.Rows" localSheetId="19" hidden="1">'G1,G2'!#REF!,'G1,G2'!#REF!,'G1,G2'!#REF!,'G1,G2'!#REF!,'G1,G2'!#REF!,'G1,G2'!#REF!,'G1,G2'!#REF!,'G1,G2'!#REF!,'G1,G2'!#REF!</definedName>
    <definedName name="Z_9E0C4904_FFCC_11D1_98BA_00C04FC96ABD_.wvu.Rows" hidden="1">#REF!,#REF!,#REF!,#REF!,#REF!,#REF!,#REF!,#REF!,#REF!</definedName>
    <definedName name="Z_9E0C4905_FFCC_11D1_98BA_00C04FC96ABD_.wvu.Rows" localSheetId="19" hidden="1">'G1,G2'!#REF!,'G1,G2'!#REF!,'G1,G2'!#REF!,'G1,G2'!#REF!,'G1,G2'!#REF!,'G1,G2'!#REF!</definedName>
    <definedName name="Z_9E0C4905_FFCC_11D1_98BA_00C04FC96ABD_.wvu.Rows" hidden="1">#REF!,#REF!,#REF!,#REF!,#REF!,#REF!</definedName>
    <definedName name="Z_C21FAE85_013A_11D2_98BD_00C04FC96ABD_.wvu.Rows" localSheetId="19" hidden="1">'G1,G2'!#REF!,'G1,G2'!#REF!,'G1,G2'!#REF!,'G1,G2'!#REF!,'G1,G2'!#REF!,'G1,G2'!#REF!</definedName>
    <definedName name="Z_C21FAE85_013A_11D2_98BD_00C04FC96ABD_.wvu.Rows" hidden="1">#REF!,#REF!,#REF!,#REF!,#REF!,#REF!</definedName>
    <definedName name="Z_C21FAE86_013A_11D2_98BD_00C04FC96ABD_.wvu.Rows" localSheetId="19" hidden="1">'G1,G2'!#REF!,'G1,G2'!#REF!,'G1,G2'!#REF!,'G1,G2'!#REF!,'G1,G2'!#REF!,'G1,G2'!#REF!</definedName>
    <definedName name="Z_C21FAE86_013A_11D2_98BD_00C04FC96ABD_.wvu.Rows" hidden="1">#REF!,#REF!,#REF!,#REF!,#REF!,#REF!</definedName>
    <definedName name="Z_C21FAE87_013A_11D2_98BD_00C04FC96ABD_.wvu.Rows" localSheetId="19" hidden="1">'G1,G2'!#REF!,'G1,G2'!#REF!,'G1,G2'!#REF!,'G1,G2'!#REF!,'G1,G2'!#REF!,'G1,G2'!#REF!</definedName>
    <definedName name="Z_C21FAE87_013A_11D2_98BD_00C04FC96ABD_.wvu.Rows" hidden="1">#REF!,#REF!,#REF!,#REF!,#REF!,#REF!</definedName>
    <definedName name="Z_C21FAE88_013A_11D2_98BD_00C04FC96ABD_.wvu.Rows" localSheetId="19" hidden="1">'G1,G2'!#REF!,'G1,G2'!#REF!,'G1,G2'!#REF!,'G1,G2'!#REF!,'G1,G2'!#REF!,'G1,G2'!#REF!</definedName>
    <definedName name="Z_C21FAE88_013A_11D2_98BD_00C04FC96ABD_.wvu.Rows" hidden="1">#REF!,#REF!,#REF!,#REF!,#REF!,#REF!</definedName>
    <definedName name="Z_C21FAE89_013A_11D2_98BD_00C04FC96ABD_.wvu.Rows" localSheetId="19" hidden="1">'G1,G2'!#REF!,'G1,G2'!#REF!,'G1,G2'!#REF!,'G1,G2'!#REF!,'G1,G2'!#REF!,'G1,G2'!#REF!,'G1,G2'!#REF!,'G1,G2'!#REF!</definedName>
    <definedName name="Z_C21FAE89_013A_11D2_98BD_00C04FC96ABD_.wvu.Rows" hidden="1">#REF!,#REF!,#REF!,#REF!,#REF!,#REF!,#REF!,#REF!</definedName>
    <definedName name="Z_C21FAE8A_013A_11D2_98BD_00C04FC96ABD_.wvu.Rows" localSheetId="19" hidden="1">'G1,G2'!#REF!,'G1,G2'!#REF!,'G1,G2'!#REF!,'G1,G2'!#REF!,'G1,G2'!#REF!,'G1,G2'!#REF!,'G1,G2'!#REF!</definedName>
    <definedName name="Z_C21FAE8A_013A_11D2_98BD_00C04FC96ABD_.wvu.Rows" hidden="1">#REF!,#REF!,#REF!,#REF!,#REF!,#REF!,#REF!</definedName>
    <definedName name="Z_C21FAE8B_013A_11D2_98BD_00C04FC96ABD_.wvu.Rows" localSheetId="19" hidden="1">'G1,G2'!#REF!,'G1,G2'!#REF!,'G1,G2'!#REF!,'G1,G2'!#REF!,'G1,G2'!#REF!,'G1,G2'!#REF!,'G1,G2'!#REF!</definedName>
    <definedName name="Z_C21FAE8B_013A_11D2_98BD_00C04FC96ABD_.wvu.Rows" hidden="1">#REF!,#REF!,#REF!,#REF!,#REF!,#REF!,#REF!</definedName>
    <definedName name="Z_C21FAE8C_013A_11D2_98BD_00C04FC96ABD_.wvu.Rows" localSheetId="19" hidden="1">'G1,G2'!#REF!,'G1,G2'!#REF!,'G1,G2'!#REF!,'G1,G2'!#REF!,'G1,G2'!#REF!,'G1,G2'!#REF!,'G1,G2'!#REF!,'G1,G2'!#REF!</definedName>
    <definedName name="Z_C21FAE8C_013A_11D2_98BD_00C04FC96ABD_.wvu.Rows" hidden="1">#REF!,#REF!,#REF!,#REF!,#REF!,#REF!,#REF!,#REF!</definedName>
    <definedName name="Z_C21FAE8D_013A_11D2_98BD_00C04FC96ABD_.wvu.Rows" localSheetId="19" hidden="1">'G1,G2'!#REF!,'G1,G2'!#REF!,'G1,G2'!#REF!,'G1,G2'!#REF!,'G1,G2'!#REF!,'G1,G2'!#REF!,'G1,G2'!#REF!,'G1,G2'!#REF!</definedName>
    <definedName name="Z_C21FAE8D_013A_11D2_98BD_00C04FC96ABD_.wvu.Rows" hidden="1">#REF!,#REF!,#REF!,#REF!,#REF!,#REF!,#REF!,#REF!</definedName>
    <definedName name="Z_C21FAE8E_013A_11D2_98BD_00C04FC96ABD_.wvu.Rows" localSheetId="19" hidden="1">'G1,G2'!#REF!,'G1,G2'!#REF!,'G1,G2'!#REF!,'G1,G2'!#REF!,'G1,G2'!#REF!,'G1,G2'!#REF!,'G1,G2'!#REF!,'G1,G2'!#REF!</definedName>
    <definedName name="Z_C21FAE8E_013A_11D2_98BD_00C04FC96ABD_.wvu.Rows" hidden="1">#REF!,#REF!,#REF!,#REF!,#REF!,#REF!,#REF!,#REF!</definedName>
    <definedName name="Z_C21FAE90_013A_11D2_98BD_00C04FC96ABD_.wvu.Rows" localSheetId="19" hidden="1">'G1,G2'!#REF!,'G1,G2'!#REF!,'G1,G2'!#REF!,'G1,G2'!#REF!,'G1,G2'!#REF!,'G1,G2'!#REF!,'G1,G2'!#REF!,'G1,G2'!#REF!,'G1,G2'!#REF!</definedName>
    <definedName name="Z_C21FAE90_013A_11D2_98BD_00C04FC96ABD_.wvu.Rows" hidden="1">#REF!,#REF!,#REF!,#REF!,#REF!,#REF!,#REF!,#REF!,#REF!</definedName>
    <definedName name="Z_C21FAE91_013A_11D2_98BD_00C04FC96ABD_.wvu.Rows" localSheetId="19" hidden="1">'G1,G2'!#REF!,'G1,G2'!#REF!,'G1,G2'!#REF!,'G1,G2'!#REF!,'G1,G2'!#REF!,'G1,G2'!#REF!,'G1,G2'!#REF!,'G1,G2'!#REF!,'G1,G2'!#REF!</definedName>
    <definedName name="Z_C21FAE91_013A_11D2_98BD_00C04FC96ABD_.wvu.Rows" hidden="1">#REF!,#REF!,#REF!,#REF!,#REF!,#REF!,#REF!,#REF!,#REF!</definedName>
    <definedName name="Z_C21FAE92_013A_11D2_98BD_00C04FC96ABD_.wvu.Rows" localSheetId="19" hidden="1">'G1,G2'!#REF!,'G1,G2'!#REF!,'G1,G2'!#REF!,'G1,G2'!#REF!,'G1,G2'!#REF!,'G1,G2'!#REF!</definedName>
    <definedName name="Z_C21FAE92_013A_11D2_98BD_00C04FC96ABD_.wvu.Rows" hidden="1">#REF!,#REF!,#REF!,#REF!,#REF!,#REF!</definedName>
    <definedName name="Z_CF25EF4A_FFAB_11D1_98B7_00C04FC96ABD_.wvu.Rows" localSheetId="19" hidden="1">'G1,G2'!#REF!,'G1,G2'!#REF!,'G1,G2'!#REF!,'G1,G2'!#REF!,'G1,G2'!#REF!,'G1,G2'!#REF!</definedName>
    <definedName name="Z_CF25EF4A_FFAB_11D1_98B7_00C04FC96ABD_.wvu.Rows" hidden="1">#REF!,#REF!,#REF!,#REF!,#REF!,#REF!</definedName>
    <definedName name="Z_CF25EF4B_FFAB_11D1_98B7_00C04FC96ABD_.wvu.Rows" localSheetId="19" hidden="1">'G1,G2'!#REF!,'G1,G2'!#REF!,'G1,G2'!#REF!,'G1,G2'!#REF!,'G1,G2'!#REF!,'G1,G2'!#REF!</definedName>
    <definedName name="Z_CF25EF4B_FFAB_11D1_98B7_00C04FC96ABD_.wvu.Rows" hidden="1">#REF!,#REF!,#REF!,#REF!,#REF!,#REF!</definedName>
    <definedName name="Z_CF25EF4C_FFAB_11D1_98B7_00C04FC96ABD_.wvu.Rows" localSheetId="19" hidden="1">'G1,G2'!#REF!,'G1,G2'!#REF!,'G1,G2'!#REF!,'G1,G2'!#REF!,'G1,G2'!#REF!,'G1,G2'!#REF!</definedName>
    <definedName name="Z_CF25EF4C_FFAB_11D1_98B7_00C04FC96ABD_.wvu.Rows" hidden="1">#REF!,#REF!,#REF!,#REF!,#REF!,#REF!</definedName>
    <definedName name="Z_CF25EF4D_FFAB_11D1_98B7_00C04FC96ABD_.wvu.Rows" localSheetId="19" hidden="1">'G1,G2'!#REF!,'G1,G2'!#REF!,'G1,G2'!#REF!,'G1,G2'!#REF!,'G1,G2'!#REF!,'G1,G2'!#REF!</definedName>
    <definedName name="Z_CF25EF4D_FFAB_11D1_98B7_00C04FC96ABD_.wvu.Rows" hidden="1">#REF!,#REF!,#REF!,#REF!,#REF!,#REF!</definedName>
    <definedName name="Z_CF25EF4E_FFAB_11D1_98B7_00C04FC96ABD_.wvu.Rows" localSheetId="19" hidden="1">'G1,G2'!#REF!,'G1,G2'!#REF!,'G1,G2'!#REF!,'G1,G2'!#REF!,'G1,G2'!#REF!,'G1,G2'!#REF!,'G1,G2'!#REF!,'G1,G2'!#REF!</definedName>
    <definedName name="Z_CF25EF4E_FFAB_11D1_98B7_00C04FC96ABD_.wvu.Rows" hidden="1">#REF!,#REF!,#REF!,#REF!,#REF!,#REF!,#REF!,#REF!</definedName>
    <definedName name="Z_CF25EF4F_FFAB_11D1_98B7_00C04FC96ABD_.wvu.Rows" localSheetId="19" hidden="1">'G1,G2'!#REF!,'G1,G2'!#REF!,'G1,G2'!#REF!,'G1,G2'!#REF!,'G1,G2'!#REF!,'G1,G2'!#REF!,'G1,G2'!#REF!</definedName>
    <definedName name="Z_CF25EF4F_FFAB_11D1_98B7_00C04FC96ABD_.wvu.Rows" hidden="1">#REF!,#REF!,#REF!,#REF!,#REF!,#REF!,#REF!</definedName>
    <definedName name="Z_CF25EF50_FFAB_11D1_98B7_00C04FC96ABD_.wvu.Rows" localSheetId="19" hidden="1">'G1,G2'!#REF!,'G1,G2'!#REF!,'G1,G2'!#REF!,'G1,G2'!#REF!,'G1,G2'!#REF!,'G1,G2'!#REF!,'G1,G2'!#REF!</definedName>
    <definedName name="Z_CF25EF50_FFAB_11D1_98B7_00C04FC96ABD_.wvu.Rows" hidden="1">#REF!,#REF!,#REF!,#REF!,#REF!,#REF!,#REF!</definedName>
    <definedName name="Z_CF25EF51_FFAB_11D1_98B7_00C04FC96ABD_.wvu.Rows" localSheetId="19" hidden="1">'G1,G2'!#REF!,'G1,G2'!#REF!,'G1,G2'!#REF!,'G1,G2'!#REF!,'G1,G2'!#REF!,'G1,G2'!#REF!,'G1,G2'!#REF!,'G1,G2'!#REF!</definedName>
    <definedName name="Z_CF25EF51_FFAB_11D1_98B7_00C04FC96ABD_.wvu.Rows" hidden="1">#REF!,#REF!,#REF!,#REF!,#REF!,#REF!,#REF!,#REF!</definedName>
    <definedName name="Z_CF25EF52_FFAB_11D1_98B7_00C04FC96ABD_.wvu.Rows" localSheetId="19" hidden="1">'G1,G2'!#REF!,'G1,G2'!#REF!,'G1,G2'!#REF!,'G1,G2'!#REF!,'G1,G2'!#REF!,'G1,G2'!#REF!,'G1,G2'!#REF!,'G1,G2'!#REF!</definedName>
    <definedName name="Z_CF25EF52_FFAB_11D1_98B7_00C04FC96ABD_.wvu.Rows" hidden="1">#REF!,#REF!,#REF!,#REF!,#REF!,#REF!,#REF!,#REF!</definedName>
    <definedName name="Z_CF25EF53_FFAB_11D1_98B7_00C04FC96ABD_.wvu.Rows" localSheetId="19" hidden="1">'G1,G2'!#REF!,'G1,G2'!#REF!,'G1,G2'!#REF!,'G1,G2'!#REF!,'G1,G2'!#REF!,'G1,G2'!#REF!,'G1,G2'!#REF!,'G1,G2'!#REF!</definedName>
    <definedName name="Z_CF25EF53_FFAB_11D1_98B7_00C04FC96ABD_.wvu.Rows" hidden="1">#REF!,#REF!,#REF!,#REF!,#REF!,#REF!,#REF!,#REF!</definedName>
    <definedName name="Z_CF25EF55_FFAB_11D1_98B7_00C04FC96ABD_.wvu.Rows" localSheetId="19" hidden="1">'G1,G2'!#REF!,'G1,G2'!#REF!,'G1,G2'!#REF!,'G1,G2'!#REF!,'G1,G2'!#REF!,'G1,G2'!#REF!,'G1,G2'!#REF!,'G1,G2'!#REF!,'G1,G2'!#REF!</definedName>
    <definedName name="Z_CF25EF55_FFAB_11D1_98B7_00C04FC96ABD_.wvu.Rows" hidden="1">#REF!,#REF!,#REF!,#REF!,#REF!,#REF!,#REF!,#REF!,#REF!</definedName>
    <definedName name="Z_CF25EF56_FFAB_11D1_98B7_00C04FC96ABD_.wvu.Rows" localSheetId="19" hidden="1">'G1,G2'!#REF!,'G1,G2'!#REF!,'G1,G2'!#REF!,'G1,G2'!#REF!,'G1,G2'!#REF!,'G1,G2'!#REF!,'G1,G2'!#REF!,'G1,G2'!#REF!,'G1,G2'!#REF!</definedName>
    <definedName name="Z_CF25EF56_FFAB_11D1_98B7_00C04FC96ABD_.wvu.Rows" hidden="1">#REF!,#REF!,#REF!,#REF!,#REF!,#REF!,#REF!,#REF!,#REF!</definedName>
    <definedName name="Z_CF25EF57_FFAB_11D1_98B7_00C04FC96ABD_.wvu.Rows" localSheetId="19" hidden="1">'G1,G2'!#REF!,'G1,G2'!#REF!,'G1,G2'!#REF!,'G1,G2'!#REF!,'G1,G2'!#REF!,'G1,G2'!#REF!</definedName>
    <definedName name="Z_CF25EF57_FFAB_11D1_98B7_00C04FC96ABD_.wvu.Rows" hidden="1">#REF!,#REF!,#REF!,#REF!,#REF!,#REF!</definedName>
    <definedName name="Z_EA8011E5_017A_11D2_98BD_00C04FC96ABD_.wvu.Rows" localSheetId="19" hidden="1">'G1,G2'!#REF!,'G1,G2'!#REF!,'G1,G2'!#REF!,'G1,G2'!#REF!,'G1,G2'!#REF!,'G1,G2'!#REF!,'G1,G2'!#REF!</definedName>
    <definedName name="Z_EA8011E5_017A_11D2_98BD_00C04FC96ABD_.wvu.Rows" hidden="1">#REF!,#REF!,#REF!,#REF!,#REF!,#REF!,#REF!</definedName>
    <definedName name="Z_EA8011E6_017A_11D2_98BD_00C04FC96ABD_.wvu.Rows" localSheetId="19" hidden="1">'G1,G2'!#REF!,'G1,G2'!#REF!,'G1,G2'!#REF!,'G1,G2'!#REF!,'G1,G2'!#REF!,'G1,G2'!#REF!,'G1,G2'!#REF!</definedName>
    <definedName name="Z_EA8011E6_017A_11D2_98BD_00C04FC96ABD_.wvu.Rows" hidden="1">#REF!,#REF!,#REF!,#REF!,#REF!,#REF!,#REF!</definedName>
    <definedName name="Z_EA8011E9_017A_11D2_98BD_00C04FC96ABD_.wvu.Rows" localSheetId="19" hidden="1">'G1,G2'!#REF!,'G1,G2'!#REF!,'G1,G2'!#REF!,'G1,G2'!#REF!,'G1,G2'!#REF!,'G1,G2'!#REF!,'G1,G2'!#REF!,'G1,G2'!#REF!</definedName>
    <definedName name="Z_EA8011E9_017A_11D2_98BD_00C04FC96ABD_.wvu.Rows" hidden="1">#REF!,#REF!,#REF!,#REF!,#REF!,#REF!,#REF!,#REF!</definedName>
    <definedName name="Z_EA8011EC_017A_11D2_98BD_00C04FC96ABD_.wvu.Rows" localSheetId="19" hidden="1">'G1,G2'!#REF!,'G1,G2'!#REF!,'G1,G2'!#REF!,'G1,G2'!#REF!,'G1,G2'!#REF!,'G1,G2'!#REF!,'G1,G2'!#REF!,'G1,G2'!#REF!,'G1,G2'!#REF!</definedName>
    <definedName name="Z_EA8011EC_017A_11D2_98BD_00C04FC96ABD_.wvu.Rows" hidden="1">#REF!,#REF!,#REF!,#REF!,#REF!,#REF!,#REF!,#REF!,#REF!</definedName>
    <definedName name="Z_EA86CE3A_00A2_11D2_98BC_00C04FC96ABD_.wvu.Rows" localSheetId="19" hidden="1">'G1,G2'!#REF!,'G1,G2'!#REF!,'G1,G2'!#REF!,'G1,G2'!#REF!,'G1,G2'!#REF!,'G1,G2'!#REF!</definedName>
    <definedName name="Z_EA86CE3A_00A2_11D2_98BC_00C04FC96ABD_.wvu.Rows" hidden="1">#REF!,#REF!,#REF!,#REF!,#REF!,#REF!</definedName>
    <definedName name="Z_EA86CE3B_00A2_11D2_98BC_00C04FC96ABD_.wvu.Rows" localSheetId="19" hidden="1">'G1,G2'!#REF!,'G1,G2'!#REF!,'G1,G2'!#REF!,'G1,G2'!#REF!,'G1,G2'!#REF!,'G1,G2'!#REF!</definedName>
    <definedName name="Z_EA86CE3B_00A2_11D2_98BC_00C04FC96ABD_.wvu.Rows" hidden="1">#REF!,#REF!,#REF!,#REF!,#REF!,#REF!</definedName>
    <definedName name="Z_EA86CE3C_00A2_11D2_98BC_00C04FC96ABD_.wvu.Rows" localSheetId="19" hidden="1">'G1,G2'!#REF!,'G1,G2'!#REF!,'G1,G2'!#REF!,'G1,G2'!#REF!,'G1,G2'!#REF!,'G1,G2'!#REF!</definedName>
    <definedName name="Z_EA86CE3C_00A2_11D2_98BC_00C04FC96ABD_.wvu.Rows" hidden="1">#REF!,#REF!,#REF!,#REF!,#REF!,#REF!</definedName>
    <definedName name="Z_EA86CE3D_00A2_11D2_98BC_00C04FC96ABD_.wvu.Rows" localSheetId="19" hidden="1">'G1,G2'!#REF!,'G1,G2'!#REF!,'G1,G2'!#REF!,'G1,G2'!#REF!,'G1,G2'!#REF!,'G1,G2'!#REF!</definedName>
    <definedName name="Z_EA86CE3D_00A2_11D2_98BC_00C04FC96ABD_.wvu.Rows" hidden="1">#REF!,#REF!,#REF!,#REF!,#REF!,#REF!</definedName>
    <definedName name="Z_EA86CE3E_00A2_11D2_98BC_00C04FC96ABD_.wvu.Rows" localSheetId="19" hidden="1">'G1,G2'!#REF!,'G1,G2'!#REF!,'G1,G2'!#REF!,'G1,G2'!#REF!,'G1,G2'!#REF!,'G1,G2'!#REF!,'G1,G2'!#REF!,'G1,G2'!#REF!</definedName>
    <definedName name="Z_EA86CE3E_00A2_11D2_98BC_00C04FC96ABD_.wvu.Rows" hidden="1">#REF!,#REF!,#REF!,#REF!,#REF!,#REF!,#REF!,#REF!</definedName>
    <definedName name="Z_EA86CE3F_00A2_11D2_98BC_00C04FC96ABD_.wvu.Rows" localSheetId="19" hidden="1">'G1,G2'!#REF!,'G1,G2'!#REF!,'G1,G2'!#REF!,'G1,G2'!#REF!,'G1,G2'!#REF!,'G1,G2'!#REF!,'G1,G2'!#REF!</definedName>
    <definedName name="Z_EA86CE3F_00A2_11D2_98BC_00C04FC96ABD_.wvu.Rows" hidden="1">#REF!,#REF!,#REF!,#REF!,#REF!,#REF!,#REF!</definedName>
    <definedName name="Z_EA86CE40_00A2_11D2_98BC_00C04FC96ABD_.wvu.Rows" localSheetId="19" hidden="1">'G1,G2'!#REF!,'G1,G2'!#REF!,'G1,G2'!#REF!,'G1,G2'!#REF!,'G1,G2'!#REF!,'G1,G2'!#REF!,'G1,G2'!#REF!</definedName>
    <definedName name="Z_EA86CE40_00A2_11D2_98BC_00C04FC96ABD_.wvu.Rows" hidden="1">#REF!,#REF!,#REF!,#REF!,#REF!,#REF!,#REF!</definedName>
    <definedName name="Z_EA86CE41_00A2_11D2_98BC_00C04FC96ABD_.wvu.Rows" localSheetId="19" hidden="1">'G1,G2'!#REF!,'G1,G2'!#REF!,'G1,G2'!#REF!,'G1,G2'!#REF!,'G1,G2'!#REF!,'G1,G2'!#REF!,'G1,G2'!#REF!,'G1,G2'!#REF!</definedName>
    <definedName name="Z_EA86CE41_00A2_11D2_98BC_00C04FC96ABD_.wvu.Rows" hidden="1">#REF!,#REF!,#REF!,#REF!,#REF!,#REF!,#REF!,#REF!</definedName>
    <definedName name="Z_EA86CE42_00A2_11D2_98BC_00C04FC96ABD_.wvu.Rows" localSheetId="19" hidden="1">'G1,G2'!#REF!,'G1,G2'!#REF!,'G1,G2'!#REF!,'G1,G2'!#REF!,'G1,G2'!#REF!,'G1,G2'!#REF!,'G1,G2'!#REF!,'G1,G2'!#REF!</definedName>
    <definedName name="Z_EA86CE42_00A2_11D2_98BC_00C04FC96ABD_.wvu.Rows" hidden="1">#REF!,#REF!,#REF!,#REF!,#REF!,#REF!,#REF!,#REF!</definedName>
    <definedName name="Z_EA86CE43_00A2_11D2_98BC_00C04FC96ABD_.wvu.Rows" localSheetId="19" hidden="1">'G1,G2'!#REF!,'G1,G2'!#REF!,'G1,G2'!#REF!,'G1,G2'!#REF!,'G1,G2'!#REF!,'G1,G2'!#REF!,'G1,G2'!#REF!,'G1,G2'!#REF!</definedName>
    <definedName name="Z_EA86CE43_00A2_11D2_98BC_00C04FC96ABD_.wvu.Rows" hidden="1">#REF!,#REF!,#REF!,#REF!,#REF!,#REF!,#REF!,#REF!</definedName>
    <definedName name="Z_EA86CE45_00A2_11D2_98BC_00C04FC96ABD_.wvu.Rows" localSheetId="19" hidden="1">'G1,G2'!#REF!,'G1,G2'!#REF!,'G1,G2'!#REF!,'G1,G2'!#REF!,'G1,G2'!#REF!,'G1,G2'!#REF!,'G1,G2'!#REF!,'G1,G2'!#REF!,'G1,G2'!#REF!</definedName>
    <definedName name="Z_EA86CE45_00A2_11D2_98BC_00C04FC96ABD_.wvu.Rows" hidden="1">#REF!,#REF!,#REF!,#REF!,#REF!,#REF!,#REF!,#REF!,#REF!</definedName>
    <definedName name="Z_EA86CE46_00A2_11D2_98BC_00C04FC96ABD_.wvu.Rows" localSheetId="19" hidden="1">'G1,G2'!#REF!,'G1,G2'!#REF!,'G1,G2'!#REF!,'G1,G2'!#REF!,'G1,G2'!#REF!,'G1,G2'!#REF!,'G1,G2'!#REF!,'G1,G2'!#REF!,'G1,G2'!#REF!</definedName>
    <definedName name="Z_EA86CE46_00A2_11D2_98BC_00C04FC96ABD_.wvu.Rows" hidden="1">#REF!,#REF!,#REF!,#REF!,#REF!,#REF!,#REF!,#REF!,#REF!</definedName>
    <definedName name="Z_EA86CE47_00A2_11D2_98BC_00C04FC96ABD_.wvu.Rows" localSheetId="19" hidden="1">'G1,G2'!#REF!,'G1,G2'!#REF!,'G1,G2'!#REF!,'G1,G2'!#REF!,'G1,G2'!#REF!,'G1,G2'!#REF!</definedName>
    <definedName name="Z_EA86CE47_00A2_11D2_98BC_00C04FC96ABD_.wvu.Rows" hidden="1">#REF!,#REF!,#REF!,#REF!,#REF!,#REF!</definedName>
    <definedName name="zac_kles" localSheetId="19">'G1,G2'!#REF!</definedName>
    <definedName name="zac_kles" localSheetId="20">#REF!</definedName>
    <definedName name="zac_kles">#REF!</definedName>
    <definedName name="zac_kles_2" localSheetId="19">'G1,G2'!#REF!</definedName>
    <definedName name="zac_kles_2">#REF!</definedName>
    <definedName name="zapr16" localSheetId="19">'G1,G2'!#REF!</definedName>
    <definedName name="zapr16">#REF!</definedName>
    <definedName name="zapr17" localSheetId="19">'G1,G2'!#REF!</definedName>
    <definedName name="zapr17">#REF!</definedName>
    <definedName name="zapr18" localSheetId="19">#REF!</definedName>
    <definedName name="zapr18">#REF!</definedName>
    <definedName name="zapr19" localSheetId="19">#REF!</definedName>
    <definedName name="zapr19">#REF!</definedName>
    <definedName name="zapr20" localSheetId="19">#REF!</definedName>
    <definedName name="zapr20">#REF!</definedName>
    <definedName name="zapr21" localSheetId="19">#REF!</definedName>
    <definedName name="zapr21">#REF!</definedName>
    <definedName name="zaug16" localSheetId="19">'G1,G2'!#REF!</definedName>
    <definedName name="zaug16">#REF!</definedName>
    <definedName name="zaug17" localSheetId="19">'G1,G2'!#REF!</definedName>
    <definedName name="zaug17">#REF!</definedName>
    <definedName name="zaug18" localSheetId="19">#REF!</definedName>
    <definedName name="zaug18">#REF!</definedName>
    <definedName name="zaug19" localSheetId="19">#REF!</definedName>
    <definedName name="zaug19">#REF!</definedName>
    <definedName name="zaug20" localSheetId="19">#REF!</definedName>
    <definedName name="zaug20">#REF!</definedName>
    <definedName name="zaug21" localSheetId="19">#REF!</definedName>
    <definedName name="zaug21">#REF!</definedName>
    <definedName name="zdec16" localSheetId="19">'G1,G2'!#REF!</definedName>
    <definedName name="zdec16">#REF!</definedName>
    <definedName name="zdec17" localSheetId="19">'G1,G2'!#REF!</definedName>
    <definedName name="zdec17">#REF!</definedName>
    <definedName name="zdec18" localSheetId="19">#REF!</definedName>
    <definedName name="zdec18">#REF!</definedName>
    <definedName name="zdec19" localSheetId="19">#REF!</definedName>
    <definedName name="zdec19">#REF!</definedName>
    <definedName name="zdec20" localSheetId="19">#REF!</definedName>
    <definedName name="zdec20">#REF!</definedName>
    <definedName name="zdec21" localSheetId="19">#REF!</definedName>
    <definedName name="zdec21">#REF!</definedName>
    <definedName name="zfeb16" localSheetId="19">'G1,G2'!#REF!</definedName>
    <definedName name="zfeb16">#REF!</definedName>
    <definedName name="zfeb17" localSheetId="19">'G1,G2'!#REF!</definedName>
    <definedName name="zfeb17">#REF!</definedName>
    <definedName name="zfeb18" localSheetId="19">#REF!</definedName>
    <definedName name="zfeb18">#REF!</definedName>
    <definedName name="zfeb19" localSheetId="19">#REF!</definedName>
    <definedName name="zfeb19">#REF!</definedName>
    <definedName name="zfeb20" localSheetId="19">#REF!</definedName>
    <definedName name="zfeb20">#REF!</definedName>
    <definedName name="zfeb21" localSheetId="19">#REF!</definedName>
    <definedName name="zfeb21">#REF!</definedName>
    <definedName name="zjan19" localSheetId="19">#REF!</definedName>
    <definedName name="zjan19">#REF!</definedName>
    <definedName name="zjan20" localSheetId="19">#REF!</definedName>
    <definedName name="zjan20">#REF!</definedName>
    <definedName name="zjan21" localSheetId="19">#REF!</definedName>
    <definedName name="zjan21">#REF!</definedName>
    <definedName name="zjul16" localSheetId="19">'G1,G2'!#REF!</definedName>
    <definedName name="zjul16">#REF!</definedName>
    <definedName name="zjul17" localSheetId="19">'G1,G2'!#REF!</definedName>
    <definedName name="zjul17">#REF!</definedName>
    <definedName name="zjul18" localSheetId="19">#REF!</definedName>
    <definedName name="zjul18">#REF!</definedName>
    <definedName name="zjul19" localSheetId="19">#REF!</definedName>
    <definedName name="zjul19">#REF!</definedName>
    <definedName name="zjul20" localSheetId="19">#REF!</definedName>
    <definedName name="zjul20">#REF!</definedName>
    <definedName name="zjul21" localSheetId="19">#REF!</definedName>
    <definedName name="zjul21">#REF!</definedName>
    <definedName name="zjun16" localSheetId="19">'G1,G2'!#REF!</definedName>
    <definedName name="zjun16">#REF!</definedName>
    <definedName name="zjun17" localSheetId="19">'G1,G2'!#REF!</definedName>
    <definedName name="zjun17">#REF!</definedName>
    <definedName name="zjun18" localSheetId="19">#REF!</definedName>
    <definedName name="zjun18">#REF!</definedName>
    <definedName name="zjun19" localSheetId="19">#REF!</definedName>
    <definedName name="zjun19">#REF!</definedName>
    <definedName name="zjun20" localSheetId="19">#REF!</definedName>
    <definedName name="zjun20">#REF!</definedName>
    <definedName name="zjun21" localSheetId="19">#REF!</definedName>
    <definedName name="zjun21">#REF!</definedName>
    <definedName name="ZlucTabOzdob" localSheetId="19">'G1,G2'!#REF!</definedName>
    <definedName name="ZlucTabOzdob">#REF!</definedName>
    <definedName name="zmaj16" localSheetId="19">'G1,G2'!#REF!</definedName>
    <definedName name="zmaj16">#REF!</definedName>
    <definedName name="zmaj17" localSheetId="19">'G1,G2'!#REF!</definedName>
    <definedName name="zmaj17">#REF!</definedName>
    <definedName name="zmaj18" localSheetId="19">#REF!</definedName>
    <definedName name="zmaj18">#REF!</definedName>
    <definedName name="zmaj19" localSheetId="19">#REF!</definedName>
    <definedName name="zmaj19">#REF!</definedName>
    <definedName name="zmaj20" localSheetId="19">#REF!</definedName>
    <definedName name="zmaj20">#REF!</definedName>
    <definedName name="zmaj21" localSheetId="19">#REF!</definedName>
    <definedName name="zmaj21">#REF!</definedName>
    <definedName name="zmar16" localSheetId="19">'G1,G2'!#REF!</definedName>
    <definedName name="zmar16">#REF!</definedName>
    <definedName name="zmar17" localSheetId="19">'G1,G2'!#REF!</definedName>
    <definedName name="zmar17">#REF!</definedName>
    <definedName name="zmar18" localSheetId="19">#REF!</definedName>
    <definedName name="zmar18">#REF!</definedName>
    <definedName name="zmar19" localSheetId="19">#REF!</definedName>
    <definedName name="zmar19">#REF!</definedName>
    <definedName name="zmar20" localSheetId="19">#REF!</definedName>
    <definedName name="zmar20">#REF!</definedName>
    <definedName name="zmar21" localSheetId="19">#REF!</definedName>
    <definedName name="zmar21">#REF!</definedName>
    <definedName name="znov16" localSheetId="19">'G1,G2'!#REF!</definedName>
    <definedName name="znov16">#REF!</definedName>
    <definedName name="znov17" localSheetId="19">'G1,G2'!#REF!</definedName>
    <definedName name="znov17">#REF!</definedName>
    <definedName name="znov18" localSheetId="19">#REF!</definedName>
    <definedName name="znov18">#REF!</definedName>
    <definedName name="znov19" localSheetId="19">#REF!</definedName>
    <definedName name="znov19">#REF!</definedName>
    <definedName name="znov20" localSheetId="19">#REF!</definedName>
    <definedName name="znov20">#REF!</definedName>
    <definedName name="znov21" localSheetId="19">#REF!</definedName>
    <definedName name="znov21">#REF!</definedName>
    <definedName name="zokt16" localSheetId="19">'G1,G2'!#REF!</definedName>
    <definedName name="zokt16">#REF!</definedName>
    <definedName name="zokt17" localSheetId="19">'G1,G2'!#REF!</definedName>
    <definedName name="zokt17">#REF!</definedName>
    <definedName name="zokt18" localSheetId="19">#REF!</definedName>
    <definedName name="zokt18">#REF!</definedName>
    <definedName name="zokt19" localSheetId="19">#REF!</definedName>
    <definedName name="zokt19">#REF!</definedName>
    <definedName name="zokt20" localSheetId="19">#REF!</definedName>
    <definedName name="zokt20">#REF!</definedName>
    <definedName name="zokt21" localSheetId="19">#REF!</definedName>
    <definedName name="zokt21">#REF!</definedName>
    <definedName name="Zoznam_tabuliek_a_grafov_použitých_v_materiáli" localSheetId="19">'G1,G2'!#REF!</definedName>
    <definedName name="Zoznam_tabuliek_a_grafov_použitých_v_materiáli">obsah!#REF!</definedName>
    <definedName name="ZPee_2" localSheetId="19">'G1,G2'!#REF!</definedName>
    <definedName name="ZPee_2" localSheetId="20">#REF!</definedName>
    <definedName name="ZPee_2">#REF!</definedName>
    <definedName name="ZPer_2" localSheetId="19">'G1,G2'!#REF!</definedName>
    <definedName name="ZPer_2" localSheetId="20">#REF!</definedName>
    <definedName name="ZPer_2">#REF!</definedName>
    <definedName name="zpiz" localSheetId="19">#REF!</definedName>
    <definedName name="zpiz">#REF!</definedName>
    <definedName name="zsep16" localSheetId="19">'G1,G2'!#REF!</definedName>
    <definedName name="zsep16">#REF!</definedName>
    <definedName name="zsep17" localSheetId="19">'G1,G2'!#REF!</definedName>
    <definedName name="zsep17">#REF!</definedName>
    <definedName name="zsep18" localSheetId="19">#REF!</definedName>
    <definedName name="zsep18">#REF!</definedName>
    <definedName name="zsep19" localSheetId="19">#REF!</definedName>
    <definedName name="zsep19">#REF!</definedName>
    <definedName name="zsep20" localSheetId="19">#REF!</definedName>
    <definedName name="zsep20">#REF!</definedName>
    <definedName name="zsep21" localSheetId="19">#REF!</definedName>
    <definedName name="zsep21">#REF!</definedName>
    <definedName name="ztr" localSheetId="19" hidden="1">{"'előző év december'!$A$2:$CP$214"}</definedName>
    <definedName name="ztr" localSheetId="28" hidden="1">{"'előző év december'!$A$2:$CP$214"}</definedName>
    <definedName name="ztr" localSheetId="20" hidden="1">{"'előző év december'!$A$2:$CP$214"}</definedName>
    <definedName name="ztr" hidden="1">{"'előző év december'!$A$2:$CP$214"}</definedName>
    <definedName name="zz" localSheetId="19" hidden="1">{"Tab1",#N/A,FALSE,"P";"Tab2",#N/A,FALSE,"P"}</definedName>
    <definedName name="zz" localSheetId="28" hidden="1">{"Tab1",#N/A,FALSE,"P";"Tab2",#N/A,FALSE,"P"}</definedName>
    <definedName name="zz" localSheetId="20" hidden="1">{"Tab1",#N/A,FALSE,"P";"Tab2",#N/A,FALSE,"P"}</definedName>
    <definedName name="zz" hidden="1">{"Tab1",#N/A,FALSE,"P";"Tab2",#N/A,FALSE,"P"}</definedName>
    <definedName name="zzs" localSheetId="19">#REF!</definedName>
    <definedName name="zzs">#REF!</definedName>
    <definedName name="zzz" localSheetId="19" hidden="1">{"'előző év december'!$A$2:$CP$214"}</definedName>
    <definedName name="zzz" localSheetId="28" hidden="1">{"'előző év december'!$A$2:$CP$214"}</definedName>
    <definedName name="zzz" localSheetId="20" hidden="1">{"'előző év december'!$A$2:$CP$214"}</definedName>
    <definedName name="zzz" hidden="1">{"'előző év december'!$A$2:$CP$214"}</definedName>
    <definedName name="zzzs" localSheetId="19">#REF!</definedName>
    <definedName name="zzzs">#REF!</definedName>
    <definedName name="ž" localSheetId="19">#REF!</definedName>
    <definedName name="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61" l="1"/>
  <c r="F3" i="61"/>
  <c r="E3" i="61"/>
  <c r="D3" i="61"/>
  <c r="C3" i="61"/>
  <c r="B3" i="61"/>
  <c r="L3" i="25"/>
  <c r="K3" i="25"/>
  <c r="J3" i="25"/>
  <c r="I3" i="25"/>
  <c r="H3" i="25"/>
  <c r="G3" i="25"/>
  <c r="F3" i="25"/>
  <c r="E3" i="25"/>
  <c r="D3" i="25"/>
  <c r="C3" i="25"/>
  <c r="B3" i="25"/>
  <c r="L13" i="24"/>
  <c r="L14" i="24" s="1"/>
  <c r="L8" i="24"/>
  <c r="K8" i="24"/>
  <c r="J8" i="24"/>
  <c r="I8" i="24"/>
  <c r="H8" i="24"/>
  <c r="G8" i="24"/>
  <c r="F8" i="24"/>
  <c r="E8" i="24"/>
  <c r="D8" i="24"/>
  <c r="C8" i="24"/>
  <c r="B8" i="24"/>
  <c r="L3" i="24"/>
  <c r="K3" i="24"/>
  <c r="K13" i="24" s="1"/>
  <c r="K14" i="24" s="1"/>
  <c r="J3" i="24"/>
  <c r="J13" i="24" s="1"/>
  <c r="J14" i="24" s="1"/>
  <c r="I3" i="24"/>
  <c r="I13" i="24" s="1"/>
  <c r="I14" i="24" s="1"/>
  <c r="H3" i="24"/>
  <c r="G3" i="24"/>
  <c r="F3" i="24"/>
  <c r="E3" i="24"/>
  <c r="E13" i="24" s="1"/>
  <c r="E14" i="24" s="1"/>
  <c r="D3" i="24"/>
  <c r="C3" i="24"/>
  <c r="B3" i="24"/>
  <c r="L10" i="23"/>
  <c r="K10" i="23"/>
  <c r="J10" i="23"/>
  <c r="I10" i="23"/>
  <c r="H10" i="23"/>
  <c r="G10" i="23"/>
  <c r="F10" i="23"/>
  <c r="E10" i="23"/>
  <c r="D10" i="23"/>
  <c r="C10" i="23"/>
  <c r="B10" i="23"/>
  <c r="L9" i="23"/>
  <c r="K9" i="23"/>
  <c r="J9" i="23"/>
  <c r="I9" i="23"/>
  <c r="H9" i="23"/>
  <c r="G9" i="23"/>
  <c r="F9" i="23"/>
  <c r="E9" i="23"/>
  <c r="D9" i="23"/>
  <c r="C9" i="23"/>
  <c r="B9" i="23"/>
  <c r="L8" i="23"/>
  <c r="K8" i="23"/>
  <c r="J8" i="23"/>
  <c r="I8" i="23"/>
  <c r="H8" i="23"/>
  <c r="G8" i="23"/>
  <c r="F8" i="23"/>
  <c r="E8" i="23"/>
  <c r="D8" i="23"/>
  <c r="C8" i="23"/>
  <c r="B8" i="23"/>
  <c r="K2917" i="64"/>
  <c r="K2918" i="64"/>
  <c r="K2919" i="64"/>
  <c r="K2920" i="64"/>
  <c r="K2921" i="64"/>
  <c r="K2922" i="64"/>
  <c r="K2923" i="64"/>
  <c r="K2924" i="64"/>
  <c r="G12" i="3"/>
  <c r="F12" i="3"/>
  <c r="E12" i="3"/>
  <c r="D12" i="3"/>
  <c r="C12" i="3"/>
  <c r="B12" i="3"/>
  <c r="B13" i="5"/>
  <c r="H13" i="24" l="1"/>
  <c r="H14" i="24" s="1"/>
  <c r="G13" i="24"/>
  <c r="G14" i="24" s="1"/>
  <c r="F13" i="24"/>
  <c r="F14" i="24" s="1"/>
  <c r="D13" i="24"/>
  <c r="D14" i="24" s="1"/>
  <c r="B13" i="24"/>
  <c r="B14" i="24" s="1"/>
  <c r="C13" i="24"/>
  <c r="C14" i="24" s="1"/>
  <c r="H2916" i="64"/>
  <c r="H2915" i="64"/>
  <c r="H2914" i="64"/>
  <c r="H2863" i="64"/>
  <c r="H2847" i="64"/>
  <c r="H2845" i="64"/>
  <c r="H2843" i="64"/>
  <c r="H2821" i="64"/>
  <c r="H2799" i="64"/>
  <c r="H2788" i="64"/>
  <c r="H2765" i="64"/>
  <c r="H2760" i="64"/>
  <c r="H2756" i="64"/>
  <c r="H2749" i="64"/>
  <c r="H2743" i="64"/>
  <c r="H2726" i="64"/>
  <c r="H2722" i="64"/>
  <c r="H2710" i="64"/>
  <c r="H2707" i="64"/>
  <c r="H2706" i="64"/>
  <c r="H2703" i="64"/>
  <c r="H2694" i="64"/>
  <c r="H2687" i="64"/>
  <c r="H2677" i="64"/>
  <c r="H2671" i="64"/>
  <c r="H2670" i="64"/>
  <c r="H2661" i="64"/>
  <c r="H2656" i="64"/>
  <c r="H2653" i="64"/>
  <c r="H2651" i="64"/>
  <c r="H2632" i="64"/>
  <c r="H2631" i="64"/>
  <c r="H2628" i="64"/>
  <c r="H2623" i="64"/>
  <c r="H2617" i="64"/>
  <c r="H2605" i="64"/>
  <c r="H2604" i="64"/>
  <c r="H2594" i="64"/>
  <c r="H2582" i="64"/>
  <c r="H2574" i="64"/>
  <c r="H2560" i="64"/>
  <c r="H2554" i="64"/>
  <c r="H2553" i="64"/>
  <c r="H2551" i="64"/>
  <c r="H2526" i="64"/>
  <c r="H2493" i="64"/>
  <c r="H2479" i="64"/>
  <c r="H2468" i="64"/>
  <c r="H2463" i="64"/>
  <c r="H2430" i="64"/>
  <c r="H2397" i="64"/>
  <c r="H2381" i="64"/>
  <c r="H2367" i="64"/>
  <c r="H2365" i="64"/>
  <c r="H2361" i="64"/>
  <c r="H2354" i="64"/>
  <c r="H2343" i="64"/>
  <c r="H2320" i="64"/>
  <c r="H2316" i="64"/>
  <c r="H2300" i="64"/>
  <c r="H2291" i="64"/>
  <c r="H2287" i="64"/>
  <c r="H2270" i="64"/>
  <c r="H2269" i="64"/>
  <c r="H2252" i="64"/>
  <c r="H2249" i="64"/>
  <c r="H2245" i="64"/>
  <c r="I2230" i="64"/>
  <c r="H2230" i="64"/>
  <c r="K2230" i="64" s="1"/>
  <c r="H2200" i="64"/>
  <c r="H2170" i="64"/>
  <c r="H2166" i="64"/>
  <c r="H2162" i="64"/>
  <c r="H2144" i="64"/>
  <c r="H2141" i="64"/>
  <c r="H2128" i="64"/>
  <c r="H2102" i="64"/>
  <c r="H2087" i="64"/>
  <c r="H2076" i="64"/>
  <c r="H2075" i="64"/>
  <c r="H2069" i="64"/>
  <c r="H2050" i="64"/>
  <c r="H2041" i="64"/>
  <c r="H2038" i="64"/>
  <c r="H1992" i="64"/>
  <c r="H1987" i="64"/>
  <c r="H1975" i="64"/>
  <c r="H1956" i="64"/>
  <c r="H1955" i="64"/>
  <c r="H1954" i="64"/>
  <c r="H1949" i="64"/>
  <c r="H1931" i="64"/>
  <c r="H1929" i="64"/>
  <c r="H1921" i="64"/>
  <c r="H1920" i="64"/>
  <c r="H1913" i="64"/>
  <c r="H1910" i="64"/>
  <c r="H1907" i="64"/>
  <c r="H1904" i="64"/>
  <c r="H1868" i="64"/>
  <c r="H1866" i="64"/>
  <c r="H1856" i="64"/>
  <c r="H1855" i="64"/>
  <c r="H1854" i="64"/>
  <c r="H1849" i="64"/>
  <c r="H1847" i="64"/>
  <c r="H1830" i="64"/>
  <c r="H1819" i="64"/>
  <c r="H1812" i="64"/>
  <c r="H1804" i="64"/>
  <c r="H1800" i="64"/>
  <c r="H1787" i="64"/>
  <c r="H1775" i="64"/>
  <c r="H1766" i="64"/>
  <c r="H1762" i="64"/>
  <c r="H1709" i="64"/>
  <c r="H1705" i="64"/>
  <c r="H1703" i="64"/>
  <c r="H1701" i="64"/>
  <c r="H1692" i="64"/>
  <c r="H1678" i="64"/>
  <c r="H1671" i="64"/>
  <c r="H1669" i="64"/>
  <c r="H1657" i="64"/>
  <c r="H1652" i="64"/>
  <c r="H1647" i="64"/>
  <c r="H1642" i="64"/>
  <c r="H1637" i="64"/>
  <c r="H1619" i="64"/>
  <c r="H1616" i="64"/>
  <c r="H1613" i="64"/>
  <c r="H1601" i="64"/>
  <c r="H1595" i="64"/>
  <c r="H1592" i="64"/>
  <c r="H1587" i="64"/>
  <c r="H1586" i="64"/>
  <c r="H1574" i="64"/>
  <c r="H1568" i="64"/>
  <c r="H1554" i="64"/>
  <c r="H1553" i="64"/>
  <c r="H1546" i="64"/>
  <c r="H1545" i="64"/>
  <c r="H1543" i="64"/>
  <c r="H1523" i="64"/>
  <c r="H1511" i="64"/>
  <c r="H1492" i="64"/>
  <c r="H1491" i="64"/>
  <c r="H1477" i="64"/>
  <c r="H1461" i="64"/>
  <c r="H1458" i="64"/>
  <c r="H1456" i="64"/>
  <c r="H1449" i="64"/>
  <c r="H1445" i="64"/>
  <c r="H1444" i="64"/>
  <c r="H1443" i="64"/>
  <c r="H1438" i="64"/>
  <c r="H1422" i="64"/>
  <c r="H1419" i="64"/>
  <c r="H1413" i="64"/>
  <c r="H1404" i="64"/>
  <c r="H1399" i="64"/>
  <c r="H1391" i="64"/>
  <c r="H1390" i="64"/>
  <c r="H1384" i="64"/>
  <c r="H1382" i="64"/>
  <c r="H1372" i="64"/>
  <c r="H1366" i="64"/>
  <c r="H1350" i="64"/>
  <c r="H1344" i="64"/>
  <c r="H1338" i="64"/>
  <c r="H1334" i="64"/>
  <c r="H1304" i="64"/>
  <c r="H1294" i="64"/>
  <c r="H1269" i="64"/>
  <c r="H1265" i="64"/>
  <c r="H1257" i="64"/>
  <c r="H1256" i="64"/>
  <c r="H1235" i="64"/>
  <c r="H1230" i="64"/>
  <c r="H1225" i="64"/>
  <c r="H1215" i="64"/>
  <c r="H1213" i="64"/>
  <c r="H1210" i="64"/>
  <c r="H1200" i="64"/>
  <c r="H1197" i="64"/>
  <c r="H1195" i="64"/>
  <c r="H1191" i="64"/>
  <c r="H1177" i="64"/>
  <c r="H1171" i="64"/>
  <c r="H1166" i="64"/>
  <c r="H1165" i="64"/>
  <c r="H1155" i="64"/>
  <c r="H1153" i="64"/>
  <c r="H1149" i="64"/>
  <c r="H1145" i="64"/>
  <c r="H1144" i="64"/>
  <c r="H1143" i="64"/>
  <c r="H1138" i="64"/>
  <c r="H1137" i="64"/>
  <c r="H1129" i="64"/>
  <c r="H1128" i="64"/>
  <c r="H1122" i="64"/>
  <c r="H1121" i="64"/>
  <c r="H1105" i="64"/>
  <c r="H1098" i="64"/>
  <c r="H1085" i="64"/>
  <c r="H1072" i="64"/>
  <c r="H1068" i="64"/>
  <c r="H1061" i="64"/>
  <c r="H1054" i="64"/>
  <c r="H1035" i="64"/>
  <c r="H1034" i="64"/>
  <c r="H1014" i="64"/>
  <c r="H1009" i="64"/>
  <c r="H1008" i="64"/>
  <c r="H1006" i="64"/>
  <c r="H1003" i="64"/>
  <c r="H1002" i="64"/>
  <c r="H1001" i="64"/>
  <c r="H1000" i="64"/>
  <c r="H994" i="64"/>
  <c r="H982" i="64"/>
  <c r="H979" i="64"/>
  <c r="H971" i="64"/>
  <c r="H962" i="64"/>
  <c r="H956" i="64"/>
  <c r="H955" i="64"/>
  <c r="H947" i="64"/>
  <c r="H946" i="64"/>
  <c r="H945" i="64"/>
  <c r="H928" i="64"/>
  <c r="H924" i="64"/>
  <c r="H915" i="64"/>
  <c r="H908" i="64"/>
  <c r="H901" i="64"/>
  <c r="H897" i="64"/>
  <c r="H874" i="64"/>
  <c r="H843" i="64"/>
  <c r="H840" i="64"/>
  <c r="H822" i="64"/>
  <c r="H813" i="64"/>
  <c r="H793" i="64"/>
  <c r="H779" i="64"/>
  <c r="H774" i="64"/>
  <c r="H763" i="64"/>
  <c r="H761" i="64"/>
  <c r="H756" i="64"/>
  <c r="H755" i="64"/>
  <c r="H744" i="64"/>
  <c r="H732" i="64"/>
  <c r="H698" i="64"/>
  <c r="H679" i="64"/>
  <c r="H667" i="64"/>
  <c r="H657" i="64"/>
  <c r="H655" i="64"/>
  <c r="H651" i="64"/>
  <c r="H644" i="64"/>
  <c r="H623" i="64"/>
  <c r="H621" i="64"/>
  <c r="H614" i="64"/>
  <c r="H613" i="64"/>
  <c r="H609" i="64"/>
  <c r="H594" i="64"/>
  <c r="H592" i="64"/>
  <c r="H588" i="64"/>
  <c r="H583" i="64"/>
  <c r="H576" i="64"/>
  <c r="H574" i="64"/>
  <c r="H573" i="64"/>
  <c r="H571" i="64"/>
  <c r="H567" i="64"/>
  <c r="H564" i="64"/>
  <c r="H559" i="64"/>
  <c r="H557" i="64"/>
  <c r="H551" i="64"/>
  <c r="H545" i="64"/>
  <c r="H540" i="64"/>
  <c r="H538" i="64"/>
  <c r="H536" i="64"/>
  <c r="H530" i="64"/>
  <c r="H526" i="64"/>
  <c r="H523" i="64"/>
  <c r="H522" i="64"/>
  <c r="H513" i="64"/>
  <c r="H468" i="64"/>
  <c r="H452" i="64"/>
  <c r="H451" i="64"/>
  <c r="H450" i="64"/>
  <c r="H448" i="64"/>
  <c r="H438" i="64"/>
  <c r="H437" i="64"/>
  <c r="H436" i="64"/>
  <c r="H433" i="64"/>
  <c r="H430" i="64"/>
  <c r="H426" i="64"/>
  <c r="H424" i="64"/>
  <c r="H422" i="64"/>
  <c r="H420" i="64"/>
  <c r="H419" i="64"/>
  <c r="H416" i="64"/>
  <c r="H415" i="64"/>
  <c r="H414" i="64"/>
  <c r="H412" i="64"/>
  <c r="H410" i="64"/>
  <c r="H387" i="64"/>
  <c r="H385" i="64"/>
  <c r="H373" i="64"/>
  <c r="H369" i="64"/>
  <c r="H368" i="64"/>
  <c r="H365" i="64"/>
  <c r="H354" i="64"/>
  <c r="H352" i="64"/>
  <c r="H337" i="64"/>
  <c r="H332" i="64"/>
  <c r="H331" i="64"/>
  <c r="H315" i="64"/>
  <c r="H311" i="64"/>
  <c r="H308" i="64"/>
  <c r="H306" i="64"/>
  <c r="H303" i="64"/>
  <c r="H295" i="64"/>
  <c r="H280" i="64"/>
  <c r="H277" i="64"/>
  <c r="H272" i="64"/>
  <c r="H266" i="64"/>
  <c r="H265" i="64"/>
  <c r="H251" i="64"/>
  <c r="H240" i="64"/>
  <c r="H239" i="64"/>
  <c r="H236" i="64"/>
  <c r="H233" i="64"/>
  <c r="H206" i="64"/>
  <c r="H187" i="64"/>
  <c r="H172" i="64"/>
  <c r="H169" i="64"/>
  <c r="H164" i="64"/>
  <c r="H147" i="64"/>
  <c r="H143" i="64"/>
  <c r="H142" i="64"/>
  <c r="H128" i="64"/>
  <c r="H127" i="64"/>
  <c r="H125" i="64"/>
  <c r="H103" i="64"/>
  <c r="H101" i="64"/>
  <c r="H91" i="64"/>
  <c r="H88" i="64"/>
  <c r="H82" i="64"/>
  <c r="H81" i="64"/>
  <c r="H75" i="64"/>
  <c r="H71" i="64"/>
  <c r="H61" i="64"/>
  <c r="H55" i="64"/>
  <c r="H52" i="64"/>
  <c r="H48" i="64"/>
  <c r="H45" i="64"/>
  <c r="H26" i="64"/>
  <c r="H25" i="64"/>
  <c r="H20" i="64"/>
  <c r="B7" i="10"/>
  <c r="B12" i="10"/>
  <c r="B19" i="10"/>
  <c r="B46" i="10" s="1"/>
  <c r="B26" i="57"/>
  <c r="K2760" i="64" l="1"/>
  <c r="K2765" i="64"/>
  <c r="K2574" i="64"/>
  <c r="L2574" i="64" s="1"/>
  <c r="K2594" i="64"/>
  <c r="K2847" i="64"/>
  <c r="K2245" i="64"/>
  <c r="K2707" i="64"/>
  <c r="K2249" i="64"/>
  <c r="L2249" i="64" s="1"/>
  <c r="K2915" i="64"/>
  <c r="K2628" i="64"/>
  <c r="K2916" i="64"/>
  <c r="K2076" i="64"/>
  <c r="L2076" i="64" s="1"/>
  <c r="I2916" i="64"/>
  <c r="J2916" i="64" s="1"/>
  <c r="I2915" i="64"/>
  <c r="J2915" i="64" s="1"/>
  <c r="I2914" i="64"/>
  <c r="J2914" i="64" s="1"/>
  <c r="K2914" i="64" s="1"/>
  <c r="H2913" i="64"/>
  <c r="H2912" i="64"/>
  <c r="H2911" i="64"/>
  <c r="H2910" i="64"/>
  <c r="H2909" i="64"/>
  <c r="H2908" i="64"/>
  <c r="H2907" i="64"/>
  <c r="H2906" i="64"/>
  <c r="H2905" i="64"/>
  <c r="H2904" i="64"/>
  <c r="H2903" i="64"/>
  <c r="H2902" i="64"/>
  <c r="H2901" i="64"/>
  <c r="H2900" i="64"/>
  <c r="H2899" i="64"/>
  <c r="H2898" i="64"/>
  <c r="H2897" i="64"/>
  <c r="H2896" i="64"/>
  <c r="H2895" i="64"/>
  <c r="H2894" i="64"/>
  <c r="H2893" i="64"/>
  <c r="H2892" i="64"/>
  <c r="H2891" i="64"/>
  <c r="H2890" i="64"/>
  <c r="H2889" i="64"/>
  <c r="H2888" i="64"/>
  <c r="H2887" i="64"/>
  <c r="H2886" i="64"/>
  <c r="H2885" i="64"/>
  <c r="H2884" i="64"/>
  <c r="H2883" i="64"/>
  <c r="H2882" i="64"/>
  <c r="H2881" i="64"/>
  <c r="H2880" i="64"/>
  <c r="H2879" i="64"/>
  <c r="H2878" i="64"/>
  <c r="H2877" i="64"/>
  <c r="H2876" i="64"/>
  <c r="H2875" i="64"/>
  <c r="H2874" i="64"/>
  <c r="H2873" i="64"/>
  <c r="H2872" i="64"/>
  <c r="H2871" i="64"/>
  <c r="H2870" i="64"/>
  <c r="H2869" i="64"/>
  <c r="H2868" i="64"/>
  <c r="H2867" i="64"/>
  <c r="H2866" i="64"/>
  <c r="H2865" i="64"/>
  <c r="H2864" i="64"/>
  <c r="I2863" i="64"/>
  <c r="J2863" i="64" s="1"/>
  <c r="K2863" i="64" s="1"/>
  <c r="H2862" i="64"/>
  <c r="H2861" i="64"/>
  <c r="H2860" i="64"/>
  <c r="H2859" i="64"/>
  <c r="H2858" i="64"/>
  <c r="H2857" i="64"/>
  <c r="H2856" i="64"/>
  <c r="H2855" i="64"/>
  <c r="H2854" i="64"/>
  <c r="H2853" i="64"/>
  <c r="H2852" i="64"/>
  <c r="H2851" i="64"/>
  <c r="H2850" i="64"/>
  <c r="H2849" i="64"/>
  <c r="H2848" i="64"/>
  <c r="I2847" i="64"/>
  <c r="J2847" i="64" s="1"/>
  <c r="H2846" i="64"/>
  <c r="I2845" i="64"/>
  <c r="J2845" i="64" s="1"/>
  <c r="K2845" i="64" s="1"/>
  <c r="H2844" i="64"/>
  <c r="I2843" i="64"/>
  <c r="J2843" i="64" s="1"/>
  <c r="K2843" i="64" s="1"/>
  <c r="H2842" i="64"/>
  <c r="H2841" i="64"/>
  <c r="H2840" i="64"/>
  <c r="H2839" i="64"/>
  <c r="H2838" i="64"/>
  <c r="H2837" i="64"/>
  <c r="H2836" i="64"/>
  <c r="H2835" i="64"/>
  <c r="H2834" i="64"/>
  <c r="H2833" i="64"/>
  <c r="H2832" i="64"/>
  <c r="H2831" i="64"/>
  <c r="H2830" i="64"/>
  <c r="H2829" i="64"/>
  <c r="H2828" i="64"/>
  <c r="H2827" i="64"/>
  <c r="H2826" i="64"/>
  <c r="H2825" i="64"/>
  <c r="H2824" i="64"/>
  <c r="H2823" i="64"/>
  <c r="H2822" i="64"/>
  <c r="I2821" i="64"/>
  <c r="J2821" i="64" s="1"/>
  <c r="K2821" i="64" s="1"/>
  <c r="H2820" i="64"/>
  <c r="H2819" i="64"/>
  <c r="H2818" i="64"/>
  <c r="H2817" i="64"/>
  <c r="H2816" i="64"/>
  <c r="H2815" i="64"/>
  <c r="H2814" i="64"/>
  <c r="H2813" i="64"/>
  <c r="H2812" i="64"/>
  <c r="H2811" i="64"/>
  <c r="H2810" i="64"/>
  <c r="H2809" i="64"/>
  <c r="H2808" i="64"/>
  <c r="H2807" i="64"/>
  <c r="H2806" i="64"/>
  <c r="H2805" i="64"/>
  <c r="H2804" i="64"/>
  <c r="H2803" i="64"/>
  <c r="H2802" i="64"/>
  <c r="H2801" i="64"/>
  <c r="H2800" i="64"/>
  <c r="I2799" i="64"/>
  <c r="J2799" i="64" s="1"/>
  <c r="K2799" i="64" s="1"/>
  <c r="H2798" i="64"/>
  <c r="H2797" i="64"/>
  <c r="H2796" i="64"/>
  <c r="H2795" i="64"/>
  <c r="H2794" i="64"/>
  <c r="H2793" i="64"/>
  <c r="H2792" i="64"/>
  <c r="H2791" i="64"/>
  <c r="H2790" i="64"/>
  <c r="H2789" i="64"/>
  <c r="I2788" i="64"/>
  <c r="J2788" i="64" s="1"/>
  <c r="K2788" i="64" s="1"/>
  <c r="L2788" i="64" s="1"/>
  <c r="H2787" i="64"/>
  <c r="H2786" i="64"/>
  <c r="H2785" i="64"/>
  <c r="H2784" i="64"/>
  <c r="H2783" i="64"/>
  <c r="H2782" i="64"/>
  <c r="H2781" i="64"/>
  <c r="H2780" i="64"/>
  <c r="H2779" i="64"/>
  <c r="H2778" i="64"/>
  <c r="H2777" i="64"/>
  <c r="H2776" i="64"/>
  <c r="H2775" i="64"/>
  <c r="H2774" i="64"/>
  <c r="H2773" i="64"/>
  <c r="H2772" i="64"/>
  <c r="H2771" i="64"/>
  <c r="H2770" i="64"/>
  <c r="H2769" i="64"/>
  <c r="H2768" i="64"/>
  <c r="H2767" i="64"/>
  <c r="H2766" i="64"/>
  <c r="I2765" i="64"/>
  <c r="J2765" i="64" s="1"/>
  <c r="H2764" i="64"/>
  <c r="H2763" i="64"/>
  <c r="H2762" i="64"/>
  <c r="H2761" i="64"/>
  <c r="I2760" i="64"/>
  <c r="J2760" i="64" s="1"/>
  <c r="H2759" i="64"/>
  <c r="H2758" i="64"/>
  <c r="H2757" i="64"/>
  <c r="I2756" i="64"/>
  <c r="J2756" i="64" s="1"/>
  <c r="K2756" i="64" s="1"/>
  <c r="H2755" i="64"/>
  <c r="H2754" i="64"/>
  <c r="H2753" i="64"/>
  <c r="H2752" i="64"/>
  <c r="H2751" i="64"/>
  <c r="H2750" i="64"/>
  <c r="I2749" i="64"/>
  <c r="J2749" i="64" s="1"/>
  <c r="K2749" i="64" s="1"/>
  <c r="H2748" i="64"/>
  <c r="H2747" i="64"/>
  <c r="H2746" i="64"/>
  <c r="H2745" i="64"/>
  <c r="H2744" i="64"/>
  <c r="I2743" i="64"/>
  <c r="J2743" i="64" s="1"/>
  <c r="K2743" i="64" s="1"/>
  <c r="H2742" i="64"/>
  <c r="H2741" i="64"/>
  <c r="H2740" i="64"/>
  <c r="H2739" i="64"/>
  <c r="H2738" i="64"/>
  <c r="H2737" i="64"/>
  <c r="H2736" i="64"/>
  <c r="H2735" i="64"/>
  <c r="H2734" i="64"/>
  <c r="H2733" i="64"/>
  <c r="H2732" i="64"/>
  <c r="H2731" i="64"/>
  <c r="H2730" i="64"/>
  <c r="H2729" i="64"/>
  <c r="H2728" i="64"/>
  <c r="H2727" i="64"/>
  <c r="I2726" i="64"/>
  <c r="J2726" i="64" s="1"/>
  <c r="K2726" i="64" s="1"/>
  <c r="H2725" i="64"/>
  <c r="H2724" i="64"/>
  <c r="H2723" i="64"/>
  <c r="I2722" i="64"/>
  <c r="J2722" i="64" s="1"/>
  <c r="K2722" i="64" s="1"/>
  <c r="H2721" i="64"/>
  <c r="H2720" i="64"/>
  <c r="H2719" i="64"/>
  <c r="H2718" i="64"/>
  <c r="H2717" i="64"/>
  <c r="H2716" i="64"/>
  <c r="H2715" i="64"/>
  <c r="H2714" i="64"/>
  <c r="H2713" i="64"/>
  <c r="H2712" i="64"/>
  <c r="H2711" i="64"/>
  <c r="I2710" i="64"/>
  <c r="J2710" i="64" s="1"/>
  <c r="K2710" i="64" s="1"/>
  <c r="L2710" i="64" s="1"/>
  <c r="H2709" i="64"/>
  <c r="H2708" i="64"/>
  <c r="I2707" i="64"/>
  <c r="J2707" i="64" s="1"/>
  <c r="I2706" i="64"/>
  <c r="J2706" i="64" s="1"/>
  <c r="H2705" i="64"/>
  <c r="H2704" i="64"/>
  <c r="I2703" i="64"/>
  <c r="J2703" i="64" s="1"/>
  <c r="K2703" i="64" s="1"/>
  <c r="H2702" i="64"/>
  <c r="H2701" i="64"/>
  <c r="H2700" i="64"/>
  <c r="H2699" i="64"/>
  <c r="H2698" i="64"/>
  <c r="H2697" i="64"/>
  <c r="H2696" i="64"/>
  <c r="H2695" i="64"/>
  <c r="I2694" i="64"/>
  <c r="J2694" i="64" s="1"/>
  <c r="H2693" i="64"/>
  <c r="H2692" i="64"/>
  <c r="H2691" i="64"/>
  <c r="H2690" i="64"/>
  <c r="H2689" i="64"/>
  <c r="H2688" i="64"/>
  <c r="I2687" i="64"/>
  <c r="J2687" i="64" s="1"/>
  <c r="K2687" i="64" s="1"/>
  <c r="H2686" i="64"/>
  <c r="H2685" i="64"/>
  <c r="H2684" i="64"/>
  <c r="H2683" i="64"/>
  <c r="H2682" i="64"/>
  <c r="H2681" i="64"/>
  <c r="H2680" i="64"/>
  <c r="H2679" i="64"/>
  <c r="H2678" i="64"/>
  <c r="I2677" i="64"/>
  <c r="J2677" i="64" s="1"/>
  <c r="H2676" i="64"/>
  <c r="H2675" i="64"/>
  <c r="H2674" i="64"/>
  <c r="H2673" i="64"/>
  <c r="H2672" i="64"/>
  <c r="I2671" i="64"/>
  <c r="J2671" i="64" s="1"/>
  <c r="I2670" i="64"/>
  <c r="J2670" i="64" s="1"/>
  <c r="K2670" i="64" s="1"/>
  <c r="H2669" i="64"/>
  <c r="H2668" i="64"/>
  <c r="H2667" i="64"/>
  <c r="H2666" i="64"/>
  <c r="H2665" i="64"/>
  <c r="H2664" i="64"/>
  <c r="H2663" i="64"/>
  <c r="H2662" i="64"/>
  <c r="I2661" i="64"/>
  <c r="J2661" i="64" s="1"/>
  <c r="K2661" i="64" s="1"/>
  <c r="H2660" i="64"/>
  <c r="H2659" i="64"/>
  <c r="H2658" i="64"/>
  <c r="H2657" i="64"/>
  <c r="I2656" i="64"/>
  <c r="J2656" i="64" s="1"/>
  <c r="K2656" i="64" s="1"/>
  <c r="H2655" i="64"/>
  <c r="H2654" i="64"/>
  <c r="I2653" i="64"/>
  <c r="J2653" i="64" s="1"/>
  <c r="K2653" i="64" s="1"/>
  <c r="H2652" i="64"/>
  <c r="I2651" i="64"/>
  <c r="J2651" i="64" s="1"/>
  <c r="K2651" i="64" s="1"/>
  <c r="H2650" i="64"/>
  <c r="H2649" i="64"/>
  <c r="H2648" i="64"/>
  <c r="H2647" i="64"/>
  <c r="H2646" i="64"/>
  <c r="H2645" i="64"/>
  <c r="H2644" i="64"/>
  <c r="H2643" i="64"/>
  <c r="H2642" i="64"/>
  <c r="H2641" i="64"/>
  <c r="H2640" i="64"/>
  <c r="H2639" i="64"/>
  <c r="H2638" i="64"/>
  <c r="H2637" i="64"/>
  <c r="H2636" i="64"/>
  <c r="H2635" i="64"/>
  <c r="H2634" i="64"/>
  <c r="H2633" i="64"/>
  <c r="I2632" i="64"/>
  <c r="J2632" i="64" s="1"/>
  <c r="K2632" i="64" s="1"/>
  <c r="I2631" i="64"/>
  <c r="J2631" i="64" s="1"/>
  <c r="K2631" i="64" s="1"/>
  <c r="H2630" i="64"/>
  <c r="H2629" i="64"/>
  <c r="I2628" i="64"/>
  <c r="J2628" i="64" s="1"/>
  <c r="H2627" i="64"/>
  <c r="H2626" i="64"/>
  <c r="H2625" i="64"/>
  <c r="H2624" i="64"/>
  <c r="I2623" i="64"/>
  <c r="J2623" i="64" s="1"/>
  <c r="K2623" i="64" s="1"/>
  <c r="H2622" i="64"/>
  <c r="H2621" i="64"/>
  <c r="H2620" i="64"/>
  <c r="H2619" i="64"/>
  <c r="H2618" i="64"/>
  <c r="I2617" i="64"/>
  <c r="J2617" i="64" s="1"/>
  <c r="H2616" i="64"/>
  <c r="H2615" i="64"/>
  <c r="H2614" i="64"/>
  <c r="H2613" i="64"/>
  <c r="H2612" i="64"/>
  <c r="H2611" i="64"/>
  <c r="H2610" i="64"/>
  <c r="H2609" i="64"/>
  <c r="H2608" i="64"/>
  <c r="H2607" i="64"/>
  <c r="H2606" i="64"/>
  <c r="I2605" i="64"/>
  <c r="J2605" i="64" s="1"/>
  <c r="K2605" i="64" s="1"/>
  <c r="I2604" i="64"/>
  <c r="J2604" i="64" s="1"/>
  <c r="K2604" i="64" s="1"/>
  <c r="H2603" i="64"/>
  <c r="H2602" i="64"/>
  <c r="H2601" i="64"/>
  <c r="H2600" i="64"/>
  <c r="H2599" i="64"/>
  <c r="H2598" i="64"/>
  <c r="H2597" i="64"/>
  <c r="H2596" i="64"/>
  <c r="H2595" i="64"/>
  <c r="I2594" i="64"/>
  <c r="J2594" i="64" s="1"/>
  <c r="H2593" i="64"/>
  <c r="H2592" i="64"/>
  <c r="H2591" i="64"/>
  <c r="H2590" i="64"/>
  <c r="H2589" i="64"/>
  <c r="H2588" i="64"/>
  <c r="H2587" i="64"/>
  <c r="H2586" i="64"/>
  <c r="H2585" i="64"/>
  <c r="H2584" i="64"/>
  <c r="H2583" i="64"/>
  <c r="I2582" i="64"/>
  <c r="J2582" i="64" s="1"/>
  <c r="K2582" i="64" s="1"/>
  <c r="H2581" i="64"/>
  <c r="H2580" i="64"/>
  <c r="H2579" i="64"/>
  <c r="H2578" i="64"/>
  <c r="H2577" i="64"/>
  <c r="H2576" i="64"/>
  <c r="H2575" i="64"/>
  <c r="I2574" i="64"/>
  <c r="J2574" i="64" s="1"/>
  <c r="H2573" i="64"/>
  <c r="H2572" i="64"/>
  <c r="H2571" i="64"/>
  <c r="H2570" i="64"/>
  <c r="H2569" i="64"/>
  <c r="H2568" i="64"/>
  <c r="H2567" i="64"/>
  <c r="H2566" i="64"/>
  <c r="H2565" i="64"/>
  <c r="H2564" i="64"/>
  <c r="H2563" i="64"/>
  <c r="H2562" i="64"/>
  <c r="H2561" i="64"/>
  <c r="I2560" i="64"/>
  <c r="J2560" i="64" s="1"/>
  <c r="K2560" i="64" s="1"/>
  <c r="L2560" i="64" s="1"/>
  <c r="H2559" i="64"/>
  <c r="H2558" i="64"/>
  <c r="H2557" i="64"/>
  <c r="H2556" i="64"/>
  <c r="H2555" i="64"/>
  <c r="I2554" i="64"/>
  <c r="J2554" i="64" s="1"/>
  <c r="I2553" i="64"/>
  <c r="J2553" i="64" s="1"/>
  <c r="K2553" i="64" s="1"/>
  <c r="H2552" i="64"/>
  <c r="I2551" i="64"/>
  <c r="J2551" i="64" s="1"/>
  <c r="K2551" i="64" s="1"/>
  <c r="H2550" i="64"/>
  <c r="H2549" i="64"/>
  <c r="H2548" i="64"/>
  <c r="H2547" i="64"/>
  <c r="H2546" i="64"/>
  <c r="H2545" i="64"/>
  <c r="H2544" i="64"/>
  <c r="H2543" i="64"/>
  <c r="H2542" i="64"/>
  <c r="H2541" i="64"/>
  <c r="H2540" i="64"/>
  <c r="H2539" i="64"/>
  <c r="H2538" i="64"/>
  <c r="H2537" i="64"/>
  <c r="H2536" i="64"/>
  <c r="H2535" i="64"/>
  <c r="H2534" i="64"/>
  <c r="H2533" i="64"/>
  <c r="H2532" i="64"/>
  <c r="H2531" i="64"/>
  <c r="H2530" i="64"/>
  <c r="H2529" i="64"/>
  <c r="H2528" i="64"/>
  <c r="H2527" i="64"/>
  <c r="I2526" i="64"/>
  <c r="J2526" i="64" s="1"/>
  <c r="K2526" i="64" s="1"/>
  <c r="H2525" i="64"/>
  <c r="H2524" i="64"/>
  <c r="H2523" i="64"/>
  <c r="H2522" i="64"/>
  <c r="H2521" i="64"/>
  <c r="H2520" i="64"/>
  <c r="H2519" i="64"/>
  <c r="H2518" i="64"/>
  <c r="H2517" i="64"/>
  <c r="H2516" i="64"/>
  <c r="H2515" i="64"/>
  <c r="H2514" i="64"/>
  <c r="H2513" i="64"/>
  <c r="H2512" i="64"/>
  <c r="H2511" i="64"/>
  <c r="H2510" i="64"/>
  <c r="H2509" i="64"/>
  <c r="H2508" i="64"/>
  <c r="H2507" i="64"/>
  <c r="H2506" i="64"/>
  <c r="H2505" i="64"/>
  <c r="H2504" i="64"/>
  <c r="H2503" i="64"/>
  <c r="H2502" i="64"/>
  <c r="H2501" i="64"/>
  <c r="H2500" i="64"/>
  <c r="H2499" i="64"/>
  <c r="H2498" i="64"/>
  <c r="H2497" i="64"/>
  <c r="H2496" i="64"/>
  <c r="H2495" i="64"/>
  <c r="H2494" i="64"/>
  <c r="I2493" i="64"/>
  <c r="J2493" i="64" s="1"/>
  <c r="K2493" i="64" s="1"/>
  <c r="H2492" i="64"/>
  <c r="H2491" i="64"/>
  <c r="H2490" i="64"/>
  <c r="H2489" i="64"/>
  <c r="H2488" i="64"/>
  <c r="H2487" i="64"/>
  <c r="H2486" i="64"/>
  <c r="H2485" i="64"/>
  <c r="H2484" i="64"/>
  <c r="H2483" i="64"/>
  <c r="H2482" i="64"/>
  <c r="H2481" i="64"/>
  <c r="H2480" i="64"/>
  <c r="I2479" i="64"/>
  <c r="J2479" i="64" s="1"/>
  <c r="K2479" i="64" s="1"/>
  <c r="H2478" i="64"/>
  <c r="H2477" i="64"/>
  <c r="H2476" i="64"/>
  <c r="H2475" i="64"/>
  <c r="H2474" i="64"/>
  <c r="H2473" i="64"/>
  <c r="H2472" i="64"/>
  <c r="H2471" i="64"/>
  <c r="H2470" i="64"/>
  <c r="H2469" i="64"/>
  <c r="I2468" i="64"/>
  <c r="J2468" i="64" s="1"/>
  <c r="K2468" i="64" s="1"/>
  <c r="H2467" i="64"/>
  <c r="H2466" i="64"/>
  <c r="H2465" i="64"/>
  <c r="H2464" i="64"/>
  <c r="I2463" i="64"/>
  <c r="J2463" i="64" s="1"/>
  <c r="K2463" i="64" s="1"/>
  <c r="L2463" i="64" s="1"/>
  <c r="H2462" i="64"/>
  <c r="H2461" i="64"/>
  <c r="H2460" i="64"/>
  <c r="H2459" i="64"/>
  <c r="H2458" i="64"/>
  <c r="H2457" i="64"/>
  <c r="H2456" i="64"/>
  <c r="H2455" i="64"/>
  <c r="H2454" i="64"/>
  <c r="H2453" i="64"/>
  <c r="H2452" i="64"/>
  <c r="H2451" i="64"/>
  <c r="H2450" i="64"/>
  <c r="H2449" i="64"/>
  <c r="H2448" i="64"/>
  <c r="H2447" i="64"/>
  <c r="H2446" i="64"/>
  <c r="H2445" i="64"/>
  <c r="H2444" i="64"/>
  <c r="H2443" i="64"/>
  <c r="H2442" i="64"/>
  <c r="H2441" i="64"/>
  <c r="H2440" i="64"/>
  <c r="H2439" i="64"/>
  <c r="H2438" i="64"/>
  <c r="H2437" i="64"/>
  <c r="H2436" i="64"/>
  <c r="H2435" i="64"/>
  <c r="H2434" i="64"/>
  <c r="H2433" i="64"/>
  <c r="H2432" i="64"/>
  <c r="H2431" i="64"/>
  <c r="I2430" i="64"/>
  <c r="J2430" i="64" s="1"/>
  <c r="H2429" i="64"/>
  <c r="H2428" i="64"/>
  <c r="H2427" i="64"/>
  <c r="H2426" i="64"/>
  <c r="H2425" i="64"/>
  <c r="H2424" i="64"/>
  <c r="H2423" i="64"/>
  <c r="H2422" i="64"/>
  <c r="H2421" i="64"/>
  <c r="H2420" i="64"/>
  <c r="H2419" i="64"/>
  <c r="H2418" i="64"/>
  <c r="H2417" i="64"/>
  <c r="H2416" i="64"/>
  <c r="H2415" i="64"/>
  <c r="H2414" i="64"/>
  <c r="H2413" i="64"/>
  <c r="H2412" i="64"/>
  <c r="H2411" i="64"/>
  <c r="H2410" i="64"/>
  <c r="H2409" i="64"/>
  <c r="H2408" i="64"/>
  <c r="H2407" i="64"/>
  <c r="H2406" i="64"/>
  <c r="H2405" i="64"/>
  <c r="H2404" i="64"/>
  <c r="H2403" i="64"/>
  <c r="H2402" i="64"/>
  <c r="H2401" i="64"/>
  <c r="H2400" i="64"/>
  <c r="H2399" i="64"/>
  <c r="H2398" i="64"/>
  <c r="I2397" i="64"/>
  <c r="J2397" i="64" s="1"/>
  <c r="K2397" i="64" s="1"/>
  <c r="H2396" i="64"/>
  <c r="H2395" i="64"/>
  <c r="H2394" i="64"/>
  <c r="H2393" i="64"/>
  <c r="H2392" i="64"/>
  <c r="H2391" i="64"/>
  <c r="H2390" i="64"/>
  <c r="H2389" i="64"/>
  <c r="H2388" i="64"/>
  <c r="H2387" i="64"/>
  <c r="H2386" i="64"/>
  <c r="H2385" i="64"/>
  <c r="H2384" i="64"/>
  <c r="H2383" i="64"/>
  <c r="H2382" i="64"/>
  <c r="I2381" i="64"/>
  <c r="J2381" i="64" s="1"/>
  <c r="K2381" i="64" s="1"/>
  <c r="H2380" i="64"/>
  <c r="H2379" i="64"/>
  <c r="H2378" i="64"/>
  <c r="H2377" i="64"/>
  <c r="H2376" i="64"/>
  <c r="H2375" i="64"/>
  <c r="H2374" i="64"/>
  <c r="H2373" i="64"/>
  <c r="H2372" i="64"/>
  <c r="H2371" i="64"/>
  <c r="H2370" i="64"/>
  <c r="H2369" i="64"/>
  <c r="H2368" i="64"/>
  <c r="I2367" i="64"/>
  <c r="J2367" i="64" s="1"/>
  <c r="K2367" i="64" s="1"/>
  <c r="H2366" i="64"/>
  <c r="I2365" i="64"/>
  <c r="J2365" i="64" s="1"/>
  <c r="K2365" i="64" s="1"/>
  <c r="H2364" i="64"/>
  <c r="H2363" i="64"/>
  <c r="H2362" i="64"/>
  <c r="I2361" i="64"/>
  <c r="J2361" i="64" s="1"/>
  <c r="K2361" i="64" s="1"/>
  <c r="L2361" i="64" s="1"/>
  <c r="H2360" i="64"/>
  <c r="H2359" i="64"/>
  <c r="H2358" i="64"/>
  <c r="H2357" i="64"/>
  <c r="H2356" i="64"/>
  <c r="H2355" i="64"/>
  <c r="I2354" i="64"/>
  <c r="J2354" i="64" s="1"/>
  <c r="K2354" i="64" s="1"/>
  <c r="H2353" i="64"/>
  <c r="H2352" i="64"/>
  <c r="H2351" i="64"/>
  <c r="H2350" i="64"/>
  <c r="H2349" i="64"/>
  <c r="H2348" i="64"/>
  <c r="H2347" i="64"/>
  <c r="H2346" i="64"/>
  <c r="H2345" i="64"/>
  <c r="H2344" i="64"/>
  <c r="I2343" i="64"/>
  <c r="J2343" i="64" s="1"/>
  <c r="K2343" i="64" s="1"/>
  <c r="H2342" i="64"/>
  <c r="H2341" i="64"/>
  <c r="H2340" i="64"/>
  <c r="H2339" i="64"/>
  <c r="H2338" i="64"/>
  <c r="H2337" i="64"/>
  <c r="H2336" i="64"/>
  <c r="H2335" i="64"/>
  <c r="H2334" i="64"/>
  <c r="H2333" i="64"/>
  <c r="H2332" i="64"/>
  <c r="H2331" i="64"/>
  <c r="H2330" i="64"/>
  <c r="H2329" i="64"/>
  <c r="H2328" i="64"/>
  <c r="H2327" i="64"/>
  <c r="H2326" i="64"/>
  <c r="H2325" i="64"/>
  <c r="H2324" i="64"/>
  <c r="H2323" i="64"/>
  <c r="H2322" i="64"/>
  <c r="H2321" i="64"/>
  <c r="I2320" i="64"/>
  <c r="J2320" i="64" s="1"/>
  <c r="K2320" i="64" s="1"/>
  <c r="H2319" i="64"/>
  <c r="H2318" i="64"/>
  <c r="H2317" i="64"/>
  <c r="I2316" i="64"/>
  <c r="J2316" i="64" s="1"/>
  <c r="K2316" i="64" s="1"/>
  <c r="L2316" i="64" s="1"/>
  <c r="H2315" i="64"/>
  <c r="H2314" i="64"/>
  <c r="H2313" i="64"/>
  <c r="H2312" i="64"/>
  <c r="H2311" i="64"/>
  <c r="H2310" i="64"/>
  <c r="H2309" i="64"/>
  <c r="H2308" i="64"/>
  <c r="H2307" i="64"/>
  <c r="H2306" i="64"/>
  <c r="H2305" i="64"/>
  <c r="H2304" i="64"/>
  <c r="H2303" i="64"/>
  <c r="H2302" i="64"/>
  <c r="H2301" i="64"/>
  <c r="I2300" i="64"/>
  <c r="J2300" i="64" s="1"/>
  <c r="K2300" i="64" s="1"/>
  <c r="H2299" i="64"/>
  <c r="H2298" i="64"/>
  <c r="H2297" i="64"/>
  <c r="H2296" i="64"/>
  <c r="H2295" i="64"/>
  <c r="H2294" i="64"/>
  <c r="H2293" i="64"/>
  <c r="H2292" i="64"/>
  <c r="I2291" i="64"/>
  <c r="J2291" i="64" s="1"/>
  <c r="K2291" i="64" s="1"/>
  <c r="H2290" i="64"/>
  <c r="H2289" i="64"/>
  <c r="H2288" i="64"/>
  <c r="I2287" i="64"/>
  <c r="J2287" i="64" s="1"/>
  <c r="K2287" i="64" s="1"/>
  <c r="L2287" i="64" s="1"/>
  <c r="H2286" i="64"/>
  <c r="H2285" i="64"/>
  <c r="H2284" i="64"/>
  <c r="H2283" i="64"/>
  <c r="H2282" i="64"/>
  <c r="H2281" i="64"/>
  <c r="H2280" i="64"/>
  <c r="H2279" i="64"/>
  <c r="H2278" i="64"/>
  <c r="H2277" i="64"/>
  <c r="H2276" i="64"/>
  <c r="H2275" i="64"/>
  <c r="H2274" i="64"/>
  <c r="H2273" i="64"/>
  <c r="H2272" i="64"/>
  <c r="H2271" i="64"/>
  <c r="I2270" i="64"/>
  <c r="J2270" i="64" s="1"/>
  <c r="K2270" i="64" s="1"/>
  <c r="I2269" i="64"/>
  <c r="J2269" i="64" s="1"/>
  <c r="K2269" i="64" s="1"/>
  <c r="H2268" i="64"/>
  <c r="H2267" i="64"/>
  <c r="H2266" i="64"/>
  <c r="H2265" i="64"/>
  <c r="H2264" i="64"/>
  <c r="H2263" i="64"/>
  <c r="H2262" i="64"/>
  <c r="H2261" i="64"/>
  <c r="H2260" i="64"/>
  <c r="H2259" i="64"/>
  <c r="H2258" i="64"/>
  <c r="H2257" i="64"/>
  <c r="H2256" i="64"/>
  <c r="H2255" i="64"/>
  <c r="H2254" i="64"/>
  <c r="H2253" i="64"/>
  <c r="I2252" i="64"/>
  <c r="J2252" i="64" s="1"/>
  <c r="K2252" i="64" s="1"/>
  <c r="H2251" i="64"/>
  <c r="H2250" i="64"/>
  <c r="I2249" i="64"/>
  <c r="J2249" i="64" s="1"/>
  <c r="H2248" i="64"/>
  <c r="H2247" i="64"/>
  <c r="H2246" i="64"/>
  <c r="I2245" i="64"/>
  <c r="J2245" i="64" s="1"/>
  <c r="H2244" i="64"/>
  <c r="H2243" i="64"/>
  <c r="H2242" i="64"/>
  <c r="H2241" i="64"/>
  <c r="H2240" i="64"/>
  <c r="H2239" i="64"/>
  <c r="H2238" i="64"/>
  <c r="H2237" i="64"/>
  <c r="H2236" i="64"/>
  <c r="H2235" i="64"/>
  <c r="H2234" i="64"/>
  <c r="H2233" i="64"/>
  <c r="H2232" i="64"/>
  <c r="H2231" i="64"/>
  <c r="L2230" i="64"/>
  <c r="H2229" i="64"/>
  <c r="H2228" i="64"/>
  <c r="H2227" i="64"/>
  <c r="H2226" i="64"/>
  <c r="H2225" i="64"/>
  <c r="H2224" i="64"/>
  <c r="H2223" i="64"/>
  <c r="H2222" i="64"/>
  <c r="H2221" i="64"/>
  <c r="H2220" i="64"/>
  <c r="H2219" i="64"/>
  <c r="H2218" i="64"/>
  <c r="H2217" i="64"/>
  <c r="H2216" i="64"/>
  <c r="H2215" i="64"/>
  <c r="H2214" i="64"/>
  <c r="H2213" i="64"/>
  <c r="H2212" i="64"/>
  <c r="H2211" i="64"/>
  <c r="H2210" i="64"/>
  <c r="H2209" i="64"/>
  <c r="H2208" i="64"/>
  <c r="H2207" i="64"/>
  <c r="H2206" i="64"/>
  <c r="H2205" i="64"/>
  <c r="H2204" i="64"/>
  <c r="H2203" i="64"/>
  <c r="H2202" i="64"/>
  <c r="H2201" i="64"/>
  <c r="I2200" i="64"/>
  <c r="J2200" i="64" s="1"/>
  <c r="K2200" i="64" s="1"/>
  <c r="H2199" i="64"/>
  <c r="H2198" i="64"/>
  <c r="H2197" i="64"/>
  <c r="H2196" i="64"/>
  <c r="H2195" i="64"/>
  <c r="H2194" i="64"/>
  <c r="H2193" i="64"/>
  <c r="H2192" i="64"/>
  <c r="H2191" i="64"/>
  <c r="H2190" i="64"/>
  <c r="H2189" i="64"/>
  <c r="H2188" i="64"/>
  <c r="H2187" i="64"/>
  <c r="H2186" i="64"/>
  <c r="H2185" i="64"/>
  <c r="H2184" i="64"/>
  <c r="H2183" i="64"/>
  <c r="H2182" i="64"/>
  <c r="H2181" i="64"/>
  <c r="H2180" i="64"/>
  <c r="H2179" i="64"/>
  <c r="H2178" i="64"/>
  <c r="H2177" i="64"/>
  <c r="H2176" i="64"/>
  <c r="H2175" i="64"/>
  <c r="H2174" i="64"/>
  <c r="H2173" i="64"/>
  <c r="H2172" i="64"/>
  <c r="H2171" i="64"/>
  <c r="I2170" i="64"/>
  <c r="J2170" i="64" s="1"/>
  <c r="K2170" i="64" s="1"/>
  <c r="H2169" i="64"/>
  <c r="H2168" i="64"/>
  <c r="H2167" i="64"/>
  <c r="I2166" i="64"/>
  <c r="J2166" i="64" s="1"/>
  <c r="K2166" i="64" s="1"/>
  <c r="H2165" i="64"/>
  <c r="H2164" i="64"/>
  <c r="H2163" i="64"/>
  <c r="I2162" i="64"/>
  <c r="J2162" i="64" s="1"/>
  <c r="K2162" i="64" s="1"/>
  <c r="L2162" i="64" s="1"/>
  <c r="H2161" i="64"/>
  <c r="H2160" i="64"/>
  <c r="H2159" i="64"/>
  <c r="H2158" i="64"/>
  <c r="H2157" i="64"/>
  <c r="H2156" i="64"/>
  <c r="H2155" i="64"/>
  <c r="H2154" i="64"/>
  <c r="H2153" i="64"/>
  <c r="H2152" i="64"/>
  <c r="H2151" i="64"/>
  <c r="H2150" i="64"/>
  <c r="H2149" i="64"/>
  <c r="H2148" i="64"/>
  <c r="H2147" i="64"/>
  <c r="H2146" i="64"/>
  <c r="H2145" i="64"/>
  <c r="I2144" i="64"/>
  <c r="J2144" i="64" s="1"/>
  <c r="K2144" i="64" s="1"/>
  <c r="H2143" i="64"/>
  <c r="H2142" i="64"/>
  <c r="I2141" i="64"/>
  <c r="J2141" i="64" s="1"/>
  <c r="K2141" i="64" s="1"/>
  <c r="H2140" i="64"/>
  <c r="H2139" i="64"/>
  <c r="H2138" i="64"/>
  <c r="H2137" i="64"/>
  <c r="H2136" i="64"/>
  <c r="H2135" i="64"/>
  <c r="H2134" i="64"/>
  <c r="H2133" i="64"/>
  <c r="H2132" i="64"/>
  <c r="H2131" i="64"/>
  <c r="H2130" i="64"/>
  <c r="H2129" i="64"/>
  <c r="I2128" i="64"/>
  <c r="J2128" i="64" s="1"/>
  <c r="K2128" i="64" s="1"/>
  <c r="H2127" i="64"/>
  <c r="H2126" i="64"/>
  <c r="H2125" i="64"/>
  <c r="H2124" i="64"/>
  <c r="H2123" i="64"/>
  <c r="H2122" i="64"/>
  <c r="H2121" i="64"/>
  <c r="H2120" i="64"/>
  <c r="H2119" i="64"/>
  <c r="H2118" i="64"/>
  <c r="H2117" i="64"/>
  <c r="H2116" i="64"/>
  <c r="H2115" i="64"/>
  <c r="H2114" i="64"/>
  <c r="H2113" i="64"/>
  <c r="H2112" i="64"/>
  <c r="H2111" i="64"/>
  <c r="H2110" i="64"/>
  <c r="H2109" i="64"/>
  <c r="H2108" i="64"/>
  <c r="H2107" i="64"/>
  <c r="H2106" i="64"/>
  <c r="H2105" i="64"/>
  <c r="H2104" i="64"/>
  <c r="H2103" i="64"/>
  <c r="I2102" i="64"/>
  <c r="J2102" i="64" s="1"/>
  <c r="K2102" i="64" s="1"/>
  <c r="H2101" i="64"/>
  <c r="H2100" i="64"/>
  <c r="H2099" i="64"/>
  <c r="H2098" i="64"/>
  <c r="H2097" i="64"/>
  <c r="H2096" i="64"/>
  <c r="H2095" i="64"/>
  <c r="H2094" i="64"/>
  <c r="H2093" i="64"/>
  <c r="H2092" i="64"/>
  <c r="H2091" i="64"/>
  <c r="H2090" i="64"/>
  <c r="H2089" i="64"/>
  <c r="H2088" i="64"/>
  <c r="I2087" i="64"/>
  <c r="J2087" i="64" s="1"/>
  <c r="K2087" i="64" s="1"/>
  <c r="L2087" i="64" s="1"/>
  <c r="H2086" i="64"/>
  <c r="H2085" i="64"/>
  <c r="H2084" i="64"/>
  <c r="H2083" i="64"/>
  <c r="H2082" i="64"/>
  <c r="H2081" i="64"/>
  <c r="H2080" i="64"/>
  <c r="H2079" i="64"/>
  <c r="H2078" i="64"/>
  <c r="H2077" i="64"/>
  <c r="I2076" i="64"/>
  <c r="J2076" i="64" s="1"/>
  <c r="I2075" i="64"/>
  <c r="J2075" i="64" s="1"/>
  <c r="H2074" i="64"/>
  <c r="H2073" i="64"/>
  <c r="H2072" i="64"/>
  <c r="H2071" i="64"/>
  <c r="H2070" i="64"/>
  <c r="I2069" i="64"/>
  <c r="J2069" i="64" s="1"/>
  <c r="K2069" i="64" s="1"/>
  <c r="H2068" i="64"/>
  <c r="H2067" i="64"/>
  <c r="H2066" i="64"/>
  <c r="H2065" i="64"/>
  <c r="H2064" i="64"/>
  <c r="H2063" i="64"/>
  <c r="H2062" i="64"/>
  <c r="H2061" i="64"/>
  <c r="H2060" i="64"/>
  <c r="H2059" i="64"/>
  <c r="H2058" i="64"/>
  <c r="H2057" i="64"/>
  <c r="H2056" i="64"/>
  <c r="H2055" i="64"/>
  <c r="H2054" i="64"/>
  <c r="H2053" i="64"/>
  <c r="H2052" i="64"/>
  <c r="H2051" i="64"/>
  <c r="I2050" i="64"/>
  <c r="J2050" i="64" s="1"/>
  <c r="K2050" i="64" s="1"/>
  <c r="H2049" i="64"/>
  <c r="H2048" i="64"/>
  <c r="H2047" i="64"/>
  <c r="H2046" i="64"/>
  <c r="H2045" i="64"/>
  <c r="H2044" i="64"/>
  <c r="H2043" i="64"/>
  <c r="H2042" i="64"/>
  <c r="I2041" i="64"/>
  <c r="J2041" i="64" s="1"/>
  <c r="K2041" i="64" s="1"/>
  <c r="H2040" i="64"/>
  <c r="H2039" i="64"/>
  <c r="I2038" i="64"/>
  <c r="J2038" i="64" s="1"/>
  <c r="K2038" i="64" s="1"/>
  <c r="H2037" i="64"/>
  <c r="H2036" i="64"/>
  <c r="H2035" i="64"/>
  <c r="H2034" i="64"/>
  <c r="H2033" i="64"/>
  <c r="H2032" i="64"/>
  <c r="H2031" i="64"/>
  <c r="H2030" i="64"/>
  <c r="H2029" i="64"/>
  <c r="H2028" i="64"/>
  <c r="H2027" i="64"/>
  <c r="H2026" i="64"/>
  <c r="H2025" i="64"/>
  <c r="H2024" i="64"/>
  <c r="H2023" i="64"/>
  <c r="H2022" i="64"/>
  <c r="H2021" i="64"/>
  <c r="H2020" i="64"/>
  <c r="H2019" i="64"/>
  <c r="H2018" i="64"/>
  <c r="H2017" i="64"/>
  <c r="H2016" i="64"/>
  <c r="H2015" i="64"/>
  <c r="H2014" i="64"/>
  <c r="H2013" i="64"/>
  <c r="H2012" i="64"/>
  <c r="H2011" i="64"/>
  <c r="H2010" i="64"/>
  <c r="H2009" i="64"/>
  <c r="H2008" i="64"/>
  <c r="H2007" i="64"/>
  <c r="H2006" i="64"/>
  <c r="H2005" i="64"/>
  <c r="H2004" i="64"/>
  <c r="H2003" i="64"/>
  <c r="H2002" i="64"/>
  <c r="H2001" i="64"/>
  <c r="H2000" i="64"/>
  <c r="H1999" i="64"/>
  <c r="H1998" i="64"/>
  <c r="H1997" i="64"/>
  <c r="H1996" i="64"/>
  <c r="H1995" i="64"/>
  <c r="H1994" i="64"/>
  <c r="H1993" i="64"/>
  <c r="I1992" i="64"/>
  <c r="J1992" i="64" s="1"/>
  <c r="H1991" i="64"/>
  <c r="H1990" i="64"/>
  <c r="H1989" i="64"/>
  <c r="H1988" i="64"/>
  <c r="I1987" i="64"/>
  <c r="J1987" i="64" s="1"/>
  <c r="K1987" i="64" s="1"/>
  <c r="H1986" i="64"/>
  <c r="H1985" i="64"/>
  <c r="H1984" i="64"/>
  <c r="H1983" i="64"/>
  <c r="H1982" i="64"/>
  <c r="H1981" i="64"/>
  <c r="H1980" i="64"/>
  <c r="H1979" i="64"/>
  <c r="H1978" i="64"/>
  <c r="H1977" i="64"/>
  <c r="H1976" i="64"/>
  <c r="I1975" i="64"/>
  <c r="J1975" i="64" s="1"/>
  <c r="K1975" i="64" s="1"/>
  <c r="H1974" i="64"/>
  <c r="H1973" i="64"/>
  <c r="H1972" i="64"/>
  <c r="H1971" i="64"/>
  <c r="H1970" i="64"/>
  <c r="H1969" i="64"/>
  <c r="H1968" i="64"/>
  <c r="H1967" i="64"/>
  <c r="H1966" i="64"/>
  <c r="H1965" i="64"/>
  <c r="H1964" i="64"/>
  <c r="H1963" i="64"/>
  <c r="H1962" i="64"/>
  <c r="H1961" i="64"/>
  <c r="H1960" i="64"/>
  <c r="H1959" i="64"/>
  <c r="H1958" i="64"/>
  <c r="H1957" i="64"/>
  <c r="I1956" i="64"/>
  <c r="J1956" i="64" s="1"/>
  <c r="K1956" i="64" s="1"/>
  <c r="I1955" i="64"/>
  <c r="J1955" i="64" s="1"/>
  <c r="I1954" i="64"/>
  <c r="J1954" i="64" s="1"/>
  <c r="K1954" i="64" s="1"/>
  <c r="H1953" i="64"/>
  <c r="H1952" i="64"/>
  <c r="H1951" i="64"/>
  <c r="H1950" i="64"/>
  <c r="I1949" i="64"/>
  <c r="J1949" i="64" s="1"/>
  <c r="K1949" i="64" s="1"/>
  <c r="H1948" i="64"/>
  <c r="H1947" i="64"/>
  <c r="H1946" i="64"/>
  <c r="H1945" i="64"/>
  <c r="H1944" i="64"/>
  <c r="H1943" i="64"/>
  <c r="H1942" i="64"/>
  <c r="H1941" i="64"/>
  <c r="H1940" i="64"/>
  <c r="H1939" i="64"/>
  <c r="H1938" i="64"/>
  <c r="H1937" i="64"/>
  <c r="H1936" i="64"/>
  <c r="H1935" i="64"/>
  <c r="H1934" i="64"/>
  <c r="H1933" i="64"/>
  <c r="H1932" i="64"/>
  <c r="I1931" i="64"/>
  <c r="J1931" i="64" s="1"/>
  <c r="K1931" i="64" s="1"/>
  <c r="H1930" i="64"/>
  <c r="I1929" i="64"/>
  <c r="J1929" i="64" s="1"/>
  <c r="H1928" i="64"/>
  <c r="H1927" i="64"/>
  <c r="H1926" i="64"/>
  <c r="H1925" i="64"/>
  <c r="H1924" i="64"/>
  <c r="H1923" i="64"/>
  <c r="H1922" i="64"/>
  <c r="I1921" i="64"/>
  <c r="J1921" i="64" s="1"/>
  <c r="K1921" i="64" s="1"/>
  <c r="I1920" i="64"/>
  <c r="J1920" i="64" s="1"/>
  <c r="K1920" i="64" s="1"/>
  <c r="L1920" i="64" s="1"/>
  <c r="H1919" i="64"/>
  <c r="H1918" i="64"/>
  <c r="H1917" i="64"/>
  <c r="H1916" i="64"/>
  <c r="H1915" i="64"/>
  <c r="H1914" i="64"/>
  <c r="I1913" i="64"/>
  <c r="J1913" i="64" s="1"/>
  <c r="K1913" i="64" s="1"/>
  <c r="H1912" i="64"/>
  <c r="H1911" i="64"/>
  <c r="I1910" i="64"/>
  <c r="J1910" i="64" s="1"/>
  <c r="H1909" i="64"/>
  <c r="H1908" i="64"/>
  <c r="I1907" i="64"/>
  <c r="J1907" i="64" s="1"/>
  <c r="H1906" i="64"/>
  <c r="H1905" i="64"/>
  <c r="I1904" i="64"/>
  <c r="J1904" i="64" s="1"/>
  <c r="K1904" i="64" s="1"/>
  <c r="L1904" i="64"/>
  <c r="H1903" i="64"/>
  <c r="H1902" i="64"/>
  <c r="H1901" i="64"/>
  <c r="H1900" i="64"/>
  <c r="H1899" i="64"/>
  <c r="H1898" i="64"/>
  <c r="H1897" i="64"/>
  <c r="H1896" i="64"/>
  <c r="H1895" i="64"/>
  <c r="H1894" i="64"/>
  <c r="H1893" i="64"/>
  <c r="H1892" i="64"/>
  <c r="H1891" i="64"/>
  <c r="H1890" i="64"/>
  <c r="H1889" i="64"/>
  <c r="H1888" i="64"/>
  <c r="H1887" i="64"/>
  <c r="H1886" i="64"/>
  <c r="H1885" i="64"/>
  <c r="H1884" i="64"/>
  <c r="H1883" i="64"/>
  <c r="H1882" i="64"/>
  <c r="H1881" i="64"/>
  <c r="H1880" i="64"/>
  <c r="H1879" i="64"/>
  <c r="H1878" i="64"/>
  <c r="H1877" i="64"/>
  <c r="H1876" i="64"/>
  <c r="H1875" i="64"/>
  <c r="H1874" i="64"/>
  <c r="H1873" i="64"/>
  <c r="H1872" i="64"/>
  <c r="H1871" i="64"/>
  <c r="H1870" i="64"/>
  <c r="H1869" i="64"/>
  <c r="I1868" i="64"/>
  <c r="J1868" i="64" s="1"/>
  <c r="K1868" i="64" s="1"/>
  <c r="L1868" i="64" s="1"/>
  <c r="H1867" i="64"/>
  <c r="I1866" i="64"/>
  <c r="J1866" i="64" s="1"/>
  <c r="K1866" i="64" s="1"/>
  <c r="H1865" i="64"/>
  <c r="H1864" i="64"/>
  <c r="H1863" i="64"/>
  <c r="H1862" i="64"/>
  <c r="H1861" i="64"/>
  <c r="H1860" i="64"/>
  <c r="H1859" i="64"/>
  <c r="H1858" i="64"/>
  <c r="H1857" i="64"/>
  <c r="I1856" i="64"/>
  <c r="J1856" i="64" s="1"/>
  <c r="K1856" i="64" s="1"/>
  <c r="I1855" i="64"/>
  <c r="J1855" i="64" s="1"/>
  <c r="I1854" i="64"/>
  <c r="J1854" i="64" s="1"/>
  <c r="K1854" i="64" s="1"/>
  <c r="H1853" i="64"/>
  <c r="H1852" i="64"/>
  <c r="H1851" i="64"/>
  <c r="H1850" i="64"/>
  <c r="I1849" i="64"/>
  <c r="J1849" i="64" s="1"/>
  <c r="K1849" i="64" s="1"/>
  <c r="H1848" i="64"/>
  <c r="I1847" i="64"/>
  <c r="J1847" i="64" s="1"/>
  <c r="H1846" i="64"/>
  <c r="H1845" i="64"/>
  <c r="H1844" i="64"/>
  <c r="H1843" i="64"/>
  <c r="H1842" i="64"/>
  <c r="H1841" i="64"/>
  <c r="H1840" i="64"/>
  <c r="H1839" i="64"/>
  <c r="H1838" i="64"/>
  <c r="H1837" i="64"/>
  <c r="H1836" i="64"/>
  <c r="H1835" i="64"/>
  <c r="H1834" i="64"/>
  <c r="H1833" i="64"/>
  <c r="H1832" i="64"/>
  <c r="H1831" i="64"/>
  <c r="I1830" i="64"/>
  <c r="J1830" i="64" s="1"/>
  <c r="K1830" i="64" s="1"/>
  <c r="H1829" i="64"/>
  <c r="H1828" i="64"/>
  <c r="H1827" i="64"/>
  <c r="H1826" i="64"/>
  <c r="H1825" i="64"/>
  <c r="H1824" i="64"/>
  <c r="H1823" i="64"/>
  <c r="H1822" i="64"/>
  <c r="H1821" i="64"/>
  <c r="H1820" i="64"/>
  <c r="I1819" i="64"/>
  <c r="J1819" i="64" s="1"/>
  <c r="H1818" i="64"/>
  <c r="H1817" i="64"/>
  <c r="H1816" i="64"/>
  <c r="H1815" i="64"/>
  <c r="H1814" i="64"/>
  <c r="H1813" i="64"/>
  <c r="I1812" i="64"/>
  <c r="J1812" i="64" s="1"/>
  <c r="H1811" i="64"/>
  <c r="H1810" i="64"/>
  <c r="H1809" i="64"/>
  <c r="H1808" i="64"/>
  <c r="H1807" i="64"/>
  <c r="H1806" i="64"/>
  <c r="H1805" i="64"/>
  <c r="I1804" i="64"/>
  <c r="J1804" i="64" s="1"/>
  <c r="K1804" i="64" s="1"/>
  <c r="H1803" i="64"/>
  <c r="H1802" i="64"/>
  <c r="H1801" i="64"/>
  <c r="I1800" i="64"/>
  <c r="J1800" i="64" s="1"/>
  <c r="H1799" i="64"/>
  <c r="H1798" i="64"/>
  <c r="H1797" i="64"/>
  <c r="H1796" i="64"/>
  <c r="H1795" i="64"/>
  <c r="H1794" i="64"/>
  <c r="H1793" i="64"/>
  <c r="H1792" i="64"/>
  <c r="H1791" i="64"/>
  <c r="H1790" i="64"/>
  <c r="H1789" i="64"/>
  <c r="H1788" i="64"/>
  <c r="I1787" i="64"/>
  <c r="J1787" i="64" s="1"/>
  <c r="H1786" i="64"/>
  <c r="H1785" i="64"/>
  <c r="H1784" i="64"/>
  <c r="H1783" i="64"/>
  <c r="H1782" i="64"/>
  <c r="H1781" i="64"/>
  <c r="H1780" i="64"/>
  <c r="H1779" i="64"/>
  <c r="H1778" i="64"/>
  <c r="H1777" i="64"/>
  <c r="H1776" i="64"/>
  <c r="I1775" i="64"/>
  <c r="J1775" i="64" s="1"/>
  <c r="K1775" i="64" s="1"/>
  <c r="L1775" i="64"/>
  <c r="H1774" i="64"/>
  <c r="H1773" i="64"/>
  <c r="H1772" i="64"/>
  <c r="H1771" i="64"/>
  <c r="H1770" i="64"/>
  <c r="H1769" i="64"/>
  <c r="H1768" i="64"/>
  <c r="H1767" i="64"/>
  <c r="I1766" i="64"/>
  <c r="J1766" i="64" s="1"/>
  <c r="H1765" i="64"/>
  <c r="H1764" i="64"/>
  <c r="H1763" i="64"/>
  <c r="I1762" i="64"/>
  <c r="J1762" i="64" s="1"/>
  <c r="K1762" i="64" s="1"/>
  <c r="H1761" i="64"/>
  <c r="H1760" i="64"/>
  <c r="H1759" i="64"/>
  <c r="H1758" i="64"/>
  <c r="H1757" i="64"/>
  <c r="H1756" i="64"/>
  <c r="H1755" i="64"/>
  <c r="H1754" i="64"/>
  <c r="H1753" i="64"/>
  <c r="H1752" i="64"/>
  <c r="H1751" i="64"/>
  <c r="H1750" i="64"/>
  <c r="H1749" i="64"/>
  <c r="H1748" i="64"/>
  <c r="H1747" i="64"/>
  <c r="H1746" i="64"/>
  <c r="H1745" i="64"/>
  <c r="H1744" i="64"/>
  <c r="H1743" i="64"/>
  <c r="H1742" i="64"/>
  <c r="H1741" i="64"/>
  <c r="H1740" i="64"/>
  <c r="H1739" i="64"/>
  <c r="H1738" i="64"/>
  <c r="H1737" i="64"/>
  <c r="H1736" i="64"/>
  <c r="H1735" i="64"/>
  <c r="H1734" i="64"/>
  <c r="H1733" i="64"/>
  <c r="H1732" i="64"/>
  <c r="H1731" i="64"/>
  <c r="H1730" i="64"/>
  <c r="H1729" i="64"/>
  <c r="H1728" i="64"/>
  <c r="H1727" i="64"/>
  <c r="H1726" i="64"/>
  <c r="H1725" i="64"/>
  <c r="H1724" i="64"/>
  <c r="H1723" i="64"/>
  <c r="H1722" i="64"/>
  <c r="H1721" i="64"/>
  <c r="H1720" i="64"/>
  <c r="H1719" i="64"/>
  <c r="H1718" i="64"/>
  <c r="H1717" i="64"/>
  <c r="H1716" i="64"/>
  <c r="H1715" i="64"/>
  <c r="H1714" i="64"/>
  <c r="H1713" i="64"/>
  <c r="H1712" i="64"/>
  <c r="H1711" i="64"/>
  <c r="H1710" i="64"/>
  <c r="I1709" i="64"/>
  <c r="J1709" i="64" s="1"/>
  <c r="K1709" i="64" s="1"/>
  <c r="H1708" i="64"/>
  <c r="H1707" i="64"/>
  <c r="H1706" i="64"/>
  <c r="I1705" i="64"/>
  <c r="J1705" i="64" s="1"/>
  <c r="H1704" i="64"/>
  <c r="I1703" i="64"/>
  <c r="J1703" i="64" s="1"/>
  <c r="K1703" i="64" s="1"/>
  <c r="H1702" i="64"/>
  <c r="I1701" i="64"/>
  <c r="J1701" i="64" s="1"/>
  <c r="H1700" i="64"/>
  <c r="H1699" i="64"/>
  <c r="H1698" i="64"/>
  <c r="H1697" i="64"/>
  <c r="H1696" i="64"/>
  <c r="H1695" i="64"/>
  <c r="H1694" i="64"/>
  <c r="H1693" i="64"/>
  <c r="I1692" i="64"/>
  <c r="J1692" i="64" s="1"/>
  <c r="K1692" i="64" s="1"/>
  <c r="H1691" i="64"/>
  <c r="H1690" i="64"/>
  <c r="H1689" i="64"/>
  <c r="H1688" i="64"/>
  <c r="H1687" i="64"/>
  <c r="H1686" i="64"/>
  <c r="H1685" i="64"/>
  <c r="H1684" i="64"/>
  <c r="H1683" i="64"/>
  <c r="H1682" i="64"/>
  <c r="H1681" i="64"/>
  <c r="H1680" i="64"/>
  <c r="H1679" i="64"/>
  <c r="I1678" i="64"/>
  <c r="J1678" i="64" s="1"/>
  <c r="K1678" i="64" s="1"/>
  <c r="H1677" i="64"/>
  <c r="H1676" i="64"/>
  <c r="H1675" i="64"/>
  <c r="H1674" i="64"/>
  <c r="H1673" i="64"/>
  <c r="H1672" i="64"/>
  <c r="I1671" i="64"/>
  <c r="J1671" i="64" s="1"/>
  <c r="K1671" i="64" s="1"/>
  <c r="H1670" i="64"/>
  <c r="I1669" i="64"/>
  <c r="J1669" i="64" s="1"/>
  <c r="H1668" i="64"/>
  <c r="H1667" i="64"/>
  <c r="H1666" i="64"/>
  <c r="H1665" i="64"/>
  <c r="H1664" i="64"/>
  <c r="H1663" i="64"/>
  <c r="H1662" i="64"/>
  <c r="H1661" i="64"/>
  <c r="H1660" i="64"/>
  <c r="H1659" i="64"/>
  <c r="H1658" i="64"/>
  <c r="I1657" i="64"/>
  <c r="J1657" i="64" s="1"/>
  <c r="K1657" i="64" s="1"/>
  <c r="L1657" i="64" s="1"/>
  <c r="H1656" i="64"/>
  <c r="H1655" i="64"/>
  <c r="H1654" i="64"/>
  <c r="H1653" i="64"/>
  <c r="I1652" i="64"/>
  <c r="J1652" i="64" s="1"/>
  <c r="H1651" i="64"/>
  <c r="H1650" i="64"/>
  <c r="H1649" i="64"/>
  <c r="H1648" i="64"/>
  <c r="I1647" i="64"/>
  <c r="J1647" i="64" s="1"/>
  <c r="K1647" i="64" s="1"/>
  <c r="H1646" i="64"/>
  <c r="H1645" i="64"/>
  <c r="H1644" i="64"/>
  <c r="H1643" i="64"/>
  <c r="I1642" i="64"/>
  <c r="J1642" i="64" s="1"/>
  <c r="K1642" i="64" s="1"/>
  <c r="L1642" i="64" s="1"/>
  <c r="H1641" i="64"/>
  <c r="H1640" i="64"/>
  <c r="H1639" i="64"/>
  <c r="H1638" i="64"/>
  <c r="I1637" i="64"/>
  <c r="J1637" i="64" s="1"/>
  <c r="K1637" i="64" s="1"/>
  <c r="H1636" i="64"/>
  <c r="H1635" i="64"/>
  <c r="H1634" i="64"/>
  <c r="H1633" i="64"/>
  <c r="H1632" i="64"/>
  <c r="H1631" i="64"/>
  <c r="H1630" i="64"/>
  <c r="H1629" i="64"/>
  <c r="H1628" i="64"/>
  <c r="H1627" i="64"/>
  <c r="H1626" i="64"/>
  <c r="H1625" i="64"/>
  <c r="H1624" i="64"/>
  <c r="H1623" i="64"/>
  <c r="H1622" i="64"/>
  <c r="H1621" i="64"/>
  <c r="H1620" i="64"/>
  <c r="I1619" i="64"/>
  <c r="J1619" i="64" s="1"/>
  <c r="K1619" i="64" s="1"/>
  <c r="H1618" i="64"/>
  <c r="H1617" i="64"/>
  <c r="I1616" i="64"/>
  <c r="J1616" i="64" s="1"/>
  <c r="K1616" i="64" s="1"/>
  <c r="H1615" i="64"/>
  <c r="H1614" i="64"/>
  <c r="I1613" i="64"/>
  <c r="J1613" i="64" s="1"/>
  <c r="H1612" i="64"/>
  <c r="H1611" i="64"/>
  <c r="H1610" i="64"/>
  <c r="H1609" i="64"/>
  <c r="H1608" i="64"/>
  <c r="H1607" i="64"/>
  <c r="H1606" i="64"/>
  <c r="H1605" i="64"/>
  <c r="H1604" i="64"/>
  <c r="H1603" i="64"/>
  <c r="H1602" i="64"/>
  <c r="I1601" i="64"/>
  <c r="J1601" i="64" s="1"/>
  <c r="K1601" i="64" s="1"/>
  <c r="H1600" i="64"/>
  <c r="H1599" i="64"/>
  <c r="H1598" i="64"/>
  <c r="H1597" i="64"/>
  <c r="H1596" i="64"/>
  <c r="I1595" i="64"/>
  <c r="J1595" i="64" s="1"/>
  <c r="K1595" i="64" s="1"/>
  <c r="H1594" i="64"/>
  <c r="H1593" i="64"/>
  <c r="I1592" i="64"/>
  <c r="J1592" i="64" s="1"/>
  <c r="H1591" i="64"/>
  <c r="H1590" i="64"/>
  <c r="H1589" i="64"/>
  <c r="H1588" i="64"/>
  <c r="I1587" i="64"/>
  <c r="J1587" i="64" s="1"/>
  <c r="K1587" i="64" s="1"/>
  <c r="L1587" i="64" s="1"/>
  <c r="I1586" i="64"/>
  <c r="J1586" i="64" s="1"/>
  <c r="K1586" i="64" s="1"/>
  <c r="H1585" i="64"/>
  <c r="H1584" i="64"/>
  <c r="H1583" i="64"/>
  <c r="H1582" i="64"/>
  <c r="H1581" i="64"/>
  <c r="H1580" i="64"/>
  <c r="H1579" i="64"/>
  <c r="H1578" i="64"/>
  <c r="H1577" i="64"/>
  <c r="H1576" i="64"/>
  <c r="H1575" i="64"/>
  <c r="I1574" i="64"/>
  <c r="J1574" i="64" s="1"/>
  <c r="K1574" i="64" s="1"/>
  <c r="H1573" i="64"/>
  <c r="H1572" i="64"/>
  <c r="H1571" i="64"/>
  <c r="H1570" i="64"/>
  <c r="H1569" i="64"/>
  <c r="I1568" i="64"/>
  <c r="J1568" i="64" s="1"/>
  <c r="H1567" i="64"/>
  <c r="H1566" i="64"/>
  <c r="H1565" i="64"/>
  <c r="H1564" i="64"/>
  <c r="H1563" i="64"/>
  <c r="H1562" i="64"/>
  <c r="H1561" i="64"/>
  <c r="H1560" i="64"/>
  <c r="H1559" i="64"/>
  <c r="H1558" i="64"/>
  <c r="H1557" i="64"/>
  <c r="H1556" i="64"/>
  <c r="H1555" i="64"/>
  <c r="I1554" i="64"/>
  <c r="J1554" i="64" s="1"/>
  <c r="I1553" i="64"/>
  <c r="J1553" i="64" s="1"/>
  <c r="H1552" i="64"/>
  <c r="H1551" i="64"/>
  <c r="H1550" i="64"/>
  <c r="H1549" i="64"/>
  <c r="H1548" i="64"/>
  <c r="H1547" i="64"/>
  <c r="I1546" i="64"/>
  <c r="J1546" i="64" s="1"/>
  <c r="K1546" i="64" s="1"/>
  <c r="I1545" i="64"/>
  <c r="J1545" i="64" s="1"/>
  <c r="K1545" i="64" s="1"/>
  <c r="H1544" i="64"/>
  <c r="I1543" i="64"/>
  <c r="J1543" i="64" s="1"/>
  <c r="K1543" i="64" s="1"/>
  <c r="L1543" i="64" s="1"/>
  <c r="H1542" i="64"/>
  <c r="H1541" i="64"/>
  <c r="H1540" i="64"/>
  <c r="H1539" i="64"/>
  <c r="H1538" i="64"/>
  <c r="H1537" i="64"/>
  <c r="H1536" i="64"/>
  <c r="H1535" i="64"/>
  <c r="H1534" i="64"/>
  <c r="H1533" i="64"/>
  <c r="H1532" i="64"/>
  <c r="H1531" i="64"/>
  <c r="H1530" i="64"/>
  <c r="H1529" i="64"/>
  <c r="H1528" i="64"/>
  <c r="H1527" i="64"/>
  <c r="H1526" i="64"/>
  <c r="H1525" i="64"/>
  <c r="H1524" i="64"/>
  <c r="I1523" i="64"/>
  <c r="J1523" i="64" s="1"/>
  <c r="K1523" i="64" s="1"/>
  <c r="H1522" i="64"/>
  <c r="H1521" i="64"/>
  <c r="H1520" i="64"/>
  <c r="H1519" i="64"/>
  <c r="H1518" i="64"/>
  <c r="H1517" i="64"/>
  <c r="H1516" i="64"/>
  <c r="H1515" i="64"/>
  <c r="H1514" i="64"/>
  <c r="H1513" i="64"/>
  <c r="H1512" i="64"/>
  <c r="I1511" i="64"/>
  <c r="J1511" i="64" s="1"/>
  <c r="K1511" i="64" s="1"/>
  <c r="L1511" i="64"/>
  <c r="H1510" i="64"/>
  <c r="H1509" i="64"/>
  <c r="H1508" i="64"/>
  <c r="H1507" i="64"/>
  <c r="H1506" i="64"/>
  <c r="H1505" i="64"/>
  <c r="H1504" i="64"/>
  <c r="H1503" i="64"/>
  <c r="H1502" i="64"/>
  <c r="H1501" i="64"/>
  <c r="H1500" i="64"/>
  <c r="H1499" i="64"/>
  <c r="H1498" i="64"/>
  <c r="H1497" i="64"/>
  <c r="H1496" i="64"/>
  <c r="H1495" i="64"/>
  <c r="H1494" i="64"/>
  <c r="H1493" i="64"/>
  <c r="I1492" i="64"/>
  <c r="J1492" i="64" s="1"/>
  <c r="K1492" i="64" s="1"/>
  <c r="I1491" i="64"/>
  <c r="J1491" i="64" s="1"/>
  <c r="K1491" i="64" s="1"/>
  <c r="H1490" i="64"/>
  <c r="H1489" i="64"/>
  <c r="H1488" i="64"/>
  <c r="H1487" i="64"/>
  <c r="H1486" i="64"/>
  <c r="H1485" i="64"/>
  <c r="H1484" i="64"/>
  <c r="H1483" i="64"/>
  <c r="H1482" i="64"/>
  <c r="H1481" i="64"/>
  <c r="H1480" i="64"/>
  <c r="H1479" i="64"/>
  <c r="H1478" i="64"/>
  <c r="I1477" i="64"/>
  <c r="J1477" i="64" s="1"/>
  <c r="K1477" i="64" s="1"/>
  <c r="H1476" i="64"/>
  <c r="H1475" i="64"/>
  <c r="H1474" i="64"/>
  <c r="H1473" i="64"/>
  <c r="H1472" i="64"/>
  <c r="H1471" i="64"/>
  <c r="H1470" i="64"/>
  <c r="H1469" i="64"/>
  <c r="H1468" i="64"/>
  <c r="H1467" i="64"/>
  <c r="H1466" i="64"/>
  <c r="H1465" i="64"/>
  <c r="H1464" i="64"/>
  <c r="H1463" i="64"/>
  <c r="H1462" i="64"/>
  <c r="I1461" i="64"/>
  <c r="J1461" i="64" s="1"/>
  <c r="K1461" i="64" s="1"/>
  <c r="H1460" i="64"/>
  <c r="H1459" i="64"/>
  <c r="I1458" i="64"/>
  <c r="J1458" i="64" s="1"/>
  <c r="H1457" i="64"/>
  <c r="I1456" i="64"/>
  <c r="J1456" i="64" s="1"/>
  <c r="K1456" i="64" s="1"/>
  <c r="L1456" i="64"/>
  <c r="H1455" i="64"/>
  <c r="H1454" i="64"/>
  <c r="H1453" i="64"/>
  <c r="H1452" i="64"/>
  <c r="H1451" i="64"/>
  <c r="H1450" i="64"/>
  <c r="I1449" i="64"/>
  <c r="J1449" i="64" s="1"/>
  <c r="H1448" i="64"/>
  <c r="H1447" i="64"/>
  <c r="H1446" i="64"/>
  <c r="I1445" i="64"/>
  <c r="J1445" i="64" s="1"/>
  <c r="K1445" i="64" s="1"/>
  <c r="I1444" i="64"/>
  <c r="J1444" i="64" s="1"/>
  <c r="K1444" i="64" s="1"/>
  <c r="I1443" i="64"/>
  <c r="J1443" i="64" s="1"/>
  <c r="K1443" i="64" s="1"/>
  <c r="H1442" i="64"/>
  <c r="H1441" i="64"/>
  <c r="H1440" i="64"/>
  <c r="H1439" i="64"/>
  <c r="I1438" i="64"/>
  <c r="J1438" i="64" s="1"/>
  <c r="K1438" i="64" s="1"/>
  <c r="H1437" i="64"/>
  <c r="H1436" i="64"/>
  <c r="H1435" i="64"/>
  <c r="H1434" i="64"/>
  <c r="H1433" i="64"/>
  <c r="H1432" i="64"/>
  <c r="H1431" i="64"/>
  <c r="H1430" i="64"/>
  <c r="H1429" i="64"/>
  <c r="H1428" i="64"/>
  <c r="H1427" i="64"/>
  <c r="H1426" i="64"/>
  <c r="H1425" i="64"/>
  <c r="H1424" i="64"/>
  <c r="H1423" i="64"/>
  <c r="I1422" i="64"/>
  <c r="J1422" i="64" s="1"/>
  <c r="K1422" i="64" s="1"/>
  <c r="L1422" i="64"/>
  <c r="H1421" i="64"/>
  <c r="H1420" i="64"/>
  <c r="I1419" i="64"/>
  <c r="J1419" i="64" s="1"/>
  <c r="H1418" i="64"/>
  <c r="H1417" i="64"/>
  <c r="H1416" i="64"/>
  <c r="H1415" i="64"/>
  <c r="H1414" i="64"/>
  <c r="I1413" i="64"/>
  <c r="J1413" i="64" s="1"/>
  <c r="H1412" i="64"/>
  <c r="H1411" i="64"/>
  <c r="H1410" i="64"/>
  <c r="H1409" i="64"/>
  <c r="H1408" i="64"/>
  <c r="H1407" i="64"/>
  <c r="H1406" i="64"/>
  <c r="H1405" i="64"/>
  <c r="I1404" i="64"/>
  <c r="J1404" i="64" s="1"/>
  <c r="K1404" i="64" s="1"/>
  <c r="H1403" i="64"/>
  <c r="H1402" i="64"/>
  <c r="H1401" i="64"/>
  <c r="H1400" i="64"/>
  <c r="I1399" i="64"/>
  <c r="J1399" i="64" s="1"/>
  <c r="K1399" i="64" s="1"/>
  <c r="H1398" i="64"/>
  <c r="H1397" i="64"/>
  <c r="H1396" i="64"/>
  <c r="H1395" i="64"/>
  <c r="H1394" i="64"/>
  <c r="H1393" i="64"/>
  <c r="H1392" i="64"/>
  <c r="I1391" i="64"/>
  <c r="J1391" i="64" s="1"/>
  <c r="K1391" i="64" s="1"/>
  <c r="I1390" i="64"/>
  <c r="J1390" i="64" s="1"/>
  <c r="K1390" i="64" s="1"/>
  <c r="H1389" i="64"/>
  <c r="H1388" i="64"/>
  <c r="H1387" i="64"/>
  <c r="H1386" i="64"/>
  <c r="H1385" i="64"/>
  <c r="I1384" i="64"/>
  <c r="J1384" i="64" s="1"/>
  <c r="H1383" i="64"/>
  <c r="I1382" i="64"/>
  <c r="J1382" i="64" s="1"/>
  <c r="K1382" i="64" s="1"/>
  <c r="H1381" i="64"/>
  <c r="H1380" i="64"/>
  <c r="H1379" i="64"/>
  <c r="H1378" i="64"/>
  <c r="H1377" i="64"/>
  <c r="H1376" i="64"/>
  <c r="H1375" i="64"/>
  <c r="H1374" i="64"/>
  <c r="H1373" i="64"/>
  <c r="I1372" i="64"/>
  <c r="J1372" i="64" s="1"/>
  <c r="H1371" i="64"/>
  <c r="H1370" i="64"/>
  <c r="H1369" i="64"/>
  <c r="H1368" i="64"/>
  <c r="H1367" i="64"/>
  <c r="I1366" i="64"/>
  <c r="J1366" i="64" s="1"/>
  <c r="K1366" i="64" s="1"/>
  <c r="H1365" i="64"/>
  <c r="H1364" i="64"/>
  <c r="H1363" i="64"/>
  <c r="H1362" i="64"/>
  <c r="H1361" i="64"/>
  <c r="H1360" i="64"/>
  <c r="H1359" i="64"/>
  <c r="H1358" i="64"/>
  <c r="H1357" i="64"/>
  <c r="H1356" i="64"/>
  <c r="H1355" i="64"/>
  <c r="H1354" i="64"/>
  <c r="H1353" i="64"/>
  <c r="H1352" i="64"/>
  <c r="H1351" i="64"/>
  <c r="I1350" i="64"/>
  <c r="J1350" i="64" s="1"/>
  <c r="H1349" i="64"/>
  <c r="H1348" i="64"/>
  <c r="H1347" i="64"/>
  <c r="H1346" i="64"/>
  <c r="H1345" i="64"/>
  <c r="I1344" i="64"/>
  <c r="J1344" i="64" s="1"/>
  <c r="K1344" i="64" s="1"/>
  <c r="H1343" i="64"/>
  <c r="H1342" i="64"/>
  <c r="H1341" i="64"/>
  <c r="H1340" i="64"/>
  <c r="H1339" i="64"/>
  <c r="I1338" i="64"/>
  <c r="J1338" i="64" s="1"/>
  <c r="K1338" i="64" s="1"/>
  <c r="L1338" i="64"/>
  <c r="H1337" i="64"/>
  <c r="H1336" i="64"/>
  <c r="H1335" i="64"/>
  <c r="I1334" i="64"/>
  <c r="J1334" i="64" s="1"/>
  <c r="H1333" i="64"/>
  <c r="H1332" i="64"/>
  <c r="H1331" i="64"/>
  <c r="H1330" i="64"/>
  <c r="H1329" i="64"/>
  <c r="H1328" i="64"/>
  <c r="H1327" i="64"/>
  <c r="H1326" i="64"/>
  <c r="H1325" i="64"/>
  <c r="H1324" i="64"/>
  <c r="H1323" i="64"/>
  <c r="H1322" i="64"/>
  <c r="H1321" i="64"/>
  <c r="H1320" i="64"/>
  <c r="H1319" i="64"/>
  <c r="H1318" i="64"/>
  <c r="H1317" i="64"/>
  <c r="H1316" i="64"/>
  <c r="H1315" i="64"/>
  <c r="H1314" i="64"/>
  <c r="H1313" i="64"/>
  <c r="H1312" i="64"/>
  <c r="H1311" i="64"/>
  <c r="H1310" i="64"/>
  <c r="H1309" i="64"/>
  <c r="H1308" i="64"/>
  <c r="H1307" i="64"/>
  <c r="H1306" i="64"/>
  <c r="H1305" i="64"/>
  <c r="I1304" i="64"/>
  <c r="J1304" i="64" s="1"/>
  <c r="K1304" i="64" s="1"/>
  <c r="L1304" i="64"/>
  <c r="H1303" i="64"/>
  <c r="H1302" i="64"/>
  <c r="H1301" i="64"/>
  <c r="H1300" i="64"/>
  <c r="H1299" i="64"/>
  <c r="H1298" i="64"/>
  <c r="H1297" i="64"/>
  <c r="H1296" i="64"/>
  <c r="H1295" i="64"/>
  <c r="I1294" i="64"/>
  <c r="J1294" i="64" s="1"/>
  <c r="H1293" i="64"/>
  <c r="H1292" i="64"/>
  <c r="H1291" i="64"/>
  <c r="H1290" i="64"/>
  <c r="H1289" i="64"/>
  <c r="H1288" i="64"/>
  <c r="H1287" i="64"/>
  <c r="H1286" i="64"/>
  <c r="H1285" i="64"/>
  <c r="H1284" i="64"/>
  <c r="H1283" i="64"/>
  <c r="H1282" i="64"/>
  <c r="H1281" i="64"/>
  <c r="H1280" i="64"/>
  <c r="H1279" i="64"/>
  <c r="H1278" i="64"/>
  <c r="H1277" i="64"/>
  <c r="H1276" i="64"/>
  <c r="H1275" i="64"/>
  <c r="H1274" i="64"/>
  <c r="H1273" i="64"/>
  <c r="H1272" i="64"/>
  <c r="H1271" i="64"/>
  <c r="H1270" i="64"/>
  <c r="I1269" i="64"/>
  <c r="J1269" i="64" s="1"/>
  <c r="H1268" i="64"/>
  <c r="H1267" i="64"/>
  <c r="H1266" i="64"/>
  <c r="I1265" i="64"/>
  <c r="J1265" i="64" s="1"/>
  <c r="K1265" i="64" s="1"/>
  <c r="H1264" i="64"/>
  <c r="H1263" i="64"/>
  <c r="H1262" i="64"/>
  <c r="H1261" i="64"/>
  <c r="H1260" i="64"/>
  <c r="H1259" i="64"/>
  <c r="H1258" i="64"/>
  <c r="I1257" i="64"/>
  <c r="J1257" i="64" s="1"/>
  <c r="I1256" i="64"/>
  <c r="J1256" i="64" s="1"/>
  <c r="K1256" i="64" s="1"/>
  <c r="L1256" i="64" s="1"/>
  <c r="H1255" i="64"/>
  <c r="H1254" i="64"/>
  <c r="H1253" i="64"/>
  <c r="H1252" i="64"/>
  <c r="H1251" i="64"/>
  <c r="H1250" i="64"/>
  <c r="H1249" i="64"/>
  <c r="H1248" i="64"/>
  <c r="H1247" i="64"/>
  <c r="H1246" i="64"/>
  <c r="H1245" i="64"/>
  <c r="H1244" i="64"/>
  <c r="H1243" i="64"/>
  <c r="H1242" i="64"/>
  <c r="H1241" i="64"/>
  <c r="H1240" i="64"/>
  <c r="H1239" i="64"/>
  <c r="H1238" i="64"/>
  <c r="H1237" i="64"/>
  <c r="H1236" i="64"/>
  <c r="I1235" i="64"/>
  <c r="J1235" i="64" s="1"/>
  <c r="K1235" i="64" s="1"/>
  <c r="L1235" i="64" s="1"/>
  <c r="H1234" i="64"/>
  <c r="H1233" i="64"/>
  <c r="H1232" i="64"/>
  <c r="H1231" i="64"/>
  <c r="I1230" i="64"/>
  <c r="J1230" i="64" s="1"/>
  <c r="K1230" i="64" s="1"/>
  <c r="H1229" i="64"/>
  <c r="H1228" i="64"/>
  <c r="H1227" i="64"/>
  <c r="H1226" i="64"/>
  <c r="I1225" i="64"/>
  <c r="J1225" i="64" s="1"/>
  <c r="K1225" i="64" s="1"/>
  <c r="H1224" i="64"/>
  <c r="H1223" i="64"/>
  <c r="H1222" i="64"/>
  <c r="H1221" i="64"/>
  <c r="H1220" i="64"/>
  <c r="H1219" i="64"/>
  <c r="H1218" i="64"/>
  <c r="H1217" i="64"/>
  <c r="H1216" i="64"/>
  <c r="I1215" i="64"/>
  <c r="J1215" i="64" s="1"/>
  <c r="K1215" i="64" s="1"/>
  <c r="H1214" i="64"/>
  <c r="I1213" i="64"/>
  <c r="J1213" i="64" s="1"/>
  <c r="K1213" i="64" s="1"/>
  <c r="H1212" i="64"/>
  <c r="H1211" i="64"/>
  <c r="I1210" i="64"/>
  <c r="J1210" i="64" s="1"/>
  <c r="K1210" i="64" s="1"/>
  <c r="H1209" i="64"/>
  <c r="H1208" i="64"/>
  <c r="H1207" i="64"/>
  <c r="H1206" i="64"/>
  <c r="H1205" i="64"/>
  <c r="H1204" i="64"/>
  <c r="H1203" i="64"/>
  <c r="H1202" i="64"/>
  <c r="H1201" i="64"/>
  <c r="I1200" i="64"/>
  <c r="J1200" i="64" s="1"/>
  <c r="K1200" i="64" s="1"/>
  <c r="L1200" i="64" s="1"/>
  <c r="H1199" i="64"/>
  <c r="H1198" i="64"/>
  <c r="I1197" i="64"/>
  <c r="J1197" i="64" s="1"/>
  <c r="K1197" i="64" s="1"/>
  <c r="H1196" i="64"/>
  <c r="I1195" i="64"/>
  <c r="J1195" i="64" s="1"/>
  <c r="K1195" i="64" s="1"/>
  <c r="L1195" i="64" s="1"/>
  <c r="H1194" i="64"/>
  <c r="H1193" i="64"/>
  <c r="H1192" i="64"/>
  <c r="I1191" i="64"/>
  <c r="J1191" i="64" s="1"/>
  <c r="K1191" i="64" s="1"/>
  <c r="H1190" i="64"/>
  <c r="H1189" i="64"/>
  <c r="H1188" i="64"/>
  <c r="H1187" i="64"/>
  <c r="H1186" i="64"/>
  <c r="H1185" i="64"/>
  <c r="H1184" i="64"/>
  <c r="H1183" i="64"/>
  <c r="H1182" i="64"/>
  <c r="H1181" i="64"/>
  <c r="H1180" i="64"/>
  <c r="H1179" i="64"/>
  <c r="H1178" i="64"/>
  <c r="I1177" i="64"/>
  <c r="J1177" i="64" s="1"/>
  <c r="K1177" i="64" s="1"/>
  <c r="H1176" i="64"/>
  <c r="H1175" i="64"/>
  <c r="H1174" i="64"/>
  <c r="H1173" i="64"/>
  <c r="H1172" i="64"/>
  <c r="I1171" i="64"/>
  <c r="J1171" i="64" s="1"/>
  <c r="H1170" i="64"/>
  <c r="H1169" i="64"/>
  <c r="H1168" i="64"/>
  <c r="H1167" i="64"/>
  <c r="I1166" i="64"/>
  <c r="J1166" i="64" s="1"/>
  <c r="I1165" i="64"/>
  <c r="J1165" i="64" s="1"/>
  <c r="K1165" i="64" s="1"/>
  <c r="L1165" i="64"/>
  <c r="H1164" i="64"/>
  <c r="H1163" i="64"/>
  <c r="H1162" i="64"/>
  <c r="H1161" i="64"/>
  <c r="H1160" i="64"/>
  <c r="H1159" i="64"/>
  <c r="H1158" i="64"/>
  <c r="H1157" i="64"/>
  <c r="H1156" i="64"/>
  <c r="I1155" i="64"/>
  <c r="J1155" i="64" s="1"/>
  <c r="K1155" i="64" s="1"/>
  <c r="H1154" i="64"/>
  <c r="I1153" i="64"/>
  <c r="J1153" i="64" s="1"/>
  <c r="K1153" i="64" s="1"/>
  <c r="L1153" i="64"/>
  <c r="H1152" i="64"/>
  <c r="H1151" i="64"/>
  <c r="H1150" i="64"/>
  <c r="I1149" i="64"/>
  <c r="J1149" i="64" s="1"/>
  <c r="H1148" i="64"/>
  <c r="H1147" i="64"/>
  <c r="H1146" i="64"/>
  <c r="I1145" i="64"/>
  <c r="J1145" i="64" s="1"/>
  <c r="K1145" i="64" s="1"/>
  <c r="I1144" i="64"/>
  <c r="J1144" i="64" s="1"/>
  <c r="I1143" i="64"/>
  <c r="J1143" i="64" s="1"/>
  <c r="K1143" i="64" s="1"/>
  <c r="H1142" i="64"/>
  <c r="H1141" i="64"/>
  <c r="H1140" i="64"/>
  <c r="H1139" i="64"/>
  <c r="I1138" i="64"/>
  <c r="J1138" i="64" s="1"/>
  <c r="K1138" i="64" s="1"/>
  <c r="L1138" i="64"/>
  <c r="I1137" i="64"/>
  <c r="J1137" i="64" s="1"/>
  <c r="K1137" i="64" s="1"/>
  <c r="H1136" i="64"/>
  <c r="H1135" i="64"/>
  <c r="H1134" i="64"/>
  <c r="H1133" i="64"/>
  <c r="H1132" i="64"/>
  <c r="H1131" i="64"/>
  <c r="H1130" i="64"/>
  <c r="I1129" i="64"/>
  <c r="J1129" i="64" s="1"/>
  <c r="I1128" i="64"/>
  <c r="J1128" i="64" s="1"/>
  <c r="K1128" i="64" s="1"/>
  <c r="L1128" i="64"/>
  <c r="H1127" i="64"/>
  <c r="H1126" i="64"/>
  <c r="H1125" i="64"/>
  <c r="H1124" i="64"/>
  <c r="H1123" i="64"/>
  <c r="I1122" i="64"/>
  <c r="J1122" i="64" s="1"/>
  <c r="K1122" i="64" s="1"/>
  <c r="I1121" i="64"/>
  <c r="J1121" i="64" s="1"/>
  <c r="K1121" i="64" s="1"/>
  <c r="H1120" i="64"/>
  <c r="H1119" i="64"/>
  <c r="H1118" i="64"/>
  <c r="H1117" i="64"/>
  <c r="H1116" i="64"/>
  <c r="H1115" i="64"/>
  <c r="H1114" i="64"/>
  <c r="H1113" i="64"/>
  <c r="H1112" i="64"/>
  <c r="H1111" i="64"/>
  <c r="H1110" i="64"/>
  <c r="H1109" i="64"/>
  <c r="H1108" i="64"/>
  <c r="H1107" i="64"/>
  <c r="H1106" i="64"/>
  <c r="I1105" i="64"/>
  <c r="J1105" i="64" s="1"/>
  <c r="H1104" i="64"/>
  <c r="H1103" i="64"/>
  <c r="H1102" i="64"/>
  <c r="H1101" i="64"/>
  <c r="H1100" i="64"/>
  <c r="H1099" i="64"/>
  <c r="I1098" i="64"/>
  <c r="J1098" i="64" s="1"/>
  <c r="K1098" i="64" s="1"/>
  <c r="L1098" i="64" s="1"/>
  <c r="H1097" i="64"/>
  <c r="H1096" i="64"/>
  <c r="H1095" i="64"/>
  <c r="H1094" i="64"/>
  <c r="H1093" i="64"/>
  <c r="H1092" i="64"/>
  <c r="H1091" i="64"/>
  <c r="H1090" i="64"/>
  <c r="H1089" i="64"/>
  <c r="H1088" i="64"/>
  <c r="H1087" i="64"/>
  <c r="H1086" i="64"/>
  <c r="I1085" i="64"/>
  <c r="J1085" i="64" s="1"/>
  <c r="K1085" i="64" s="1"/>
  <c r="H1084" i="64"/>
  <c r="H1083" i="64"/>
  <c r="H1082" i="64"/>
  <c r="H1081" i="64"/>
  <c r="H1080" i="64"/>
  <c r="H1079" i="64"/>
  <c r="H1078" i="64"/>
  <c r="H1077" i="64"/>
  <c r="H1076" i="64"/>
  <c r="H1075" i="64"/>
  <c r="H1074" i="64"/>
  <c r="H1073" i="64"/>
  <c r="I1072" i="64"/>
  <c r="J1072" i="64" s="1"/>
  <c r="K1072" i="64" s="1"/>
  <c r="H1071" i="64"/>
  <c r="H1070" i="64"/>
  <c r="H1069" i="64"/>
  <c r="I1068" i="64"/>
  <c r="J1068" i="64" s="1"/>
  <c r="K1068" i="64" s="1"/>
  <c r="H1067" i="64"/>
  <c r="H1066" i="64"/>
  <c r="H1065" i="64"/>
  <c r="H1064" i="64"/>
  <c r="H1063" i="64"/>
  <c r="H1062" i="64"/>
  <c r="I1061" i="64"/>
  <c r="J1061" i="64" s="1"/>
  <c r="K1061" i="64" s="1"/>
  <c r="H1060" i="64"/>
  <c r="H1059" i="64"/>
  <c r="H1058" i="64"/>
  <c r="H1057" i="64"/>
  <c r="H1056" i="64"/>
  <c r="H1055" i="64"/>
  <c r="I1054" i="64"/>
  <c r="J1054" i="64" s="1"/>
  <c r="K1054" i="64" s="1"/>
  <c r="H1053" i="64"/>
  <c r="H1052" i="64"/>
  <c r="H1051" i="64"/>
  <c r="H1050" i="64"/>
  <c r="H1049" i="64"/>
  <c r="H1048" i="64"/>
  <c r="H1047" i="64"/>
  <c r="H1046" i="64"/>
  <c r="H1045" i="64"/>
  <c r="H1044" i="64"/>
  <c r="H1043" i="64"/>
  <c r="H1042" i="64"/>
  <c r="H1041" i="64"/>
  <c r="H1040" i="64"/>
  <c r="H1039" i="64"/>
  <c r="H1038" i="64"/>
  <c r="H1037" i="64"/>
  <c r="H1036" i="64"/>
  <c r="I1035" i="64"/>
  <c r="J1035" i="64" s="1"/>
  <c r="K1035" i="64" s="1"/>
  <c r="I1034" i="64"/>
  <c r="J1034" i="64" s="1"/>
  <c r="H1033" i="64"/>
  <c r="H1032" i="64"/>
  <c r="H1031" i="64"/>
  <c r="H1030" i="64"/>
  <c r="H1029" i="64"/>
  <c r="H1028" i="64"/>
  <c r="H1027" i="64"/>
  <c r="H1026" i="64"/>
  <c r="H1025" i="64"/>
  <c r="H1024" i="64"/>
  <c r="H1023" i="64"/>
  <c r="H1022" i="64"/>
  <c r="H1021" i="64"/>
  <c r="H1020" i="64"/>
  <c r="H1019" i="64"/>
  <c r="H1018" i="64"/>
  <c r="H1017" i="64"/>
  <c r="H1016" i="64"/>
  <c r="H1015" i="64"/>
  <c r="I1014" i="64"/>
  <c r="J1014" i="64" s="1"/>
  <c r="K1014" i="64" s="1"/>
  <c r="H1013" i="64"/>
  <c r="H1012" i="64"/>
  <c r="H1011" i="64"/>
  <c r="H1010" i="64"/>
  <c r="I1009" i="64"/>
  <c r="J1009" i="64" s="1"/>
  <c r="I1008" i="64"/>
  <c r="J1008" i="64" s="1"/>
  <c r="H1007" i="64"/>
  <c r="I1006" i="64"/>
  <c r="J1006" i="64" s="1"/>
  <c r="K1006" i="64" s="1"/>
  <c r="H1005" i="64"/>
  <c r="H1004" i="64"/>
  <c r="I1003" i="64"/>
  <c r="J1003" i="64" s="1"/>
  <c r="K1003" i="64" s="1"/>
  <c r="I1002" i="64"/>
  <c r="J1002" i="64" s="1"/>
  <c r="K1002" i="64" s="1"/>
  <c r="I1001" i="64"/>
  <c r="J1001" i="64" s="1"/>
  <c r="K1001" i="64" s="1"/>
  <c r="L1001" i="64" s="1"/>
  <c r="I1000" i="64"/>
  <c r="J1000" i="64" s="1"/>
  <c r="K1000" i="64" s="1"/>
  <c r="H999" i="64"/>
  <c r="H998" i="64"/>
  <c r="H997" i="64"/>
  <c r="H996" i="64"/>
  <c r="H995" i="64"/>
  <c r="I994" i="64"/>
  <c r="J994" i="64" s="1"/>
  <c r="K994" i="64" s="1"/>
  <c r="H993" i="64"/>
  <c r="H992" i="64"/>
  <c r="H991" i="64"/>
  <c r="H990" i="64"/>
  <c r="H989" i="64"/>
  <c r="H988" i="64"/>
  <c r="H987" i="64"/>
  <c r="H986" i="64"/>
  <c r="H985" i="64"/>
  <c r="H984" i="64"/>
  <c r="H983" i="64"/>
  <c r="I982" i="64"/>
  <c r="J982" i="64" s="1"/>
  <c r="K982" i="64" s="1"/>
  <c r="H981" i="64"/>
  <c r="H980" i="64"/>
  <c r="I979" i="64"/>
  <c r="J979" i="64" s="1"/>
  <c r="K979" i="64" s="1"/>
  <c r="H978" i="64"/>
  <c r="H977" i="64"/>
  <c r="H976" i="64"/>
  <c r="H975" i="64"/>
  <c r="H974" i="64"/>
  <c r="H973" i="64"/>
  <c r="H972" i="64"/>
  <c r="I971" i="64"/>
  <c r="J971" i="64" s="1"/>
  <c r="H970" i="64"/>
  <c r="H969" i="64"/>
  <c r="H968" i="64"/>
  <c r="H967" i="64"/>
  <c r="H966" i="64"/>
  <c r="H965" i="64"/>
  <c r="H964" i="64"/>
  <c r="H963" i="64"/>
  <c r="I962" i="64"/>
  <c r="J962" i="64" s="1"/>
  <c r="K962" i="64" s="1"/>
  <c r="L962" i="64" s="1"/>
  <c r="H961" i="64"/>
  <c r="H960" i="64"/>
  <c r="H959" i="64"/>
  <c r="H958" i="64"/>
  <c r="H957" i="64"/>
  <c r="I956" i="64"/>
  <c r="J956" i="64" s="1"/>
  <c r="K956" i="64" s="1"/>
  <c r="I955" i="64"/>
  <c r="J955" i="64" s="1"/>
  <c r="H954" i="64"/>
  <c r="H953" i="64"/>
  <c r="H952" i="64"/>
  <c r="H951" i="64"/>
  <c r="H950" i="64"/>
  <c r="H949" i="64"/>
  <c r="H948" i="64"/>
  <c r="I947" i="64"/>
  <c r="J947" i="64" s="1"/>
  <c r="K947" i="64" s="1"/>
  <c r="I946" i="64"/>
  <c r="J946" i="64" s="1"/>
  <c r="K946" i="64" s="1"/>
  <c r="I945" i="64"/>
  <c r="J945" i="64" s="1"/>
  <c r="K945" i="64" s="1"/>
  <c r="H944" i="64"/>
  <c r="H943" i="64"/>
  <c r="H942" i="64"/>
  <c r="H941" i="64"/>
  <c r="H940" i="64"/>
  <c r="H939" i="64"/>
  <c r="H938" i="64"/>
  <c r="H937" i="64"/>
  <c r="H936" i="64"/>
  <c r="H935" i="64"/>
  <c r="H934" i="64"/>
  <c r="H933" i="64"/>
  <c r="H932" i="64"/>
  <c r="H931" i="64"/>
  <c r="H930" i="64"/>
  <c r="H929" i="64"/>
  <c r="I928" i="64"/>
  <c r="J928" i="64" s="1"/>
  <c r="K928" i="64" s="1"/>
  <c r="H927" i="64"/>
  <c r="H926" i="64"/>
  <c r="H925" i="64"/>
  <c r="I924" i="64"/>
  <c r="J924" i="64" s="1"/>
  <c r="K924" i="64" s="1"/>
  <c r="H923" i="64"/>
  <c r="H922" i="64"/>
  <c r="H921" i="64"/>
  <c r="H920" i="64"/>
  <c r="H919" i="64"/>
  <c r="H918" i="64"/>
  <c r="H917" i="64"/>
  <c r="H916" i="64"/>
  <c r="I915" i="64"/>
  <c r="J915" i="64" s="1"/>
  <c r="K915" i="64" s="1"/>
  <c r="H914" i="64"/>
  <c r="H913" i="64"/>
  <c r="H912" i="64"/>
  <c r="H911" i="64"/>
  <c r="H910" i="64"/>
  <c r="H909" i="64"/>
  <c r="I908" i="64"/>
  <c r="J908" i="64" s="1"/>
  <c r="K908" i="64" s="1"/>
  <c r="H907" i="64"/>
  <c r="H906" i="64"/>
  <c r="H905" i="64"/>
  <c r="H904" i="64"/>
  <c r="H903" i="64"/>
  <c r="H902" i="64"/>
  <c r="I901" i="64"/>
  <c r="J901" i="64" s="1"/>
  <c r="K901" i="64" s="1"/>
  <c r="H900" i="64"/>
  <c r="H899" i="64"/>
  <c r="H898" i="64"/>
  <c r="I897" i="64"/>
  <c r="J897" i="64" s="1"/>
  <c r="H896" i="64"/>
  <c r="H895" i="64"/>
  <c r="H894" i="64"/>
  <c r="H893" i="64"/>
  <c r="H892" i="64"/>
  <c r="H891" i="64"/>
  <c r="H890" i="64"/>
  <c r="H889" i="64"/>
  <c r="H888" i="64"/>
  <c r="H887" i="64"/>
  <c r="H886" i="64"/>
  <c r="H885" i="64"/>
  <c r="H884" i="64"/>
  <c r="H883" i="64"/>
  <c r="H882" i="64"/>
  <c r="H881" i="64"/>
  <c r="H880" i="64"/>
  <c r="H879" i="64"/>
  <c r="H878" i="64"/>
  <c r="H877" i="64"/>
  <c r="H876" i="64"/>
  <c r="H875" i="64"/>
  <c r="I874" i="64"/>
  <c r="J874" i="64" s="1"/>
  <c r="K874" i="64" s="1"/>
  <c r="H873" i="64"/>
  <c r="H872" i="64"/>
  <c r="H871" i="64"/>
  <c r="H870" i="64"/>
  <c r="H869" i="64"/>
  <c r="H868" i="64"/>
  <c r="H867" i="64"/>
  <c r="H866" i="64"/>
  <c r="H865" i="64"/>
  <c r="H864" i="64"/>
  <c r="H863" i="64"/>
  <c r="H862" i="64"/>
  <c r="H861" i="64"/>
  <c r="H860" i="64"/>
  <c r="H859" i="64"/>
  <c r="H858" i="64"/>
  <c r="H857" i="64"/>
  <c r="H856" i="64"/>
  <c r="H855" i="64"/>
  <c r="H854" i="64"/>
  <c r="H853" i="64"/>
  <c r="H852" i="64"/>
  <c r="H851" i="64"/>
  <c r="H850" i="64"/>
  <c r="H849" i="64"/>
  <c r="H848" i="64"/>
  <c r="H847" i="64"/>
  <c r="H846" i="64"/>
  <c r="H845" i="64"/>
  <c r="H844" i="64"/>
  <c r="I843" i="64"/>
  <c r="J843" i="64" s="1"/>
  <c r="K843" i="64" s="1"/>
  <c r="H842" i="64"/>
  <c r="H841" i="64"/>
  <c r="I840" i="64"/>
  <c r="J840" i="64" s="1"/>
  <c r="H839" i="64"/>
  <c r="H838" i="64"/>
  <c r="H837" i="64"/>
  <c r="H836" i="64"/>
  <c r="H835" i="64"/>
  <c r="H834" i="64"/>
  <c r="H833" i="64"/>
  <c r="H832" i="64"/>
  <c r="H831" i="64"/>
  <c r="H830" i="64"/>
  <c r="H829" i="64"/>
  <c r="H828" i="64"/>
  <c r="H827" i="64"/>
  <c r="H826" i="64"/>
  <c r="H825" i="64"/>
  <c r="H824" i="64"/>
  <c r="H823" i="64"/>
  <c r="I822" i="64"/>
  <c r="J822" i="64" s="1"/>
  <c r="K822" i="64" s="1"/>
  <c r="H821" i="64"/>
  <c r="H820" i="64"/>
  <c r="H819" i="64"/>
  <c r="H818" i="64"/>
  <c r="H817" i="64"/>
  <c r="H816" i="64"/>
  <c r="H815" i="64"/>
  <c r="H814" i="64"/>
  <c r="I813" i="64"/>
  <c r="J813" i="64" s="1"/>
  <c r="K813" i="64" s="1"/>
  <c r="H812" i="64"/>
  <c r="H811" i="64"/>
  <c r="H810" i="64"/>
  <c r="H809" i="64"/>
  <c r="H808" i="64"/>
  <c r="H807" i="64"/>
  <c r="H806" i="64"/>
  <c r="H805" i="64"/>
  <c r="H804" i="64"/>
  <c r="H803" i="64"/>
  <c r="H802" i="64"/>
  <c r="H801" i="64"/>
  <c r="H800" i="64"/>
  <c r="H799" i="64"/>
  <c r="H798" i="64"/>
  <c r="H797" i="64"/>
  <c r="H796" i="64"/>
  <c r="H795" i="64"/>
  <c r="H794" i="64"/>
  <c r="I793" i="64"/>
  <c r="J793" i="64" s="1"/>
  <c r="H792" i="64"/>
  <c r="H791" i="64"/>
  <c r="H790" i="64"/>
  <c r="H789" i="64"/>
  <c r="H788" i="64"/>
  <c r="H787" i="64"/>
  <c r="H786" i="64"/>
  <c r="H785" i="64"/>
  <c r="H784" i="64"/>
  <c r="H783" i="64"/>
  <c r="H782" i="64"/>
  <c r="H781" i="64"/>
  <c r="H780" i="64"/>
  <c r="I779" i="64"/>
  <c r="J779" i="64" s="1"/>
  <c r="K779" i="64" s="1"/>
  <c r="H778" i="64"/>
  <c r="H777" i="64"/>
  <c r="H776" i="64"/>
  <c r="H775" i="64"/>
  <c r="I774" i="64"/>
  <c r="J774" i="64" s="1"/>
  <c r="K774" i="64" s="1"/>
  <c r="L774" i="64"/>
  <c r="H773" i="64"/>
  <c r="H772" i="64"/>
  <c r="H771" i="64"/>
  <c r="H770" i="64"/>
  <c r="H769" i="64"/>
  <c r="H768" i="64"/>
  <c r="H767" i="64"/>
  <c r="H766" i="64"/>
  <c r="H765" i="64"/>
  <c r="H764" i="64"/>
  <c r="H762" i="64"/>
  <c r="I761" i="64"/>
  <c r="J761" i="64" s="1"/>
  <c r="K761" i="64" s="1"/>
  <c r="H760" i="64"/>
  <c r="H759" i="64"/>
  <c r="H758" i="64"/>
  <c r="H757" i="64"/>
  <c r="I756" i="64"/>
  <c r="J756" i="64" s="1"/>
  <c r="I755" i="64"/>
  <c r="J755" i="64" s="1"/>
  <c r="K755" i="64" s="1"/>
  <c r="L755" i="64"/>
  <c r="H754" i="64"/>
  <c r="H753" i="64"/>
  <c r="H752" i="64"/>
  <c r="H751" i="64"/>
  <c r="H750" i="64"/>
  <c r="H749" i="64"/>
  <c r="H748" i="64"/>
  <c r="H747" i="64"/>
  <c r="H746" i="64"/>
  <c r="H745" i="64"/>
  <c r="I744" i="64"/>
  <c r="J744" i="64" s="1"/>
  <c r="H743" i="64"/>
  <c r="H742" i="64"/>
  <c r="H741" i="64"/>
  <c r="H740" i="64"/>
  <c r="H739" i="64"/>
  <c r="H738" i="64"/>
  <c r="H737" i="64"/>
  <c r="H736" i="64"/>
  <c r="H735" i="64"/>
  <c r="H734" i="64"/>
  <c r="H733" i="64"/>
  <c r="I732" i="64"/>
  <c r="J732" i="64" s="1"/>
  <c r="K732" i="64" s="1"/>
  <c r="H731" i="64"/>
  <c r="H730" i="64"/>
  <c r="H729" i="64"/>
  <c r="H728" i="64"/>
  <c r="H727" i="64"/>
  <c r="H726" i="64"/>
  <c r="H725" i="64"/>
  <c r="H724" i="64"/>
  <c r="H723" i="64"/>
  <c r="H722" i="64"/>
  <c r="H721" i="64"/>
  <c r="H720" i="64"/>
  <c r="H719" i="64"/>
  <c r="H718" i="64"/>
  <c r="H717" i="64"/>
  <c r="H716" i="64"/>
  <c r="H715" i="64"/>
  <c r="H714" i="64"/>
  <c r="H713" i="64"/>
  <c r="H712" i="64"/>
  <c r="H711" i="64"/>
  <c r="H710" i="64"/>
  <c r="H709" i="64"/>
  <c r="H708" i="64"/>
  <c r="H707" i="64"/>
  <c r="H706" i="64"/>
  <c r="H705" i="64"/>
  <c r="H704" i="64"/>
  <c r="H703" i="64"/>
  <c r="H702" i="64"/>
  <c r="H701" i="64"/>
  <c r="H700" i="64"/>
  <c r="H699" i="64"/>
  <c r="I698" i="64"/>
  <c r="J698" i="64" s="1"/>
  <c r="K698" i="64" s="1"/>
  <c r="H697" i="64"/>
  <c r="H696" i="64"/>
  <c r="H695" i="64"/>
  <c r="H694" i="64"/>
  <c r="H693" i="64"/>
  <c r="H692" i="64"/>
  <c r="H691" i="64"/>
  <c r="H690" i="64"/>
  <c r="H689" i="64"/>
  <c r="H688" i="64"/>
  <c r="H687" i="64"/>
  <c r="H686" i="64"/>
  <c r="H685" i="64"/>
  <c r="H684" i="64"/>
  <c r="H683" i="64"/>
  <c r="H682" i="64"/>
  <c r="H681" i="64"/>
  <c r="H680" i="64"/>
  <c r="I679" i="64"/>
  <c r="J679" i="64" s="1"/>
  <c r="K679" i="64" s="1"/>
  <c r="H678" i="64"/>
  <c r="H677" i="64"/>
  <c r="H676" i="64"/>
  <c r="H675" i="64"/>
  <c r="H674" i="64"/>
  <c r="H673" i="64"/>
  <c r="H672" i="64"/>
  <c r="H671" i="64"/>
  <c r="H670" i="64"/>
  <c r="H669" i="64"/>
  <c r="H668" i="64"/>
  <c r="I667" i="64"/>
  <c r="J667" i="64" s="1"/>
  <c r="H666" i="64"/>
  <c r="H665" i="64"/>
  <c r="H664" i="64"/>
  <c r="H663" i="64"/>
  <c r="H662" i="64"/>
  <c r="H661" i="64"/>
  <c r="H660" i="64"/>
  <c r="H659" i="64"/>
  <c r="H658" i="64"/>
  <c r="I657" i="64"/>
  <c r="J657" i="64" s="1"/>
  <c r="H656" i="64"/>
  <c r="I655" i="64"/>
  <c r="J655" i="64" s="1"/>
  <c r="H654" i="64"/>
  <c r="H653" i="64"/>
  <c r="H652" i="64"/>
  <c r="I651" i="64"/>
  <c r="J651" i="64" s="1"/>
  <c r="K651" i="64" s="1"/>
  <c r="H650" i="64"/>
  <c r="H649" i="64"/>
  <c r="H648" i="64"/>
  <c r="H647" i="64"/>
  <c r="H646" i="64"/>
  <c r="H645" i="64"/>
  <c r="I644" i="64"/>
  <c r="J644" i="64" s="1"/>
  <c r="K644" i="64" s="1"/>
  <c r="H643" i="64"/>
  <c r="H642" i="64"/>
  <c r="H641" i="64"/>
  <c r="H640" i="64"/>
  <c r="H639" i="64"/>
  <c r="H638" i="64"/>
  <c r="H637" i="64"/>
  <c r="H636" i="64"/>
  <c r="H635" i="64"/>
  <c r="H634" i="64"/>
  <c r="H633" i="64"/>
  <c r="H632" i="64"/>
  <c r="H631" i="64"/>
  <c r="H630" i="64"/>
  <c r="H629" i="64"/>
  <c r="H628" i="64"/>
  <c r="H627" i="64"/>
  <c r="H626" i="64"/>
  <c r="H625" i="64"/>
  <c r="H624" i="64"/>
  <c r="I623" i="64"/>
  <c r="J623" i="64" s="1"/>
  <c r="K623" i="64" s="1"/>
  <c r="L623" i="64" s="1"/>
  <c r="H622" i="64"/>
  <c r="I621" i="64"/>
  <c r="J621" i="64" s="1"/>
  <c r="K621" i="64" s="1"/>
  <c r="H620" i="64"/>
  <c r="H619" i="64"/>
  <c r="H618" i="64"/>
  <c r="H617" i="64"/>
  <c r="H616" i="64"/>
  <c r="H615" i="64"/>
  <c r="I614" i="64"/>
  <c r="J614" i="64" s="1"/>
  <c r="K614" i="64" s="1"/>
  <c r="I613" i="64"/>
  <c r="J613" i="64" s="1"/>
  <c r="H612" i="64"/>
  <c r="H611" i="64"/>
  <c r="H610" i="64"/>
  <c r="I609" i="64"/>
  <c r="J609" i="64" s="1"/>
  <c r="K609" i="64" s="1"/>
  <c r="H608" i="64"/>
  <c r="H607" i="64"/>
  <c r="H606" i="64"/>
  <c r="H605" i="64"/>
  <c r="H604" i="64"/>
  <c r="H603" i="64"/>
  <c r="H602" i="64"/>
  <c r="H601" i="64"/>
  <c r="H600" i="64"/>
  <c r="H599" i="64"/>
  <c r="H598" i="64"/>
  <c r="H597" i="64"/>
  <c r="H596" i="64"/>
  <c r="H595" i="64"/>
  <c r="I594" i="64"/>
  <c r="J594" i="64" s="1"/>
  <c r="K594" i="64" s="1"/>
  <c r="H593" i="64"/>
  <c r="H591" i="64"/>
  <c r="H590" i="64"/>
  <c r="H589" i="64"/>
  <c r="I588" i="64"/>
  <c r="J588" i="64" s="1"/>
  <c r="K588" i="64" s="1"/>
  <c r="H587" i="64"/>
  <c r="H586" i="64"/>
  <c r="H585" i="64"/>
  <c r="H584" i="64"/>
  <c r="I583" i="64"/>
  <c r="J583" i="64" s="1"/>
  <c r="K583" i="64" s="1"/>
  <c r="H582" i="64"/>
  <c r="H581" i="64"/>
  <c r="H580" i="64"/>
  <c r="H579" i="64"/>
  <c r="H578" i="64"/>
  <c r="H577" i="64"/>
  <c r="I576" i="64"/>
  <c r="J576" i="64" s="1"/>
  <c r="K576" i="64" s="1"/>
  <c r="L576" i="64"/>
  <c r="H575" i="64"/>
  <c r="I574" i="64"/>
  <c r="J574" i="64" s="1"/>
  <c r="I573" i="64"/>
  <c r="J573" i="64" s="1"/>
  <c r="K573" i="64" s="1"/>
  <c r="H572" i="64"/>
  <c r="I571" i="64"/>
  <c r="J571" i="64" s="1"/>
  <c r="K571" i="64" s="1"/>
  <c r="H570" i="64"/>
  <c r="H569" i="64"/>
  <c r="H568" i="64"/>
  <c r="I567" i="64"/>
  <c r="J567" i="64" s="1"/>
  <c r="H566" i="64"/>
  <c r="H565" i="64"/>
  <c r="I564" i="64"/>
  <c r="J564" i="64" s="1"/>
  <c r="H563" i="64"/>
  <c r="H562" i="64"/>
  <c r="H561" i="64"/>
  <c r="H560" i="64"/>
  <c r="I559" i="64"/>
  <c r="J559" i="64" s="1"/>
  <c r="K559" i="64" s="1"/>
  <c r="H558" i="64"/>
  <c r="I557" i="64"/>
  <c r="J557" i="64" s="1"/>
  <c r="H556" i="64"/>
  <c r="H555" i="64"/>
  <c r="H554" i="64"/>
  <c r="H553" i="64"/>
  <c r="H552" i="64"/>
  <c r="I551" i="64"/>
  <c r="J551" i="64" s="1"/>
  <c r="K551" i="64" s="1"/>
  <c r="H550" i="64"/>
  <c r="H549" i="64"/>
  <c r="H548" i="64"/>
  <c r="H547" i="64"/>
  <c r="H546" i="64"/>
  <c r="I545" i="64"/>
  <c r="J545" i="64" s="1"/>
  <c r="H544" i="64"/>
  <c r="H543" i="64"/>
  <c r="H542" i="64"/>
  <c r="H541" i="64"/>
  <c r="I540" i="64"/>
  <c r="J540" i="64" s="1"/>
  <c r="K540" i="64" s="1"/>
  <c r="H539" i="64"/>
  <c r="I538" i="64"/>
  <c r="J538" i="64" s="1"/>
  <c r="H537" i="64"/>
  <c r="I536" i="64"/>
  <c r="J536" i="64" s="1"/>
  <c r="K536" i="64" s="1"/>
  <c r="H535" i="64"/>
  <c r="H534" i="64"/>
  <c r="H533" i="64"/>
  <c r="H532" i="64"/>
  <c r="H531" i="64"/>
  <c r="I530" i="64"/>
  <c r="J530" i="64" s="1"/>
  <c r="K530" i="64" s="1"/>
  <c r="H529" i="64"/>
  <c r="H528" i="64"/>
  <c r="H527" i="64"/>
  <c r="I526" i="64"/>
  <c r="J526" i="64" s="1"/>
  <c r="K526" i="64" s="1"/>
  <c r="L526" i="64" s="1"/>
  <c r="H525" i="64"/>
  <c r="H524" i="64"/>
  <c r="I523" i="64"/>
  <c r="J523" i="64" s="1"/>
  <c r="I522" i="64"/>
  <c r="J522" i="64" s="1"/>
  <c r="H521" i="64"/>
  <c r="H520" i="64"/>
  <c r="H519" i="64"/>
  <c r="H518" i="64"/>
  <c r="H517" i="64"/>
  <c r="H516" i="64"/>
  <c r="H515" i="64"/>
  <c r="H514" i="64"/>
  <c r="I513" i="64"/>
  <c r="J513" i="64" s="1"/>
  <c r="H512" i="64"/>
  <c r="H511" i="64"/>
  <c r="H510" i="64"/>
  <c r="H509" i="64"/>
  <c r="H508" i="64"/>
  <c r="H507" i="64"/>
  <c r="H506" i="64"/>
  <c r="H505" i="64"/>
  <c r="H504" i="64"/>
  <c r="H503" i="64"/>
  <c r="H502" i="64"/>
  <c r="H501" i="64"/>
  <c r="H500" i="64"/>
  <c r="H499" i="64"/>
  <c r="H498" i="64"/>
  <c r="H497" i="64"/>
  <c r="H496" i="64"/>
  <c r="H495" i="64"/>
  <c r="H494" i="64"/>
  <c r="H493" i="64"/>
  <c r="H492" i="64"/>
  <c r="H491" i="64"/>
  <c r="H490" i="64"/>
  <c r="H489" i="64"/>
  <c r="H488" i="64"/>
  <c r="H487" i="64"/>
  <c r="H486" i="64"/>
  <c r="H485" i="64"/>
  <c r="H484" i="64"/>
  <c r="H483" i="64"/>
  <c r="H482" i="64"/>
  <c r="H481" i="64"/>
  <c r="H480" i="64"/>
  <c r="H479" i="64"/>
  <c r="H478" i="64"/>
  <c r="H477" i="64"/>
  <c r="H476" i="64"/>
  <c r="H475" i="64"/>
  <c r="H474" i="64"/>
  <c r="H473" i="64"/>
  <c r="H472" i="64"/>
  <c r="H471" i="64"/>
  <c r="H470" i="64"/>
  <c r="H469" i="64"/>
  <c r="I468" i="64"/>
  <c r="J468" i="64" s="1"/>
  <c r="K468" i="64" s="1"/>
  <c r="H467" i="64"/>
  <c r="H466" i="64"/>
  <c r="H465" i="64"/>
  <c r="H464" i="64"/>
  <c r="H463" i="64"/>
  <c r="H462" i="64"/>
  <c r="H461" i="64"/>
  <c r="H460" i="64"/>
  <c r="H459" i="64"/>
  <c r="H458" i="64"/>
  <c r="H457" i="64"/>
  <c r="H456" i="64"/>
  <c r="H455" i="64"/>
  <c r="H454" i="64"/>
  <c r="H453" i="64"/>
  <c r="I452" i="64"/>
  <c r="J452" i="64" s="1"/>
  <c r="K452" i="64" s="1"/>
  <c r="L452" i="64"/>
  <c r="I451" i="64"/>
  <c r="J451" i="64" s="1"/>
  <c r="K451" i="64" s="1"/>
  <c r="I450" i="64"/>
  <c r="J450" i="64" s="1"/>
  <c r="K450" i="64" s="1"/>
  <c r="H449" i="64"/>
  <c r="I448" i="64"/>
  <c r="J448" i="64" s="1"/>
  <c r="K448" i="64" s="1"/>
  <c r="H447" i="64"/>
  <c r="H446" i="64"/>
  <c r="H445" i="64"/>
  <c r="H444" i="64"/>
  <c r="H443" i="64"/>
  <c r="H442" i="64"/>
  <c r="H441" i="64"/>
  <c r="H440" i="64"/>
  <c r="H439" i="64"/>
  <c r="I438" i="64"/>
  <c r="J438" i="64" s="1"/>
  <c r="K438" i="64" s="1"/>
  <c r="I437" i="64"/>
  <c r="J437" i="64" s="1"/>
  <c r="K437" i="64" s="1"/>
  <c r="I436" i="64"/>
  <c r="J436" i="64" s="1"/>
  <c r="H435" i="64"/>
  <c r="H434" i="64"/>
  <c r="I433" i="64"/>
  <c r="J433" i="64" s="1"/>
  <c r="K433" i="64" s="1"/>
  <c r="H432" i="64"/>
  <c r="H431" i="64"/>
  <c r="I430" i="64"/>
  <c r="J430" i="64" s="1"/>
  <c r="K430" i="64" s="1"/>
  <c r="H429" i="64"/>
  <c r="H428" i="64"/>
  <c r="H427" i="64"/>
  <c r="I426" i="64"/>
  <c r="J426" i="64" s="1"/>
  <c r="K426" i="64" s="1"/>
  <c r="H425" i="64"/>
  <c r="I424" i="64"/>
  <c r="J424" i="64" s="1"/>
  <c r="K424" i="64" s="1"/>
  <c r="H423" i="64"/>
  <c r="I422" i="64"/>
  <c r="J422" i="64" s="1"/>
  <c r="H421" i="64"/>
  <c r="I420" i="64"/>
  <c r="J420" i="64" s="1"/>
  <c r="I419" i="64"/>
  <c r="J419" i="64" s="1"/>
  <c r="K419" i="64" s="1"/>
  <c r="H418" i="64"/>
  <c r="H417" i="64"/>
  <c r="I416" i="64"/>
  <c r="J416" i="64" s="1"/>
  <c r="K416" i="64" s="1"/>
  <c r="I415" i="64"/>
  <c r="J415" i="64" s="1"/>
  <c r="K415" i="64" s="1"/>
  <c r="I414" i="64"/>
  <c r="J414" i="64" s="1"/>
  <c r="H413" i="64"/>
  <c r="I412" i="64"/>
  <c r="J412" i="64" s="1"/>
  <c r="K412" i="64" s="1"/>
  <c r="H411" i="64"/>
  <c r="I410" i="64"/>
  <c r="J410" i="64" s="1"/>
  <c r="K410" i="64" s="1"/>
  <c r="H409" i="64"/>
  <c r="H408" i="64"/>
  <c r="H407" i="64"/>
  <c r="H406" i="64"/>
  <c r="H405" i="64"/>
  <c r="H404" i="64"/>
  <c r="H403" i="64"/>
  <c r="H402" i="64"/>
  <c r="H401" i="64"/>
  <c r="H400" i="64"/>
  <c r="H399" i="64"/>
  <c r="H398" i="64"/>
  <c r="H397" i="64"/>
  <c r="H396" i="64"/>
  <c r="H395" i="64"/>
  <c r="H394" i="64"/>
  <c r="H393" i="64"/>
  <c r="H392" i="64"/>
  <c r="H391" i="64"/>
  <c r="H390" i="64"/>
  <c r="H389" i="64"/>
  <c r="H388" i="64"/>
  <c r="I387" i="64"/>
  <c r="J387" i="64" s="1"/>
  <c r="K387" i="64" s="1"/>
  <c r="H386" i="64"/>
  <c r="I385" i="64"/>
  <c r="J385" i="64" s="1"/>
  <c r="H384" i="64"/>
  <c r="H383" i="64"/>
  <c r="H382" i="64"/>
  <c r="H381" i="64"/>
  <c r="H380" i="64"/>
  <c r="H379" i="64"/>
  <c r="H378" i="64"/>
  <c r="H377" i="64"/>
  <c r="H376" i="64"/>
  <c r="H375" i="64"/>
  <c r="H374" i="64"/>
  <c r="I373" i="64"/>
  <c r="J373" i="64" s="1"/>
  <c r="K373" i="64" s="1"/>
  <c r="H372" i="64"/>
  <c r="H371" i="64"/>
  <c r="H370" i="64"/>
  <c r="I369" i="64"/>
  <c r="J369" i="64" s="1"/>
  <c r="K369" i="64" s="1"/>
  <c r="I368" i="64"/>
  <c r="J368" i="64" s="1"/>
  <c r="H367" i="64"/>
  <c r="H366" i="64"/>
  <c r="I365" i="64"/>
  <c r="J365" i="64" s="1"/>
  <c r="H364" i="64"/>
  <c r="H363" i="64"/>
  <c r="H362" i="64"/>
  <c r="H361" i="64"/>
  <c r="H360" i="64"/>
  <c r="H359" i="64"/>
  <c r="H358" i="64"/>
  <c r="H357" i="64"/>
  <c r="H356" i="64"/>
  <c r="H355" i="64"/>
  <c r="I354" i="64"/>
  <c r="J354" i="64" s="1"/>
  <c r="H353" i="64"/>
  <c r="I352" i="64"/>
  <c r="J352" i="64" s="1"/>
  <c r="K352" i="64" s="1"/>
  <c r="H351" i="64"/>
  <c r="H350" i="64"/>
  <c r="H349" i="64"/>
  <c r="H348" i="64"/>
  <c r="H347" i="64"/>
  <c r="H346" i="64"/>
  <c r="H345" i="64"/>
  <c r="H344" i="64"/>
  <c r="H343" i="64"/>
  <c r="H342" i="64"/>
  <c r="H341" i="64"/>
  <c r="H340" i="64"/>
  <c r="H339" i="64"/>
  <c r="H338" i="64"/>
  <c r="I337" i="64"/>
  <c r="J337" i="64" s="1"/>
  <c r="K337" i="64" s="1"/>
  <c r="H336" i="64"/>
  <c r="H335" i="64"/>
  <c r="H334" i="64"/>
  <c r="H333" i="64"/>
  <c r="I332" i="64"/>
  <c r="J332" i="64" s="1"/>
  <c r="K332" i="64" s="1"/>
  <c r="I331" i="64"/>
  <c r="J331" i="64" s="1"/>
  <c r="K331" i="64" s="1"/>
  <c r="L331" i="64"/>
  <c r="H330" i="64"/>
  <c r="H329" i="64"/>
  <c r="H328" i="64"/>
  <c r="H327" i="64"/>
  <c r="H326" i="64"/>
  <c r="H325" i="64"/>
  <c r="H324" i="64"/>
  <c r="H323" i="64"/>
  <c r="H322" i="64"/>
  <c r="H321" i="64"/>
  <c r="H320" i="64"/>
  <c r="H319" i="64"/>
  <c r="H318" i="64"/>
  <c r="H317" i="64"/>
  <c r="H316" i="64"/>
  <c r="I315" i="64"/>
  <c r="J315" i="64" s="1"/>
  <c r="H314" i="64"/>
  <c r="H313" i="64"/>
  <c r="H312" i="64"/>
  <c r="I311" i="64"/>
  <c r="J311" i="64" s="1"/>
  <c r="K311" i="64" s="1"/>
  <c r="H310" i="64"/>
  <c r="H309" i="64"/>
  <c r="I308" i="64"/>
  <c r="J308" i="64" s="1"/>
  <c r="K308" i="64" s="1"/>
  <c r="H307" i="64"/>
  <c r="I306" i="64"/>
  <c r="J306" i="64" s="1"/>
  <c r="H305" i="64"/>
  <c r="H304" i="64"/>
  <c r="I303" i="64"/>
  <c r="J303" i="64" s="1"/>
  <c r="K303" i="64" s="1"/>
  <c r="H302" i="64"/>
  <c r="H301" i="64"/>
  <c r="H300" i="64"/>
  <c r="H299" i="64"/>
  <c r="H298" i="64"/>
  <c r="H297" i="64"/>
  <c r="H296" i="64"/>
  <c r="I295" i="64"/>
  <c r="J295" i="64" s="1"/>
  <c r="K295" i="64" s="1"/>
  <c r="H294" i="64"/>
  <c r="H293" i="64"/>
  <c r="H292" i="64"/>
  <c r="H291" i="64"/>
  <c r="H290" i="64"/>
  <c r="H289" i="64"/>
  <c r="H288" i="64"/>
  <c r="H287" i="64"/>
  <c r="H286" i="64"/>
  <c r="H285" i="64"/>
  <c r="H284" i="64"/>
  <c r="H283" i="64"/>
  <c r="H282" i="64"/>
  <c r="H281" i="64"/>
  <c r="I280" i="64"/>
  <c r="J280" i="64" s="1"/>
  <c r="K280" i="64" s="1"/>
  <c r="H279" i="64"/>
  <c r="H278" i="64"/>
  <c r="I277" i="64"/>
  <c r="J277" i="64" s="1"/>
  <c r="K277" i="64" s="1"/>
  <c r="L277" i="64" s="1"/>
  <c r="H276" i="64"/>
  <c r="H275" i="64"/>
  <c r="H274" i="64"/>
  <c r="H273" i="64"/>
  <c r="I272" i="64"/>
  <c r="J272" i="64" s="1"/>
  <c r="H271" i="64"/>
  <c r="H270" i="64"/>
  <c r="H269" i="64"/>
  <c r="H268" i="64"/>
  <c r="H267" i="64"/>
  <c r="I266" i="64"/>
  <c r="J266" i="64" s="1"/>
  <c r="K266" i="64" s="1"/>
  <c r="I265" i="64"/>
  <c r="J265" i="64" s="1"/>
  <c r="K265" i="64" s="1"/>
  <c r="H264" i="64"/>
  <c r="H263" i="64"/>
  <c r="H262" i="64"/>
  <c r="H261" i="64"/>
  <c r="H260" i="64"/>
  <c r="H259" i="64"/>
  <c r="H258" i="64"/>
  <c r="H257" i="64"/>
  <c r="H256" i="64"/>
  <c r="H255" i="64"/>
  <c r="H254" i="64"/>
  <c r="H253" i="64"/>
  <c r="H252" i="64"/>
  <c r="I251" i="64"/>
  <c r="J251" i="64" s="1"/>
  <c r="K251" i="64" s="1"/>
  <c r="H250" i="64"/>
  <c r="H249" i="64"/>
  <c r="H248" i="64"/>
  <c r="H247" i="64"/>
  <c r="H246" i="64"/>
  <c r="H245" i="64"/>
  <c r="H244" i="64"/>
  <c r="H243" i="64"/>
  <c r="H242" i="64"/>
  <c r="H241" i="64"/>
  <c r="I240" i="64"/>
  <c r="J240" i="64" s="1"/>
  <c r="K240" i="64" s="1"/>
  <c r="I239" i="64"/>
  <c r="J239" i="64" s="1"/>
  <c r="K239" i="64" s="1"/>
  <c r="H238" i="64"/>
  <c r="H237" i="64"/>
  <c r="I236" i="64"/>
  <c r="J236" i="64" s="1"/>
  <c r="K236" i="64" s="1"/>
  <c r="L236" i="64"/>
  <c r="H235" i="64"/>
  <c r="H234" i="64"/>
  <c r="I233" i="64"/>
  <c r="J233" i="64" s="1"/>
  <c r="K233" i="64" s="1"/>
  <c r="H232" i="64"/>
  <c r="H231" i="64"/>
  <c r="H230" i="64"/>
  <c r="H229" i="64"/>
  <c r="H228" i="64"/>
  <c r="H227" i="64"/>
  <c r="H226" i="64"/>
  <c r="H225" i="64"/>
  <c r="H224" i="64"/>
  <c r="H223" i="64"/>
  <c r="H222" i="64"/>
  <c r="H221" i="64"/>
  <c r="H220" i="64"/>
  <c r="H219" i="64"/>
  <c r="H218" i="64"/>
  <c r="H217" i="64"/>
  <c r="H216" i="64"/>
  <c r="H215" i="64"/>
  <c r="H214" i="64"/>
  <c r="H213" i="64"/>
  <c r="H212" i="64"/>
  <c r="H211" i="64"/>
  <c r="H210" i="64"/>
  <c r="H209" i="64"/>
  <c r="H208" i="64"/>
  <c r="H207" i="64"/>
  <c r="I206" i="64"/>
  <c r="J206" i="64" s="1"/>
  <c r="H205" i="64"/>
  <c r="H204" i="64"/>
  <c r="H203" i="64"/>
  <c r="H202" i="64"/>
  <c r="H201" i="64"/>
  <c r="H200" i="64"/>
  <c r="H199" i="64"/>
  <c r="H198" i="64"/>
  <c r="H197" i="64"/>
  <c r="H196" i="64"/>
  <c r="H195" i="64"/>
  <c r="H194" i="64"/>
  <c r="H193" i="64"/>
  <c r="H192" i="64"/>
  <c r="H191" i="64"/>
  <c r="H190" i="64"/>
  <c r="H189" i="64"/>
  <c r="H188" i="64"/>
  <c r="I187" i="64"/>
  <c r="J187" i="64" s="1"/>
  <c r="H186" i="64"/>
  <c r="H185" i="64"/>
  <c r="H184" i="64"/>
  <c r="H183" i="64"/>
  <c r="H182" i="64"/>
  <c r="H181" i="64"/>
  <c r="H180" i="64"/>
  <c r="H179" i="64"/>
  <c r="H178" i="64"/>
  <c r="H177" i="64"/>
  <c r="H176" i="64"/>
  <c r="H175" i="64"/>
  <c r="H174" i="64"/>
  <c r="H173" i="64"/>
  <c r="I172" i="64"/>
  <c r="J172" i="64" s="1"/>
  <c r="H171" i="64"/>
  <c r="H170" i="64"/>
  <c r="I169" i="64"/>
  <c r="J169" i="64" s="1"/>
  <c r="K169" i="64" s="1"/>
  <c r="L169" i="64"/>
  <c r="H168" i="64"/>
  <c r="H167" i="64"/>
  <c r="H166" i="64"/>
  <c r="H165" i="64"/>
  <c r="I164" i="64"/>
  <c r="J164" i="64" s="1"/>
  <c r="K164" i="64" s="1"/>
  <c r="H163" i="64"/>
  <c r="H162" i="64"/>
  <c r="H161" i="64"/>
  <c r="H160" i="64"/>
  <c r="H159" i="64"/>
  <c r="H158" i="64"/>
  <c r="H157" i="64"/>
  <c r="H156" i="64"/>
  <c r="H155" i="64"/>
  <c r="H154" i="64"/>
  <c r="H153" i="64"/>
  <c r="H152" i="64"/>
  <c r="H151" i="64"/>
  <c r="H150" i="64"/>
  <c r="H149" i="64"/>
  <c r="H148" i="64"/>
  <c r="I147" i="64"/>
  <c r="J147" i="64" s="1"/>
  <c r="K147" i="64" s="1"/>
  <c r="L147" i="64"/>
  <c r="H146" i="64"/>
  <c r="H145" i="64"/>
  <c r="H144" i="64"/>
  <c r="I143" i="64"/>
  <c r="J143" i="64" s="1"/>
  <c r="K143" i="64" s="1"/>
  <c r="I142" i="64"/>
  <c r="J142" i="64" s="1"/>
  <c r="H141" i="64"/>
  <c r="H140" i="64"/>
  <c r="H139" i="64"/>
  <c r="H138" i="64"/>
  <c r="H137" i="64"/>
  <c r="H136" i="64"/>
  <c r="H135" i="64"/>
  <c r="H134" i="64"/>
  <c r="H133" i="64"/>
  <c r="H132" i="64"/>
  <c r="H131" i="64"/>
  <c r="H130" i="64"/>
  <c r="H129" i="64"/>
  <c r="I128" i="64"/>
  <c r="J128" i="64" s="1"/>
  <c r="K128" i="64" s="1"/>
  <c r="L128" i="64"/>
  <c r="I127" i="64"/>
  <c r="J127" i="64" s="1"/>
  <c r="K127" i="64" s="1"/>
  <c r="H126" i="64"/>
  <c r="I125" i="64"/>
  <c r="J125" i="64" s="1"/>
  <c r="K125" i="64" s="1"/>
  <c r="H124" i="64"/>
  <c r="H123" i="64"/>
  <c r="H122" i="64"/>
  <c r="H121" i="64"/>
  <c r="H120" i="64"/>
  <c r="H119" i="64"/>
  <c r="H118" i="64"/>
  <c r="H117" i="64"/>
  <c r="H116" i="64"/>
  <c r="H115" i="64"/>
  <c r="H114" i="64"/>
  <c r="H113" i="64"/>
  <c r="H112" i="64"/>
  <c r="H111" i="64"/>
  <c r="H110" i="64"/>
  <c r="H109" i="64"/>
  <c r="H108" i="64"/>
  <c r="H107" i="64"/>
  <c r="H106" i="64"/>
  <c r="H105" i="64"/>
  <c r="H104" i="64"/>
  <c r="I103" i="64"/>
  <c r="J103" i="64" s="1"/>
  <c r="K103" i="64" s="1"/>
  <c r="H102" i="64"/>
  <c r="I101" i="64"/>
  <c r="J101" i="64" s="1"/>
  <c r="K101" i="64" s="1"/>
  <c r="H100" i="64"/>
  <c r="H99" i="64"/>
  <c r="H98" i="64"/>
  <c r="H97" i="64"/>
  <c r="H96" i="64"/>
  <c r="H95" i="64"/>
  <c r="H94" i="64"/>
  <c r="H93" i="64"/>
  <c r="H92" i="64"/>
  <c r="I91" i="64"/>
  <c r="J91" i="64" s="1"/>
  <c r="K91" i="64" s="1"/>
  <c r="L91" i="64"/>
  <c r="H90" i="64"/>
  <c r="H89" i="64"/>
  <c r="I88" i="64"/>
  <c r="J88" i="64" s="1"/>
  <c r="K88" i="64" s="1"/>
  <c r="H87" i="64"/>
  <c r="H86" i="64"/>
  <c r="H85" i="64"/>
  <c r="H84" i="64"/>
  <c r="H83" i="64"/>
  <c r="I82" i="64"/>
  <c r="J82" i="64" s="1"/>
  <c r="K82" i="64" s="1"/>
  <c r="L82" i="64"/>
  <c r="I81" i="64"/>
  <c r="J81" i="64" s="1"/>
  <c r="K81" i="64" s="1"/>
  <c r="L81" i="64"/>
  <c r="H80" i="64"/>
  <c r="H79" i="64"/>
  <c r="H78" i="64"/>
  <c r="H77" i="64"/>
  <c r="H76" i="64"/>
  <c r="I75" i="64"/>
  <c r="J75" i="64" s="1"/>
  <c r="K75" i="64" s="1"/>
  <c r="H74" i="64"/>
  <c r="H73" i="64"/>
  <c r="H72" i="64"/>
  <c r="I71" i="64"/>
  <c r="J71" i="64" s="1"/>
  <c r="K71" i="64" s="1"/>
  <c r="L71" i="64"/>
  <c r="H70" i="64"/>
  <c r="H69" i="64"/>
  <c r="H68" i="64"/>
  <c r="H67" i="64"/>
  <c r="H66" i="64"/>
  <c r="H65" i="64"/>
  <c r="H64" i="64"/>
  <c r="H63" i="64"/>
  <c r="H62" i="64"/>
  <c r="I61" i="64"/>
  <c r="J61" i="64" s="1"/>
  <c r="K61" i="64" s="1"/>
  <c r="H60" i="64"/>
  <c r="H59" i="64"/>
  <c r="H58" i="64"/>
  <c r="H57" i="64"/>
  <c r="H56" i="64"/>
  <c r="I55" i="64"/>
  <c r="J55" i="64" s="1"/>
  <c r="K55" i="64" s="1"/>
  <c r="H54" i="64"/>
  <c r="H53" i="64"/>
  <c r="I52" i="64"/>
  <c r="J52" i="64" s="1"/>
  <c r="H51" i="64"/>
  <c r="H50" i="64"/>
  <c r="H49" i="64"/>
  <c r="I48" i="64"/>
  <c r="J48" i="64" s="1"/>
  <c r="K48" i="64" s="1"/>
  <c r="L48" i="64"/>
  <c r="H47" i="64"/>
  <c r="H46" i="64"/>
  <c r="I45" i="64"/>
  <c r="J45" i="64" s="1"/>
  <c r="K45" i="64" s="1"/>
  <c r="H44" i="64"/>
  <c r="H43" i="64"/>
  <c r="H42" i="64"/>
  <c r="H41" i="64"/>
  <c r="H40" i="64"/>
  <c r="H39" i="64"/>
  <c r="H38" i="64"/>
  <c r="H37" i="64"/>
  <c r="H36" i="64"/>
  <c r="H35" i="64"/>
  <c r="H34" i="64"/>
  <c r="H33" i="64"/>
  <c r="H32" i="64"/>
  <c r="H31" i="64"/>
  <c r="H30" i="64"/>
  <c r="H29" i="64"/>
  <c r="H28" i="64"/>
  <c r="H27" i="64"/>
  <c r="I26" i="64"/>
  <c r="J26" i="64" s="1"/>
  <c r="K26" i="64" s="1"/>
  <c r="L26" i="64"/>
  <c r="I25" i="64"/>
  <c r="J25" i="64" s="1"/>
  <c r="K25" i="64" s="1"/>
  <c r="H24" i="64"/>
  <c r="H23" i="64"/>
  <c r="H22" i="64"/>
  <c r="H21" i="64"/>
  <c r="I20" i="64"/>
  <c r="J20" i="64" s="1"/>
  <c r="K20" i="64" s="1"/>
  <c r="H19" i="64"/>
  <c r="H18" i="64"/>
  <c r="H17" i="64"/>
  <c r="H16" i="64"/>
  <c r="H15" i="64"/>
  <c r="H14" i="64"/>
  <c r="H13" i="64"/>
  <c r="H12" i="64"/>
  <c r="H11" i="64"/>
  <c r="H10" i="64"/>
  <c r="H9" i="64"/>
  <c r="H8" i="64"/>
  <c r="H7" i="64"/>
  <c r="H6" i="64"/>
  <c r="H5" i="64"/>
  <c r="H4" i="64"/>
  <c r="H3" i="64"/>
  <c r="N5" i="9"/>
  <c r="N4" i="9"/>
  <c r="N3" i="9"/>
  <c r="K368" i="64" l="1"/>
  <c r="L368" i="64" s="1"/>
  <c r="K574" i="64"/>
  <c r="L574" i="64" s="1"/>
  <c r="L306" i="64"/>
  <c r="K306" i="64"/>
  <c r="K385" i="64"/>
  <c r="L385" i="64" s="1"/>
  <c r="K354" i="64"/>
  <c r="L354" i="64" s="1"/>
  <c r="K513" i="64"/>
  <c r="L513" i="64" s="1"/>
  <c r="K655" i="64"/>
  <c r="L655" i="64" s="1"/>
  <c r="L1669" i="64"/>
  <c r="K1669" i="64"/>
  <c r="K1701" i="64"/>
  <c r="L1701" i="64" s="1"/>
  <c r="K1812" i="64"/>
  <c r="L1812" i="64" s="1"/>
  <c r="L545" i="64"/>
  <c r="K545" i="64"/>
  <c r="K420" i="64"/>
  <c r="L420" i="64" s="1"/>
  <c r="L436" i="64"/>
  <c r="K436" i="64"/>
  <c r="K657" i="64"/>
  <c r="L657" i="64" s="1"/>
  <c r="K422" i="64"/>
  <c r="L422" i="64" s="1"/>
  <c r="K564" i="64"/>
  <c r="L564" i="64" s="1"/>
  <c r="L1294" i="64"/>
  <c r="K1294" i="64"/>
  <c r="K1372" i="64"/>
  <c r="L1372" i="64" s="1"/>
  <c r="K613" i="64"/>
  <c r="L613" i="64" s="1"/>
  <c r="L142" i="64"/>
  <c r="K142" i="64"/>
  <c r="K172" i="64"/>
  <c r="L172" i="64" s="1"/>
  <c r="K567" i="64"/>
  <c r="L567" i="64" s="1"/>
  <c r="K187" i="64"/>
  <c r="L187" i="64" s="1"/>
  <c r="K315" i="64"/>
  <c r="L315" i="64" s="1"/>
  <c r="K52" i="64"/>
  <c r="L52" i="64" s="1"/>
  <c r="L206" i="64"/>
  <c r="K206" i="64"/>
  <c r="K522" i="64"/>
  <c r="L522" i="64" s="1"/>
  <c r="K523" i="64"/>
  <c r="L523" i="64" s="1"/>
  <c r="K538" i="64"/>
  <c r="L538" i="64" s="1"/>
  <c r="K840" i="64"/>
  <c r="L840" i="64" s="1"/>
  <c r="L365" i="64"/>
  <c r="K365" i="64"/>
  <c r="L793" i="64"/>
  <c r="K793" i="64"/>
  <c r="K272" i="64"/>
  <c r="L272" i="64" s="1"/>
  <c r="L414" i="64"/>
  <c r="K414" i="64"/>
  <c r="K667" i="64"/>
  <c r="L667" i="64" s="1"/>
  <c r="K557" i="64"/>
  <c r="L557" i="64" s="1"/>
  <c r="K1171" i="64"/>
  <c r="L1171" i="64" s="1"/>
  <c r="L1592" i="64"/>
  <c r="K1592" i="64"/>
  <c r="L1766" i="64"/>
  <c r="K1766" i="64"/>
  <c r="K1907" i="64"/>
  <c r="L1907" i="64" s="1"/>
  <c r="K955" i="64"/>
  <c r="L955" i="64" s="1"/>
  <c r="L1955" i="64"/>
  <c r="K1955" i="64"/>
  <c r="L971" i="64"/>
  <c r="K971" i="64"/>
  <c r="L1034" i="64"/>
  <c r="K1034" i="64"/>
  <c r="K1847" i="64"/>
  <c r="L1847" i="64" s="1"/>
  <c r="K1129" i="64"/>
  <c r="L1129" i="64" s="1"/>
  <c r="K1144" i="64"/>
  <c r="L1144" i="64" s="1"/>
  <c r="K1705" i="64"/>
  <c r="L1705" i="64" s="1"/>
  <c r="K1800" i="64"/>
  <c r="L1800" i="64" s="1"/>
  <c r="L1910" i="64"/>
  <c r="K1910" i="64"/>
  <c r="K1613" i="64"/>
  <c r="L1613" i="64" s="1"/>
  <c r="K1269" i="64"/>
  <c r="L1269" i="64" s="1"/>
  <c r="K1787" i="64"/>
  <c r="L1787" i="64" s="1"/>
  <c r="K1819" i="64"/>
  <c r="L1819" i="64" s="1"/>
  <c r="K1992" i="64"/>
  <c r="L1992" i="64" s="1"/>
  <c r="K897" i="64"/>
  <c r="L897" i="64" s="1"/>
  <c r="K1458" i="64"/>
  <c r="L1458" i="64" s="1"/>
  <c r="L1568" i="64"/>
  <c r="K1568" i="64"/>
  <c r="K1929" i="64"/>
  <c r="L1929" i="64" s="1"/>
  <c r="K1008" i="64"/>
  <c r="L1008" i="64" s="1"/>
  <c r="L1149" i="64"/>
  <c r="K1149" i="64"/>
  <c r="K1334" i="64"/>
  <c r="L1334" i="64" s="1"/>
  <c r="K1413" i="64"/>
  <c r="L1413" i="64" s="1"/>
  <c r="K1553" i="64"/>
  <c r="L1553" i="64" s="1"/>
  <c r="K2905" i="64"/>
  <c r="K1009" i="64"/>
  <c r="L1009" i="64" s="1"/>
  <c r="K1350" i="64"/>
  <c r="L1350" i="64" s="1"/>
  <c r="K1554" i="64"/>
  <c r="L1554" i="64" s="1"/>
  <c r="K2075" i="64"/>
  <c r="L2075" i="64" s="1"/>
  <c r="L2554" i="64"/>
  <c r="K2554" i="64"/>
  <c r="L756" i="64"/>
  <c r="K756" i="64"/>
  <c r="L1105" i="64"/>
  <c r="K1105" i="64"/>
  <c r="K1257" i="64"/>
  <c r="L1257" i="64" s="1"/>
  <c r="K1855" i="64"/>
  <c r="L1855" i="64" s="1"/>
  <c r="K1166" i="64"/>
  <c r="L1166" i="64" s="1"/>
  <c r="L1384" i="64"/>
  <c r="K1384" i="64"/>
  <c r="K2797" i="64"/>
  <c r="L744" i="64"/>
  <c r="K744" i="64"/>
  <c r="L1449" i="64"/>
  <c r="K1449" i="64"/>
  <c r="K1652" i="64"/>
  <c r="L1652" i="64" s="1"/>
  <c r="K2430" i="64"/>
  <c r="L2430" i="64" s="1"/>
  <c r="K1419" i="64"/>
  <c r="L1419" i="64" s="1"/>
  <c r="K2671" i="64"/>
  <c r="L2671" i="64" s="1"/>
  <c r="K2747" i="64"/>
  <c r="K2810" i="64"/>
  <c r="K2811" i="64"/>
  <c r="K2433" i="64"/>
  <c r="L2765" i="64"/>
  <c r="K2876" i="64"/>
  <c r="K2908" i="64"/>
  <c r="K2262" i="64"/>
  <c r="L2262" i="64" s="1"/>
  <c r="K2592" i="64"/>
  <c r="K2704" i="64"/>
  <c r="K2783" i="64"/>
  <c r="K2814" i="64"/>
  <c r="K2862" i="64"/>
  <c r="K2499" i="64"/>
  <c r="K2547" i="64"/>
  <c r="L2799" i="64"/>
  <c r="K2879" i="64"/>
  <c r="K2122" i="64"/>
  <c r="K2548" i="64"/>
  <c r="K2563" i="64"/>
  <c r="K2706" i="64"/>
  <c r="L2706" i="64" s="1"/>
  <c r="K2155" i="64"/>
  <c r="K2485" i="64"/>
  <c r="K2833" i="64"/>
  <c r="K2865" i="64"/>
  <c r="K2881" i="64"/>
  <c r="K2282" i="64"/>
  <c r="K2580" i="64"/>
  <c r="K2596" i="64"/>
  <c r="K2882" i="64"/>
  <c r="K2251" i="64"/>
  <c r="K2314" i="64"/>
  <c r="K2535" i="64"/>
  <c r="L2551" i="64"/>
  <c r="K2581" i="64"/>
  <c r="L2756" i="64"/>
  <c r="K2803" i="64"/>
  <c r="K2819" i="64"/>
  <c r="K2851" i="64"/>
  <c r="K2221" i="64"/>
  <c r="L2252" i="64"/>
  <c r="K2268" i="64"/>
  <c r="L2582" i="64"/>
  <c r="K2598" i="64"/>
  <c r="K2773" i="64"/>
  <c r="K2804" i="64"/>
  <c r="K2852" i="64"/>
  <c r="K2900" i="64"/>
  <c r="K2080" i="64"/>
  <c r="L2300" i="64"/>
  <c r="K2362" i="64"/>
  <c r="K2410" i="64"/>
  <c r="K2458" i="64"/>
  <c r="L2553" i="64"/>
  <c r="K2599" i="64"/>
  <c r="K2615" i="64"/>
  <c r="K2679" i="64"/>
  <c r="K2758" i="64"/>
  <c r="K2901" i="64"/>
  <c r="K2694" i="64"/>
  <c r="L2694" i="64" s="1"/>
  <c r="K2902" i="64"/>
  <c r="K2051" i="64"/>
  <c r="K2240" i="64"/>
  <c r="K2255" i="64"/>
  <c r="K2317" i="64"/>
  <c r="K2364" i="64"/>
  <c r="K2507" i="64"/>
  <c r="K2523" i="64"/>
  <c r="K2539" i="64"/>
  <c r="K2570" i="64"/>
  <c r="L2617" i="64"/>
  <c r="L2760" i="64"/>
  <c r="K2776" i="64"/>
  <c r="K2791" i="64"/>
  <c r="K2823" i="64"/>
  <c r="K2617" i="64"/>
  <c r="K1972" i="64"/>
  <c r="K2020" i="64"/>
  <c r="K2241" i="64"/>
  <c r="K2540" i="64"/>
  <c r="K2556" i="64"/>
  <c r="K2602" i="64"/>
  <c r="K2650" i="64"/>
  <c r="K2792" i="64"/>
  <c r="K2808" i="64"/>
  <c r="K2824" i="64"/>
  <c r="K2840" i="64"/>
  <c r="K2856" i="64"/>
  <c r="K2904" i="64"/>
  <c r="K2677" i="64"/>
  <c r="L2677" i="64" s="1"/>
  <c r="L1931" i="64"/>
  <c r="L240" i="64"/>
  <c r="L416" i="64"/>
  <c r="L559" i="64"/>
  <c r="L1230" i="64"/>
  <c r="L1366" i="64"/>
  <c r="L1390" i="64"/>
  <c r="L1545" i="64"/>
  <c r="L1856" i="64"/>
  <c r="L1956" i="64"/>
  <c r="L2041" i="64"/>
  <c r="L2320" i="64"/>
  <c r="L2651" i="64"/>
  <c r="L2661" i="64"/>
  <c r="L2749" i="64"/>
  <c r="L1647" i="64"/>
  <c r="L1921" i="64"/>
  <c r="L2128" i="64"/>
  <c r="L2269" i="64"/>
  <c r="L280" i="64"/>
  <c r="L410" i="64"/>
  <c r="L426" i="64"/>
  <c r="L448" i="64"/>
  <c r="L594" i="64"/>
  <c r="L1121" i="64"/>
  <c r="L1197" i="64"/>
  <c r="L1391" i="64"/>
  <c r="L1492" i="64"/>
  <c r="L1546" i="64"/>
  <c r="L1671" i="64"/>
  <c r="L1949" i="64"/>
  <c r="L1987" i="64"/>
  <c r="L2863" i="64"/>
  <c r="L25" i="64"/>
  <c r="L61" i="64"/>
  <c r="L295" i="64"/>
  <c r="L332" i="64"/>
  <c r="L369" i="64"/>
  <c r="L551" i="64"/>
  <c r="L609" i="64"/>
  <c r="L732" i="64"/>
  <c r="L1002" i="64"/>
  <c r="L1210" i="64"/>
  <c r="L1382" i="64"/>
  <c r="L1404" i="64"/>
  <c r="L1443" i="64"/>
  <c r="L1595" i="64"/>
  <c r="L1849" i="64"/>
  <c r="L2245" i="64"/>
  <c r="L2653" i="64"/>
  <c r="L164" i="64"/>
  <c r="L419" i="64"/>
  <c r="L437" i="64"/>
  <c r="L530" i="64"/>
  <c r="L540" i="64"/>
  <c r="L573" i="64"/>
  <c r="L1143" i="64"/>
  <c r="L1586" i="64"/>
  <c r="L2170" i="64"/>
  <c r="L2365" i="64"/>
  <c r="L2479" i="64"/>
  <c r="L2493" i="64"/>
  <c r="L2604" i="64"/>
  <c r="L2703" i="64"/>
  <c r="L75" i="64"/>
  <c r="L621" i="64"/>
  <c r="L874" i="64"/>
  <c r="L915" i="64"/>
  <c r="L928" i="64"/>
  <c r="L979" i="64"/>
  <c r="L1054" i="64"/>
  <c r="L1122" i="64"/>
  <c r="L1344" i="64"/>
  <c r="L1523" i="64"/>
  <c r="L1574" i="64"/>
  <c r="L1913" i="64"/>
  <c r="L1975" i="64"/>
  <c r="L2144" i="64"/>
  <c r="L2354" i="64"/>
  <c r="L2468" i="64"/>
  <c r="L2526" i="64"/>
  <c r="L2605" i="64"/>
  <c r="L2631" i="64"/>
  <c r="L2743" i="64"/>
  <c r="L101" i="64"/>
  <c r="L451" i="64"/>
  <c r="L651" i="64"/>
  <c r="L761" i="64"/>
  <c r="L945" i="64"/>
  <c r="L1014" i="64"/>
  <c r="L1177" i="64"/>
  <c r="L1191" i="64"/>
  <c r="L1213" i="64"/>
  <c r="L1225" i="64"/>
  <c r="L1445" i="64"/>
  <c r="L2343" i="64"/>
  <c r="L2367" i="64"/>
  <c r="L2381" i="64"/>
  <c r="L2656" i="64"/>
  <c r="L1854" i="64"/>
  <c r="L588" i="64"/>
  <c r="L337" i="64"/>
  <c r="L1006" i="64"/>
  <c r="L1137" i="64"/>
  <c r="L1145" i="64"/>
  <c r="L1155" i="64"/>
  <c r="L1265" i="64"/>
  <c r="L1601" i="64"/>
  <c r="L1678" i="64"/>
  <c r="L1692" i="64"/>
  <c r="L1954" i="64"/>
  <c r="L2038" i="64"/>
  <c r="L2050" i="64"/>
  <c r="L2397" i="64"/>
  <c r="L2632" i="64"/>
  <c r="L2670" i="64"/>
  <c r="L2843" i="64"/>
  <c r="L2916" i="64"/>
  <c r="L614" i="64"/>
  <c r="L1866" i="64"/>
  <c r="L20" i="64"/>
  <c r="L45" i="64"/>
  <c r="L103" i="64"/>
  <c r="L239" i="64"/>
  <c r="L251" i="64"/>
  <c r="L265" i="64"/>
  <c r="L415" i="64"/>
  <c r="L433" i="64"/>
  <c r="L536" i="64"/>
  <c r="L908" i="64"/>
  <c r="L1215" i="64"/>
  <c r="L1399" i="64"/>
  <c r="L1804" i="64"/>
  <c r="L1830" i="64"/>
  <c r="L2291" i="64"/>
  <c r="L2707" i="64"/>
  <c r="L2847" i="64"/>
  <c r="L2821" i="64"/>
  <c r="L2726" i="64"/>
  <c r="L2628" i="64"/>
  <c r="L2594" i="64"/>
  <c r="L2270" i="64"/>
  <c r="L2200" i="64"/>
  <c r="L2166" i="64"/>
  <c r="L2141" i="64"/>
  <c r="L1709" i="64"/>
  <c r="L1637" i="64"/>
  <c r="L1619" i="64"/>
  <c r="L1616" i="64"/>
  <c r="L1461" i="64"/>
  <c r="L1035" i="64"/>
  <c r="L1000" i="64"/>
  <c r="L924" i="64"/>
  <c r="L901" i="64"/>
  <c r="L822" i="64"/>
  <c r="L698" i="64"/>
  <c r="L679" i="64"/>
  <c r="L644" i="64"/>
  <c r="L438" i="64"/>
  <c r="L430" i="64"/>
  <c r="L424" i="64"/>
  <c r="L412" i="64"/>
  <c r="L387" i="64"/>
  <c r="L352" i="64"/>
  <c r="L311" i="64"/>
  <c r="L308" i="64"/>
  <c r="L233" i="64"/>
  <c r="L143" i="64"/>
  <c r="L88" i="64"/>
  <c r="L55" i="64"/>
  <c r="L2915" i="64"/>
  <c r="L2914" i="64"/>
  <c r="L2845" i="64"/>
  <c r="L2687" i="64"/>
  <c r="L2623" i="64"/>
  <c r="L1703" i="64"/>
  <c r="L1477" i="64"/>
  <c r="L1003" i="64"/>
  <c r="L843" i="64"/>
  <c r="L813" i="64"/>
  <c r="L450" i="64"/>
  <c r="L303" i="64"/>
  <c r="L127" i="64"/>
  <c r="L2069" i="64"/>
  <c r="L1762" i="64"/>
  <c r="L1491" i="64"/>
  <c r="L1444" i="64"/>
  <c r="L1438" i="64"/>
  <c r="L1085" i="64"/>
  <c r="L1068" i="64"/>
  <c r="L994" i="64"/>
  <c r="L982" i="64"/>
  <c r="L956" i="64"/>
  <c r="L947" i="64"/>
  <c r="L583" i="64"/>
  <c r="L468" i="64"/>
  <c r="L373" i="64"/>
  <c r="L266" i="64"/>
  <c r="L125" i="64"/>
  <c r="I2913" i="64"/>
  <c r="J2913" i="64" s="1"/>
  <c r="K2913" i="64" s="1"/>
  <c r="I2912" i="64"/>
  <c r="J2912" i="64" s="1"/>
  <c r="K2912" i="64" s="1"/>
  <c r="I2911" i="64"/>
  <c r="J2911" i="64" s="1"/>
  <c r="K2911" i="64" s="1"/>
  <c r="L2911" i="64" s="1"/>
  <c r="I2910" i="64"/>
  <c r="J2910" i="64" s="1"/>
  <c r="K2910" i="64" s="1"/>
  <c r="I2909" i="64"/>
  <c r="J2909" i="64" s="1"/>
  <c r="I2908" i="64"/>
  <c r="J2908" i="64" s="1"/>
  <c r="I2907" i="64"/>
  <c r="J2907" i="64" s="1"/>
  <c r="K2907" i="64" s="1"/>
  <c r="I2906" i="64"/>
  <c r="J2906" i="64" s="1"/>
  <c r="I2905" i="64"/>
  <c r="J2905" i="64" s="1"/>
  <c r="I2904" i="64"/>
  <c r="J2904" i="64" s="1"/>
  <c r="I2903" i="64"/>
  <c r="J2903" i="64" s="1"/>
  <c r="K2903" i="64" s="1"/>
  <c r="L2903" i="64" s="1"/>
  <c r="I2902" i="64"/>
  <c r="J2902" i="64" s="1"/>
  <c r="I2901" i="64"/>
  <c r="J2901" i="64" s="1"/>
  <c r="I2900" i="64"/>
  <c r="J2900" i="64" s="1"/>
  <c r="I2899" i="64"/>
  <c r="J2899" i="64" s="1"/>
  <c r="I2898" i="64"/>
  <c r="J2898" i="64" s="1"/>
  <c r="K2898" i="64" s="1"/>
  <c r="I2897" i="64"/>
  <c r="J2897" i="64" s="1"/>
  <c r="K2897" i="64" s="1"/>
  <c r="L2897" i="64" s="1"/>
  <c r="I2896" i="64"/>
  <c r="J2896" i="64" s="1"/>
  <c r="K2896" i="64" s="1"/>
  <c r="I2895" i="64"/>
  <c r="J2895" i="64" s="1"/>
  <c r="K2895" i="64" s="1"/>
  <c r="I2894" i="64"/>
  <c r="J2894" i="64" s="1"/>
  <c r="K2894" i="64" s="1"/>
  <c r="L2894" i="64"/>
  <c r="I2893" i="64"/>
  <c r="J2893" i="64" s="1"/>
  <c r="K2893" i="64" s="1"/>
  <c r="I2892" i="64"/>
  <c r="J2892" i="64" s="1"/>
  <c r="K2892" i="64" s="1"/>
  <c r="L2892" i="64" s="1"/>
  <c r="I2891" i="64"/>
  <c r="J2891" i="64" s="1"/>
  <c r="K2891" i="64" s="1"/>
  <c r="I2890" i="64"/>
  <c r="J2890" i="64" s="1"/>
  <c r="K2890" i="64" s="1"/>
  <c r="I2889" i="64"/>
  <c r="J2889" i="64" s="1"/>
  <c r="K2889" i="64" s="1"/>
  <c r="I2888" i="64"/>
  <c r="J2888" i="64" s="1"/>
  <c r="K2888" i="64" s="1"/>
  <c r="I2887" i="64"/>
  <c r="J2887" i="64" s="1"/>
  <c r="I2886" i="64"/>
  <c r="J2886" i="64" s="1"/>
  <c r="K2886" i="64" s="1"/>
  <c r="I2885" i="64"/>
  <c r="J2885" i="64" s="1"/>
  <c r="K2885" i="64" s="1"/>
  <c r="L2885" i="64" s="1"/>
  <c r="I2884" i="64"/>
  <c r="J2884" i="64" s="1"/>
  <c r="K2884" i="64" s="1"/>
  <c r="I2883" i="64"/>
  <c r="J2883" i="64" s="1"/>
  <c r="K2883" i="64" s="1"/>
  <c r="I2882" i="64"/>
  <c r="J2882" i="64" s="1"/>
  <c r="I2881" i="64"/>
  <c r="J2881" i="64" s="1"/>
  <c r="I2880" i="64"/>
  <c r="J2880" i="64" s="1"/>
  <c r="K2880" i="64" s="1"/>
  <c r="I2879" i="64"/>
  <c r="J2879" i="64" s="1"/>
  <c r="I2878" i="64"/>
  <c r="J2878" i="64" s="1"/>
  <c r="K2878" i="64" s="1"/>
  <c r="I2877" i="64"/>
  <c r="J2877" i="64" s="1"/>
  <c r="K2877" i="64" s="1"/>
  <c r="L2877" i="64"/>
  <c r="I2876" i="64"/>
  <c r="J2876" i="64" s="1"/>
  <c r="I2875" i="64"/>
  <c r="J2875" i="64" s="1"/>
  <c r="K2875" i="64" s="1"/>
  <c r="I2874" i="64"/>
  <c r="J2874" i="64" s="1"/>
  <c r="I2873" i="64"/>
  <c r="J2873" i="64" s="1"/>
  <c r="I2872" i="64"/>
  <c r="J2872" i="64" s="1"/>
  <c r="K2872" i="64" s="1"/>
  <c r="I2871" i="64"/>
  <c r="J2871" i="64" s="1"/>
  <c r="K2871" i="64" s="1"/>
  <c r="I2870" i="64"/>
  <c r="J2870" i="64" s="1"/>
  <c r="K2870" i="64" s="1"/>
  <c r="I2869" i="64"/>
  <c r="J2869" i="64" s="1"/>
  <c r="K2869" i="64" s="1"/>
  <c r="I2868" i="64"/>
  <c r="J2868" i="64" s="1"/>
  <c r="K2868" i="64" s="1"/>
  <c r="I2867" i="64"/>
  <c r="J2867" i="64" s="1"/>
  <c r="K2867" i="64" s="1"/>
  <c r="I2866" i="64"/>
  <c r="J2866" i="64" s="1"/>
  <c r="K2866" i="64" s="1"/>
  <c r="I2865" i="64"/>
  <c r="J2865" i="64" s="1"/>
  <c r="I2864" i="64"/>
  <c r="J2864" i="64" s="1"/>
  <c r="K2864" i="64" s="1"/>
  <c r="I2862" i="64"/>
  <c r="J2862" i="64" s="1"/>
  <c r="I2861" i="64"/>
  <c r="J2861" i="64" s="1"/>
  <c r="K2861" i="64" s="1"/>
  <c r="I2860" i="64"/>
  <c r="J2860" i="64" s="1"/>
  <c r="K2860" i="64" s="1"/>
  <c r="I2859" i="64"/>
  <c r="J2859" i="64" s="1"/>
  <c r="I2858" i="64"/>
  <c r="J2858" i="64" s="1"/>
  <c r="K2858" i="64" s="1"/>
  <c r="I2857" i="64"/>
  <c r="J2857" i="64" s="1"/>
  <c r="K2857" i="64" s="1"/>
  <c r="L2857" i="64"/>
  <c r="I2856" i="64"/>
  <c r="J2856" i="64" s="1"/>
  <c r="I2855" i="64"/>
  <c r="J2855" i="64" s="1"/>
  <c r="K2855" i="64" s="1"/>
  <c r="I2854" i="64"/>
  <c r="J2854" i="64" s="1"/>
  <c r="K2854" i="64" s="1"/>
  <c r="L2854" i="64" s="1"/>
  <c r="I2853" i="64"/>
  <c r="J2853" i="64" s="1"/>
  <c r="K2853" i="64" s="1"/>
  <c r="I2852" i="64"/>
  <c r="J2852" i="64" s="1"/>
  <c r="I2851" i="64"/>
  <c r="J2851" i="64" s="1"/>
  <c r="I2850" i="64"/>
  <c r="J2850" i="64" s="1"/>
  <c r="K2850" i="64" s="1"/>
  <c r="I2849" i="64"/>
  <c r="J2849" i="64" s="1"/>
  <c r="K2849" i="64" s="1"/>
  <c r="I2848" i="64"/>
  <c r="J2848" i="64" s="1"/>
  <c r="K2848" i="64" s="1"/>
  <c r="I2846" i="64"/>
  <c r="J2846" i="64" s="1"/>
  <c r="K2846" i="64" s="1"/>
  <c r="I2844" i="64"/>
  <c r="J2844" i="64" s="1"/>
  <c r="K2844" i="64" s="1"/>
  <c r="I2842" i="64"/>
  <c r="J2842" i="64" s="1"/>
  <c r="K2842" i="64" s="1"/>
  <c r="I2841" i="64"/>
  <c r="J2841" i="64" s="1"/>
  <c r="I2840" i="64"/>
  <c r="J2840" i="64" s="1"/>
  <c r="I2839" i="64"/>
  <c r="J2839" i="64" s="1"/>
  <c r="K2839" i="64" s="1"/>
  <c r="I2838" i="64"/>
  <c r="J2838" i="64" s="1"/>
  <c r="K2838" i="64" s="1"/>
  <c r="I2837" i="64"/>
  <c r="J2837" i="64" s="1"/>
  <c r="I2836" i="64"/>
  <c r="J2836" i="64" s="1"/>
  <c r="K2836" i="64" s="1"/>
  <c r="I2835" i="64"/>
  <c r="J2835" i="64" s="1"/>
  <c r="K2835" i="64" s="1"/>
  <c r="I2834" i="64"/>
  <c r="J2834" i="64" s="1"/>
  <c r="K2834" i="64" s="1"/>
  <c r="I2833" i="64"/>
  <c r="J2833" i="64" s="1"/>
  <c r="I2832" i="64"/>
  <c r="J2832" i="64" s="1"/>
  <c r="K2832" i="64" s="1"/>
  <c r="I2831" i="64"/>
  <c r="J2831" i="64" s="1"/>
  <c r="K2831" i="64" s="1"/>
  <c r="I2830" i="64"/>
  <c r="J2830" i="64" s="1"/>
  <c r="K2830" i="64" s="1"/>
  <c r="I2829" i="64"/>
  <c r="J2829" i="64" s="1"/>
  <c r="K2829" i="64" s="1"/>
  <c r="L2829" i="64" s="1"/>
  <c r="I2828" i="64"/>
  <c r="J2828" i="64" s="1"/>
  <c r="K2828" i="64" s="1"/>
  <c r="I2827" i="64"/>
  <c r="J2827" i="64" s="1"/>
  <c r="K2827" i="64" s="1"/>
  <c r="I2826" i="64"/>
  <c r="J2826" i="64" s="1"/>
  <c r="K2826" i="64" s="1"/>
  <c r="I2825" i="64"/>
  <c r="J2825" i="64" s="1"/>
  <c r="K2825" i="64" s="1"/>
  <c r="I2824" i="64"/>
  <c r="J2824" i="64" s="1"/>
  <c r="I2823" i="64"/>
  <c r="J2823" i="64" s="1"/>
  <c r="I2822" i="64"/>
  <c r="J2822" i="64" s="1"/>
  <c r="K2822" i="64" s="1"/>
  <c r="I2820" i="64"/>
  <c r="J2820" i="64" s="1"/>
  <c r="K2820" i="64" s="1"/>
  <c r="I2819" i="64"/>
  <c r="J2819" i="64" s="1"/>
  <c r="I2818" i="64"/>
  <c r="J2818" i="64" s="1"/>
  <c r="K2818" i="64" s="1"/>
  <c r="I2817" i="64"/>
  <c r="J2817" i="64" s="1"/>
  <c r="K2817" i="64" s="1"/>
  <c r="I2816" i="64"/>
  <c r="J2816" i="64" s="1"/>
  <c r="K2816" i="64" s="1"/>
  <c r="I2815" i="64"/>
  <c r="J2815" i="64" s="1"/>
  <c r="K2815" i="64" s="1"/>
  <c r="I2814" i="64"/>
  <c r="J2814" i="64" s="1"/>
  <c r="I2813" i="64"/>
  <c r="J2813" i="64" s="1"/>
  <c r="K2813" i="64" s="1"/>
  <c r="I2812" i="64"/>
  <c r="J2812" i="64" s="1"/>
  <c r="K2812" i="64" s="1"/>
  <c r="I2811" i="64"/>
  <c r="J2811" i="64" s="1"/>
  <c r="I2810" i="64"/>
  <c r="J2810" i="64" s="1"/>
  <c r="I2809" i="64"/>
  <c r="J2809" i="64" s="1"/>
  <c r="K2809" i="64" s="1"/>
  <c r="I2808" i="64"/>
  <c r="J2808" i="64" s="1"/>
  <c r="I2807" i="64"/>
  <c r="J2807" i="64" s="1"/>
  <c r="K2807" i="64" s="1"/>
  <c r="I2806" i="64"/>
  <c r="J2806" i="64" s="1"/>
  <c r="K2806" i="64" s="1"/>
  <c r="I2805" i="64"/>
  <c r="J2805" i="64" s="1"/>
  <c r="K2805" i="64" s="1"/>
  <c r="I2804" i="64"/>
  <c r="J2804" i="64" s="1"/>
  <c r="I2803" i="64"/>
  <c r="J2803" i="64" s="1"/>
  <c r="I2802" i="64"/>
  <c r="J2802" i="64" s="1"/>
  <c r="K2802" i="64" s="1"/>
  <c r="I2801" i="64"/>
  <c r="J2801" i="64" s="1"/>
  <c r="K2801" i="64" s="1"/>
  <c r="I2800" i="64"/>
  <c r="J2800" i="64" s="1"/>
  <c r="K2800" i="64" s="1"/>
  <c r="I2798" i="64"/>
  <c r="J2798" i="64" s="1"/>
  <c r="K2798" i="64" s="1"/>
  <c r="I2797" i="64"/>
  <c r="J2797" i="64" s="1"/>
  <c r="I2796" i="64"/>
  <c r="J2796" i="64" s="1"/>
  <c r="I2795" i="64"/>
  <c r="J2795" i="64" s="1"/>
  <c r="K2795" i="64" s="1"/>
  <c r="I2794" i="64"/>
  <c r="J2794" i="64" s="1"/>
  <c r="K2794" i="64" s="1"/>
  <c r="I2793" i="64"/>
  <c r="J2793" i="64" s="1"/>
  <c r="K2793" i="64" s="1"/>
  <c r="I2792" i="64"/>
  <c r="J2792" i="64" s="1"/>
  <c r="I2791" i="64"/>
  <c r="J2791" i="64" s="1"/>
  <c r="I2790" i="64"/>
  <c r="J2790" i="64" s="1"/>
  <c r="K2790" i="64" s="1"/>
  <c r="I2789" i="64"/>
  <c r="J2789" i="64" s="1"/>
  <c r="K2789" i="64" s="1"/>
  <c r="I2787" i="64"/>
  <c r="J2787" i="64" s="1"/>
  <c r="K2787" i="64" s="1"/>
  <c r="I2786" i="64"/>
  <c r="J2786" i="64" s="1"/>
  <c r="K2786" i="64" s="1"/>
  <c r="I2785" i="64"/>
  <c r="J2785" i="64" s="1"/>
  <c r="I2784" i="64"/>
  <c r="J2784" i="64" s="1"/>
  <c r="K2784" i="64" s="1"/>
  <c r="I2783" i="64"/>
  <c r="J2783" i="64" s="1"/>
  <c r="I2782" i="64"/>
  <c r="J2782" i="64" s="1"/>
  <c r="K2782" i="64" s="1"/>
  <c r="I2781" i="64"/>
  <c r="J2781" i="64" s="1"/>
  <c r="I2780" i="64"/>
  <c r="J2780" i="64" s="1"/>
  <c r="K2780" i="64" s="1"/>
  <c r="I2779" i="64"/>
  <c r="J2779" i="64" s="1"/>
  <c r="K2779" i="64" s="1"/>
  <c r="I2778" i="64"/>
  <c r="J2778" i="64" s="1"/>
  <c r="K2778" i="64" s="1"/>
  <c r="I2777" i="64"/>
  <c r="J2777" i="64" s="1"/>
  <c r="K2777" i="64" s="1"/>
  <c r="I2776" i="64"/>
  <c r="J2776" i="64" s="1"/>
  <c r="I2775" i="64"/>
  <c r="J2775" i="64" s="1"/>
  <c r="K2775" i="64" s="1"/>
  <c r="I2774" i="64"/>
  <c r="J2774" i="64" s="1"/>
  <c r="K2774" i="64" s="1"/>
  <c r="I2773" i="64"/>
  <c r="J2773" i="64" s="1"/>
  <c r="L2773" i="64"/>
  <c r="I2772" i="64"/>
  <c r="J2772" i="64" s="1"/>
  <c r="K2772" i="64" s="1"/>
  <c r="I2771" i="64"/>
  <c r="J2771" i="64" s="1"/>
  <c r="K2771" i="64" s="1"/>
  <c r="I2770" i="64"/>
  <c r="J2770" i="64" s="1"/>
  <c r="K2770" i="64" s="1"/>
  <c r="I2769" i="64"/>
  <c r="J2769" i="64" s="1"/>
  <c r="K2769" i="64" s="1"/>
  <c r="I2768" i="64"/>
  <c r="J2768" i="64" s="1"/>
  <c r="K2768" i="64" s="1"/>
  <c r="I2767" i="64"/>
  <c r="J2767" i="64" s="1"/>
  <c r="K2767" i="64" s="1"/>
  <c r="I2766" i="64"/>
  <c r="J2766" i="64" s="1"/>
  <c r="K2766" i="64" s="1"/>
  <c r="I2764" i="64"/>
  <c r="J2764" i="64" s="1"/>
  <c r="K2764" i="64" s="1"/>
  <c r="I2763" i="64"/>
  <c r="J2763" i="64" s="1"/>
  <c r="K2763" i="64" s="1"/>
  <c r="I2762" i="64"/>
  <c r="J2762" i="64" s="1"/>
  <c r="K2762" i="64" s="1"/>
  <c r="I2761" i="64"/>
  <c r="J2761" i="64" s="1"/>
  <c r="K2761" i="64" s="1"/>
  <c r="I2759" i="64"/>
  <c r="J2759" i="64" s="1"/>
  <c r="K2759" i="64" s="1"/>
  <c r="I2758" i="64"/>
  <c r="J2758" i="64" s="1"/>
  <c r="I2757" i="64"/>
  <c r="J2757" i="64" s="1"/>
  <c r="K2757" i="64" s="1"/>
  <c r="I2755" i="64"/>
  <c r="J2755" i="64" s="1"/>
  <c r="K2755" i="64" s="1"/>
  <c r="I2754" i="64"/>
  <c r="J2754" i="64" s="1"/>
  <c r="I2753" i="64"/>
  <c r="J2753" i="64" s="1"/>
  <c r="K2753" i="64" s="1"/>
  <c r="I2752" i="64"/>
  <c r="J2752" i="64" s="1"/>
  <c r="K2752" i="64" s="1"/>
  <c r="I2751" i="64"/>
  <c r="J2751" i="64" s="1"/>
  <c r="K2751" i="64" s="1"/>
  <c r="I2750" i="64"/>
  <c r="J2750" i="64" s="1"/>
  <c r="I2748" i="64"/>
  <c r="J2748" i="64" s="1"/>
  <c r="K2748" i="64" s="1"/>
  <c r="I2747" i="64"/>
  <c r="J2747" i="64" s="1"/>
  <c r="I2746" i="64"/>
  <c r="J2746" i="64" s="1"/>
  <c r="K2746" i="64" s="1"/>
  <c r="I2745" i="64"/>
  <c r="J2745" i="64" s="1"/>
  <c r="K2745" i="64" s="1"/>
  <c r="I2744" i="64"/>
  <c r="J2744" i="64" s="1"/>
  <c r="K2744" i="64" s="1"/>
  <c r="I2742" i="64"/>
  <c r="J2742" i="64" s="1"/>
  <c r="K2742" i="64" s="1"/>
  <c r="I2741" i="64"/>
  <c r="J2741" i="64" s="1"/>
  <c r="K2741" i="64" s="1"/>
  <c r="L2741" i="64"/>
  <c r="I2740" i="64"/>
  <c r="J2740" i="64" s="1"/>
  <c r="K2740" i="64" s="1"/>
  <c r="I2739" i="64"/>
  <c r="J2739" i="64" s="1"/>
  <c r="K2739" i="64" s="1"/>
  <c r="I2738" i="64"/>
  <c r="J2738" i="64" s="1"/>
  <c r="K2738" i="64" s="1"/>
  <c r="I2737" i="64"/>
  <c r="J2737" i="64" s="1"/>
  <c r="I2736" i="64"/>
  <c r="J2736" i="64" s="1"/>
  <c r="K2736" i="64" s="1"/>
  <c r="I2735" i="64"/>
  <c r="J2735" i="64" s="1"/>
  <c r="K2735" i="64" s="1"/>
  <c r="I2734" i="64"/>
  <c r="J2734" i="64" s="1"/>
  <c r="K2734" i="64" s="1"/>
  <c r="I2733" i="64"/>
  <c r="J2733" i="64" s="1"/>
  <c r="K2733" i="64" s="1"/>
  <c r="I2732" i="64"/>
  <c r="J2732" i="64" s="1"/>
  <c r="K2732" i="64" s="1"/>
  <c r="L2732" i="64" s="1"/>
  <c r="I2731" i="64"/>
  <c r="J2731" i="64" s="1"/>
  <c r="K2731" i="64" s="1"/>
  <c r="I2730" i="64"/>
  <c r="J2730" i="64" s="1"/>
  <c r="K2730" i="64" s="1"/>
  <c r="I2729" i="64"/>
  <c r="J2729" i="64" s="1"/>
  <c r="K2729" i="64" s="1"/>
  <c r="L2729" i="64" s="1"/>
  <c r="I2728" i="64"/>
  <c r="J2728" i="64" s="1"/>
  <c r="K2728" i="64" s="1"/>
  <c r="I2727" i="64"/>
  <c r="J2727" i="64" s="1"/>
  <c r="I2725" i="64"/>
  <c r="J2725" i="64" s="1"/>
  <c r="K2725" i="64" s="1"/>
  <c r="I2724" i="64"/>
  <c r="J2724" i="64" s="1"/>
  <c r="K2724" i="64" s="1"/>
  <c r="I2723" i="64"/>
  <c r="J2723" i="64" s="1"/>
  <c r="K2723" i="64" s="1"/>
  <c r="I2721" i="64"/>
  <c r="J2721" i="64" s="1"/>
  <c r="K2721" i="64" s="1"/>
  <c r="I2720" i="64"/>
  <c r="J2720" i="64" s="1"/>
  <c r="K2720" i="64" s="1"/>
  <c r="I2719" i="64"/>
  <c r="J2719" i="64" s="1"/>
  <c r="K2719" i="64" s="1"/>
  <c r="I2718" i="64"/>
  <c r="J2718" i="64" s="1"/>
  <c r="K2718" i="64" s="1"/>
  <c r="I2717" i="64"/>
  <c r="J2717" i="64" s="1"/>
  <c r="K2717" i="64" s="1"/>
  <c r="I2716" i="64"/>
  <c r="J2716" i="64" s="1"/>
  <c r="K2716" i="64" s="1"/>
  <c r="I2715" i="64"/>
  <c r="J2715" i="64" s="1"/>
  <c r="K2715" i="64" s="1"/>
  <c r="I2714" i="64"/>
  <c r="J2714" i="64" s="1"/>
  <c r="K2714" i="64" s="1"/>
  <c r="I2713" i="64"/>
  <c r="J2713" i="64" s="1"/>
  <c r="K2713" i="64" s="1"/>
  <c r="I2712" i="64"/>
  <c r="J2712" i="64" s="1"/>
  <c r="K2712" i="64" s="1"/>
  <c r="I2711" i="64"/>
  <c r="J2711" i="64" s="1"/>
  <c r="K2711" i="64" s="1"/>
  <c r="I2709" i="64"/>
  <c r="J2709" i="64" s="1"/>
  <c r="K2709" i="64" s="1"/>
  <c r="I2708" i="64"/>
  <c r="J2708" i="64" s="1"/>
  <c r="K2708" i="64" s="1"/>
  <c r="I2705" i="64"/>
  <c r="J2705" i="64" s="1"/>
  <c r="K2705" i="64" s="1"/>
  <c r="I2704" i="64"/>
  <c r="J2704" i="64" s="1"/>
  <c r="I2702" i="64"/>
  <c r="J2702" i="64" s="1"/>
  <c r="K2702" i="64" s="1"/>
  <c r="I2701" i="64"/>
  <c r="J2701" i="64" s="1"/>
  <c r="K2701" i="64" s="1"/>
  <c r="I2700" i="64"/>
  <c r="J2700" i="64" s="1"/>
  <c r="I2699" i="64"/>
  <c r="J2699" i="64" s="1"/>
  <c r="K2699" i="64" s="1"/>
  <c r="I2698" i="64"/>
  <c r="J2698" i="64" s="1"/>
  <c r="K2698" i="64" s="1"/>
  <c r="I2697" i="64"/>
  <c r="J2697" i="64" s="1"/>
  <c r="K2697" i="64" s="1"/>
  <c r="I2696" i="64"/>
  <c r="J2696" i="64" s="1"/>
  <c r="K2696" i="64" s="1"/>
  <c r="I2695" i="64"/>
  <c r="J2695" i="64" s="1"/>
  <c r="K2695" i="64" s="1"/>
  <c r="I2693" i="64"/>
  <c r="J2693" i="64" s="1"/>
  <c r="K2693" i="64" s="1"/>
  <c r="I2692" i="64"/>
  <c r="J2692" i="64" s="1"/>
  <c r="K2692" i="64" s="1"/>
  <c r="I2691" i="64"/>
  <c r="J2691" i="64" s="1"/>
  <c r="K2691" i="64" s="1"/>
  <c r="I2690" i="64"/>
  <c r="J2690" i="64" s="1"/>
  <c r="K2690" i="64" s="1"/>
  <c r="I2689" i="64"/>
  <c r="J2689" i="64" s="1"/>
  <c r="K2689" i="64" s="1"/>
  <c r="I2688" i="64"/>
  <c r="J2688" i="64" s="1"/>
  <c r="K2688" i="64" s="1"/>
  <c r="I2686" i="64"/>
  <c r="J2686" i="64" s="1"/>
  <c r="K2686" i="64" s="1"/>
  <c r="L2686" i="64" s="1"/>
  <c r="I2685" i="64"/>
  <c r="J2685" i="64" s="1"/>
  <c r="K2685" i="64" s="1"/>
  <c r="I2684" i="64"/>
  <c r="J2684" i="64" s="1"/>
  <c r="K2684" i="64" s="1"/>
  <c r="I2683" i="64"/>
  <c r="J2683" i="64" s="1"/>
  <c r="K2683" i="64" s="1"/>
  <c r="I2682" i="64"/>
  <c r="J2682" i="64" s="1"/>
  <c r="K2682" i="64" s="1"/>
  <c r="I2681" i="64"/>
  <c r="J2681" i="64" s="1"/>
  <c r="K2681" i="64" s="1"/>
  <c r="I2680" i="64"/>
  <c r="J2680" i="64" s="1"/>
  <c r="K2680" i="64" s="1"/>
  <c r="I2679" i="64"/>
  <c r="J2679" i="64" s="1"/>
  <c r="I2678" i="64"/>
  <c r="J2678" i="64" s="1"/>
  <c r="K2678" i="64" s="1"/>
  <c r="I2676" i="64"/>
  <c r="J2676" i="64" s="1"/>
  <c r="K2676" i="64" s="1"/>
  <c r="I2675" i="64"/>
  <c r="J2675" i="64" s="1"/>
  <c r="K2675" i="64" s="1"/>
  <c r="I2674" i="64"/>
  <c r="J2674" i="64" s="1"/>
  <c r="K2674" i="64" s="1"/>
  <c r="I2673" i="64"/>
  <c r="J2673" i="64" s="1"/>
  <c r="K2673" i="64" s="1"/>
  <c r="I2672" i="64"/>
  <c r="J2672" i="64" s="1"/>
  <c r="K2672" i="64" s="1"/>
  <c r="I2669" i="64"/>
  <c r="J2669" i="64" s="1"/>
  <c r="K2669" i="64" s="1"/>
  <c r="I2668" i="64"/>
  <c r="J2668" i="64" s="1"/>
  <c r="K2668" i="64" s="1"/>
  <c r="I2667" i="64"/>
  <c r="J2667" i="64" s="1"/>
  <c r="K2667" i="64" s="1"/>
  <c r="I2666" i="64"/>
  <c r="J2666" i="64" s="1"/>
  <c r="I2665" i="64"/>
  <c r="J2665" i="64" s="1"/>
  <c r="K2665" i="64" s="1"/>
  <c r="I2664" i="64"/>
  <c r="J2664" i="64" s="1"/>
  <c r="K2664" i="64" s="1"/>
  <c r="I2663" i="64"/>
  <c r="J2663" i="64" s="1"/>
  <c r="K2663" i="64" s="1"/>
  <c r="I2662" i="64"/>
  <c r="J2662" i="64" s="1"/>
  <c r="K2662" i="64" s="1"/>
  <c r="I2660" i="64"/>
  <c r="J2660" i="64" s="1"/>
  <c r="K2660" i="64" s="1"/>
  <c r="I2659" i="64"/>
  <c r="J2659" i="64" s="1"/>
  <c r="K2659" i="64" s="1"/>
  <c r="I2658" i="64"/>
  <c r="J2658" i="64" s="1"/>
  <c r="K2658" i="64" s="1"/>
  <c r="I2657" i="64"/>
  <c r="J2657" i="64" s="1"/>
  <c r="K2657" i="64" s="1"/>
  <c r="I2655" i="64"/>
  <c r="J2655" i="64" s="1"/>
  <c r="K2655" i="64" s="1"/>
  <c r="I2654" i="64"/>
  <c r="J2654" i="64" s="1"/>
  <c r="I2652" i="64"/>
  <c r="J2652" i="64" s="1"/>
  <c r="K2652" i="64" s="1"/>
  <c r="I2650" i="64"/>
  <c r="J2650" i="64" s="1"/>
  <c r="I2649" i="64"/>
  <c r="J2649" i="64" s="1"/>
  <c r="K2649" i="64" s="1"/>
  <c r="L2649" i="64" s="1"/>
  <c r="I2648" i="64"/>
  <c r="J2648" i="64" s="1"/>
  <c r="K2648" i="64" s="1"/>
  <c r="I2647" i="64"/>
  <c r="J2647" i="64" s="1"/>
  <c r="K2647" i="64" s="1"/>
  <c r="I2646" i="64"/>
  <c r="J2646" i="64" s="1"/>
  <c r="K2646" i="64" s="1"/>
  <c r="I2645" i="64"/>
  <c r="J2645" i="64" s="1"/>
  <c r="K2645" i="64" s="1"/>
  <c r="I2644" i="64"/>
  <c r="J2644" i="64" s="1"/>
  <c r="K2644" i="64" s="1"/>
  <c r="I2643" i="64"/>
  <c r="J2643" i="64" s="1"/>
  <c r="K2643" i="64" s="1"/>
  <c r="I2642" i="64"/>
  <c r="J2642" i="64" s="1"/>
  <c r="K2642" i="64" s="1"/>
  <c r="I2641" i="64"/>
  <c r="J2641" i="64" s="1"/>
  <c r="K2641" i="64" s="1"/>
  <c r="I2640" i="64"/>
  <c r="J2640" i="64" s="1"/>
  <c r="K2640" i="64" s="1"/>
  <c r="I2639" i="64"/>
  <c r="J2639" i="64" s="1"/>
  <c r="K2639" i="64" s="1"/>
  <c r="I2638" i="64"/>
  <c r="J2638" i="64" s="1"/>
  <c r="K2638" i="64" s="1"/>
  <c r="I2637" i="64"/>
  <c r="J2637" i="64" s="1"/>
  <c r="K2637" i="64" s="1"/>
  <c r="I2636" i="64"/>
  <c r="J2636" i="64" s="1"/>
  <c r="K2636" i="64" s="1"/>
  <c r="I2635" i="64"/>
  <c r="J2635" i="64" s="1"/>
  <c r="K2635" i="64" s="1"/>
  <c r="I2634" i="64"/>
  <c r="J2634" i="64" s="1"/>
  <c r="K2634" i="64" s="1"/>
  <c r="I2633" i="64"/>
  <c r="J2633" i="64" s="1"/>
  <c r="K2633" i="64" s="1"/>
  <c r="I2630" i="64"/>
  <c r="J2630" i="64" s="1"/>
  <c r="I2629" i="64"/>
  <c r="J2629" i="64" s="1"/>
  <c r="K2629" i="64" s="1"/>
  <c r="I2627" i="64"/>
  <c r="J2627" i="64" s="1"/>
  <c r="K2627" i="64" s="1"/>
  <c r="I2626" i="64"/>
  <c r="J2626" i="64" s="1"/>
  <c r="K2626" i="64" s="1"/>
  <c r="I2625" i="64"/>
  <c r="J2625" i="64" s="1"/>
  <c r="K2625" i="64" s="1"/>
  <c r="I2624" i="64"/>
  <c r="J2624" i="64" s="1"/>
  <c r="K2624" i="64" s="1"/>
  <c r="I2622" i="64"/>
  <c r="J2622" i="64" s="1"/>
  <c r="K2622" i="64" s="1"/>
  <c r="I2621" i="64"/>
  <c r="J2621" i="64" s="1"/>
  <c r="K2621" i="64" s="1"/>
  <c r="I2620" i="64"/>
  <c r="J2620" i="64" s="1"/>
  <c r="K2620" i="64" s="1"/>
  <c r="I2619" i="64"/>
  <c r="J2619" i="64" s="1"/>
  <c r="K2619" i="64" s="1"/>
  <c r="I2618" i="64"/>
  <c r="J2618" i="64" s="1"/>
  <c r="I2616" i="64"/>
  <c r="J2616" i="64" s="1"/>
  <c r="I2615" i="64"/>
  <c r="J2615" i="64" s="1"/>
  <c r="I2614" i="64"/>
  <c r="J2614" i="64" s="1"/>
  <c r="K2614" i="64" s="1"/>
  <c r="I2613" i="64"/>
  <c r="J2613" i="64" s="1"/>
  <c r="K2613" i="64" s="1"/>
  <c r="I2612" i="64"/>
  <c r="J2612" i="64" s="1"/>
  <c r="K2612" i="64" s="1"/>
  <c r="I2611" i="64"/>
  <c r="J2611" i="64" s="1"/>
  <c r="K2611" i="64" s="1"/>
  <c r="I2610" i="64"/>
  <c r="J2610" i="64" s="1"/>
  <c r="K2610" i="64" s="1"/>
  <c r="I2609" i="64"/>
  <c r="J2609" i="64" s="1"/>
  <c r="K2609" i="64" s="1"/>
  <c r="I2608" i="64"/>
  <c r="J2608" i="64" s="1"/>
  <c r="K2608" i="64" s="1"/>
  <c r="I2607" i="64"/>
  <c r="J2607" i="64" s="1"/>
  <c r="K2607" i="64" s="1"/>
  <c r="I2606" i="64"/>
  <c r="J2606" i="64" s="1"/>
  <c r="K2606" i="64" s="1"/>
  <c r="I2603" i="64"/>
  <c r="J2603" i="64" s="1"/>
  <c r="K2603" i="64" s="1"/>
  <c r="I2602" i="64"/>
  <c r="J2602" i="64" s="1"/>
  <c r="I2601" i="64"/>
  <c r="J2601" i="64" s="1"/>
  <c r="K2601" i="64" s="1"/>
  <c r="I2600" i="64"/>
  <c r="J2600" i="64" s="1"/>
  <c r="K2600" i="64" s="1"/>
  <c r="I2599" i="64"/>
  <c r="J2599" i="64" s="1"/>
  <c r="I2598" i="64"/>
  <c r="J2598" i="64" s="1"/>
  <c r="I2597" i="64"/>
  <c r="J2597" i="64" s="1"/>
  <c r="K2597" i="64" s="1"/>
  <c r="I2596" i="64"/>
  <c r="J2596" i="64" s="1"/>
  <c r="I2595" i="64"/>
  <c r="J2595" i="64" s="1"/>
  <c r="I2593" i="64"/>
  <c r="J2593" i="64" s="1"/>
  <c r="K2593" i="64" s="1"/>
  <c r="I2592" i="64"/>
  <c r="J2592" i="64" s="1"/>
  <c r="I2591" i="64"/>
  <c r="J2591" i="64" s="1"/>
  <c r="K2591" i="64" s="1"/>
  <c r="I2590" i="64"/>
  <c r="J2590" i="64" s="1"/>
  <c r="K2590" i="64" s="1"/>
  <c r="I2589" i="64"/>
  <c r="J2589" i="64" s="1"/>
  <c r="K2589" i="64" s="1"/>
  <c r="I2588" i="64"/>
  <c r="J2588" i="64" s="1"/>
  <c r="K2588" i="64" s="1"/>
  <c r="I2587" i="64"/>
  <c r="J2587" i="64" s="1"/>
  <c r="K2587" i="64" s="1"/>
  <c r="I2586" i="64"/>
  <c r="J2586" i="64" s="1"/>
  <c r="K2586" i="64" s="1"/>
  <c r="I2585" i="64"/>
  <c r="J2585" i="64" s="1"/>
  <c r="K2585" i="64" s="1"/>
  <c r="I2584" i="64"/>
  <c r="J2584" i="64" s="1"/>
  <c r="K2584" i="64" s="1"/>
  <c r="I2583" i="64"/>
  <c r="J2583" i="64" s="1"/>
  <c r="K2583" i="64" s="1"/>
  <c r="I2581" i="64"/>
  <c r="J2581" i="64" s="1"/>
  <c r="I2580" i="64"/>
  <c r="J2580" i="64" s="1"/>
  <c r="I2579" i="64"/>
  <c r="J2579" i="64" s="1"/>
  <c r="K2579" i="64" s="1"/>
  <c r="I2578" i="64"/>
  <c r="J2578" i="64" s="1"/>
  <c r="K2578" i="64" s="1"/>
  <c r="I2577" i="64"/>
  <c r="J2577" i="64" s="1"/>
  <c r="K2577" i="64" s="1"/>
  <c r="I2576" i="64"/>
  <c r="J2576" i="64" s="1"/>
  <c r="K2576" i="64" s="1"/>
  <c r="I2575" i="64"/>
  <c r="J2575" i="64" s="1"/>
  <c r="K2575" i="64" s="1"/>
  <c r="I2573" i="64"/>
  <c r="J2573" i="64" s="1"/>
  <c r="K2573" i="64" s="1"/>
  <c r="I2572" i="64"/>
  <c r="J2572" i="64" s="1"/>
  <c r="K2572" i="64" s="1"/>
  <c r="I2571" i="64"/>
  <c r="J2571" i="64" s="1"/>
  <c r="K2571" i="64" s="1"/>
  <c r="I2570" i="64"/>
  <c r="J2570" i="64" s="1"/>
  <c r="I2569" i="64"/>
  <c r="J2569" i="64" s="1"/>
  <c r="I2568" i="64"/>
  <c r="J2568" i="64" s="1"/>
  <c r="K2568" i="64" s="1"/>
  <c r="I2567" i="64"/>
  <c r="J2567" i="64" s="1"/>
  <c r="K2567" i="64" s="1"/>
  <c r="I2566" i="64"/>
  <c r="J2566" i="64" s="1"/>
  <c r="K2566" i="64" s="1"/>
  <c r="I2565" i="64"/>
  <c r="J2565" i="64" s="1"/>
  <c r="K2565" i="64" s="1"/>
  <c r="I2564" i="64"/>
  <c r="J2564" i="64" s="1"/>
  <c r="K2564" i="64" s="1"/>
  <c r="I2563" i="64"/>
  <c r="J2563" i="64" s="1"/>
  <c r="I2562" i="64"/>
  <c r="J2562" i="64" s="1"/>
  <c r="K2562" i="64" s="1"/>
  <c r="I2561" i="64"/>
  <c r="J2561" i="64" s="1"/>
  <c r="K2561" i="64" s="1"/>
  <c r="I2559" i="64"/>
  <c r="J2559" i="64" s="1"/>
  <c r="K2559" i="64" s="1"/>
  <c r="I2558" i="64"/>
  <c r="J2558" i="64" s="1"/>
  <c r="K2558" i="64" s="1"/>
  <c r="I2557" i="64"/>
  <c r="J2557" i="64" s="1"/>
  <c r="K2557" i="64" s="1"/>
  <c r="I2556" i="64"/>
  <c r="J2556" i="64" s="1"/>
  <c r="I2555" i="64"/>
  <c r="J2555" i="64" s="1"/>
  <c r="K2555" i="64" s="1"/>
  <c r="I2552" i="64"/>
  <c r="J2552" i="64" s="1"/>
  <c r="K2552" i="64" s="1"/>
  <c r="I2550" i="64"/>
  <c r="J2550" i="64" s="1"/>
  <c r="K2550" i="64" s="1"/>
  <c r="I2549" i="64"/>
  <c r="J2549" i="64" s="1"/>
  <c r="K2549" i="64" s="1"/>
  <c r="L2549" i="64" s="1"/>
  <c r="I2548" i="64"/>
  <c r="J2548" i="64" s="1"/>
  <c r="I2547" i="64"/>
  <c r="J2547" i="64" s="1"/>
  <c r="I2546" i="64"/>
  <c r="J2546" i="64" s="1"/>
  <c r="K2546" i="64" s="1"/>
  <c r="I2545" i="64"/>
  <c r="J2545" i="64" s="1"/>
  <c r="K2545" i="64" s="1"/>
  <c r="I2544" i="64"/>
  <c r="J2544" i="64" s="1"/>
  <c r="K2544" i="64" s="1"/>
  <c r="I2543" i="64"/>
  <c r="J2543" i="64" s="1"/>
  <c r="K2543" i="64" s="1"/>
  <c r="I2542" i="64"/>
  <c r="J2542" i="64" s="1"/>
  <c r="K2542" i="64" s="1"/>
  <c r="I2541" i="64"/>
  <c r="J2541" i="64" s="1"/>
  <c r="I2540" i="64"/>
  <c r="J2540" i="64" s="1"/>
  <c r="I2539" i="64"/>
  <c r="J2539" i="64" s="1"/>
  <c r="I2538" i="64"/>
  <c r="J2538" i="64" s="1"/>
  <c r="K2538" i="64" s="1"/>
  <c r="I2537" i="64"/>
  <c r="J2537" i="64" s="1"/>
  <c r="K2537" i="64" s="1"/>
  <c r="I2536" i="64"/>
  <c r="J2536" i="64" s="1"/>
  <c r="K2536" i="64" s="1"/>
  <c r="I2535" i="64"/>
  <c r="J2535" i="64" s="1"/>
  <c r="I2534" i="64"/>
  <c r="J2534" i="64" s="1"/>
  <c r="K2534" i="64" s="1"/>
  <c r="I2533" i="64"/>
  <c r="J2533" i="64" s="1"/>
  <c r="K2533" i="64" s="1"/>
  <c r="I2532" i="64"/>
  <c r="J2532" i="64" s="1"/>
  <c r="K2532" i="64" s="1"/>
  <c r="L2532" i="64" s="1"/>
  <c r="I2531" i="64"/>
  <c r="J2531" i="64" s="1"/>
  <c r="K2531" i="64" s="1"/>
  <c r="I2530" i="64"/>
  <c r="J2530" i="64" s="1"/>
  <c r="K2530" i="64" s="1"/>
  <c r="I2529" i="64"/>
  <c r="J2529" i="64" s="1"/>
  <c r="K2529" i="64" s="1"/>
  <c r="I2528" i="64"/>
  <c r="J2528" i="64" s="1"/>
  <c r="K2528" i="64" s="1"/>
  <c r="I2527" i="64"/>
  <c r="J2527" i="64" s="1"/>
  <c r="K2527" i="64" s="1"/>
  <c r="I2525" i="64"/>
  <c r="J2525" i="64" s="1"/>
  <c r="K2525" i="64" s="1"/>
  <c r="I2524" i="64"/>
  <c r="J2524" i="64" s="1"/>
  <c r="K2524" i="64" s="1"/>
  <c r="I2523" i="64"/>
  <c r="J2523" i="64" s="1"/>
  <c r="I2522" i="64"/>
  <c r="J2522" i="64" s="1"/>
  <c r="I2521" i="64"/>
  <c r="J2521" i="64" s="1"/>
  <c r="K2521" i="64" s="1"/>
  <c r="I2520" i="64"/>
  <c r="J2520" i="64" s="1"/>
  <c r="K2520" i="64" s="1"/>
  <c r="I2519" i="64"/>
  <c r="J2519" i="64" s="1"/>
  <c r="K2519" i="64" s="1"/>
  <c r="I2518" i="64"/>
  <c r="J2518" i="64" s="1"/>
  <c r="K2518" i="64" s="1"/>
  <c r="I2517" i="64"/>
  <c r="J2517" i="64" s="1"/>
  <c r="K2517" i="64" s="1"/>
  <c r="I2516" i="64"/>
  <c r="J2516" i="64" s="1"/>
  <c r="K2516" i="64" s="1"/>
  <c r="I2515" i="64"/>
  <c r="J2515" i="64" s="1"/>
  <c r="K2515" i="64" s="1"/>
  <c r="I2514" i="64"/>
  <c r="J2514" i="64" s="1"/>
  <c r="K2514" i="64" s="1"/>
  <c r="I2513" i="64"/>
  <c r="J2513" i="64" s="1"/>
  <c r="K2513" i="64" s="1"/>
  <c r="I2512" i="64"/>
  <c r="J2512" i="64" s="1"/>
  <c r="K2512" i="64" s="1"/>
  <c r="I2511" i="64"/>
  <c r="J2511" i="64" s="1"/>
  <c r="K2511" i="64" s="1"/>
  <c r="I2510" i="64"/>
  <c r="J2510" i="64" s="1"/>
  <c r="K2510" i="64" s="1"/>
  <c r="I2509" i="64"/>
  <c r="J2509" i="64" s="1"/>
  <c r="K2509" i="64" s="1"/>
  <c r="I2508" i="64"/>
  <c r="J2508" i="64" s="1"/>
  <c r="K2508" i="64" s="1"/>
  <c r="I2507" i="64"/>
  <c r="J2507" i="64" s="1"/>
  <c r="I2506" i="64"/>
  <c r="J2506" i="64" s="1"/>
  <c r="K2506" i="64" s="1"/>
  <c r="I2505" i="64"/>
  <c r="J2505" i="64" s="1"/>
  <c r="K2505" i="64" s="1"/>
  <c r="I2504" i="64"/>
  <c r="J2504" i="64" s="1"/>
  <c r="I2503" i="64"/>
  <c r="J2503" i="64" s="1"/>
  <c r="K2503" i="64" s="1"/>
  <c r="I2502" i="64"/>
  <c r="J2502" i="64" s="1"/>
  <c r="I2501" i="64"/>
  <c r="J2501" i="64" s="1"/>
  <c r="K2501" i="64" s="1"/>
  <c r="I2500" i="64"/>
  <c r="J2500" i="64" s="1"/>
  <c r="K2500" i="64" s="1"/>
  <c r="I2499" i="64"/>
  <c r="J2499" i="64" s="1"/>
  <c r="I2498" i="64"/>
  <c r="J2498" i="64" s="1"/>
  <c r="K2498" i="64" s="1"/>
  <c r="I2497" i="64"/>
  <c r="J2497" i="64" s="1"/>
  <c r="K2497" i="64" s="1"/>
  <c r="I2496" i="64"/>
  <c r="J2496" i="64" s="1"/>
  <c r="K2496" i="64" s="1"/>
  <c r="I2495" i="64"/>
  <c r="J2495" i="64" s="1"/>
  <c r="K2495" i="64" s="1"/>
  <c r="I2494" i="64"/>
  <c r="J2494" i="64" s="1"/>
  <c r="K2494" i="64" s="1"/>
  <c r="I2492" i="64"/>
  <c r="J2492" i="64" s="1"/>
  <c r="K2492" i="64" s="1"/>
  <c r="I2491" i="64"/>
  <c r="J2491" i="64" s="1"/>
  <c r="K2491" i="64" s="1"/>
  <c r="I2490" i="64"/>
  <c r="J2490" i="64" s="1"/>
  <c r="K2490" i="64" s="1"/>
  <c r="I2489" i="64"/>
  <c r="J2489" i="64" s="1"/>
  <c r="K2489" i="64" s="1"/>
  <c r="I2488" i="64"/>
  <c r="J2488" i="64" s="1"/>
  <c r="K2488" i="64" s="1"/>
  <c r="I2487" i="64"/>
  <c r="J2487" i="64" s="1"/>
  <c r="K2487" i="64" s="1"/>
  <c r="I2486" i="64"/>
  <c r="J2486" i="64" s="1"/>
  <c r="K2486" i="64" s="1"/>
  <c r="I2485" i="64"/>
  <c r="J2485" i="64" s="1"/>
  <c r="I2484" i="64"/>
  <c r="J2484" i="64" s="1"/>
  <c r="K2484" i="64" s="1"/>
  <c r="I2483" i="64"/>
  <c r="J2483" i="64" s="1"/>
  <c r="K2483" i="64" s="1"/>
  <c r="I2482" i="64"/>
  <c r="J2482" i="64" s="1"/>
  <c r="K2482" i="64" s="1"/>
  <c r="I2481" i="64"/>
  <c r="J2481" i="64" s="1"/>
  <c r="K2481" i="64" s="1"/>
  <c r="I2480" i="64"/>
  <c r="J2480" i="64" s="1"/>
  <c r="K2480" i="64" s="1"/>
  <c r="I2478" i="64"/>
  <c r="J2478" i="64" s="1"/>
  <c r="K2478" i="64" s="1"/>
  <c r="I2477" i="64"/>
  <c r="J2477" i="64" s="1"/>
  <c r="K2477" i="64" s="1"/>
  <c r="I2476" i="64"/>
  <c r="J2476" i="64" s="1"/>
  <c r="K2476" i="64" s="1"/>
  <c r="I2475" i="64"/>
  <c r="J2475" i="64" s="1"/>
  <c r="K2475" i="64" s="1"/>
  <c r="I2474" i="64"/>
  <c r="J2474" i="64" s="1"/>
  <c r="K2474" i="64" s="1"/>
  <c r="I2473" i="64"/>
  <c r="J2473" i="64" s="1"/>
  <c r="K2473" i="64" s="1"/>
  <c r="I2472" i="64"/>
  <c r="J2472" i="64" s="1"/>
  <c r="I2471" i="64"/>
  <c r="J2471" i="64" s="1"/>
  <c r="K2471" i="64" s="1"/>
  <c r="I2470" i="64"/>
  <c r="J2470" i="64" s="1"/>
  <c r="K2470" i="64" s="1"/>
  <c r="I2469" i="64"/>
  <c r="J2469" i="64" s="1"/>
  <c r="K2469" i="64" s="1"/>
  <c r="I2467" i="64"/>
  <c r="J2467" i="64" s="1"/>
  <c r="K2467" i="64" s="1"/>
  <c r="I2466" i="64"/>
  <c r="J2466" i="64" s="1"/>
  <c r="K2466" i="64" s="1"/>
  <c r="I2465" i="64"/>
  <c r="J2465" i="64" s="1"/>
  <c r="K2465" i="64" s="1"/>
  <c r="I2464" i="64"/>
  <c r="J2464" i="64" s="1"/>
  <c r="K2464" i="64" s="1"/>
  <c r="I2462" i="64"/>
  <c r="J2462" i="64" s="1"/>
  <c r="K2462" i="64" s="1"/>
  <c r="I2461" i="64"/>
  <c r="J2461" i="64" s="1"/>
  <c r="K2461" i="64" s="1"/>
  <c r="I2460" i="64"/>
  <c r="J2460" i="64" s="1"/>
  <c r="K2460" i="64" s="1"/>
  <c r="I2459" i="64"/>
  <c r="J2459" i="64" s="1"/>
  <c r="K2459" i="64" s="1"/>
  <c r="I2458" i="64"/>
  <c r="J2458" i="64" s="1"/>
  <c r="I2457" i="64"/>
  <c r="J2457" i="64" s="1"/>
  <c r="K2457" i="64" s="1"/>
  <c r="I2456" i="64"/>
  <c r="J2456" i="64" s="1"/>
  <c r="K2456" i="64" s="1"/>
  <c r="I2455" i="64"/>
  <c r="J2455" i="64" s="1"/>
  <c r="K2455" i="64" s="1"/>
  <c r="I2454" i="64"/>
  <c r="J2454" i="64" s="1"/>
  <c r="K2454" i="64" s="1"/>
  <c r="I2453" i="64"/>
  <c r="J2453" i="64" s="1"/>
  <c r="K2453" i="64" s="1"/>
  <c r="I2452" i="64"/>
  <c r="J2452" i="64" s="1"/>
  <c r="K2452" i="64" s="1"/>
  <c r="I2451" i="64"/>
  <c r="J2451" i="64" s="1"/>
  <c r="K2451" i="64" s="1"/>
  <c r="I2450" i="64"/>
  <c r="J2450" i="64" s="1"/>
  <c r="K2450" i="64" s="1"/>
  <c r="I2449" i="64"/>
  <c r="J2449" i="64" s="1"/>
  <c r="K2449" i="64" s="1"/>
  <c r="I2448" i="64"/>
  <c r="J2448" i="64" s="1"/>
  <c r="K2448" i="64" s="1"/>
  <c r="I2447" i="64"/>
  <c r="J2447" i="64" s="1"/>
  <c r="K2447" i="64" s="1"/>
  <c r="I2446" i="64"/>
  <c r="J2446" i="64" s="1"/>
  <c r="K2446" i="64" s="1"/>
  <c r="I2445" i="64"/>
  <c r="J2445" i="64" s="1"/>
  <c r="K2445" i="64" s="1"/>
  <c r="L2445" i="64" s="1"/>
  <c r="I2444" i="64"/>
  <c r="J2444" i="64" s="1"/>
  <c r="K2444" i="64" s="1"/>
  <c r="I2443" i="64"/>
  <c r="J2443" i="64" s="1"/>
  <c r="K2443" i="64" s="1"/>
  <c r="I2442" i="64"/>
  <c r="J2442" i="64" s="1"/>
  <c r="K2442" i="64" s="1"/>
  <c r="I2441" i="64"/>
  <c r="J2441" i="64" s="1"/>
  <c r="K2441" i="64" s="1"/>
  <c r="I2440" i="64"/>
  <c r="J2440" i="64" s="1"/>
  <c r="K2440" i="64" s="1"/>
  <c r="I2439" i="64"/>
  <c r="J2439" i="64" s="1"/>
  <c r="K2439" i="64" s="1"/>
  <c r="I2438" i="64"/>
  <c r="J2438" i="64" s="1"/>
  <c r="K2438" i="64" s="1"/>
  <c r="I2437" i="64"/>
  <c r="J2437" i="64" s="1"/>
  <c r="K2437" i="64" s="1"/>
  <c r="I2436" i="64"/>
  <c r="J2436" i="64" s="1"/>
  <c r="K2436" i="64" s="1"/>
  <c r="I2435" i="64"/>
  <c r="J2435" i="64" s="1"/>
  <c r="K2435" i="64" s="1"/>
  <c r="I2434" i="64"/>
  <c r="J2434" i="64" s="1"/>
  <c r="K2434" i="64" s="1"/>
  <c r="I2433" i="64"/>
  <c r="J2433" i="64" s="1"/>
  <c r="I2432" i="64"/>
  <c r="J2432" i="64" s="1"/>
  <c r="K2432" i="64" s="1"/>
  <c r="I2431" i="64"/>
  <c r="J2431" i="64" s="1"/>
  <c r="K2431" i="64" s="1"/>
  <c r="I2429" i="64"/>
  <c r="J2429" i="64" s="1"/>
  <c r="K2429" i="64" s="1"/>
  <c r="I2428" i="64"/>
  <c r="J2428" i="64" s="1"/>
  <c r="K2428" i="64" s="1"/>
  <c r="I2427" i="64"/>
  <c r="J2427" i="64" s="1"/>
  <c r="K2427" i="64" s="1"/>
  <c r="I2426" i="64"/>
  <c r="J2426" i="64" s="1"/>
  <c r="K2426" i="64" s="1"/>
  <c r="I2425" i="64"/>
  <c r="J2425" i="64" s="1"/>
  <c r="K2425" i="64" s="1"/>
  <c r="I2424" i="64"/>
  <c r="J2424" i="64" s="1"/>
  <c r="K2424" i="64" s="1"/>
  <c r="I2423" i="64"/>
  <c r="J2423" i="64" s="1"/>
  <c r="K2423" i="64" s="1"/>
  <c r="I2422" i="64"/>
  <c r="J2422" i="64" s="1"/>
  <c r="K2422" i="64" s="1"/>
  <c r="I2421" i="64"/>
  <c r="J2421" i="64" s="1"/>
  <c r="K2421" i="64" s="1"/>
  <c r="I2420" i="64"/>
  <c r="J2420" i="64" s="1"/>
  <c r="K2420" i="64" s="1"/>
  <c r="I2419" i="64"/>
  <c r="J2419" i="64" s="1"/>
  <c r="I2418" i="64"/>
  <c r="J2418" i="64" s="1"/>
  <c r="K2418" i="64" s="1"/>
  <c r="I2417" i="64"/>
  <c r="J2417" i="64" s="1"/>
  <c r="K2417" i="64" s="1"/>
  <c r="I2416" i="64"/>
  <c r="J2416" i="64" s="1"/>
  <c r="K2416" i="64" s="1"/>
  <c r="I2415" i="64"/>
  <c r="J2415" i="64" s="1"/>
  <c r="K2415" i="64" s="1"/>
  <c r="I2414" i="64"/>
  <c r="J2414" i="64" s="1"/>
  <c r="K2414" i="64" s="1"/>
  <c r="I2413" i="64"/>
  <c r="J2413" i="64" s="1"/>
  <c r="K2413" i="64" s="1"/>
  <c r="I2412" i="64"/>
  <c r="J2412" i="64" s="1"/>
  <c r="K2412" i="64" s="1"/>
  <c r="I2411" i="64"/>
  <c r="J2411" i="64" s="1"/>
  <c r="K2411" i="64" s="1"/>
  <c r="I2410" i="64"/>
  <c r="J2410" i="64" s="1"/>
  <c r="I2409" i="64"/>
  <c r="J2409" i="64" s="1"/>
  <c r="K2409" i="64" s="1"/>
  <c r="I2408" i="64"/>
  <c r="J2408" i="64" s="1"/>
  <c r="K2408" i="64" s="1"/>
  <c r="I2407" i="64"/>
  <c r="J2407" i="64" s="1"/>
  <c r="K2407" i="64" s="1"/>
  <c r="I2406" i="64"/>
  <c r="J2406" i="64" s="1"/>
  <c r="K2406" i="64" s="1"/>
  <c r="I2405" i="64"/>
  <c r="J2405" i="64" s="1"/>
  <c r="K2405" i="64" s="1"/>
  <c r="I2404" i="64"/>
  <c r="J2404" i="64" s="1"/>
  <c r="K2404" i="64" s="1"/>
  <c r="I2403" i="64"/>
  <c r="J2403" i="64" s="1"/>
  <c r="K2403" i="64" s="1"/>
  <c r="I2402" i="64"/>
  <c r="J2402" i="64" s="1"/>
  <c r="I2401" i="64"/>
  <c r="J2401" i="64" s="1"/>
  <c r="K2401" i="64" s="1"/>
  <c r="I2400" i="64"/>
  <c r="J2400" i="64" s="1"/>
  <c r="K2400" i="64" s="1"/>
  <c r="I2399" i="64"/>
  <c r="J2399" i="64" s="1"/>
  <c r="K2399" i="64" s="1"/>
  <c r="I2398" i="64"/>
  <c r="J2398" i="64" s="1"/>
  <c r="K2398" i="64" s="1"/>
  <c r="I2396" i="64"/>
  <c r="J2396" i="64" s="1"/>
  <c r="K2396" i="64" s="1"/>
  <c r="I2395" i="64"/>
  <c r="J2395" i="64" s="1"/>
  <c r="K2395" i="64" s="1"/>
  <c r="I2394" i="64"/>
  <c r="J2394" i="64" s="1"/>
  <c r="K2394" i="64" s="1"/>
  <c r="I2393" i="64"/>
  <c r="J2393" i="64" s="1"/>
  <c r="K2393" i="64" s="1"/>
  <c r="I2392" i="64"/>
  <c r="J2392" i="64" s="1"/>
  <c r="K2392" i="64" s="1"/>
  <c r="I2391" i="64"/>
  <c r="J2391" i="64" s="1"/>
  <c r="K2391" i="64" s="1"/>
  <c r="I2390" i="64"/>
  <c r="J2390" i="64" s="1"/>
  <c r="K2390" i="64" s="1"/>
  <c r="I2389" i="64"/>
  <c r="J2389" i="64" s="1"/>
  <c r="K2389" i="64" s="1"/>
  <c r="I2388" i="64"/>
  <c r="J2388" i="64" s="1"/>
  <c r="K2388" i="64" s="1"/>
  <c r="I2387" i="64"/>
  <c r="J2387" i="64" s="1"/>
  <c r="K2387" i="64" s="1"/>
  <c r="I2386" i="64"/>
  <c r="J2386" i="64" s="1"/>
  <c r="K2386" i="64" s="1"/>
  <c r="I2385" i="64"/>
  <c r="J2385" i="64" s="1"/>
  <c r="K2385" i="64" s="1"/>
  <c r="I2384" i="64"/>
  <c r="J2384" i="64" s="1"/>
  <c r="K2384" i="64" s="1"/>
  <c r="I2383" i="64"/>
  <c r="J2383" i="64" s="1"/>
  <c r="K2383" i="64" s="1"/>
  <c r="I2382" i="64"/>
  <c r="J2382" i="64" s="1"/>
  <c r="I2380" i="64"/>
  <c r="J2380" i="64" s="1"/>
  <c r="K2380" i="64" s="1"/>
  <c r="I2379" i="64"/>
  <c r="J2379" i="64" s="1"/>
  <c r="K2379" i="64" s="1"/>
  <c r="I2378" i="64"/>
  <c r="J2378" i="64" s="1"/>
  <c r="K2378" i="64" s="1"/>
  <c r="I2377" i="64"/>
  <c r="J2377" i="64" s="1"/>
  <c r="K2377" i="64" s="1"/>
  <c r="I2376" i="64"/>
  <c r="J2376" i="64" s="1"/>
  <c r="K2376" i="64" s="1"/>
  <c r="I2375" i="64"/>
  <c r="J2375" i="64" s="1"/>
  <c r="K2375" i="64" s="1"/>
  <c r="I2374" i="64"/>
  <c r="J2374" i="64" s="1"/>
  <c r="K2374" i="64" s="1"/>
  <c r="I2373" i="64"/>
  <c r="J2373" i="64" s="1"/>
  <c r="K2373" i="64" s="1"/>
  <c r="I2372" i="64"/>
  <c r="J2372" i="64" s="1"/>
  <c r="K2372" i="64" s="1"/>
  <c r="I2371" i="64"/>
  <c r="J2371" i="64" s="1"/>
  <c r="K2371" i="64" s="1"/>
  <c r="I2370" i="64"/>
  <c r="J2370" i="64" s="1"/>
  <c r="K2370" i="64" s="1"/>
  <c r="I2369" i="64"/>
  <c r="J2369" i="64" s="1"/>
  <c r="K2369" i="64" s="1"/>
  <c r="I2368" i="64"/>
  <c r="J2368" i="64" s="1"/>
  <c r="K2368" i="64" s="1"/>
  <c r="I2366" i="64"/>
  <c r="J2366" i="64" s="1"/>
  <c r="K2366" i="64" s="1"/>
  <c r="I2364" i="64"/>
  <c r="J2364" i="64" s="1"/>
  <c r="I2363" i="64"/>
  <c r="J2363" i="64" s="1"/>
  <c r="I2362" i="64"/>
  <c r="J2362" i="64" s="1"/>
  <c r="I2360" i="64"/>
  <c r="J2360" i="64" s="1"/>
  <c r="K2360" i="64" s="1"/>
  <c r="I2359" i="64"/>
  <c r="J2359" i="64" s="1"/>
  <c r="K2359" i="64" s="1"/>
  <c r="I2358" i="64"/>
  <c r="J2358" i="64" s="1"/>
  <c r="K2358" i="64" s="1"/>
  <c r="I2357" i="64"/>
  <c r="J2357" i="64" s="1"/>
  <c r="K2357" i="64" s="1"/>
  <c r="I2356" i="64"/>
  <c r="J2356" i="64" s="1"/>
  <c r="K2356" i="64" s="1"/>
  <c r="I2355" i="64"/>
  <c r="J2355" i="64" s="1"/>
  <c r="K2355" i="64" s="1"/>
  <c r="I2353" i="64"/>
  <c r="J2353" i="64" s="1"/>
  <c r="K2353" i="64" s="1"/>
  <c r="I2352" i="64"/>
  <c r="J2352" i="64" s="1"/>
  <c r="I2351" i="64"/>
  <c r="J2351" i="64" s="1"/>
  <c r="K2351" i="64" s="1"/>
  <c r="I2350" i="64"/>
  <c r="J2350" i="64" s="1"/>
  <c r="K2350" i="64" s="1"/>
  <c r="I2349" i="64"/>
  <c r="J2349" i="64" s="1"/>
  <c r="K2349" i="64" s="1"/>
  <c r="I2348" i="64"/>
  <c r="J2348" i="64" s="1"/>
  <c r="K2348" i="64" s="1"/>
  <c r="I2347" i="64"/>
  <c r="J2347" i="64" s="1"/>
  <c r="K2347" i="64" s="1"/>
  <c r="I2346" i="64"/>
  <c r="J2346" i="64" s="1"/>
  <c r="K2346" i="64" s="1"/>
  <c r="I2345" i="64"/>
  <c r="J2345" i="64" s="1"/>
  <c r="K2345" i="64" s="1"/>
  <c r="I2344" i="64"/>
  <c r="J2344" i="64" s="1"/>
  <c r="K2344" i="64" s="1"/>
  <c r="I2342" i="64"/>
  <c r="J2342" i="64" s="1"/>
  <c r="K2342" i="64" s="1"/>
  <c r="I2341" i="64"/>
  <c r="J2341" i="64" s="1"/>
  <c r="K2341" i="64" s="1"/>
  <c r="I2340" i="64"/>
  <c r="J2340" i="64" s="1"/>
  <c r="K2340" i="64" s="1"/>
  <c r="I2339" i="64"/>
  <c r="J2339" i="64" s="1"/>
  <c r="I2338" i="64"/>
  <c r="J2338" i="64" s="1"/>
  <c r="K2338" i="64" s="1"/>
  <c r="I2337" i="64"/>
  <c r="J2337" i="64" s="1"/>
  <c r="K2337" i="64" s="1"/>
  <c r="I2336" i="64"/>
  <c r="J2336" i="64" s="1"/>
  <c r="K2336" i="64" s="1"/>
  <c r="I2335" i="64"/>
  <c r="J2335" i="64" s="1"/>
  <c r="K2335" i="64" s="1"/>
  <c r="I2334" i="64"/>
  <c r="J2334" i="64" s="1"/>
  <c r="K2334" i="64" s="1"/>
  <c r="I2333" i="64"/>
  <c r="J2333" i="64" s="1"/>
  <c r="K2333" i="64" s="1"/>
  <c r="I2332" i="64"/>
  <c r="J2332" i="64" s="1"/>
  <c r="K2332" i="64" s="1"/>
  <c r="I2331" i="64"/>
  <c r="J2331" i="64" s="1"/>
  <c r="K2331" i="64" s="1"/>
  <c r="I2330" i="64"/>
  <c r="J2330" i="64" s="1"/>
  <c r="K2330" i="64" s="1"/>
  <c r="I2329" i="64"/>
  <c r="J2329" i="64" s="1"/>
  <c r="K2329" i="64" s="1"/>
  <c r="I2328" i="64"/>
  <c r="J2328" i="64" s="1"/>
  <c r="K2328" i="64" s="1"/>
  <c r="L2328" i="64" s="1"/>
  <c r="I2327" i="64"/>
  <c r="J2327" i="64" s="1"/>
  <c r="K2327" i="64" s="1"/>
  <c r="I2326" i="64"/>
  <c r="J2326" i="64" s="1"/>
  <c r="K2326" i="64" s="1"/>
  <c r="I2325" i="64"/>
  <c r="J2325" i="64" s="1"/>
  <c r="K2325" i="64" s="1"/>
  <c r="I2324" i="64"/>
  <c r="J2324" i="64" s="1"/>
  <c r="K2324" i="64" s="1"/>
  <c r="I2323" i="64"/>
  <c r="J2323" i="64" s="1"/>
  <c r="K2323" i="64" s="1"/>
  <c r="I2322" i="64"/>
  <c r="J2322" i="64" s="1"/>
  <c r="K2322" i="64" s="1"/>
  <c r="L2322" i="64" s="1"/>
  <c r="I2321" i="64"/>
  <c r="J2321" i="64" s="1"/>
  <c r="K2321" i="64" s="1"/>
  <c r="I2319" i="64"/>
  <c r="J2319" i="64" s="1"/>
  <c r="K2319" i="64" s="1"/>
  <c r="I2318" i="64"/>
  <c r="J2318" i="64" s="1"/>
  <c r="K2318" i="64" s="1"/>
  <c r="L2318" i="64" s="1"/>
  <c r="I2317" i="64"/>
  <c r="J2317" i="64" s="1"/>
  <c r="I2315" i="64"/>
  <c r="J2315" i="64" s="1"/>
  <c r="K2315" i="64" s="1"/>
  <c r="I2314" i="64"/>
  <c r="J2314" i="64" s="1"/>
  <c r="I2313" i="64"/>
  <c r="J2313" i="64" s="1"/>
  <c r="K2313" i="64" s="1"/>
  <c r="I2312" i="64"/>
  <c r="J2312" i="64" s="1"/>
  <c r="K2312" i="64" s="1"/>
  <c r="I2311" i="64"/>
  <c r="J2311" i="64" s="1"/>
  <c r="K2311" i="64" s="1"/>
  <c r="I2310" i="64"/>
  <c r="J2310" i="64" s="1"/>
  <c r="K2310" i="64" s="1"/>
  <c r="I2309" i="64"/>
  <c r="J2309" i="64" s="1"/>
  <c r="K2309" i="64" s="1"/>
  <c r="I2308" i="64"/>
  <c r="J2308" i="64" s="1"/>
  <c r="K2308" i="64" s="1"/>
  <c r="I2307" i="64"/>
  <c r="J2307" i="64" s="1"/>
  <c r="K2307" i="64" s="1"/>
  <c r="I2306" i="64"/>
  <c r="J2306" i="64" s="1"/>
  <c r="K2306" i="64" s="1"/>
  <c r="I2305" i="64"/>
  <c r="J2305" i="64" s="1"/>
  <c r="K2305" i="64" s="1"/>
  <c r="I2304" i="64"/>
  <c r="J2304" i="64" s="1"/>
  <c r="K2304" i="64" s="1"/>
  <c r="I2303" i="64"/>
  <c r="J2303" i="64" s="1"/>
  <c r="K2303" i="64" s="1"/>
  <c r="I2302" i="64"/>
  <c r="J2302" i="64" s="1"/>
  <c r="K2302" i="64" s="1"/>
  <c r="L2302" i="64" s="1"/>
  <c r="I2301" i="64"/>
  <c r="J2301" i="64" s="1"/>
  <c r="K2301" i="64" s="1"/>
  <c r="I2299" i="64"/>
  <c r="J2299" i="64" s="1"/>
  <c r="K2299" i="64" s="1"/>
  <c r="I2298" i="64"/>
  <c r="J2298" i="64" s="1"/>
  <c r="K2298" i="64" s="1"/>
  <c r="I2297" i="64"/>
  <c r="J2297" i="64" s="1"/>
  <c r="K2297" i="64" s="1"/>
  <c r="I2296" i="64"/>
  <c r="J2296" i="64" s="1"/>
  <c r="K2296" i="64" s="1"/>
  <c r="I2295" i="64"/>
  <c r="J2295" i="64" s="1"/>
  <c r="K2295" i="64" s="1"/>
  <c r="I2294" i="64"/>
  <c r="J2294" i="64" s="1"/>
  <c r="K2294" i="64" s="1"/>
  <c r="I2293" i="64"/>
  <c r="J2293" i="64" s="1"/>
  <c r="K2293" i="64" s="1"/>
  <c r="I2292" i="64"/>
  <c r="J2292" i="64" s="1"/>
  <c r="K2292" i="64" s="1"/>
  <c r="I2290" i="64"/>
  <c r="J2290" i="64" s="1"/>
  <c r="K2290" i="64" s="1"/>
  <c r="I2289" i="64"/>
  <c r="J2289" i="64" s="1"/>
  <c r="K2289" i="64" s="1"/>
  <c r="I2288" i="64"/>
  <c r="J2288" i="64" s="1"/>
  <c r="K2288" i="64" s="1"/>
  <c r="I2286" i="64"/>
  <c r="J2286" i="64" s="1"/>
  <c r="K2286" i="64" s="1"/>
  <c r="I2285" i="64"/>
  <c r="J2285" i="64" s="1"/>
  <c r="K2285" i="64" s="1"/>
  <c r="I2284" i="64"/>
  <c r="J2284" i="64" s="1"/>
  <c r="K2284" i="64" s="1"/>
  <c r="I2283" i="64"/>
  <c r="J2283" i="64" s="1"/>
  <c r="K2283" i="64" s="1"/>
  <c r="I2282" i="64"/>
  <c r="J2282" i="64" s="1"/>
  <c r="I2281" i="64"/>
  <c r="J2281" i="64" s="1"/>
  <c r="K2281" i="64" s="1"/>
  <c r="I2280" i="64"/>
  <c r="J2280" i="64" s="1"/>
  <c r="K2280" i="64" s="1"/>
  <c r="I2279" i="64"/>
  <c r="J2279" i="64" s="1"/>
  <c r="K2279" i="64" s="1"/>
  <c r="I2278" i="64"/>
  <c r="J2278" i="64" s="1"/>
  <c r="K2278" i="64" s="1"/>
  <c r="I2277" i="64"/>
  <c r="J2277" i="64" s="1"/>
  <c r="K2277" i="64" s="1"/>
  <c r="I2276" i="64"/>
  <c r="J2276" i="64" s="1"/>
  <c r="K2276" i="64" s="1"/>
  <c r="I2275" i="64"/>
  <c r="J2275" i="64" s="1"/>
  <c r="K2275" i="64" s="1"/>
  <c r="I2274" i="64"/>
  <c r="J2274" i="64" s="1"/>
  <c r="K2274" i="64" s="1"/>
  <c r="I2273" i="64"/>
  <c r="J2273" i="64" s="1"/>
  <c r="K2273" i="64" s="1"/>
  <c r="I2272" i="64"/>
  <c r="J2272" i="64" s="1"/>
  <c r="K2272" i="64" s="1"/>
  <c r="I2271" i="64"/>
  <c r="J2271" i="64" s="1"/>
  <c r="K2271" i="64" s="1"/>
  <c r="I2268" i="64"/>
  <c r="J2268" i="64" s="1"/>
  <c r="I2267" i="64"/>
  <c r="J2267" i="64" s="1"/>
  <c r="K2267" i="64" s="1"/>
  <c r="I2266" i="64"/>
  <c r="J2266" i="64" s="1"/>
  <c r="K2266" i="64" s="1"/>
  <c r="I2265" i="64"/>
  <c r="J2265" i="64" s="1"/>
  <c r="K2265" i="64" s="1"/>
  <c r="I2264" i="64"/>
  <c r="J2264" i="64" s="1"/>
  <c r="I2263" i="64"/>
  <c r="J2263" i="64" s="1"/>
  <c r="K2263" i="64" s="1"/>
  <c r="I2262" i="64"/>
  <c r="J2262" i="64" s="1"/>
  <c r="I2261" i="64"/>
  <c r="J2261" i="64" s="1"/>
  <c r="I2260" i="64"/>
  <c r="J2260" i="64" s="1"/>
  <c r="K2260" i="64" s="1"/>
  <c r="I2259" i="64"/>
  <c r="J2259" i="64" s="1"/>
  <c r="K2259" i="64" s="1"/>
  <c r="I2258" i="64"/>
  <c r="J2258" i="64" s="1"/>
  <c r="K2258" i="64" s="1"/>
  <c r="I2257" i="64"/>
  <c r="J2257" i="64" s="1"/>
  <c r="K2257" i="64" s="1"/>
  <c r="I2256" i="64"/>
  <c r="J2256" i="64" s="1"/>
  <c r="K2256" i="64" s="1"/>
  <c r="I2255" i="64"/>
  <c r="J2255" i="64" s="1"/>
  <c r="I2254" i="64"/>
  <c r="J2254" i="64" s="1"/>
  <c r="K2254" i="64" s="1"/>
  <c r="I2253" i="64"/>
  <c r="J2253" i="64" s="1"/>
  <c r="K2253" i="64" s="1"/>
  <c r="I2251" i="64"/>
  <c r="J2251" i="64" s="1"/>
  <c r="I2250" i="64"/>
  <c r="J2250" i="64" s="1"/>
  <c r="K2250" i="64" s="1"/>
  <c r="I2248" i="64"/>
  <c r="J2248" i="64" s="1"/>
  <c r="K2248" i="64" s="1"/>
  <c r="I2247" i="64"/>
  <c r="J2247" i="64" s="1"/>
  <c r="K2247" i="64" s="1"/>
  <c r="I2246" i="64"/>
  <c r="J2246" i="64" s="1"/>
  <c r="K2246" i="64" s="1"/>
  <c r="I2244" i="64"/>
  <c r="J2244" i="64" s="1"/>
  <c r="K2244" i="64" s="1"/>
  <c r="I2243" i="64"/>
  <c r="J2243" i="64" s="1"/>
  <c r="K2243" i="64" s="1"/>
  <c r="I2242" i="64"/>
  <c r="J2242" i="64" s="1"/>
  <c r="K2242" i="64" s="1"/>
  <c r="I2241" i="64"/>
  <c r="J2241" i="64" s="1"/>
  <c r="I2240" i="64"/>
  <c r="J2240" i="64" s="1"/>
  <c r="I2239" i="64"/>
  <c r="J2239" i="64" s="1"/>
  <c r="K2239" i="64" s="1"/>
  <c r="I2238" i="64"/>
  <c r="J2238" i="64" s="1"/>
  <c r="K2238" i="64" s="1"/>
  <c r="I2237" i="64"/>
  <c r="J2237" i="64" s="1"/>
  <c r="K2237" i="64" s="1"/>
  <c r="I2236" i="64"/>
  <c r="J2236" i="64" s="1"/>
  <c r="K2236" i="64" s="1"/>
  <c r="I2235" i="64"/>
  <c r="J2235" i="64" s="1"/>
  <c r="K2235" i="64" s="1"/>
  <c r="I2234" i="64"/>
  <c r="J2234" i="64" s="1"/>
  <c r="K2234" i="64" s="1"/>
  <c r="I2233" i="64"/>
  <c r="J2233" i="64" s="1"/>
  <c r="K2233" i="64" s="1"/>
  <c r="I2232" i="64"/>
  <c r="J2232" i="64" s="1"/>
  <c r="K2232" i="64" s="1"/>
  <c r="I2231" i="64"/>
  <c r="J2231" i="64" s="1"/>
  <c r="K2231" i="64" s="1"/>
  <c r="I2229" i="64"/>
  <c r="J2229" i="64" s="1"/>
  <c r="K2229" i="64" s="1"/>
  <c r="I2228" i="64"/>
  <c r="J2228" i="64" s="1"/>
  <c r="K2228" i="64" s="1"/>
  <c r="I2227" i="64"/>
  <c r="J2227" i="64" s="1"/>
  <c r="K2227" i="64" s="1"/>
  <c r="I2226" i="64"/>
  <c r="J2226" i="64" s="1"/>
  <c r="K2226" i="64" s="1"/>
  <c r="I2225" i="64"/>
  <c r="J2225" i="64" s="1"/>
  <c r="K2225" i="64" s="1"/>
  <c r="I2224" i="64"/>
  <c r="J2224" i="64" s="1"/>
  <c r="K2224" i="64" s="1"/>
  <c r="I2223" i="64"/>
  <c r="J2223" i="64" s="1"/>
  <c r="K2223" i="64" s="1"/>
  <c r="I2222" i="64"/>
  <c r="J2222" i="64" s="1"/>
  <c r="K2222" i="64" s="1"/>
  <c r="I2221" i="64"/>
  <c r="J2221" i="64" s="1"/>
  <c r="I2220" i="64"/>
  <c r="J2220" i="64" s="1"/>
  <c r="K2220" i="64" s="1"/>
  <c r="I2219" i="64"/>
  <c r="J2219" i="64" s="1"/>
  <c r="K2219" i="64" s="1"/>
  <c r="I2218" i="64"/>
  <c r="J2218" i="64" s="1"/>
  <c r="K2218" i="64" s="1"/>
  <c r="I2217" i="64"/>
  <c r="J2217" i="64" s="1"/>
  <c r="K2217" i="64" s="1"/>
  <c r="I2216" i="64"/>
  <c r="J2216" i="64" s="1"/>
  <c r="K2216" i="64" s="1"/>
  <c r="I2215" i="64"/>
  <c r="J2215" i="64" s="1"/>
  <c r="K2215" i="64" s="1"/>
  <c r="I2214" i="64"/>
  <c r="J2214" i="64" s="1"/>
  <c r="K2214" i="64" s="1"/>
  <c r="I2213" i="64"/>
  <c r="J2213" i="64" s="1"/>
  <c r="K2213" i="64" s="1"/>
  <c r="I2212" i="64"/>
  <c r="J2212" i="64" s="1"/>
  <c r="K2212" i="64" s="1"/>
  <c r="I2211" i="64"/>
  <c r="J2211" i="64" s="1"/>
  <c r="K2211" i="64" s="1"/>
  <c r="I2210" i="64"/>
  <c r="J2210" i="64" s="1"/>
  <c r="K2210" i="64" s="1"/>
  <c r="I2209" i="64"/>
  <c r="J2209" i="64" s="1"/>
  <c r="K2209" i="64" s="1"/>
  <c r="I2208" i="64"/>
  <c r="J2208" i="64" s="1"/>
  <c r="K2208" i="64" s="1"/>
  <c r="I2207" i="64"/>
  <c r="J2207" i="64" s="1"/>
  <c r="K2207" i="64" s="1"/>
  <c r="I2206" i="64"/>
  <c r="J2206" i="64" s="1"/>
  <c r="K2206" i="64" s="1"/>
  <c r="I2205" i="64"/>
  <c r="J2205" i="64" s="1"/>
  <c r="K2205" i="64" s="1"/>
  <c r="I2204" i="64"/>
  <c r="J2204" i="64" s="1"/>
  <c r="K2204" i="64" s="1"/>
  <c r="I2203" i="64"/>
  <c r="J2203" i="64" s="1"/>
  <c r="K2203" i="64" s="1"/>
  <c r="I2202" i="64"/>
  <c r="J2202" i="64" s="1"/>
  <c r="K2202" i="64" s="1"/>
  <c r="I2201" i="64"/>
  <c r="J2201" i="64" s="1"/>
  <c r="K2201" i="64" s="1"/>
  <c r="I2199" i="64"/>
  <c r="J2199" i="64" s="1"/>
  <c r="K2199" i="64" s="1"/>
  <c r="I2198" i="64"/>
  <c r="J2198" i="64" s="1"/>
  <c r="K2198" i="64" s="1"/>
  <c r="I2197" i="64"/>
  <c r="J2197" i="64" s="1"/>
  <c r="K2197" i="64" s="1"/>
  <c r="I2196" i="64"/>
  <c r="J2196" i="64" s="1"/>
  <c r="K2196" i="64" s="1"/>
  <c r="I2195" i="64"/>
  <c r="J2195" i="64" s="1"/>
  <c r="I2194" i="64"/>
  <c r="J2194" i="64" s="1"/>
  <c r="K2194" i="64" s="1"/>
  <c r="I2193" i="64"/>
  <c r="J2193" i="64" s="1"/>
  <c r="K2193" i="64" s="1"/>
  <c r="I2192" i="64"/>
  <c r="J2192" i="64" s="1"/>
  <c r="K2192" i="64" s="1"/>
  <c r="I2191" i="64"/>
  <c r="J2191" i="64" s="1"/>
  <c r="K2191" i="64" s="1"/>
  <c r="I2190" i="64"/>
  <c r="J2190" i="64" s="1"/>
  <c r="K2190" i="64" s="1"/>
  <c r="I2189" i="64"/>
  <c r="J2189" i="64" s="1"/>
  <c r="K2189" i="64" s="1"/>
  <c r="I2188" i="64"/>
  <c r="J2188" i="64" s="1"/>
  <c r="K2188" i="64" s="1"/>
  <c r="I2187" i="64"/>
  <c r="J2187" i="64" s="1"/>
  <c r="K2187" i="64" s="1"/>
  <c r="I2186" i="64"/>
  <c r="J2186" i="64" s="1"/>
  <c r="K2186" i="64" s="1"/>
  <c r="I2185" i="64"/>
  <c r="J2185" i="64" s="1"/>
  <c r="K2185" i="64" s="1"/>
  <c r="I2184" i="64"/>
  <c r="J2184" i="64" s="1"/>
  <c r="K2184" i="64" s="1"/>
  <c r="I2183" i="64"/>
  <c r="J2183" i="64" s="1"/>
  <c r="K2183" i="64" s="1"/>
  <c r="I2182" i="64"/>
  <c r="J2182" i="64" s="1"/>
  <c r="K2182" i="64" s="1"/>
  <c r="I2181" i="64"/>
  <c r="J2181" i="64" s="1"/>
  <c r="K2181" i="64" s="1"/>
  <c r="I2180" i="64"/>
  <c r="J2180" i="64" s="1"/>
  <c r="K2180" i="64" s="1"/>
  <c r="I2179" i="64"/>
  <c r="J2179" i="64" s="1"/>
  <c r="K2179" i="64" s="1"/>
  <c r="I2178" i="64"/>
  <c r="J2178" i="64" s="1"/>
  <c r="K2178" i="64" s="1"/>
  <c r="I2177" i="64"/>
  <c r="J2177" i="64" s="1"/>
  <c r="K2177" i="64" s="1"/>
  <c r="I2176" i="64"/>
  <c r="J2176" i="64" s="1"/>
  <c r="K2176" i="64" s="1"/>
  <c r="I2175" i="64"/>
  <c r="J2175" i="64" s="1"/>
  <c r="K2175" i="64" s="1"/>
  <c r="I2174" i="64"/>
  <c r="J2174" i="64" s="1"/>
  <c r="K2174" i="64" s="1"/>
  <c r="I2173" i="64"/>
  <c r="J2173" i="64" s="1"/>
  <c r="K2173" i="64" s="1"/>
  <c r="I2172" i="64"/>
  <c r="J2172" i="64" s="1"/>
  <c r="K2172" i="64" s="1"/>
  <c r="I2171" i="64"/>
  <c r="J2171" i="64" s="1"/>
  <c r="K2171" i="64" s="1"/>
  <c r="I2169" i="64"/>
  <c r="J2169" i="64" s="1"/>
  <c r="K2169" i="64" s="1"/>
  <c r="I2168" i="64"/>
  <c r="J2168" i="64" s="1"/>
  <c r="K2168" i="64" s="1"/>
  <c r="I2167" i="64"/>
  <c r="J2167" i="64" s="1"/>
  <c r="K2167" i="64" s="1"/>
  <c r="I2165" i="64"/>
  <c r="J2165" i="64" s="1"/>
  <c r="K2165" i="64" s="1"/>
  <c r="I2164" i="64"/>
  <c r="J2164" i="64" s="1"/>
  <c r="K2164" i="64" s="1"/>
  <c r="I2163" i="64"/>
  <c r="J2163" i="64" s="1"/>
  <c r="K2163" i="64" s="1"/>
  <c r="I2161" i="64"/>
  <c r="J2161" i="64" s="1"/>
  <c r="K2161" i="64" s="1"/>
  <c r="I2160" i="64"/>
  <c r="J2160" i="64" s="1"/>
  <c r="K2160" i="64" s="1"/>
  <c r="I2159" i="64"/>
  <c r="J2159" i="64" s="1"/>
  <c r="K2159" i="64" s="1"/>
  <c r="I2158" i="64"/>
  <c r="J2158" i="64" s="1"/>
  <c r="K2158" i="64" s="1"/>
  <c r="I2157" i="64"/>
  <c r="J2157" i="64" s="1"/>
  <c r="K2157" i="64" s="1"/>
  <c r="I2156" i="64"/>
  <c r="J2156" i="64" s="1"/>
  <c r="K2156" i="64" s="1"/>
  <c r="I2155" i="64"/>
  <c r="J2155" i="64" s="1"/>
  <c r="I2154" i="64"/>
  <c r="J2154" i="64" s="1"/>
  <c r="K2154" i="64" s="1"/>
  <c r="I2153" i="64"/>
  <c r="J2153" i="64" s="1"/>
  <c r="K2153" i="64" s="1"/>
  <c r="I2152" i="64"/>
  <c r="J2152" i="64" s="1"/>
  <c r="K2152" i="64" s="1"/>
  <c r="I2151" i="64"/>
  <c r="J2151" i="64" s="1"/>
  <c r="K2151" i="64" s="1"/>
  <c r="I2150" i="64"/>
  <c r="J2150" i="64" s="1"/>
  <c r="I2149" i="64"/>
  <c r="J2149" i="64" s="1"/>
  <c r="K2149" i="64" s="1"/>
  <c r="I2148" i="64"/>
  <c r="J2148" i="64" s="1"/>
  <c r="I2147" i="64"/>
  <c r="J2147" i="64" s="1"/>
  <c r="I2146" i="64"/>
  <c r="J2146" i="64" s="1"/>
  <c r="K2146" i="64" s="1"/>
  <c r="I2145" i="64"/>
  <c r="J2145" i="64" s="1"/>
  <c r="K2145" i="64" s="1"/>
  <c r="I2143" i="64"/>
  <c r="J2143" i="64" s="1"/>
  <c r="K2143" i="64" s="1"/>
  <c r="I2142" i="64"/>
  <c r="J2142" i="64" s="1"/>
  <c r="K2142" i="64" s="1"/>
  <c r="I2140" i="64"/>
  <c r="J2140" i="64" s="1"/>
  <c r="K2140" i="64" s="1"/>
  <c r="I2139" i="64"/>
  <c r="J2139" i="64" s="1"/>
  <c r="K2139" i="64" s="1"/>
  <c r="I2138" i="64"/>
  <c r="J2138" i="64" s="1"/>
  <c r="K2138" i="64" s="1"/>
  <c r="I2137" i="64"/>
  <c r="J2137" i="64" s="1"/>
  <c r="I2136" i="64"/>
  <c r="J2136" i="64" s="1"/>
  <c r="K2136" i="64" s="1"/>
  <c r="I2135" i="64"/>
  <c r="J2135" i="64" s="1"/>
  <c r="K2135" i="64" s="1"/>
  <c r="I2134" i="64"/>
  <c r="J2134" i="64" s="1"/>
  <c r="K2134" i="64" s="1"/>
  <c r="I2133" i="64"/>
  <c r="J2133" i="64" s="1"/>
  <c r="K2133" i="64" s="1"/>
  <c r="I2132" i="64"/>
  <c r="J2132" i="64" s="1"/>
  <c r="K2132" i="64" s="1"/>
  <c r="I2131" i="64"/>
  <c r="J2131" i="64" s="1"/>
  <c r="K2131" i="64" s="1"/>
  <c r="I2130" i="64"/>
  <c r="J2130" i="64" s="1"/>
  <c r="K2130" i="64" s="1"/>
  <c r="I2129" i="64"/>
  <c r="J2129" i="64" s="1"/>
  <c r="K2129" i="64" s="1"/>
  <c r="I2127" i="64"/>
  <c r="J2127" i="64" s="1"/>
  <c r="K2127" i="64" s="1"/>
  <c r="I2126" i="64"/>
  <c r="J2126" i="64" s="1"/>
  <c r="K2126" i="64" s="1"/>
  <c r="I2125" i="64"/>
  <c r="J2125" i="64" s="1"/>
  <c r="K2125" i="64" s="1"/>
  <c r="I2124" i="64"/>
  <c r="J2124" i="64" s="1"/>
  <c r="K2124" i="64" s="1"/>
  <c r="I2123" i="64"/>
  <c r="J2123" i="64" s="1"/>
  <c r="K2123" i="64" s="1"/>
  <c r="I2122" i="64"/>
  <c r="J2122" i="64" s="1"/>
  <c r="I2121" i="64"/>
  <c r="J2121" i="64" s="1"/>
  <c r="K2121" i="64" s="1"/>
  <c r="I2120" i="64"/>
  <c r="J2120" i="64" s="1"/>
  <c r="K2120" i="64" s="1"/>
  <c r="I2119" i="64"/>
  <c r="J2119" i="64" s="1"/>
  <c r="K2119" i="64" s="1"/>
  <c r="I2118" i="64"/>
  <c r="J2118" i="64" s="1"/>
  <c r="K2118" i="64" s="1"/>
  <c r="L2118" i="64"/>
  <c r="I2117" i="64"/>
  <c r="J2117" i="64" s="1"/>
  <c r="K2117" i="64" s="1"/>
  <c r="I2116" i="64"/>
  <c r="J2116" i="64" s="1"/>
  <c r="K2116" i="64" s="1"/>
  <c r="I2115" i="64"/>
  <c r="J2115" i="64" s="1"/>
  <c r="K2115" i="64" s="1"/>
  <c r="I2114" i="64"/>
  <c r="J2114" i="64" s="1"/>
  <c r="K2114" i="64" s="1"/>
  <c r="I2113" i="64"/>
  <c r="J2113" i="64" s="1"/>
  <c r="K2113" i="64" s="1"/>
  <c r="I2112" i="64"/>
  <c r="J2112" i="64" s="1"/>
  <c r="K2112" i="64" s="1"/>
  <c r="I2111" i="64"/>
  <c r="J2111" i="64" s="1"/>
  <c r="K2111" i="64" s="1"/>
  <c r="L2111" i="64" s="1"/>
  <c r="I2110" i="64"/>
  <c r="J2110" i="64" s="1"/>
  <c r="K2110" i="64" s="1"/>
  <c r="I2109" i="64"/>
  <c r="J2109" i="64" s="1"/>
  <c r="K2109" i="64" s="1"/>
  <c r="I2108" i="64"/>
  <c r="J2108" i="64" s="1"/>
  <c r="K2108" i="64" s="1"/>
  <c r="I2107" i="64"/>
  <c r="J2107" i="64" s="1"/>
  <c r="I2106" i="64"/>
  <c r="J2106" i="64" s="1"/>
  <c r="K2106" i="64" s="1"/>
  <c r="I2105" i="64"/>
  <c r="J2105" i="64" s="1"/>
  <c r="K2105" i="64" s="1"/>
  <c r="I2104" i="64"/>
  <c r="J2104" i="64" s="1"/>
  <c r="K2104" i="64" s="1"/>
  <c r="L2104" i="64"/>
  <c r="I2103" i="64"/>
  <c r="J2103" i="64" s="1"/>
  <c r="K2103" i="64" s="1"/>
  <c r="I2101" i="64"/>
  <c r="J2101" i="64" s="1"/>
  <c r="K2101" i="64" s="1"/>
  <c r="I2100" i="64"/>
  <c r="J2100" i="64" s="1"/>
  <c r="K2100" i="64" s="1"/>
  <c r="I2099" i="64"/>
  <c r="J2099" i="64" s="1"/>
  <c r="K2099" i="64" s="1"/>
  <c r="I2098" i="64"/>
  <c r="J2098" i="64" s="1"/>
  <c r="K2098" i="64" s="1"/>
  <c r="I2097" i="64"/>
  <c r="J2097" i="64" s="1"/>
  <c r="K2097" i="64" s="1"/>
  <c r="I2096" i="64"/>
  <c r="J2096" i="64" s="1"/>
  <c r="K2096" i="64" s="1"/>
  <c r="I2095" i="64"/>
  <c r="J2095" i="64" s="1"/>
  <c r="K2095" i="64" s="1"/>
  <c r="I2094" i="64"/>
  <c r="J2094" i="64" s="1"/>
  <c r="K2094" i="64" s="1"/>
  <c r="I2093" i="64"/>
  <c r="J2093" i="64" s="1"/>
  <c r="K2093" i="64" s="1"/>
  <c r="I2092" i="64"/>
  <c r="J2092" i="64" s="1"/>
  <c r="K2092" i="64" s="1"/>
  <c r="I2091" i="64"/>
  <c r="J2091" i="64" s="1"/>
  <c r="K2091" i="64" s="1"/>
  <c r="I2090" i="64"/>
  <c r="J2090" i="64" s="1"/>
  <c r="K2090" i="64" s="1"/>
  <c r="I2089" i="64"/>
  <c r="J2089" i="64" s="1"/>
  <c r="I2088" i="64"/>
  <c r="J2088" i="64" s="1"/>
  <c r="K2088" i="64" s="1"/>
  <c r="I2086" i="64"/>
  <c r="J2086" i="64" s="1"/>
  <c r="I2085" i="64"/>
  <c r="J2085" i="64" s="1"/>
  <c r="K2085" i="64" s="1"/>
  <c r="I2084" i="64"/>
  <c r="J2084" i="64" s="1"/>
  <c r="K2084" i="64" s="1"/>
  <c r="I2083" i="64"/>
  <c r="J2083" i="64" s="1"/>
  <c r="K2083" i="64" s="1"/>
  <c r="I2082" i="64"/>
  <c r="J2082" i="64" s="1"/>
  <c r="K2082" i="64" s="1"/>
  <c r="I2081" i="64"/>
  <c r="J2081" i="64" s="1"/>
  <c r="K2081" i="64" s="1"/>
  <c r="I2080" i="64"/>
  <c r="J2080" i="64" s="1"/>
  <c r="I2079" i="64"/>
  <c r="J2079" i="64" s="1"/>
  <c r="K2079" i="64" s="1"/>
  <c r="I2078" i="64"/>
  <c r="J2078" i="64" s="1"/>
  <c r="K2078" i="64" s="1"/>
  <c r="I2077" i="64"/>
  <c r="J2077" i="64" s="1"/>
  <c r="K2077" i="64" s="1"/>
  <c r="I2074" i="64"/>
  <c r="J2074" i="64" s="1"/>
  <c r="K2074" i="64" s="1"/>
  <c r="I2073" i="64"/>
  <c r="J2073" i="64" s="1"/>
  <c r="K2073" i="64" s="1"/>
  <c r="L2073" i="64" s="1"/>
  <c r="I2072" i="64"/>
  <c r="J2072" i="64" s="1"/>
  <c r="K2072" i="64" s="1"/>
  <c r="I2071" i="64"/>
  <c r="J2071" i="64" s="1"/>
  <c r="K2071" i="64" s="1"/>
  <c r="I2070" i="64"/>
  <c r="J2070" i="64" s="1"/>
  <c r="K2070" i="64" s="1"/>
  <c r="I2068" i="64"/>
  <c r="J2068" i="64" s="1"/>
  <c r="K2068" i="64" s="1"/>
  <c r="I2067" i="64"/>
  <c r="J2067" i="64" s="1"/>
  <c r="K2067" i="64" s="1"/>
  <c r="I2066" i="64"/>
  <c r="J2066" i="64" s="1"/>
  <c r="K2066" i="64" s="1"/>
  <c r="I2065" i="64"/>
  <c r="J2065" i="64" s="1"/>
  <c r="K2065" i="64" s="1"/>
  <c r="L2065" i="64" s="1"/>
  <c r="I2064" i="64"/>
  <c r="J2064" i="64" s="1"/>
  <c r="K2064" i="64" s="1"/>
  <c r="I2063" i="64"/>
  <c r="J2063" i="64" s="1"/>
  <c r="K2063" i="64" s="1"/>
  <c r="I2062" i="64"/>
  <c r="J2062" i="64" s="1"/>
  <c r="K2062" i="64" s="1"/>
  <c r="I2061" i="64"/>
  <c r="J2061" i="64" s="1"/>
  <c r="K2061" i="64" s="1"/>
  <c r="I2060" i="64"/>
  <c r="J2060" i="64" s="1"/>
  <c r="K2060" i="64" s="1"/>
  <c r="I2059" i="64"/>
  <c r="J2059" i="64" s="1"/>
  <c r="K2059" i="64" s="1"/>
  <c r="I2058" i="64"/>
  <c r="J2058" i="64" s="1"/>
  <c r="K2058" i="64" s="1"/>
  <c r="I2057" i="64"/>
  <c r="J2057" i="64" s="1"/>
  <c r="K2057" i="64" s="1"/>
  <c r="I2056" i="64"/>
  <c r="J2056" i="64" s="1"/>
  <c r="K2056" i="64" s="1"/>
  <c r="I2054" i="64"/>
  <c r="J2054" i="64" s="1"/>
  <c r="K2054" i="64" s="1"/>
  <c r="I2053" i="64"/>
  <c r="J2053" i="64" s="1"/>
  <c r="K2053" i="64" s="1"/>
  <c r="I2052" i="64"/>
  <c r="J2052" i="64" s="1"/>
  <c r="I2051" i="64"/>
  <c r="J2051" i="64" s="1"/>
  <c r="I2049" i="64"/>
  <c r="J2049" i="64" s="1"/>
  <c r="K2049" i="64" s="1"/>
  <c r="I2048" i="64"/>
  <c r="J2048" i="64" s="1"/>
  <c r="K2048" i="64" s="1"/>
  <c r="L2048" i="64" s="1"/>
  <c r="I2047" i="64"/>
  <c r="J2047" i="64" s="1"/>
  <c r="I2046" i="64"/>
  <c r="J2046" i="64" s="1"/>
  <c r="K2046" i="64" s="1"/>
  <c r="I2045" i="64"/>
  <c r="J2045" i="64" s="1"/>
  <c r="K2045" i="64" s="1"/>
  <c r="I2044" i="64"/>
  <c r="J2044" i="64" s="1"/>
  <c r="K2044" i="64" s="1"/>
  <c r="I2043" i="64"/>
  <c r="J2043" i="64" s="1"/>
  <c r="K2043" i="64" s="1"/>
  <c r="I2042" i="64"/>
  <c r="J2042" i="64" s="1"/>
  <c r="K2042" i="64" s="1"/>
  <c r="I2040" i="64"/>
  <c r="J2040" i="64" s="1"/>
  <c r="K2040" i="64" s="1"/>
  <c r="I2039" i="64"/>
  <c r="J2039" i="64" s="1"/>
  <c r="K2039" i="64" s="1"/>
  <c r="I2037" i="64"/>
  <c r="J2037" i="64" s="1"/>
  <c r="K2037" i="64" s="1"/>
  <c r="I2036" i="64"/>
  <c r="J2036" i="64" s="1"/>
  <c r="K2036" i="64" s="1"/>
  <c r="I2035" i="64"/>
  <c r="J2035" i="64" s="1"/>
  <c r="K2035" i="64" s="1"/>
  <c r="I2034" i="64"/>
  <c r="J2034" i="64" s="1"/>
  <c r="K2034" i="64" s="1"/>
  <c r="I2033" i="64"/>
  <c r="J2033" i="64" s="1"/>
  <c r="K2033" i="64" s="1"/>
  <c r="I2032" i="64"/>
  <c r="J2032" i="64" s="1"/>
  <c r="K2032" i="64" s="1"/>
  <c r="I2031" i="64"/>
  <c r="J2031" i="64" s="1"/>
  <c r="K2031" i="64" s="1"/>
  <c r="I2030" i="64"/>
  <c r="J2030" i="64" s="1"/>
  <c r="I2029" i="64"/>
  <c r="J2029" i="64" s="1"/>
  <c r="K2029" i="64" s="1"/>
  <c r="I2028" i="64"/>
  <c r="J2028" i="64" s="1"/>
  <c r="K2028" i="64" s="1"/>
  <c r="I2027" i="64"/>
  <c r="J2027" i="64" s="1"/>
  <c r="K2027" i="64" s="1"/>
  <c r="I2026" i="64"/>
  <c r="J2026" i="64" s="1"/>
  <c r="K2026" i="64" s="1"/>
  <c r="I2025" i="64"/>
  <c r="J2025" i="64" s="1"/>
  <c r="K2025" i="64" s="1"/>
  <c r="I2024" i="64"/>
  <c r="J2024" i="64" s="1"/>
  <c r="I2023" i="64"/>
  <c r="J2023" i="64" s="1"/>
  <c r="K2023" i="64" s="1"/>
  <c r="I2022" i="64"/>
  <c r="J2022" i="64" s="1"/>
  <c r="K2022" i="64" s="1"/>
  <c r="I2021" i="64"/>
  <c r="J2021" i="64" s="1"/>
  <c r="I2020" i="64"/>
  <c r="J2020" i="64" s="1"/>
  <c r="I2019" i="64"/>
  <c r="J2019" i="64" s="1"/>
  <c r="K2019" i="64" s="1"/>
  <c r="I2018" i="64"/>
  <c r="J2018" i="64" s="1"/>
  <c r="K2018" i="64" s="1"/>
  <c r="I2017" i="64"/>
  <c r="J2017" i="64" s="1"/>
  <c r="K2017" i="64" s="1"/>
  <c r="I2016" i="64"/>
  <c r="J2016" i="64" s="1"/>
  <c r="K2016" i="64" s="1"/>
  <c r="I2015" i="64"/>
  <c r="J2015" i="64" s="1"/>
  <c r="K2015" i="64" s="1"/>
  <c r="I2014" i="64"/>
  <c r="J2014" i="64" s="1"/>
  <c r="K2014" i="64" s="1"/>
  <c r="I2013" i="64"/>
  <c r="J2013" i="64" s="1"/>
  <c r="K2013" i="64" s="1"/>
  <c r="I2012" i="64"/>
  <c r="J2012" i="64" s="1"/>
  <c r="I2011" i="64"/>
  <c r="J2011" i="64" s="1"/>
  <c r="K2011" i="64" s="1"/>
  <c r="I2010" i="64"/>
  <c r="J2010" i="64" s="1"/>
  <c r="K2010" i="64" s="1"/>
  <c r="I2009" i="64"/>
  <c r="J2009" i="64" s="1"/>
  <c r="K2009" i="64" s="1"/>
  <c r="I2008" i="64"/>
  <c r="J2008" i="64" s="1"/>
  <c r="I2007" i="64"/>
  <c r="J2007" i="64" s="1"/>
  <c r="I2006" i="64"/>
  <c r="J2006" i="64" s="1"/>
  <c r="I2005" i="64"/>
  <c r="J2005" i="64" s="1"/>
  <c r="I2004" i="64"/>
  <c r="J2004" i="64" s="1"/>
  <c r="K2004" i="64" s="1"/>
  <c r="I2003" i="64"/>
  <c r="J2003" i="64" s="1"/>
  <c r="K2003" i="64" s="1"/>
  <c r="I2002" i="64"/>
  <c r="J2002" i="64" s="1"/>
  <c r="K2002" i="64" s="1"/>
  <c r="I2001" i="64"/>
  <c r="J2001" i="64" s="1"/>
  <c r="K2001" i="64" s="1"/>
  <c r="I2000" i="64"/>
  <c r="J2000" i="64" s="1"/>
  <c r="K2000" i="64" s="1"/>
  <c r="I1999" i="64"/>
  <c r="J1999" i="64" s="1"/>
  <c r="K1999" i="64" s="1"/>
  <c r="I1998" i="64"/>
  <c r="J1998" i="64" s="1"/>
  <c r="K1998" i="64" s="1"/>
  <c r="L1998" i="64" s="1"/>
  <c r="I1997" i="64"/>
  <c r="J1997" i="64" s="1"/>
  <c r="K1997" i="64" s="1"/>
  <c r="I1996" i="64"/>
  <c r="J1996" i="64" s="1"/>
  <c r="K1996" i="64" s="1"/>
  <c r="I1995" i="64"/>
  <c r="J1995" i="64" s="1"/>
  <c r="K1995" i="64" s="1"/>
  <c r="I1994" i="64"/>
  <c r="J1994" i="64" s="1"/>
  <c r="K1994" i="64" s="1"/>
  <c r="I1993" i="64"/>
  <c r="J1993" i="64" s="1"/>
  <c r="K1993" i="64" s="1"/>
  <c r="I1991" i="64"/>
  <c r="J1991" i="64" s="1"/>
  <c r="K1991" i="64" s="1"/>
  <c r="I1990" i="64"/>
  <c r="J1990" i="64" s="1"/>
  <c r="K1990" i="64" s="1"/>
  <c r="I1989" i="64"/>
  <c r="J1989" i="64" s="1"/>
  <c r="K1989" i="64" s="1"/>
  <c r="I1988" i="64"/>
  <c r="J1988" i="64" s="1"/>
  <c r="K1988" i="64" s="1"/>
  <c r="I1986" i="64"/>
  <c r="J1986" i="64" s="1"/>
  <c r="K1986" i="64" s="1"/>
  <c r="I1985" i="64"/>
  <c r="J1985" i="64" s="1"/>
  <c r="K1985" i="64" s="1"/>
  <c r="I1984" i="64"/>
  <c r="J1984" i="64" s="1"/>
  <c r="K1984" i="64" s="1"/>
  <c r="I1983" i="64"/>
  <c r="J1983" i="64" s="1"/>
  <c r="K1983" i="64" s="1"/>
  <c r="I1982" i="64"/>
  <c r="J1982" i="64" s="1"/>
  <c r="K1982" i="64" s="1"/>
  <c r="I1981" i="64"/>
  <c r="J1981" i="64" s="1"/>
  <c r="K1981" i="64" s="1"/>
  <c r="I1980" i="64"/>
  <c r="J1980" i="64" s="1"/>
  <c r="K1980" i="64" s="1"/>
  <c r="I1979" i="64"/>
  <c r="J1979" i="64" s="1"/>
  <c r="K1979" i="64" s="1"/>
  <c r="I1978" i="64"/>
  <c r="J1978" i="64" s="1"/>
  <c r="K1978" i="64" s="1"/>
  <c r="I1977" i="64"/>
  <c r="J1977" i="64" s="1"/>
  <c r="K1977" i="64" s="1"/>
  <c r="I1976" i="64"/>
  <c r="J1976" i="64" s="1"/>
  <c r="K1976" i="64" s="1"/>
  <c r="I1974" i="64"/>
  <c r="J1974" i="64" s="1"/>
  <c r="K1974" i="64" s="1"/>
  <c r="I1973" i="64"/>
  <c r="J1973" i="64" s="1"/>
  <c r="K1973" i="64" s="1"/>
  <c r="I1972" i="64"/>
  <c r="J1972" i="64" s="1"/>
  <c r="I1971" i="64"/>
  <c r="J1971" i="64" s="1"/>
  <c r="K1971" i="64" s="1"/>
  <c r="I1970" i="64"/>
  <c r="J1970" i="64" s="1"/>
  <c r="K1970" i="64" s="1"/>
  <c r="I1969" i="64"/>
  <c r="J1969" i="64" s="1"/>
  <c r="K1969" i="64" s="1"/>
  <c r="I1968" i="64"/>
  <c r="J1968" i="64" s="1"/>
  <c r="K1968" i="64" s="1"/>
  <c r="I1967" i="64"/>
  <c r="J1967" i="64" s="1"/>
  <c r="K1967" i="64" s="1"/>
  <c r="I1966" i="64"/>
  <c r="J1966" i="64" s="1"/>
  <c r="K1966" i="64" s="1"/>
  <c r="I1965" i="64"/>
  <c r="J1965" i="64" s="1"/>
  <c r="K1965" i="64" s="1"/>
  <c r="I1964" i="64"/>
  <c r="J1964" i="64" s="1"/>
  <c r="I1963" i="64"/>
  <c r="J1963" i="64" s="1"/>
  <c r="I1962" i="64"/>
  <c r="J1962" i="64" s="1"/>
  <c r="K1962" i="64" s="1"/>
  <c r="I1961" i="64"/>
  <c r="J1961" i="64" s="1"/>
  <c r="K1961" i="64" s="1"/>
  <c r="I1960" i="64"/>
  <c r="J1960" i="64" s="1"/>
  <c r="K1960" i="64" s="1"/>
  <c r="I1959" i="64"/>
  <c r="J1959" i="64" s="1"/>
  <c r="K1959" i="64" s="1"/>
  <c r="I1958" i="64"/>
  <c r="J1958" i="64" s="1"/>
  <c r="I1957" i="64"/>
  <c r="J1957" i="64" s="1"/>
  <c r="K1957" i="64" s="1"/>
  <c r="I1953" i="64"/>
  <c r="J1953" i="64" s="1"/>
  <c r="K1953" i="64" s="1"/>
  <c r="I1952" i="64"/>
  <c r="J1952" i="64" s="1"/>
  <c r="K1952" i="64" s="1"/>
  <c r="I1951" i="64"/>
  <c r="J1951" i="64" s="1"/>
  <c r="K1951" i="64" s="1"/>
  <c r="I1950" i="64"/>
  <c r="J1950" i="64" s="1"/>
  <c r="K1950" i="64" s="1"/>
  <c r="I1948" i="64"/>
  <c r="J1948" i="64" s="1"/>
  <c r="K1948" i="64" s="1"/>
  <c r="I1947" i="64"/>
  <c r="J1947" i="64" s="1"/>
  <c r="K1947" i="64" s="1"/>
  <c r="I1946" i="64"/>
  <c r="J1946" i="64" s="1"/>
  <c r="K1946" i="64" s="1"/>
  <c r="I1945" i="64"/>
  <c r="J1945" i="64" s="1"/>
  <c r="K1945" i="64" s="1"/>
  <c r="I1944" i="64"/>
  <c r="J1944" i="64" s="1"/>
  <c r="K1944" i="64" s="1"/>
  <c r="I1943" i="64"/>
  <c r="J1943" i="64" s="1"/>
  <c r="I1942" i="64"/>
  <c r="J1942" i="64" s="1"/>
  <c r="K1942" i="64" s="1"/>
  <c r="I1941" i="64"/>
  <c r="J1941" i="64" s="1"/>
  <c r="K1941" i="64" s="1"/>
  <c r="I1940" i="64"/>
  <c r="J1940" i="64" s="1"/>
  <c r="K1940" i="64" s="1"/>
  <c r="I1939" i="64"/>
  <c r="J1939" i="64" s="1"/>
  <c r="K1939" i="64" s="1"/>
  <c r="I1938" i="64"/>
  <c r="J1938" i="64" s="1"/>
  <c r="K1938" i="64" s="1"/>
  <c r="I1937" i="64"/>
  <c r="J1937" i="64" s="1"/>
  <c r="K1937" i="64" s="1"/>
  <c r="I1936" i="64"/>
  <c r="J1936" i="64" s="1"/>
  <c r="K1936" i="64" s="1"/>
  <c r="I1935" i="64"/>
  <c r="J1935" i="64" s="1"/>
  <c r="K1935" i="64" s="1"/>
  <c r="I1934" i="64"/>
  <c r="J1934" i="64" s="1"/>
  <c r="K1934" i="64" s="1"/>
  <c r="I1933" i="64"/>
  <c r="J1933" i="64" s="1"/>
  <c r="K1933" i="64" s="1"/>
  <c r="I1932" i="64"/>
  <c r="J1932" i="64" s="1"/>
  <c r="K1932" i="64" s="1"/>
  <c r="I1930" i="64"/>
  <c r="J1930" i="64" s="1"/>
  <c r="K1930" i="64" s="1"/>
  <c r="I1928" i="64"/>
  <c r="J1928" i="64" s="1"/>
  <c r="K1928" i="64" s="1"/>
  <c r="L1928" i="64"/>
  <c r="I1927" i="64"/>
  <c r="J1927" i="64" s="1"/>
  <c r="K1927" i="64" s="1"/>
  <c r="I1926" i="64"/>
  <c r="J1926" i="64" s="1"/>
  <c r="K1926" i="64" s="1"/>
  <c r="I1925" i="64"/>
  <c r="J1925" i="64" s="1"/>
  <c r="K1925" i="64" s="1"/>
  <c r="I1924" i="64"/>
  <c r="J1924" i="64" s="1"/>
  <c r="K1924" i="64" s="1"/>
  <c r="I1923" i="64"/>
  <c r="J1923" i="64" s="1"/>
  <c r="K1923" i="64" s="1"/>
  <c r="I1922" i="64"/>
  <c r="J1922" i="64" s="1"/>
  <c r="K1922" i="64" s="1"/>
  <c r="I1919" i="64"/>
  <c r="J1919" i="64" s="1"/>
  <c r="K1919" i="64" s="1"/>
  <c r="I1918" i="64"/>
  <c r="J1918" i="64" s="1"/>
  <c r="K1918" i="64" s="1"/>
  <c r="I1917" i="64"/>
  <c r="J1917" i="64" s="1"/>
  <c r="I1916" i="64"/>
  <c r="J1916" i="64" s="1"/>
  <c r="I1915" i="64"/>
  <c r="J1915" i="64" s="1"/>
  <c r="K1915" i="64" s="1"/>
  <c r="I1914" i="64"/>
  <c r="J1914" i="64" s="1"/>
  <c r="I1912" i="64"/>
  <c r="J1912" i="64" s="1"/>
  <c r="K1912" i="64" s="1"/>
  <c r="I1911" i="64"/>
  <c r="J1911" i="64" s="1"/>
  <c r="K1911" i="64" s="1"/>
  <c r="I1909" i="64"/>
  <c r="J1909" i="64" s="1"/>
  <c r="K1909" i="64" s="1"/>
  <c r="I1908" i="64"/>
  <c r="J1908" i="64" s="1"/>
  <c r="K1908" i="64" s="1"/>
  <c r="I1906" i="64"/>
  <c r="J1906" i="64" s="1"/>
  <c r="K1906" i="64" s="1"/>
  <c r="I1905" i="64"/>
  <c r="J1905" i="64" s="1"/>
  <c r="K1905" i="64" s="1"/>
  <c r="I1903" i="64"/>
  <c r="J1903" i="64" s="1"/>
  <c r="K1903" i="64" s="1"/>
  <c r="I1902" i="64"/>
  <c r="J1902" i="64" s="1"/>
  <c r="K1902" i="64" s="1"/>
  <c r="I1901" i="64"/>
  <c r="J1901" i="64" s="1"/>
  <c r="K1901" i="64" s="1"/>
  <c r="I1900" i="64"/>
  <c r="J1900" i="64" s="1"/>
  <c r="I1899" i="64"/>
  <c r="J1899" i="64" s="1"/>
  <c r="K1899" i="64" s="1"/>
  <c r="L1899" i="64"/>
  <c r="I1898" i="64"/>
  <c r="J1898" i="64" s="1"/>
  <c r="K1898" i="64" s="1"/>
  <c r="I1897" i="64"/>
  <c r="J1897" i="64" s="1"/>
  <c r="I1896" i="64"/>
  <c r="J1896" i="64" s="1"/>
  <c r="K1896" i="64" s="1"/>
  <c r="I1895" i="64"/>
  <c r="J1895" i="64" s="1"/>
  <c r="K1895" i="64" s="1"/>
  <c r="I1894" i="64"/>
  <c r="J1894" i="64" s="1"/>
  <c r="K1894" i="64" s="1"/>
  <c r="I1893" i="64"/>
  <c r="J1893" i="64" s="1"/>
  <c r="K1893" i="64" s="1"/>
  <c r="I1892" i="64"/>
  <c r="J1892" i="64" s="1"/>
  <c r="K1892" i="64" s="1"/>
  <c r="I1891" i="64"/>
  <c r="J1891" i="64" s="1"/>
  <c r="K1891" i="64" s="1"/>
  <c r="I1890" i="64"/>
  <c r="J1890" i="64" s="1"/>
  <c r="K1890" i="64" s="1"/>
  <c r="I1889" i="64"/>
  <c r="J1889" i="64" s="1"/>
  <c r="K1889" i="64" s="1"/>
  <c r="I1888" i="64"/>
  <c r="J1888" i="64" s="1"/>
  <c r="K1888" i="64" s="1"/>
  <c r="I1887" i="64"/>
  <c r="J1887" i="64" s="1"/>
  <c r="K1887" i="64" s="1"/>
  <c r="I1886" i="64"/>
  <c r="J1886" i="64" s="1"/>
  <c r="K1886" i="64" s="1"/>
  <c r="I1885" i="64"/>
  <c r="J1885" i="64" s="1"/>
  <c r="I1884" i="64"/>
  <c r="J1884" i="64" s="1"/>
  <c r="K1884" i="64" s="1"/>
  <c r="I1883" i="64"/>
  <c r="J1883" i="64" s="1"/>
  <c r="K1883" i="64" s="1"/>
  <c r="I1882" i="64"/>
  <c r="J1882" i="64" s="1"/>
  <c r="K1882" i="64" s="1"/>
  <c r="I1881" i="64"/>
  <c r="J1881" i="64" s="1"/>
  <c r="K1881" i="64" s="1"/>
  <c r="L1881" i="64" s="1"/>
  <c r="I1880" i="64"/>
  <c r="J1880" i="64" s="1"/>
  <c r="K1880" i="64" s="1"/>
  <c r="I1879" i="64"/>
  <c r="J1879" i="64" s="1"/>
  <c r="I1878" i="64"/>
  <c r="J1878" i="64" s="1"/>
  <c r="K1878" i="64" s="1"/>
  <c r="I1877" i="64"/>
  <c r="J1877" i="64" s="1"/>
  <c r="K1877" i="64" s="1"/>
  <c r="I1876" i="64"/>
  <c r="J1876" i="64" s="1"/>
  <c r="I1875" i="64"/>
  <c r="J1875" i="64" s="1"/>
  <c r="K1875" i="64" s="1"/>
  <c r="I1874" i="64"/>
  <c r="J1874" i="64" s="1"/>
  <c r="K1874" i="64" s="1"/>
  <c r="I1873" i="64"/>
  <c r="J1873" i="64" s="1"/>
  <c r="K1873" i="64" s="1"/>
  <c r="I1872" i="64"/>
  <c r="J1872" i="64" s="1"/>
  <c r="K1872" i="64" s="1"/>
  <c r="I1871" i="64"/>
  <c r="J1871" i="64" s="1"/>
  <c r="I1870" i="64"/>
  <c r="J1870" i="64" s="1"/>
  <c r="K1870" i="64" s="1"/>
  <c r="I1869" i="64"/>
  <c r="J1869" i="64" s="1"/>
  <c r="K1869" i="64" s="1"/>
  <c r="I1867" i="64"/>
  <c r="J1867" i="64" s="1"/>
  <c r="K1867" i="64" s="1"/>
  <c r="I1865" i="64"/>
  <c r="J1865" i="64" s="1"/>
  <c r="K1865" i="64" s="1"/>
  <c r="L1865" i="64"/>
  <c r="I1864" i="64"/>
  <c r="J1864" i="64" s="1"/>
  <c r="I1863" i="64"/>
  <c r="J1863" i="64" s="1"/>
  <c r="I1862" i="64"/>
  <c r="J1862" i="64" s="1"/>
  <c r="K1862" i="64" s="1"/>
  <c r="I1861" i="64"/>
  <c r="J1861" i="64" s="1"/>
  <c r="I1860" i="64"/>
  <c r="J1860" i="64" s="1"/>
  <c r="K1860" i="64" s="1"/>
  <c r="I1859" i="64"/>
  <c r="J1859" i="64" s="1"/>
  <c r="K1859" i="64" s="1"/>
  <c r="I1858" i="64"/>
  <c r="J1858" i="64" s="1"/>
  <c r="K1858" i="64" s="1"/>
  <c r="I1857" i="64"/>
  <c r="J1857" i="64" s="1"/>
  <c r="K1857" i="64" s="1"/>
  <c r="I1853" i="64"/>
  <c r="J1853" i="64" s="1"/>
  <c r="K1853" i="64" s="1"/>
  <c r="I1852" i="64"/>
  <c r="J1852" i="64" s="1"/>
  <c r="K1852" i="64" s="1"/>
  <c r="I1851" i="64"/>
  <c r="J1851" i="64" s="1"/>
  <c r="K1851" i="64" s="1"/>
  <c r="I1850" i="64"/>
  <c r="J1850" i="64" s="1"/>
  <c r="K1850" i="64" s="1"/>
  <c r="I1848" i="64"/>
  <c r="J1848" i="64" s="1"/>
  <c r="K1848" i="64" s="1"/>
  <c r="I1846" i="64"/>
  <c r="J1846" i="64" s="1"/>
  <c r="K1846" i="64" s="1"/>
  <c r="I1845" i="64"/>
  <c r="J1845" i="64" s="1"/>
  <c r="K1845" i="64" s="1"/>
  <c r="I1844" i="64"/>
  <c r="J1844" i="64" s="1"/>
  <c r="K1844" i="64" s="1"/>
  <c r="I1843" i="64"/>
  <c r="J1843" i="64" s="1"/>
  <c r="K1843" i="64" s="1"/>
  <c r="I1842" i="64"/>
  <c r="J1842" i="64" s="1"/>
  <c r="K1842" i="64" s="1"/>
  <c r="I1841" i="64"/>
  <c r="J1841" i="64" s="1"/>
  <c r="K1841" i="64" s="1"/>
  <c r="I1840" i="64"/>
  <c r="J1840" i="64" s="1"/>
  <c r="K1840" i="64" s="1"/>
  <c r="I1839" i="64"/>
  <c r="J1839" i="64" s="1"/>
  <c r="K1839" i="64" s="1"/>
  <c r="I1838" i="64"/>
  <c r="J1838" i="64" s="1"/>
  <c r="K1838" i="64" s="1"/>
  <c r="L1838" i="64"/>
  <c r="I1837" i="64"/>
  <c r="J1837" i="64" s="1"/>
  <c r="K1837" i="64" s="1"/>
  <c r="I1836" i="64"/>
  <c r="J1836" i="64" s="1"/>
  <c r="I1835" i="64"/>
  <c r="J1835" i="64" s="1"/>
  <c r="K1835" i="64" s="1"/>
  <c r="I1834" i="64"/>
  <c r="J1834" i="64" s="1"/>
  <c r="K1834" i="64" s="1"/>
  <c r="I1833" i="64"/>
  <c r="J1833" i="64" s="1"/>
  <c r="K1833" i="64" s="1"/>
  <c r="I1832" i="64"/>
  <c r="J1832" i="64" s="1"/>
  <c r="K1832" i="64" s="1"/>
  <c r="I1831" i="64"/>
  <c r="J1831" i="64" s="1"/>
  <c r="K1831" i="64" s="1"/>
  <c r="I1829" i="64"/>
  <c r="J1829" i="64" s="1"/>
  <c r="K1829" i="64" s="1"/>
  <c r="I1828" i="64"/>
  <c r="J1828" i="64" s="1"/>
  <c r="I1827" i="64"/>
  <c r="J1827" i="64" s="1"/>
  <c r="K1827" i="64" s="1"/>
  <c r="L1827" i="64"/>
  <c r="I1826" i="64"/>
  <c r="J1826" i="64" s="1"/>
  <c r="K1826" i="64" s="1"/>
  <c r="I1825" i="64"/>
  <c r="J1825" i="64" s="1"/>
  <c r="K1825" i="64" s="1"/>
  <c r="I1824" i="64"/>
  <c r="J1824" i="64" s="1"/>
  <c r="K1824" i="64" s="1"/>
  <c r="I1823" i="64"/>
  <c r="J1823" i="64" s="1"/>
  <c r="K1823" i="64" s="1"/>
  <c r="I1822" i="64"/>
  <c r="J1822" i="64" s="1"/>
  <c r="K1822" i="64" s="1"/>
  <c r="I1821" i="64"/>
  <c r="J1821" i="64" s="1"/>
  <c r="K1821" i="64" s="1"/>
  <c r="I1820" i="64"/>
  <c r="J1820" i="64" s="1"/>
  <c r="K1820" i="64" s="1"/>
  <c r="I1818" i="64"/>
  <c r="J1818" i="64" s="1"/>
  <c r="K1818" i="64" s="1"/>
  <c r="I1817" i="64"/>
  <c r="J1817" i="64" s="1"/>
  <c r="K1817" i="64" s="1"/>
  <c r="I1816" i="64"/>
  <c r="J1816" i="64" s="1"/>
  <c r="K1816" i="64" s="1"/>
  <c r="I1815" i="64"/>
  <c r="J1815" i="64" s="1"/>
  <c r="K1815" i="64" s="1"/>
  <c r="I1814" i="64"/>
  <c r="J1814" i="64" s="1"/>
  <c r="K1814" i="64" s="1"/>
  <c r="I1813" i="64"/>
  <c r="J1813" i="64" s="1"/>
  <c r="K1813" i="64" s="1"/>
  <c r="I1811" i="64"/>
  <c r="J1811" i="64" s="1"/>
  <c r="I1810" i="64"/>
  <c r="J1810" i="64" s="1"/>
  <c r="K1810" i="64" s="1"/>
  <c r="I1809" i="64"/>
  <c r="J1809" i="64" s="1"/>
  <c r="K1809" i="64" s="1"/>
  <c r="I1808" i="64"/>
  <c r="J1808" i="64" s="1"/>
  <c r="K1808" i="64" s="1"/>
  <c r="I1807" i="64"/>
  <c r="J1807" i="64" s="1"/>
  <c r="K1807" i="64" s="1"/>
  <c r="I1806" i="64"/>
  <c r="J1806" i="64" s="1"/>
  <c r="K1806" i="64" s="1"/>
  <c r="I1805" i="64"/>
  <c r="J1805" i="64" s="1"/>
  <c r="K1805" i="64" s="1"/>
  <c r="I1803" i="64"/>
  <c r="J1803" i="64" s="1"/>
  <c r="K1803" i="64" s="1"/>
  <c r="I1802" i="64"/>
  <c r="J1802" i="64" s="1"/>
  <c r="K1802" i="64" s="1"/>
  <c r="I1801" i="64"/>
  <c r="J1801" i="64" s="1"/>
  <c r="K1801" i="64" s="1"/>
  <c r="I1799" i="64"/>
  <c r="J1799" i="64" s="1"/>
  <c r="I1798" i="64"/>
  <c r="J1798" i="64" s="1"/>
  <c r="K1798" i="64" s="1"/>
  <c r="I1797" i="64"/>
  <c r="J1797" i="64" s="1"/>
  <c r="K1797" i="64" s="1"/>
  <c r="I1796" i="64"/>
  <c r="J1796" i="64" s="1"/>
  <c r="K1796" i="64" s="1"/>
  <c r="I1795" i="64"/>
  <c r="J1795" i="64" s="1"/>
  <c r="K1795" i="64" s="1"/>
  <c r="L1795" i="64" s="1"/>
  <c r="I1794" i="64"/>
  <c r="J1794" i="64" s="1"/>
  <c r="K1794" i="64" s="1"/>
  <c r="I1793" i="64"/>
  <c r="J1793" i="64" s="1"/>
  <c r="I1792" i="64"/>
  <c r="J1792" i="64" s="1"/>
  <c r="K1792" i="64" s="1"/>
  <c r="I1791" i="64"/>
  <c r="J1791" i="64" s="1"/>
  <c r="K1791" i="64" s="1"/>
  <c r="L1791" i="64" s="1"/>
  <c r="I1790" i="64"/>
  <c r="J1790" i="64" s="1"/>
  <c r="K1790" i="64" s="1"/>
  <c r="I1789" i="64"/>
  <c r="J1789" i="64" s="1"/>
  <c r="K1789" i="64" s="1"/>
  <c r="I1788" i="64"/>
  <c r="J1788" i="64" s="1"/>
  <c r="K1788" i="64" s="1"/>
  <c r="I1786" i="64"/>
  <c r="J1786" i="64" s="1"/>
  <c r="K1786" i="64" s="1"/>
  <c r="I1785" i="64"/>
  <c r="J1785" i="64" s="1"/>
  <c r="K1785" i="64" s="1"/>
  <c r="I1784" i="64"/>
  <c r="J1784" i="64" s="1"/>
  <c r="K1784" i="64" s="1"/>
  <c r="I1783" i="64"/>
  <c r="J1783" i="64" s="1"/>
  <c r="K1783" i="64" s="1"/>
  <c r="I1782" i="64"/>
  <c r="J1782" i="64" s="1"/>
  <c r="K1782" i="64" s="1"/>
  <c r="I1781" i="64"/>
  <c r="J1781" i="64" s="1"/>
  <c r="K1781" i="64" s="1"/>
  <c r="I1780" i="64"/>
  <c r="J1780" i="64" s="1"/>
  <c r="K1780" i="64" s="1"/>
  <c r="I1779" i="64"/>
  <c r="J1779" i="64" s="1"/>
  <c r="K1779" i="64" s="1"/>
  <c r="I1778" i="64"/>
  <c r="J1778" i="64" s="1"/>
  <c r="K1778" i="64" s="1"/>
  <c r="I1777" i="64"/>
  <c r="J1777" i="64" s="1"/>
  <c r="K1777" i="64" s="1"/>
  <c r="I1776" i="64"/>
  <c r="J1776" i="64" s="1"/>
  <c r="K1776" i="64" s="1"/>
  <c r="I1774" i="64"/>
  <c r="J1774" i="64" s="1"/>
  <c r="K1774" i="64" s="1"/>
  <c r="I1773" i="64"/>
  <c r="J1773" i="64" s="1"/>
  <c r="K1773" i="64" s="1"/>
  <c r="I1772" i="64"/>
  <c r="J1772" i="64" s="1"/>
  <c r="K1772" i="64" s="1"/>
  <c r="I1771" i="64"/>
  <c r="J1771" i="64" s="1"/>
  <c r="K1771" i="64" s="1"/>
  <c r="I1770" i="64"/>
  <c r="J1770" i="64" s="1"/>
  <c r="K1770" i="64" s="1"/>
  <c r="I1769" i="64"/>
  <c r="J1769" i="64" s="1"/>
  <c r="I1768" i="64"/>
  <c r="J1768" i="64" s="1"/>
  <c r="K1768" i="64" s="1"/>
  <c r="I1767" i="64"/>
  <c r="J1767" i="64" s="1"/>
  <c r="I1765" i="64"/>
  <c r="J1765" i="64" s="1"/>
  <c r="K1765" i="64" s="1"/>
  <c r="I1764" i="64"/>
  <c r="J1764" i="64" s="1"/>
  <c r="K1764" i="64" s="1"/>
  <c r="I1763" i="64"/>
  <c r="J1763" i="64" s="1"/>
  <c r="K1763" i="64" s="1"/>
  <c r="I1761" i="64"/>
  <c r="J1761" i="64" s="1"/>
  <c r="K1761" i="64" s="1"/>
  <c r="I1760" i="64"/>
  <c r="J1760" i="64" s="1"/>
  <c r="K1760" i="64" s="1"/>
  <c r="I1759" i="64"/>
  <c r="J1759" i="64" s="1"/>
  <c r="K1759" i="64" s="1"/>
  <c r="I1758" i="64"/>
  <c r="J1758" i="64" s="1"/>
  <c r="K1758" i="64" s="1"/>
  <c r="I1757" i="64"/>
  <c r="J1757" i="64" s="1"/>
  <c r="K1757" i="64" s="1"/>
  <c r="I1756" i="64"/>
  <c r="J1756" i="64" s="1"/>
  <c r="K1756" i="64" s="1"/>
  <c r="I1755" i="64"/>
  <c r="J1755" i="64" s="1"/>
  <c r="K1755" i="64" s="1"/>
  <c r="I1754" i="64"/>
  <c r="J1754" i="64" s="1"/>
  <c r="K1754" i="64" s="1"/>
  <c r="I1753" i="64"/>
  <c r="J1753" i="64" s="1"/>
  <c r="K1753" i="64" s="1"/>
  <c r="I1752" i="64"/>
  <c r="J1752" i="64" s="1"/>
  <c r="K1752" i="64" s="1"/>
  <c r="I1751" i="64"/>
  <c r="J1751" i="64" s="1"/>
  <c r="K1751" i="64" s="1"/>
  <c r="I1750" i="64"/>
  <c r="J1750" i="64" s="1"/>
  <c r="K1750" i="64" s="1"/>
  <c r="I1749" i="64"/>
  <c r="J1749" i="64" s="1"/>
  <c r="K1749" i="64" s="1"/>
  <c r="I1748" i="64"/>
  <c r="J1748" i="64" s="1"/>
  <c r="K1748" i="64" s="1"/>
  <c r="I1747" i="64"/>
  <c r="J1747" i="64" s="1"/>
  <c r="K1747" i="64" s="1"/>
  <c r="I1746" i="64"/>
  <c r="J1746" i="64" s="1"/>
  <c r="K1746" i="64" s="1"/>
  <c r="I1745" i="64"/>
  <c r="J1745" i="64" s="1"/>
  <c r="K1745" i="64" s="1"/>
  <c r="I1744" i="64"/>
  <c r="J1744" i="64" s="1"/>
  <c r="K1744" i="64" s="1"/>
  <c r="I1743" i="64"/>
  <c r="J1743" i="64" s="1"/>
  <c r="K1743" i="64" s="1"/>
  <c r="I1742" i="64"/>
  <c r="J1742" i="64" s="1"/>
  <c r="K1742" i="64" s="1"/>
  <c r="I1741" i="64"/>
  <c r="J1741" i="64" s="1"/>
  <c r="K1741" i="64" s="1"/>
  <c r="I1740" i="64"/>
  <c r="J1740" i="64" s="1"/>
  <c r="K1740" i="64" s="1"/>
  <c r="I1739" i="64"/>
  <c r="J1739" i="64" s="1"/>
  <c r="I1738" i="64"/>
  <c r="J1738" i="64" s="1"/>
  <c r="K1738" i="64" s="1"/>
  <c r="I1737" i="64"/>
  <c r="J1737" i="64" s="1"/>
  <c r="K1737" i="64" s="1"/>
  <c r="I1736" i="64"/>
  <c r="J1736" i="64" s="1"/>
  <c r="K1736" i="64" s="1"/>
  <c r="I1735" i="64"/>
  <c r="J1735" i="64" s="1"/>
  <c r="K1735" i="64" s="1"/>
  <c r="I1734" i="64"/>
  <c r="J1734" i="64" s="1"/>
  <c r="K1734" i="64" s="1"/>
  <c r="I1733" i="64"/>
  <c r="J1733" i="64" s="1"/>
  <c r="K1733" i="64" s="1"/>
  <c r="I1732" i="64"/>
  <c r="J1732" i="64" s="1"/>
  <c r="K1732" i="64" s="1"/>
  <c r="I1731" i="64"/>
  <c r="J1731" i="64" s="1"/>
  <c r="K1731" i="64" s="1"/>
  <c r="I1730" i="64"/>
  <c r="J1730" i="64" s="1"/>
  <c r="K1730" i="64" s="1"/>
  <c r="I1729" i="64"/>
  <c r="J1729" i="64" s="1"/>
  <c r="K1729" i="64" s="1"/>
  <c r="I1728" i="64"/>
  <c r="J1728" i="64" s="1"/>
  <c r="K1728" i="64" s="1"/>
  <c r="I1727" i="64"/>
  <c r="J1727" i="64" s="1"/>
  <c r="K1727" i="64" s="1"/>
  <c r="I1726" i="64"/>
  <c r="J1726" i="64" s="1"/>
  <c r="K1726" i="64" s="1"/>
  <c r="I1725" i="64"/>
  <c r="J1725" i="64" s="1"/>
  <c r="K1725" i="64" s="1"/>
  <c r="I1724" i="64"/>
  <c r="J1724" i="64" s="1"/>
  <c r="K1724" i="64" s="1"/>
  <c r="I1723" i="64"/>
  <c r="J1723" i="64" s="1"/>
  <c r="K1723" i="64" s="1"/>
  <c r="I1722" i="64"/>
  <c r="J1722" i="64" s="1"/>
  <c r="K1722" i="64" s="1"/>
  <c r="L1722" i="64"/>
  <c r="I1721" i="64"/>
  <c r="J1721" i="64" s="1"/>
  <c r="K1721" i="64" s="1"/>
  <c r="I1720" i="64"/>
  <c r="J1720" i="64" s="1"/>
  <c r="K1720" i="64" s="1"/>
  <c r="I1719" i="64"/>
  <c r="J1719" i="64" s="1"/>
  <c r="K1719" i="64" s="1"/>
  <c r="L1719" i="64" s="1"/>
  <c r="I1718" i="64"/>
  <c r="J1718" i="64" s="1"/>
  <c r="K1718" i="64" s="1"/>
  <c r="I1717" i="64"/>
  <c r="J1717" i="64" s="1"/>
  <c r="K1717" i="64" s="1"/>
  <c r="I1716" i="64"/>
  <c r="J1716" i="64" s="1"/>
  <c r="K1716" i="64" s="1"/>
  <c r="I1715" i="64"/>
  <c r="J1715" i="64" s="1"/>
  <c r="K1715" i="64" s="1"/>
  <c r="I1714" i="64"/>
  <c r="J1714" i="64" s="1"/>
  <c r="K1714" i="64" s="1"/>
  <c r="I1713" i="64"/>
  <c r="J1713" i="64" s="1"/>
  <c r="K1713" i="64" s="1"/>
  <c r="L1713" i="64" s="1"/>
  <c r="I1712" i="64"/>
  <c r="J1712" i="64" s="1"/>
  <c r="K1712" i="64" s="1"/>
  <c r="I1711" i="64"/>
  <c r="J1711" i="64" s="1"/>
  <c r="K1711" i="64" s="1"/>
  <c r="I1710" i="64"/>
  <c r="J1710" i="64" s="1"/>
  <c r="K1710" i="64" s="1"/>
  <c r="L1710" i="64" s="1"/>
  <c r="I1708" i="64"/>
  <c r="J1708" i="64" s="1"/>
  <c r="I1707" i="64"/>
  <c r="J1707" i="64" s="1"/>
  <c r="K1707" i="64" s="1"/>
  <c r="I1706" i="64"/>
  <c r="J1706" i="64" s="1"/>
  <c r="K1706" i="64" s="1"/>
  <c r="I1704" i="64"/>
  <c r="J1704" i="64" s="1"/>
  <c r="K1704" i="64" s="1"/>
  <c r="I1702" i="64"/>
  <c r="J1702" i="64" s="1"/>
  <c r="I1700" i="64"/>
  <c r="J1700" i="64" s="1"/>
  <c r="K1700" i="64" s="1"/>
  <c r="I1699" i="64"/>
  <c r="J1699" i="64" s="1"/>
  <c r="K1699" i="64" s="1"/>
  <c r="I1698" i="64"/>
  <c r="J1698" i="64" s="1"/>
  <c r="K1698" i="64" s="1"/>
  <c r="I1697" i="64"/>
  <c r="J1697" i="64" s="1"/>
  <c r="K1697" i="64" s="1"/>
  <c r="I1696" i="64"/>
  <c r="J1696" i="64" s="1"/>
  <c r="K1696" i="64" s="1"/>
  <c r="I1695" i="64"/>
  <c r="J1695" i="64" s="1"/>
  <c r="K1695" i="64" s="1"/>
  <c r="I1694" i="64"/>
  <c r="J1694" i="64" s="1"/>
  <c r="K1694" i="64" s="1"/>
  <c r="I1693" i="64"/>
  <c r="J1693" i="64" s="1"/>
  <c r="K1693" i="64" s="1"/>
  <c r="I1691" i="64"/>
  <c r="J1691" i="64" s="1"/>
  <c r="K1691" i="64" s="1"/>
  <c r="I1690" i="64"/>
  <c r="J1690" i="64" s="1"/>
  <c r="K1690" i="64" s="1"/>
  <c r="I1689" i="64"/>
  <c r="J1689" i="64" s="1"/>
  <c r="K1689" i="64" s="1"/>
  <c r="I1688" i="64"/>
  <c r="J1688" i="64" s="1"/>
  <c r="K1688" i="64" s="1"/>
  <c r="I1687" i="64"/>
  <c r="J1687" i="64" s="1"/>
  <c r="K1687" i="64" s="1"/>
  <c r="I1686" i="64"/>
  <c r="J1686" i="64" s="1"/>
  <c r="K1686" i="64" s="1"/>
  <c r="I1685" i="64"/>
  <c r="J1685" i="64" s="1"/>
  <c r="K1685" i="64" s="1"/>
  <c r="I1684" i="64"/>
  <c r="J1684" i="64" s="1"/>
  <c r="K1684" i="64" s="1"/>
  <c r="L1684" i="64" s="1"/>
  <c r="I1683" i="64"/>
  <c r="J1683" i="64" s="1"/>
  <c r="K1683" i="64" s="1"/>
  <c r="I1682" i="64"/>
  <c r="J1682" i="64" s="1"/>
  <c r="K1682" i="64" s="1"/>
  <c r="I1681" i="64"/>
  <c r="J1681" i="64" s="1"/>
  <c r="K1681" i="64" s="1"/>
  <c r="I1680" i="64"/>
  <c r="J1680" i="64" s="1"/>
  <c r="K1680" i="64" s="1"/>
  <c r="I1679" i="64"/>
  <c r="J1679" i="64" s="1"/>
  <c r="K1679" i="64" s="1"/>
  <c r="I1677" i="64"/>
  <c r="J1677" i="64" s="1"/>
  <c r="K1677" i="64" s="1"/>
  <c r="I1676" i="64"/>
  <c r="J1676" i="64" s="1"/>
  <c r="K1676" i="64" s="1"/>
  <c r="I1675" i="64"/>
  <c r="J1675" i="64" s="1"/>
  <c r="K1675" i="64" s="1"/>
  <c r="I1674" i="64"/>
  <c r="J1674" i="64" s="1"/>
  <c r="I1673" i="64"/>
  <c r="J1673" i="64" s="1"/>
  <c r="K1673" i="64" s="1"/>
  <c r="L1673" i="64"/>
  <c r="I1672" i="64"/>
  <c r="J1672" i="64" s="1"/>
  <c r="K1672" i="64" s="1"/>
  <c r="I1670" i="64"/>
  <c r="J1670" i="64" s="1"/>
  <c r="K1670" i="64" s="1"/>
  <c r="I1668" i="64"/>
  <c r="J1668" i="64" s="1"/>
  <c r="K1668" i="64" s="1"/>
  <c r="I1667" i="64"/>
  <c r="J1667" i="64" s="1"/>
  <c r="K1667" i="64" s="1"/>
  <c r="I1666" i="64"/>
  <c r="J1666" i="64" s="1"/>
  <c r="K1666" i="64" s="1"/>
  <c r="I1665" i="64"/>
  <c r="J1665" i="64" s="1"/>
  <c r="K1665" i="64" s="1"/>
  <c r="I1664" i="64"/>
  <c r="J1664" i="64" s="1"/>
  <c r="K1664" i="64" s="1"/>
  <c r="L1664" i="64"/>
  <c r="I1663" i="64"/>
  <c r="J1663" i="64" s="1"/>
  <c r="K1663" i="64" s="1"/>
  <c r="I1662" i="64"/>
  <c r="J1662" i="64" s="1"/>
  <c r="K1662" i="64" s="1"/>
  <c r="I1661" i="64"/>
  <c r="J1661" i="64" s="1"/>
  <c r="K1661" i="64" s="1"/>
  <c r="I1660" i="64"/>
  <c r="J1660" i="64" s="1"/>
  <c r="K1660" i="64" s="1"/>
  <c r="I1659" i="64"/>
  <c r="J1659" i="64" s="1"/>
  <c r="K1659" i="64" s="1"/>
  <c r="I1658" i="64"/>
  <c r="J1658" i="64" s="1"/>
  <c r="K1658" i="64" s="1"/>
  <c r="I1656" i="64"/>
  <c r="J1656" i="64" s="1"/>
  <c r="K1656" i="64" s="1"/>
  <c r="I1655" i="64"/>
  <c r="J1655" i="64" s="1"/>
  <c r="K1655" i="64" s="1"/>
  <c r="I1654" i="64"/>
  <c r="J1654" i="64" s="1"/>
  <c r="K1654" i="64" s="1"/>
  <c r="I1653" i="64"/>
  <c r="J1653" i="64" s="1"/>
  <c r="I1651" i="64"/>
  <c r="J1651" i="64" s="1"/>
  <c r="I1650" i="64"/>
  <c r="J1650" i="64" s="1"/>
  <c r="K1650" i="64" s="1"/>
  <c r="I1649" i="64"/>
  <c r="J1649" i="64" s="1"/>
  <c r="K1649" i="64" s="1"/>
  <c r="I1648" i="64"/>
  <c r="J1648" i="64" s="1"/>
  <c r="K1648" i="64" s="1"/>
  <c r="I1646" i="64"/>
  <c r="J1646" i="64" s="1"/>
  <c r="K1646" i="64" s="1"/>
  <c r="I1645" i="64"/>
  <c r="J1645" i="64" s="1"/>
  <c r="K1645" i="64" s="1"/>
  <c r="I1644" i="64"/>
  <c r="J1644" i="64" s="1"/>
  <c r="K1644" i="64" s="1"/>
  <c r="I1643" i="64"/>
  <c r="J1643" i="64" s="1"/>
  <c r="K1643" i="64" s="1"/>
  <c r="I1641" i="64"/>
  <c r="J1641" i="64" s="1"/>
  <c r="K1641" i="64" s="1"/>
  <c r="I1640" i="64"/>
  <c r="J1640" i="64" s="1"/>
  <c r="K1640" i="64" s="1"/>
  <c r="I1639" i="64"/>
  <c r="J1639" i="64" s="1"/>
  <c r="K1639" i="64" s="1"/>
  <c r="I1638" i="64"/>
  <c r="J1638" i="64" s="1"/>
  <c r="K1638" i="64" s="1"/>
  <c r="I1636" i="64"/>
  <c r="J1636" i="64" s="1"/>
  <c r="K1636" i="64" s="1"/>
  <c r="I1635" i="64"/>
  <c r="J1635" i="64" s="1"/>
  <c r="K1635" i="64" s="1"/>
  <c r="I1634" i="64"/>
  <c r="J1634" i="64" s="1"/>
  <c r="K1634" i="64" s="1"/>
  <c r="I1633" i="64"/>
  <c r="J1633" i="64" s="1"/>
  <c r="K1633" i="64" s="1"/>
  <c r="I1632" i="64"/>
  <c r="J1632" i="64" s="1"/>
  <c r="K1632" i="64" s="1"/>
  <c r="L1632" i="64" s="1"/>
  <c r="I1631" i="64"/>
  <c r="J1631" i="64" s="1"/>
  <c r="K1631" i="64" s="1"/>
  <c r="I1630" i="64"/>
  <c r="J1630" i="64" s="1"/>
  <c r="K1630" i="64" s="1"/>
  <c r="I1629" i="64"/>
  <c r="J1629" i="64" s="1"/>
  <c r="K1629" i="64" s="1"/>
  <c r="I1628" i="64"/>
  <c r="J1628" i="64" s="1"/>
  <c r="K1628" i="64" s="1"/>
  <c r="I1627" i="64"/>
  <c r="J1627" i="64" s="1"/>
  <c r="K1627" i="64" s="1"/>
  <c r="I1626" i="64"/>
  <c r="J1626" i="64" s="1"/>
  <c r="K1626" i="64" s="1"/>
  <c r="I1625" i="64"/>
  <c r="J1625" i="64" s="1"/>
  <c r="K1625" i="64" s="1"/>
  <c r="I1624" i="64"/>
  <c r="J1624" i="64" s="1"/>
  <c r="K1624" i="64" s="1"/>
  <c r="I1623" i="64"/>
  <c r="J1623" i="64" s="1"/>
  <c r="K1623" i="64" s="1"/>
  <c r="I1622" i="64"/>
  <c r="J1622" i="64" s="1"/>
  <c r="K1622" i="64" s="1"/>
  <c r="I1621" i="64"/>
  <c r="J1621" i="64" s="1"/>
  <c r="K1621" i="64" s="1"/>
  <c r="I1620" i="64"/>
  <c r="J1620" i="64" s="1"/>
  <c r="K1620" i="64" s="1"/>
  <c r="I1618" i="64"/>
  <c r="J1618" i="64" s="1"/>
  <c r="I1617" i="64"/>
  <c r="J1617" i="64" s="1"/>
  <c r="K1617" i="64" s="1"/>
  <c r="I1615" i="64"/>
  <c r="J1615" i="64" s="1"/>
  <c r="K1615" i="64" s="1"/>
  <c r="I1614" i="64"/>
  <c r="J1614" i="64" s="1"/>
  <c r="I1612" i="64"/>
  <c r="J1612" i="64" s="1"/>
  <c r="K1612" i="64" s="1"/>
  <c r="I1611" i="64"/>
  <c r="J1611" i="64" s="1"/>
  <c r="K1611" i="64" s="1"/>
  <c r="I1610" i="64"/>
  <c r="J1610" i="64" s="1"/>
  <c r="K1610" i="64" s="1"/>
  <c r="L1610" i="64"/>
  <c r="I1609" i="64"/>
  <c r="J1609" i="64" s="1"/>
  <c r="K1609" i="64" s="1"/>
  <c r="I1608" i="64"/>
  <c r="J1608" i="64" s="1"/>
  <c r="I1607" i="64"/>
  <c r="J1607" i="64" s="1"/>
  <c r="I1606" i="64"/>
  <c r="J1606" i="64" s="1"/>
  <c r="K1606" i="64" s="1"/>
  <c r="I1605" i="64"/>
  <c r="J1605" i="64" s="1"/>
  <c r="K1605" i="64" s="1"/>
  <c r="I1604" i="64"/>
  <c r="J1604" i="64" s="1"/>
  <c r="K1604" i="64" s="1"/>
  <c r="I1603" i="64"/>
  <c r="J1603" i="64" s="1"/>
  <c r="K1603" i="64" s="1"/>
  <c r="L1603" i="64"/>
  <c r="I1602" i="64"/>
  <c r="J1602" i="64" s="1"/>
  <c r="K1602" i="64" s="1"/>
  <c r="I1600" i="64"/>
  <c r="J1600" i="64" s="1"/>
  <c r="K1600" i="64" s="1"/>
  <c r="I1599" i="64"/>
  <c r="J1599" i="64" s="1"/>
  <c r="K1599" i="64" s="1"/>
  <c r="L1599" i="64" s="1"/>
  <c r="I1598" i="64"/>
  <c r="J1598" i="64" s="1"/>
  <c r="K1598" i="64" s="1"/>
  <c r="I1597" i="64"/>
  <c r="J1597" i="64" s="1"/>
  <c r="K1597" i="64" s="1"/>
  <c r="I1596" i="64"/>
  <c r="J1596" i="64" s="1"/>
  <c r="K1596" i="64" s="1"/>
  <c r="I1594" i="64"/>
  <c r="J1594" i="64" s="1"/>
  <c r="I1593" i="64"/>
  <c r="J1593" i="64" s="1"/>
  <c r="K1593" i="64" s="1"/>
  <c r="I1591" i="64"/>
  <c r="J1591" i="64" s="1"/>
  <c r="K1591" i="64" s="1"/>
  <c r="I1590" i="64"/>
  <c r="J1590" i="64" s="1"/>
  <c r="K1590" i="64" s="1"/>
  <c r="I1589" i="64"/>
  <c r="J1589" i="64" s="1"/>
  <c r="K1589" i="64" s="1"/>
  <c r="I1588" i="64"/>
  <c r="J1588" i="64" s="1"/>
  <c r="K1588" i="64" s="1"/>
  <c r="I1585" i="64"/>
  <c r="J1585" i="64" s="1"/>
  <c r="K1585" i="64" s="1"/>
  <c r="I1584" i="64"/>
  <c r="J1584" i="64" s="1"/>
  <c r="K1584" i="64" s="1"/>
  <c r="I1583" i="64"/>
  <c r="J1583" i="64" s="1"/>
  <c r="K1583" i="64" s="1"/>
  <c r="I1582" i="64"/>
  <c r="J1582" i="64" s="1"/>
  <c r="K1582" i="64" s="1"/>
  <c r="I1581" i="64"/>
  <c r="J1581" i="64" s="1"/>
  <c r="K1581" i="64" s="1"/>
  <c r="I1580" i="64"/>
  <c r="J1580" i="64" s="1"/>
  <c r="I1579" i="64"/>
  <c r="J1579" i="64" s="1"/>
  <c r="K1579" i="64" s="1"/>
  <c r="I1578" i="64"/>
  <c r="J1578" i="64" s="1"/>
  <c r="K1578" i="64" s="1"/>
  <c r="I1577" i="64"/>
  <c r="J1577" i="64" s="1"/>
  <c r="I1576" i="64"/>
  <c r="J1576" i="64" s="1"/>
  <c r="K1576" i="64" s="1"/>
  <c r="I1575" i="64"/>
  <c r="J1575" i="64" s="1"/>
  <c r="K1575" i="64" s="1"/>
  <c r="I1573" i="64"/>
  <c r="J1573" i="64" s="1"/>
  <c r="K1573" i="64" s="1"/>
  <c r="I1572" i="64"/>
  <c r="J1572" i="64" s="1"/>
  <c r="K1572" i="64" s="1"/>
  <c r="I1571" i="64"/>
  <c r="J1571" i="64" s="1"/>
  <c r="K1571" i="64" s="1"/>
  <c r="I1570" i="64"/>
  <c r="J1570" i="64" s="1"/>
  <c r="I1569" i="64"/>
  <c r="J1569" i="64" s="1"/>
  <c r="K1569" i="64" s="1"/>
  <c r="I1567" i="64"/>
  <c r="J1567" i="64" s="1"/>
  <c r="K1567" i="64" s="1"/>
  <c r="L1567" i="64" s="1"/>
  <c r="I1566" i="64"/>
  <c r="J1566" i="64" s="1"/>
  <c r="K1566" i="64" s="1"/>
  <c r="I1565" i="64"/>
  <c r="J1565" i="64" s="1"/>
  <c r="I1564" i="64"/>
  <c r="J1564" i="64" s="1"/>
  <c r="I1563" i="64"/>
  <c r="J1563" i="64" s="1"/>
  <c r="K1563" i="64" s="1"/>
  <c r="I1562" i="64"/>
  <c r="J1562" i="64" s="1"/>
  <c r="K1562" i="64" s="1"/>
  <c r="I1561" i="64"/>
  <c r="J1561" i="64" s="1"/>
  <c r="K1561" i="64" s="1"/>
  <c r="I1560" i="64"/>
  <c r="J1560" i="64" s="1"/>
  <c r="K1560" i="64" s="1"/>
  <c r="I1559" i="64"/>
  <c r="J1559" i="64" s="1"/>
  <c r="K1559" i="64" s="1"/>
  <c r="I1558" i="64"/>
  <c r="J1558" i="64" s="1"/>
  <c r="K1558" i="64" s="1"/>
  <c r="I1557" i="64"/>
  <c r="J1557" i="64" s="1"/>
  <c r="K1557" i="64" s="1"/>
  <c r="I1556" i="64"/>
  <c r="J1556" i="64" s="1"/>
  <c r="K1556" i="64" s="1"/>
  <c r="I1555" i="64"/>
  <c r="J1555" i="64" s="1"/>
  <c r="K1555" i="64" s="1"/>
  <c r="I1552" i="64"/>
  <c r="J1552" i="64" s="1"/>
  <c r="K1552" i="64" s="1"/>
  <c r="I1551" i="64"/>
  <c r="J1551" i="64" s="1"/>
  <c r="K1551" i="64" s="1"/>
  <c r="I1550" i="64"/>
  <c r="J1550" i="64" s="1"/>
  <c r="K1550" i="64" s="1"/>
  <c r="L1550" i="64" s="1"/>
  <c r="I1549" i="64"/>
  <c r="J1549" i="64" s="1"/>
  <c r="K1549" i="64" s="1"/>
  <c r="I1548" i="64"/>
  <c r="J1548" i="64" s="1"/>
  <c r="K1548" i="64" s="1"/>
  <c r="L1548" i="64" s="1"/>
  <c r="I1547" i="64"/>
  <c r="J1547" i="64" s="1"/>
  <c r="I1544" i="64"/>
  <c r="J1544" i="64" s="1"/>
  <c r="K1544" i="64" s="1"/>
  <c r="I1542" i="64"/>
  <c r="J1542" i="64" s="1"/>
  <c r="K1542" i="64" s="1"/>
  <c r="I1541" i="64"/>
  <c r="J1541" i="64" s="1"/>
  <c r="K1541" i="64" s="1"/>
  <c r="I1540" i="64"/>
  <c r="J1540" i="64" s="1"/>
  <c r="K1540" i="64" s="1"/>
  <c r="I1539" i="64"/>
  <c r="J1539" i="64" s="1"/>
  <c r="K1539" i="64" s="1"/>
  <c r="L1539" i="64" s="1"/>
  <c r="I1538" i="64"/>
  <c r="J1538" i="64" s="1"/>
  <c r="I1537" i="64"/>
  <c r="J1537" i="64" s="1"/>
  <c r="K1537" i="64" s="1"/>
  <c r="I1536" i="64"/>
  <c r="J1536" i="64" s="1"/>
  <c r="K1536" i="64" s="1"/>
  <c r="I1535" i="64"/>
  <c r="J1535" i="64" s="1"/>
  <c r="K1535" i="64" s="1"/>
  <c r="I1534" i="64"/>
  <c r="J1534" i="64" s="1"/>
  <c r="K1534" i="64" s="1"/>
  <c r="I1533" i="64"/>
  <c r="J1533" i="64" s="1"/>
  <c r="K1533" i="64" s="1"/>
  <c r="L1533" i="64"/>
  <c r="I1532" i="64"/>
  <c r="J1532" i="64" s="1"/>
  <c r="I1531" i="64"/>
  <c r="J1531" i="64" s="1"/>
  <c r="K1531" i="64" s="1"/>
  <c r="I1530" i="64"/>
  <c r="J1530" i="64" s="1"/>
  <c r="K1530" i="64" s="1"/>
  <c r="I1529" i="64"/>
  <c r="J1529" i="64" s="1"/>
  <c r="K1529" i="64" s="1"/>
  <c r="L1529" i="64"/>
  <c r="I1528" i="64"/>
  <c r="J1528" i="64" s="1"/>
  <c r="K1528" i="64" s="1"/>
  <c r="I1527" i="64"/>
  <c r="J1527" i="64" s="1"/>
  <c r="K1527" i="64" s="1"/>
  <c r="I1526" i="64"/>
  <c r="J1526" i="64" s="1"/>
  <c r="K1526" i="64" s="1"/>
  <c r="I1525" i="64"/>
  <c r="J1525" i="64" s="1"/>
  <c r="K1525" i="64" s="1"/>
  <c r="I1524" i="64"/>
  <c r="J1524" i="64" s="1"/>
  <c r="K1524" i="64" s="1"/>
  <c r="L1524" i="64" s="1"/>
  <c r="I1522" i="64"/>
  <c r="J1522" i="64" s="1"/>
  <c r="K1522" i="64" s="1"/>
  <c r="I1521" i="64"/>
  <c r="J1521" i="64" s="1"/>
  <c r="K1521" i="64" s="1"/>
  <c r="I1520" i="64"/>
  <c r="J1520" i="64" s="1"/>
  <c r="K1520" i="64" s="1"/>
  <c r="I1519" i="64"/>
  <c r="J1519" i="64" s="1"/>
  <c r="K1519" i="64" s="1"/>
  <c r="I1518" i="64"/>
  <c r="J1518" i="64" s="1"/>
  <c r="K1518" i="64" s="1"/>
  <c r="I1517" i="64"/>
  <c r="J1517" i="64" s="1"/>
  <c r="K1517" i="64" s="1"/>
  <c r="I1516" i="64"/>
  <c r="J1516" i="64" s="1"/>
  <c r="K1516" i="64" s="1"/>
  <c r="I1515" i="64"/>
  <c r="J1515" i="64" s="1"/>
  <c r="K1515" i="64" s="1"/>
  <c r="I1514" i="64"/>
  <c r="J1514" i="64" s="1"/>
  <c r="K1514" i="64" s="1"/>
  <c r="I1513" i="64"/>
  <c r="J1513" i="64" s="1"/>
  <c r="K1513" i="64" s="1"/>
  <c r="I1512" i="64"/>
  <c r="J1512" i="64" s="1"/>
  <c r="K1512" i="64" s="1"/>
  <c r="I1510" i="64"/>
  <c r="J1510" i="64" s="1"/>
  <c r="K1510" i="64" s="1"/>
  <c r="I1509" i="64"/>
  <c r="J1509" i="64" s="1"/>
  <c r="I1508" i="64"/>
  <c r="J1508" i="64" s="1"/>
  <c r="K1508" i="64" s="1"/>
  <c r="I1507" i="64"/>
  <c r="J1507" i="64" s="1"/>
  <c r="K1507" i="64" s="1"/>
  <c r="I1506" i="64"/>
  <c r="J1506" i="64" s="1"/>
  <c r="K1506" i="64" s="1"/>
  <c r="I1505" i="64"/>
  <c r="J1505" i="64" s="1"/>
  <c r="K1505" i="64" s="1"/>
  <c r="I1504" i="64"/>
  <c r="J1504" i="64" s="1"/>
  <c r="K1504" i="64" s="1"/>
  <c r="I1503" i="64"/>
  <c r="J1503" i="64" s="1"/>
  <c r="K1503" i="64" s="1"/>
  <c r="I1502" i="64"/>
  <c r="J1502" i="64" s="1"/>
  <c r="K1502" i="64" s="1"/>
  <c r="L1502" i="64"/>
  <c r="I1501" i="64"/>
  <c r="J1501" i="64" s="1"/>
  <c r="K1501" i="64" s="1"/>
  <c r="I1500" i="64"/>
  <c r="J1500" i="64" s="1"/>
  <c r="K1500" i="64" s="1"/>
  <c r="I1499" i="64"/>
  <c r="J1499" i="64" s="1"/>
  <c r="K1499" i="64" s="1"/>
  <c r="I1498" i="64"/>
  <c r="J1498" i="64" s="1"/>
  <c r="I1497" i="64"/>
  <c r="J1497" i="64" s="1"/>
  <c r="K1497" i="64" s="1"/>
  <c r="I1496" i="64"/>
  <c r="J1496" i="64" s="1"/>
  <c r="K1496" i="64" s="1"/>
  <c r="I1495" i="64"/>
  <c r="J1495" i="64" s="1"/>
  <c r="K1495" i="64" s="1"/>
  <c r="I1494" i="64"/>
  <c r="J1494" i="64" s="1"/>
  <c r="K1494" i="64" s="1"/>
  <c r="I1493" i="64"/>
  <c r="J1493" i="64" s="1"/>
  <c r="K1493" i="64" s="1"/>
  <c r="I1490" i="64"/>
  <c r="J1490" i="64" s="1"/>
  <c r="K1490" i="64" s="1"/>
  <c r="I1489" i="64"/>
  <c r="J1489" i="64" s="1"/>
  <c r="K1489" i="64" s="1"/>
  <c r="I1488" i="64"/>
  <c r="J1488" i="64" s="1"/>
  <c r="K1488" i="64" s="1"/>
  <c r="I1487" i="64"/>
  <c r="J1487" i="64" s="1"/>
  <c r="K1487" i="64" s="1"/>
  <c r="I1486" i="64"/>
  <c r="J1486" i="64" s="1"/>
  <c r="K1486" i="64" s="1"/>
  <c r="I1485" i="64"/>
  <c r="J1485" i="64" s="1"/>
  <c r="K1485" i="64" s="1"/>
  <c r="I1484" i="64"/>
  <c r="J1484" i="64" s="1"/>
  <c r="K1484" i="64" s="1"/>
  <c r="I1483" i="64"/>
  <c r="J1483" i="64" s="1"/>
  <c r="I1482" i="64"/>
  <c r="J1482" i="64" s="1"/>
  <c r="K1482" i="64" s="1"/>
  <c r="I1481" i="64"/>
  <c r="J1481" i="64" s="1"/>
  <c r="K1481" i="64" s="1"/>
  <c r="L1481" i="64" s="1"/>
  <c r="I1480" i="64"/>
  <c r="J1480" i="64" s="1"/>
  <c r="K1480" i="64" s="1"/>
  <c r="L1480" i="64" s="1"/>
  <c r="I1479" i="64"/>
  <c r="J1479" i="64" s="1"/>
  <c r="K1479" i="64" s="1"/>
  <c r="I1478" i="64"/>
  <c r="J1478" i="64" s="1"/>
  <c r="K1478" i="64" s="1"/>
  <c r="I1476" i="64"/>
  <c r="J1476" i="64" s="1"/>
  <c r="K1476" i="64" s="1"/>
  <c r="I1475" i="64"/>
  <c r="J1475" i="64" s="1"/>
  <c r="K1475" i="64" s="1"/>
  <c r="I1474" i="64"/>
  <c r="J1474" i="64" s="1"/>
  <c r="K1474" i="64" s="1"/>
  <c r="I1473" i="64"/>
  <c r="J1473" i="64" s="1"/>
  <c r="I1472" i="64"/>
  <c r="J1472" i="64" s="1"/>
  <c r="K1472" i="64" s="1"/>
  <c r="I1471" i="64"/>
  <c r="J1471" i="64" s="1"/>
  <c r="K1471" i="64" s="1"/>
  <c r="I1470" i="64"/>
  <c r="J1470" i="64" s="1"/>
  <c r="I1469" i="64"/>
  <c r="J1469" i="64" s="1"/>
  <c r="K1469" i="64" s="1"/>
  <c r="I1468" i="64"/>
  <c r="J1468" i="64" s="1"/>
  <c r="K1468" i="64" s="1"/>
  <c r="L1468" i="64"/>
  <c r="I1467" i="64"/>
  <c r="J1467" i="64" s="1"/>
  <c r="K1467" i="64" s="1"/>
  <c r="I1466" i="64"/>
  <c r="J1466" i="64" s="1"/>
  <c r="K1466" i="64" s="1"/>
  <c r="I1465" i="64"/>
  <c r="J1465" i="64" s="1"/>
  <c r="K1465" i="64" s="1"/>
  <c r="I1464" i="64"/>
  <c r="J1464" i="64" s="1"/>
  <c r="K1464" i="64" s="1"/>
  <c r="I1463" i="64"/>
  <c r="J1463" i="64" s="1"/>
  <c r="K1463" i="64" s="1"/>
  <c r="I1462" i="64"/>
  <c r="J1462" i="64" s="1"/>
  <c r="K1462" i="64" s="1"/>
  <c r="I1460" i="64"/>
  <c r="J1460" i="64" s="1"/>
  <c r="K1460" i="64" s="1"/>
  <c r="I1459" i="64"/>
  <c r="J1459" i="64" s="1"/>
  <c r="K1459" i="64" s="1"/>
  <c r="I1457" i="64"/>
  <c r="J1457" i="64" s="1"/>
  <c r="K1457" i="64" s="1"/>
  <c r="I1455" i="64"/>
  <c r="J1455" i="64" s="1"/>
  <c r="K1455" i="64" s="1"/>
  <c r="I1454" i="64"/>
  <c r="J1454" i="64" s="1"/>
  <c r="K1454" i="64" s="1"/>
  <c r="I1453" i="64"/>
  <c r="J1453" i="64" s="1"/>
  <c r="K1453" i="64" s="1"/>
  <c r="I1452" i="64"/>
  <c r="J1452" i="64" s="1"/>
  <c r="K1452" i="64" s="1"/>
  <c r="I1451" i="64"/>
  <c r="J1451" i="64" s="1"/>
  <c r="K1451" i="64" s="1"/>
  <c r="I1450" i="64"/>
  <c r="J1450" i="64" s="1"/>
  <c r="K1450" i="64" s="1"/>
  <c r="I1448" i="64"/>
  <c r="J1448" i="64" s="1"/>
  <c r="K1448" i="64" s="1"/>
  <c r="I1447" i="64"/>
  <c r="J1447" i="64" s="1"/>
  <c r="K1447" i="64" s="1"/>
  <c r="I1446" i="64"/>
  <c r="J1446" i="64" s="1"/>
  <c r="K1446" i="64" s="1"/>
  <c r="I1442" i="64"/>
  <c r="J1442" i="64" s="1"/>
  <c r="K1442" i="64" s="1"/>
  <c r="L1442" i="64" s="1"/>
  <c r="I1441" i="64"/>
  <c r="J1441" i="64" s="1"/>
  <c r="K1441" i="64" s="1"/>
  <c r="I1440" i="64"/>
  <c r="J1440" i="64" s="1"/>
  <c r="K1440" i="64" s="1"/>
  <c r="I1439" i="64"/>
  <c r="J1439" i="64" s="1"/>
  <c r="K1439" i="64" s="1"/>
  <c r="I1437" i="64"/>
  <c r="J1437" i="64" s="1"/>
  <c r="K1437" i="64" s="1"/>
  <c r="I1436" i="64"/>
  <c r="J1436" i="64" s="1"/>
  <c r="K1436" i="64" s="1"/>
  <c r="I1435" i="64"/>
  <c r="J1435" i="64" s="1"/>
  <c r="K1435" i="64" s="1"/>
  <c r="I1434" i="64"/>
  <c r="J1434" i="64" s="1"/>
  <c r="K1434" i="64" s="1"/>
  <c r="I1433" i="64"/>
  <c r="J1433" i="64" s="1"/>
  <c r="K1433" i="64" s="1"/>
  <c r="I1432" i="64"/>
  <c r="J1432" i="64" s="1"/>
  <c r="K1432" i="64" s="1"/>
  <c r="I1431" i="64"/>
  <c r="J1431" i="64" s="1"/>
  <c r="K1431" i="64" s="1"/>
  <c r="I1430" i="64"/>
  <c r="J1430" i="64" s="1"/>
  <c r="K1430" i="64" s="1"/>
  <c r="I1429" i="64"/>
  <c r="J1429" i="64" s="1"/>
  <c r="K1429" i="64" s="1"/>
  <c r="I1428" i="64"/>
  <c r="J1428" i="64" s="1"/>
  <c r="K1428" i="64" s="1"/>
  <c r="I1427" i="64"/>
  <c r="J1427" i="64" s="1"/>
  <c r="K1427" i="64" s="1"/>
  <c r="I1426" i="64"/>
  <c r="J1426" i="64" s="1"/>
  <c r="K1426" i="64" s="1"/>
  <c r="I1425" i="64"/>
  <c r="J1425" i="64" s="1"/>
  <c r="K1425" i="64" s="1"/>
  <c r="I1424" i="64"/>
  <c r="J1424" i="64" s="1"/>
  <c r="K1424" i="64" s="1"/>
  <c r="I1423" i="64"/>
  <c r="J1423" i="64" s="1"/>
  <c r="K1423" i="64" s="1"/>
  <c r="I1421" i="64"/>
  <c r="J1421" i="64" s="1"/>
  <c r="K1421" i="64" s="1"/>
  <c r="I1420" i="64"/>
  <c r="J1420" i="64" s="1"/>
  <c r="K1420" i="64" s="1"/>
  <c r="I1418" i="64"/>
  <c r="J1418" i="64" s="1"/>
  <c r="K1418" i="64" s="1"/>
  <c r="I1417" i="64"/>
  <c r="J1417" i="64" s="1"/>
  <c r="K1417" i="64" s="1"/>
  <c r="I1416" i="64"/>
  <c r="J1416" i="64" s="1"/>
  <c r="K1416" i="64" s="1"/>
  <c r="L1416" i="64" s="1"/>
  <c r="I1415" i="64"/>
  <c r="J1415" i="64" s="1"/>
  <c r="K1415" i="64" s="1"/>
  <c r="I1414" i="64"/>
  <c r="J1414" i="64" s="1"/>
  <c r="K1414" i="64" s="1"/>
  <c r="I1412" i="64"/>
  <c r="J1412" i="64" s="1"/>
  <c r="K1412" i="64" s="1"/>
  <c r="I1411" i="64"/>
  <c r="J1411" i="64" s="1"/>
  <c r="K1411" i="64" s="1"/>
  <c r="I1410" i="64"/>
  <c r="J1410" i="64" s="1"/>
  <c r="K1410" i="64" s="1"/>
  <c r="I1409" i="64"/>
  <c r="J1409" i="64" s="1"/>
  <c r="K1409" i="64" s="1"/>
  <c r="I1408" i="64"/>
  <c r="J1408" i="64" s="1"/>
  <c r="K1408" i="64" s="1"/>
  <c r="I1407" i="64"/>
  <c r="J1407" i="64" s="1"/>
  <c r="K1407" i="64" s="1"/>
  <c r="I1406" i="64"/>
  <c r="J1406" i="64" s="1"/>
  <c r="K1406" i="64" s="1"/>
  <c r="I1405" i="64"/>
  <c r="J1405" i="64" s="1"/>
  <c r="I1403" i="64"/>
  <c r="J1403" i="64" s="1"/>
  <c r="K1403" i="64" s="1"/>
  <c r="I1402" i="64"/>
  <c r="J1402" i="64" s="1"/>
  <c r="K1402" i="64" s="1"/>
  <c r="I1401" i="64"/>
  <c r="J1401" i="64" s="1"/>
  <c r="K1401" i="64" s="1"/>
  <c r="I1400" i="64"/>
  <c r="J1400" i="64" s="1"/>
  <c r="K1400" i="64" s="1"/>
  <c r="L1400" i="64"/>
  <c r="I1398" i="64"/>
  <c r="J1398" i="64" s="1"/>
  <c r="K1398" i="64" s="1"/>
  <c r="I1397" i="64"/>
  <c r="J1397" i="64" s="1"/>
  <c r="K1397" i="64" s="1"/>
  <c r="I1396" i="64"/>
  <c r="J1396" i="64" s="1"/>
  <c r="K1396" i="64" s="1"/>
  <c r="I1395" i="64"/>
  <c r="J1395" i="64" s="1"/>
  <c r="K1395" i="64" s="1"/>
  <c r="I1394" i="64"/>
  <c r="J1394" i="64" s="1"/>
  <c r="K1394" i="64" s="1"/>
  <c r="I1393" i="64"/>
  <c r="J1393" i="64" s="1"/>
  <c r="K1393" i="64" s="1"/>
  <c r="I1392" i="64"/>
  <c r="J1392" i="64" s="1"/>
  <c r="K1392" i="64" s="1"/>
  <c r="L1392" i="64"/>
  <c r="I1389" i="64"/>
  <c r="J1389" i="64" s="1"/>
  <c r="K1389" i="64" s="1"/>
  <c r="I1388" i="64"/>
  <c r="J1388" i="64" s="1"/>
  <c r="K1388" i="64" s="1"/>
  <c r="I1387" i="64"/>
  <c r="J1387" i="64" s="1"/>
  <c r="K1387" i="64" s="1"/>
  <c r="I1386" i="64"/>
  <c r="J1386" i="64" s="1"/>
  <c r="K1386" i="64" s="1"/>
  <c r="I1385" i="64"/>
  <c r="J1385" i="64" s="1"/>
  <c r="K1385" i="64" s="1"/>
  <c r="I1383" i="64"/>
  <c r="J1383" i="64" s="1"/>
  <c r="K1383" i="64" s="1"/>
  <c r="I1381" i="64"/>
  <c r="J1381" i="64" s="1"/>
  <c r="K1381" i="64" s="1"/>
  <c r="I1380" i="64"/>
  <c r="J1380" i="64" s="1"/>
  <c r="K1380" i="64" s="1"/>
  <c r="I1379" i="64"/>
  <c r="J1379" i="64" s="1"/>
  <c r="K1379" i="64" s="1"/>
  <c r="I1378" i="64"/>
  <c r="J1378" i="64" s="1"/>
  <c r="K1378" i="64" s="1"/>
  <c r="I1377" i="64"/>
  <c r="J1377" i="64" s="1"/>
  <c r="K1377" i="64" s="1"/>
  <c r="I1376" i="64"/>
  <c r="J1376" i="64" s="1"/>
  <c r="K1376" i="64" s="1"/>
  <c r="I1375" i="64"/>
  <c r="J1375" i="64" s="1"/>
  <c r="K1375" i="64" s="1"/>
  <c r="L1375" i="64" s="1"/>
  <c r="I1374" i="64"/>
  <c r="J1374" i="64" s="1"/>
  <c r="K1374" i="64" s="1"/>
  <c r="I1373" i="64"/>
  <c r="J1373" i="64" s="1"/>
  <c r="K1373" i="64" s="1"/>
  <c r="I1371" i="64"/>
  <c r="J1371" i="64" s="1"/>
  <c r="K1371" i="64" s="1"/>
  <c r="I1370" i="64"/>
  <c r="J1370" i="64" s="1"/>
  <c r="K1370" i="64" s="1"/>
  <c r="I1369" i="64"/>
  <c r="J1369" i="64" s="1"/>
  <c r="K1369" i="64" s="1"/>
  <c r="L1369" i="64" s="1"/>
  <c r="I1368" i="64"/>
  <c r="J1368" i="64" s="1"/>
  <c r="I1367" i="64"/>
  <c r="J1367" i="64" s="1"/>
  <c r="K1367" i="64" s="1"/>
  <c r="I1365" i="64"/>
  <c r="J1365" i="64" s="1"/>
  <c r="K1365" i="64" s="1"/>
  <c r="I1364" i="64"/>
  <c r="J1364" i="64" s="1"/>
  <c r="K1364" i="64" s="1"/>
  <c r="I1363" i="64"/>
  <c r="J1363" i="64" s="1"/>
  <c r="I1362" i="64"/>
  <c r="J1362" i="64" s="1"/>
  <c r="K1362" i="64" s="1"/>
  <c r="I1361" i="64"/>
  <c r="J1361" i="64" s="1"/>
  <c r="K1361" i="64" s="1"/>
  <c r="L1361" i="64"/>
  <c r="I1360" i="64"/>
  <c r="J1360" i="64" s="1"/>
  <c r="K1360" i="64" s="1"/>
  <c r="I1359" i="64"/>
  <c r="J1359" i="64" s="1"/>
  <c r="K1359" i="64" s="1"/>
  <c r="I1358" i="64"/>
  <c r="J1358" i="64" s="1"/>
  <c r="K1358" i="64" s="1"/>
  <c r="I1357" i="64"/>
  <c r="J1357" i="64" s="1"/>
  <c r="K1357" i="64" s="1"/>
  <c r="I1356" i="64"/>
  <c r="J1356" i="64" s="1"/>
  <c r="K1356" i="64" s="1"/>
  <c r="I1355" i="64"/>
  <c r="J1355" i="64" s="1"/>
  <c r="K1355" i="64" s="1"/>
  <c r="I1354" i="64"/>
  <c r="J1354" i="64" s="1"/>
  <c r="K1354" i="64" s="1"/>
  <c r="I1353" i="64"/>
  <c r="J1353" i="64" s="1"/>
  <c r="I1352" i="64"/>
  <c r="J1352" i="64" s="1"/>
  <c r="K1352" i="64" s="1"/>
  <c r="I1351" i="64"/>
  <c r="J1351" i="64" s="1"/>
  <c r="K1351" i="64" s="1"/>
  <c r="I1349" i="64"/>
  <c r="J1349" i="64" s="1"/>
  <c r="K1349" i="64" s="1"/>
  <c r="I1348" i="64"/>
  <c r="J1348" i="64" s="1"/>
  <c r="K1348" i="64" s="1"/>
  <c r="I1347" i="64"/>
  <c r="J1347" i="64" s="1"/>
  <c r="I1346" i="64"/>
  <c r="J1346" i="64" s="1"/>
  <c r="I1345" i="64"/>
  <c r="J1345" i="64" s="1"/>
  <c r="K1345" i="64" s="1"/>
  <c r="I1343" i="64"/>
  <c r="J1343" i="64" s="1"/>
  <c r="K1343" i="64" s="1"/>
  <c r="I1342" i="64"/>
  <c r="J1342" i="64" s="1"/>
  <c r="I1341" i="64"/>
  <c r="J1341" i="64" s="1"/>
  <c r="K1341" i="64" s="1"/>
  <c r="I1340" i="64"/>
  <c r="J1340" i="64" s="1"/>
  <c r="K1340" i="64" s="1"/>
  <c r="I1339" i="64"/>
  <c r="J1339" i="64" s="1"/>
  <c r="K1339" i="64" s="1"/>
  <c r="I1337" i="64"/>
  <c r="J1337" i="64" s="1"/>
  <c r="I1336" i="64"/>
  <c r="J1336" i="64" s="1"/>
  <c r="K1336" i="64" s="1"/>
  <c r="I1335" i="64"/>
  <c r="J1335" i="64" s="1"/>
  <c r="I1333" i="64"/>
  <c r="J1333" i="64" s="1"/>
  <c r="K1333" i="64" s="1"/>
  <c r="I1332" i="64"/>
  <c r="J1332" i="64" s="1"/>
  <c r="K1332" i="64" s="1"/>
  <c r="I1331" i="64"/>
  <c r="J1331" i="64" s="1"/>
  <c r="I1330" i="64"/>
  <c r="J1330" i="64" s="1"/>
  <c r="K1330" i="64" s="1"/>
  <c r="I1329" i="64"/>
  <c r="J1329" i="64" s="1"/>
  <c r="K1329" i="64" s="1"/>
  <c r="I1328" i="64"/>
  <c r="J1328" i="64" s="1"/>
  <c r="K1328" i="64" s="1"/>
  <c r="I1327" i="64"/>
  <c r="J1327" i="64" s="1"/>
  <c r="K1327" i="64" s="1"/>
  <c r="L1327" i="64"/>
  <c r="I1326" i="64"/>
  <c r="J1326" i="64" s="1"/>
  <c r="K1326" i="64" s="1"/>
  <c r="I1325" i="64"/>
  <c r="J1325" i="64" s="1"/>
  <c r="I1324" i="64"/>
  <c r="J1324" i="64" s="1"/>
  <c r="K1324" i="64" s="1"/>
  <c r="I1323" i="64"/>
  <c r="J1323" i="64" s="1"/>
  <c r="K1323" i="64" s="1"/>
  <c r="I1322" i="64"/>
  <c r="J1322" i="64" s="1"/>
  <c r="K1322" i="64" s="1"/>
  <c r="I1321" i="64"/>
  <c r="J1321" i="64" s="1"/>
  <c r="K1321" i="64" s="1"/>
  <c r="L1321" i="64"/>
  <c r="I1320" i="64"/>
  <c r="J1320" i="64" s="1"/>
  <c r="K1320" i="64" s="1"/>
  <c r="I1319" i="64"/>
  <c r="J1319" i="64" s="1"/>
  <c r="K1319" i="64" s="1"/>
  <c r="I1318" i="64"/>
  <c r="J1318" i="64" s="1"/>
  <c r="K1318" i="64" s="1"/>
  <c r="I1317" i="64"/>
  <c r="J1317" i="64" s="1"/>
  <c r="I1316" i="64"/>
  <c r="J1316" i="64" s="1"/>
  <c r="K1316" i="64" s="1"/>
  <c r="I1315" i="64"/>
  <c r="J1315" i="64" s="1"/>
  <c r="I1314" i="64"/>
  <c r="J1314" i="64" s="1"/>
  <c r="K1314" i="64" s="1"/>
  <c r="I1313" i="64"/>
  <c r="J1313" i="64" s="1"/>
  <c r="K1313" i="64" s="1"/>
  <c r="I1312" i="64"/>
  <c r="J1312" i="64" s="1"/>
  <c r="K1312" i="64" s="1"/>
  <c r="I1311" i="64"/>
  <c r="J1311" i="64" s="1"/>
  <c r="I1310" i="64"/>
  <c r="J1310" i="64" s="1"/>
  <c r="I1309" i="64"/>
  <c r="J1309" i="64" s="1"/>
  <c r="K1309" i="64" s="1"/>
  <c r="I1308" i="64"/>
  <c r="J1308" i="64" s="1"/>
  <c r="K1308" i="64" s="1"/>
  <c r="I1307" i="64"/>
  <c r="J1307" i="64" s="1"/>
  <c r="K1307" i="64" s="1"/>
  <c r="I1306" i="64"/>
  <c r="J1306" i="64" s="1"/>
  <c r="I1305" i="64"/>
  <c r="J1305" i="64" s="1"/>
  <c r="K1305" i="64" s="1"/>
  <c r="I1303" i="64"/>
  <c r="J1303" i="64" s="1"/>
  <c r="K1303" i="64" s="1"/>
  <c r="I1302" i="64"/>
  <c r="J1302" i="64" s="1"/>
  <c r="K1302" i="64" s="1"/>
  <c r="L1302" i="64"/>
  <c r="I1301" i="64"/>
  <c r="J1301" i="64" s="1"/>
  <c r="K1301" i="64" s="1"/>
  <c r="I1300" i="64"/>
  <c r="J1300" i="64" s="1"/>
  <c r="K1300" i="64" s="1"/>
  <c r="I1299" i="64"/>
  <c r="J1299" i="64" s="1"/>
  <c r="K1299" i="64" s="1"/>
  <c r="L1299" i="64" s="1"/>
  <c r="I1298" i="64"/>
  <c r="J1298" i="64" s="1"/>
  <c r="K1298" i="64" s="1"/>
  <c r="L1298" i="64"/>
  <c r="I1297" i="64"/>
  <c r="J1297" i="64" s="1"/>
  <c r="K1297" i="64" s="1"/>
  <c r="I1296" i="64"/>
  <c r="J1296" i="64" s="1"/>
  <c r="K1296" i="64" s="1"/>
  <c r="I1295" i="64"/>
  <c r="J1295" i="64" s="1"/>
  <c r="K1295" i="64" s="1"/>
  <c r="I1293" i="64"/>
  <c r="J1293" i="64" s="1"/>
  <c r="K1293" i="64" s="1"/>
  <c r="I1292" i="64"/>
  <c r="J1292" i="64" s="1"/>
  <c r="K1292" i="64" s="1"/>
  <c r="I1291" i="64"/>
  <c r="J1291" i="64" s="1"/>
  <c r="I1290" i="64"/>
  <c r="J1290" i="64" s="1"/>
  <c r="K1290" i="64" s="1"/>
  <c r="I1289" i="64"/>
  <c r="J1289" i="64" s="1"/>
  <c r="K1289" i="64" s="1"/>
  <c r="I1288" i="64"/>
  <c r="J1288" i="64" s="1"/>
  <c r="K1288" i="64" s="1"/>
  <c r="L1288" i="64"/>
  <c r="I1287" i="64"/>
  <c r="J1287" i="64" s="1"/>
  <c r="K1287" i="64" s="1"/>
  <c r="I1286" i="64"/>
  <c r="J1286" i="64" s="1"/>
  <c r="K1286" i="64" s="1"/>
  <c r="L1286" i="64"/>
  <c r="I1285" i="64"/>
  <c r="J1285" i="64" s="1"/>
  <c r="K1285" i="64" s="1"/>
  <c r="I1284" i="64"/>
  <c r="J1284" i="64" s="1"/>
  <c r="K1284" i="64" s="1"/>
  <c r="I1283" i="64"/>
  <c r="J1283" i="64" s="1"/>
  <c r="K1283" i="64" s="1"/>
  <c r="I1282" i="64"/>
  <c r="J1282" i="64" s="1"/>
  <c r="K1282" i="64" s="1"/>
  <c r="I1281" i="64"/>
  <c r="J1281" i="64" s="1"/>
  <c r="K1281" i="64" s="1"/>
  <c r="I1280" i="64"/>
  <c r="J1280" i="64" s="1"/>
  <c r="K1280" i="64" s="1"/>
  <c r="I1279" i="64"/>
  <c r="J1279" i="64" s="1"/>
  <c r="K1279" i="64" s="1"/>
  <c r="I1278" i="64"/>
  <c r="J1278" i="64" s="1"/>
  <c r="K1278" i="64" s="1"/>
  <c r="I1277" i="64"/>
  <c r="J1277" i="64" s="1"/>
  <c r="K1277" i="64" s="1"/>
  <c r="I1276" i="64"/>
  <c r="J1276" i="64" s="1"/>
  <c r="K1276" i="64" s="1"/>
  <c r="I1275" i="64"/>
  <c r="J1275" i="64" s="1"/>
  <c r="K1275" i="64" s="1"/>
  <c r="I1274" i="64"/>
  <c r="J1274" i="64" s="1"/>
  <c r="K1274" i="64" s="1"/>
  <c r="I1273" i="64"/>
  <c r="J1273" i="64" s="1"/>
  <c r="I1272" i="64"/>
  <c r="J1272" i="64" s="1"/>
  <c r="K1272" i="64" s="1"/>
  <c r="I1271" i="64"/>
  <c r="J1271" i="64" s="1"/>
  <c r="K1271" i="64" s="1"/>
  <c r="I1270" i="64"/>
  <c r="J1270" i="64" s="1"/>
  <c r="K1270" i="64" s="1"/>
  <c r="I1268" i="64"/>
  <c r="J1268" i="64" s="1"/>
  <c r="I1267" i="64"/>
  <c r="J1267" i="64" s="1"/>
  <c r="K1267" i="64" s="1"/>
  <c r="I1266" i="64"/>
  <c r="J1266" i="64" s="1"/>
  <c r="I1264" i="64"/>
  <c r="J1264" i="64" s="1"/>
  <c r="K1264" i="64" s="1"/>
  <c r="I1263" i="64"/>
  <c r="J1263" i="64" s="1"/>
  <c r="K1263" i="64" s="1"/>
  <c r="I1262" i="64"/>
  <c r="J1262" i="64" s="1"/>
  <c r="K1262" i="64" s="1"/>
  <c r="I1261" i="64"/>
  <c r="J1261" i="64" s="1"/>
  <c r="I1260" i="64"/>
  <c r="J1260" i="64" s="1"/>
  <c r="K1260" i="64" s="1"/>
  <c r="I1259" i="64"/>
  <c r="J1259" i="64" s="1"/>
  <c r="K1259" i="64" s="1"/>
  <c r="I1258" i="64"/>
  <c r="J1258" i="64" s="1"/>
  <c r="K1258" i="64" s="1"/>
  <c r="I1255" i="64"/>
  <c r="J1255" i="64" s="1"/>
  <c r="K1255" i="64" s="1"/>
  <c r="I1254" i="64"/>
  <c r="J1254" i="64" s="1"/>
  <c r="K1254" i="64" s="1"/>
  <c r="I1253" i="64"/>
  <c r="J1253" i="64" s="1"/>
  <c r="K1253" i="64" s="1"/>
  <c r="I1252" i="64"/>
  <c r="J1252" i="64" s="1"/>
  <c r="K1252" i="64" s="1"/>
  <c r="I1251" i="64"/>
  <c r="J1251" i="64" s="1"/>
  <c r="K1251" i="64" s="1"/>
  <c r="I1250" i="64"/>
  <c r="J1250" i="64" s="1"/>
  <c r="K1250" i="64" s="1"/>
  <c r="I1249" i="64"/>
  <c r="J1249" i="64" s="1"/>
  <c r="K1249" i="64" s="1"/>
  <c r="I1248" i="64"/>
  <c r="J1248" i="64" s="1"/>
  <c r="K1248" i="64" s="1"/>
  <c r="I1247" i="64"/>
  <c r="J1247" i="64" s="1"/>
  <c r="K1247" i="64" s="1"/>
  <c r="I1246" i="64"/>
  <c r="J1246" i="64" s="1"/>
  <c r="K1246" i="64" s="1"/>
  <c r="I1245" i="64"/>
  <c r="J1245" i="64" s="1"/>
  <c r="K1245" i="64" s="1"/>
  <c r="I1244" i="64"/>
  <c r="J1244" i="64" s="1"/>
  <c r="K1244" i="64" s="1"/>
  <c r="I1243" i="64"/>
  <c r="J1243" i="64" s="1"/>
  <c r="K1243" i="64" s="1"/>
  <c r="I1242" i="64"/>
  <c r="J1242" i="64" s="1"/>
  <c r="K1242" i="64" s="1"/>
  <c r="I1241" i="64"/>
  <c r="J1241" i="64" s="1"/>
  <c r="K1241" i="64" s="1"/>
  <c r="I1240" i="64"/>
  <c r="J1240" i="64" s="1"/>
  <c r="K1240" i="64" s="1"/>
  <c r="I1239" i="64"/>
  <c r="J1239" i="64" s="1"/>
  <c r="K1239" i="64" s="1"/>
  <c r="I1238" i="64"/>
  <c r="J1238" i="64" s="1"/>
  <c r="K1238" i="64" s="1"/>
  <c r="I1237" i="64"/>
  <c r="J1237" i="64" s="1"/>
  <c r="K1237" i="64" s="1"/>
  <c r="L1237" i="64" s="1"/>
  <c r="I1236" i="64"/>
  <c r="J1236" i="64" s="1"/>
  <c r="K1236" i="64" s="1"/>
  <c r="I1234" i="64"/>
  <c r="J1234" i="64" s="1"/>
  <c r="K1234" i="64" s="1"/>
  <c r="I1233" i="64"/>
  <c r="J1233" i="64" s="1"/>
  <c r="K1233" i="64" s="1"/>
  <c r="I1232" i="64"/>
  <c r="J1232" i="64" s="1"/>
  <c r="I1231" i="64"/>
  <c r="J1231" i="64" s="1"/>
  <c r="K1231" i="64" s="1"/>
  <c r="L1231" i="64"/>
  <c r="I1229" i="64"/>
  <c r="J1229" i="64" s="1"/>
  <c r="K1229" i="64" s="1"/>
  <c r="I1228" i="64"/>
  <c r="J1228" i="64" s="1"/>
  <c r="K1228" i="64" s="1"/>
  <c r="I1227" i="64"/>
  <c r="J1227" i="64" s="1"/>
  <c r="K1227" i="64" s="1"/>
  <c r="I1226" i="64"/>
  <c r="J1226" i="64" s="1"/>
  <c r="K1226" i="64" s="1"/>
  <c r="I1224" i="64"/>
  <c r="J1224" i="64" s="1"/>
  <c r="K1224" i="64" s="1"/>
  <c r="I1223" i="64"/>
  <c r="J1223" i="64" s="1"/>
  <c r="K1223" i="64" s="1"/>
  <c r="I1222" i="64"/>
  <c r="J1222" i="64" s="1"/>
  <c r="K1222" i="64" s="1"/>
  <c r="I1221" i="64"/>
  <c r="J1221" i="64" s="1"/>
  <c r="K1221" i="64" s="1"/>
  <c r="L1221" i="64"/>
  <c r="I1220" i="64"/>
  <c r="J1220" i="64" s="1"/>
  <c r="K1220" i="64" s="1"/>
  <c r="I1219" i="64"/>
  <c r="J1219" i="64" s="1"/>
  <c r="I1218" i="64"/>
  <c r="J1218" i="64" s="1"/>
  <c r="K1218" i="64" s="1"/>
  <c r="I1217" i="64"/>
  <c r="J1217" i="64" s="1"/>
  <c r="K1217" i="64" s="1"/>
  <c r="I1216" i="64"/>
  <c r="J1216" i="64" s="1"/>
  <c r="K1216" i="64" s="1"/>
  <c r="I1214" i="64"/>
  <c r="J1214" i="64" s="1"/>
  <c r="K1214" i="64" s="1"/>
  <c r="I1212" i="64"/>
  <c r="J1212" i="64" s="1"/>
  <c r="K1212" i="64" s="1"/>
  <c r="I1211" i="64"/>
  <c r="J1211" i="64" s="1"/>
  <c r="K1211" i="64" s="1"/>
  <c r="I1209" i="64"/>
  <c r="J1209" i="64" s="1"/>
  <c r="K1209" i="64" s="1"/>
  <c r="I1208" i="64"/>
  <c r="J1208" i="64" s="1"/>
  <c r="K1208" i="64" s="1"/>
  <c r="I1207" i="64"/>
  <c r="J1207" i="64" s="1"/>
  <c r="K1207" i="64" s="1"/>
  <c r="I1206" i="64"/>
  <c r="J1206" i="64" s="1"/>
  <c r="K1206" i="64" s="1"/>
  <c r="I1205" i="64"/>
  <c r="J1205" i="64" s="1"/>
  <c r="K1205" i="64" s="1"/>
  <c r="I1204" i="64"/>
  <c r="J1204" i="64" s="1"/>
  <c r="K1204" i="64" s="1"/>
  <c r="I1203" i="64"/>
  <c r="J1203" i="64" s="1"/>
  <c r="I1202" i="64"/>
  <c r="J1202" i="64" s="1"/>
  <c r="K1202" i="64" s="1"/>
  <c r="I1201" i="64"/>
  <c r="J1201" i="64" s="1"/>
  <c r="K1201" i="64" s="1"/>
  <c r="I1199" i="64"/>
  <c r="J1199" i="64" s="1"/>
  <c r="K1199" i="64" s="1"/>
  <c r="I1198" i="64"/>
  <c r="J1198" i="64" s="1"/>
  <c r="K1198" i="64" s="1"/>
  <c r="I1196" i="64"/>
  <c r="J1196" i="64" s="1"/>
  <c r="K1196" i="64" s="1"/>
  <c r="I1194" i="64"/>
  <c r="J1194" i="64" s="1"/>
  <c r="K1194" i="64" s="1"/>
  <c r="I1193" i="64"/>
  <c r="J1193" i="64" s="1"/>
  <c r="K1193" i="64" s="1"/>
  <c r="I1192" i="64"/>
  <c r="J1192" i="64" s="1"/>
  <c r="K1192" i="64" s="1"/>
  <c r="I1190" i="64"/>
  <c r="J1190" i="64" s="1"/>
  <c r="I1189" i="64"/>
  <c r="J1189" i="64" s="1"/>
  <c r="I1188" i="64"/>
  <c r="J1188" i="64" s="1"/>
  <c r="K1188" i="64" s="1"/>
  <c r="I1187" i="64"/>
  <c r="J1187" i="64" s="1"/>
  <c r="K1187" i="64" s="1"/>
  <c r="I1186" i="64"/>
  <c r="J1186" i="64" s="1"/>
  <c r="K1186" i="64" s="1"/>
  <c r="I1185" i="64"/>
  <c r="J1185" i="64" s="1"/>
  <c r="K1185" i="64" s="1"/>
  <c r="I1184" i="64"/>
  <c r="J1184" i="64" s="1"/>
  <c r="I1183" i="64"/>
  <c r="J1183" i="64" s="1"/>
  <c r="I1182" i="64"/>
  <c r="J1182" i="64" s="1"/>
  <c r="K1182" i="64" s="1"/>
  <c r="I1181" i="64"/>
  <c r="J1181" i="64" s="1"/>
  <c r="K1181" i="64" s="1"/>
  <c r="I1180" i="64"/>
  <c r="J1180" i="64" s="1"/>
  <c r="I1179" i="64"/>
  <c r="J1179" i="64" s="1"/>
  <c r="K1179" i="64" s="1"/>
  <c r="I1178" i="64"/>
  <c r="J1178" i="64" s="1"/>
  <c r="K1178" i="64" s="1"/>
  <c r="I1176" i="64"/>
  <c r="J1176" i="64" s="1"/>
  <c r="I1175" i="64"/>
  <c r="J1175" i="64" s="1"/>
  <c r="K1175" i="64" s="1"/>
  <c r="I1174" i="64"/>
  <c r="J1174" i="64" s="1"/>
  <c r="K1174" i="64" s="1"/>
  <c r="I1173" i="64"/>
  <c r="J1173" i="64" s="1"/>
  <c r="K1173" i="64" s="1"/>
  <c r="I1172" i="64"/>
  <c r="J1172" i="64" s="1"/>
  <c r="K1172" i="64" s="1"/>
  <c r="I1170" i="64"/>
  <c r="J1170" i="64" s="1"/>
  <c r="K1170" i="64" s="1"/>
  <c r="I1169" i="64"/>
  <c r="J1169" i="64" s="1"/>
  <c r="K1169" i="64" s="1"/>
  <c r="I1168" i="64"/>
  <c r="J1168" i="64" s="1"/>
  <c r="K1168" i="64" s="1"/>
  <c r="I1167" i="64"/>
  <c r="J1167" i="64" s="1"/>
  <c r="K1167" i="64" s="1"/>
  <c r="I1164" i="64"/>
  <c r="J1164" i="64" s="1"/>
  <c r="K1164" i="64" s="1"/>
  <c r="I1163" i="64"/>
  <c r="J1163" i="64" s="1"/>
  <c r="K1163" i="64" s="1"/>
  <c r="I1162" i="64"/>
  <c r="J1162" i="64" s="1"/>
  <c r="K1162" i="64" s="1"/>
  <c r="I1161" i="64"/>
  <c r="J1161" i="64" s="1"/>
  <c r="K1161" i="64" s="1"/>
  <c r="I1160" i="64"/>
  <c r="J1160" i="64" s="1"/>
  <c r="K1160" i="64" s="1"/>
  <c r="L1160" i="64"/>
  <c r="I1159" i="64"/>
  <c r="J1159" i="64" s="1"/>
  <c r="K1159" i="64" s="1"/>
  <c r="I1158" i="64"/>
  <c r="J1158" i="64" s="1"/>
  <c r="K1158" i="64" s="1"/>
  <c r="I1157" i="64"/>
  <c r="J1157" i="64" s="1"/>
  <c r="I1156" i="64"/>
  <c r="J1156" i="64" s="1"/>
  <c r="K1156" i="64" s="1"/>
  <c r="I1154" i="64"/>
  <c r="J1154" i="64" s="1"/>
  <c r="K1154" i="64" s="1"/>
  <c r="I1152" i="64"/>
  <c r="J1152" i="64" s="1"/>
  <c r="K1152" i="64" s="1"/>
  <c r="I1151" i="64"/>
  <c r="J1151" i="64" s="1"/>
  <c r="K1151" i="64" s="1"/>
  <c r="I1150" i="64"/>
  <c r="J1150" i="64" s="1"/>
  <c r="K1150" i="64" s="1"/>
  <c r="I1148" i="64"/>
  <c r="J1148" i="64" s="1"/>
  <c r="K1148" i="64" s="1"/>
  <c r="I1147" i="64"/>
  <c r="J1147" i="64" s="1"/>
  <c r="K1147" i="64" s="1"/>
  <c r="I1146" i="64"/>
  <c r="J1146" i="64" s="1"/>
  <c r="K1146" i="64" s="1"/>
  <c r="I1142" i="64"/>
  <c r="J1142" i="64" s="1"/>
  <c r="K1142" i="64" s="1"/>
  <c r="I1141" i="64"/>
  <c r="J1141" i="64" s="1"/>
  <c r="K1141" i="64" s="1"/>
  <c r="I1140" i="64"/>
  <c r="J1140" i="64" s="1"/>
  <c r="K1140" i="64" s="1"/>
  <c r="I1139" i="64"/>
  <c r="J1139" i="64" s="1"/>
  <c r="K1139" i="64" s="1"/>
  <c r="I1136" i="64"/>
  <c r="J1136" i="64" s="1"/>
  <c r="I1135" i="64"/>
  <c r="J1135" i="64" s="1"/>
  <c r="K1135" i="64" s="1"/>
  <c r="I1134" i="64"/>
  <c r="J1134" i="64" s="1"/>
  <c r="K1134" i="64" s="1"/>
  <c r="I1133" i="64"/>
  <c r="J1133" i="64" s="1"/>
  <c r="K1133" i="64" s="1"/>
  <c r="I1132" i="64"/>
  <c r="J1132" i="64" s="1"/>
  <c r="K1132" i="64" s="1"/>
  <c r="I1131" i="64"/>
  <c r="J1131" i="64" s="1"/>
  <c r="K1131" i="64" s="1"/>
  <c r="I1130" i="64"/>
  <c r="J1130" i="64" s="1"/>
  <c r="K1130" i="64" s="1"/>
  <c r="I1127" i="64"/>
  <c r="J1127" i="64" s="1"/>
  <c r="K1127" i="64" s="1"/>
  <c r="I1126" i="64"/>
  <c r="J1126" i="64" s="1"/>
  <c r="K1126" i="64" s="1"/>
  <c r="I1125" i="64"/>
  <c r="J1125" i="64" s="1"/>
  <c r="K1125" i="64" s="1"/>
  <c r="I1124" i="64"/>
  <c r="J1124" i="64" s="1"/>
  <c r="K1124" i="64" s="1"/>
  <c r="I1123" i="64"/>
  <c r="J1123" i="64" s="1"/>
  <c r="K1123" i="64" s="1"/>
  <c r="I1120" i="64"/>
  <c r="J1120" i="64" s="1"/>
  <c r="K1120" i="64" s="1"/>
  <c r="I1119" i="64"/>
  <c r="J1119" i="64" s="1"/>
  <c r="I1118" i="64"/>
  <c r="J1118" i="64" s="1"/>
  <c r="K1118" i="64" s="1"/>
  <c r="I1117" i="64"/>
  <c r="J1117" i="64" s="1"/>
  <c r="K1117" i="64" s="1"/>
  <c r="I1116" i="64"/>
  <c r="J1116" i="64" s="1"/>
  <c r="I1115" i="64"/>
  <c r="J1115" i="64" s="1"/>
  <c r="K1115" i="64" s="1"/>
  <c r="I1114" i="64"/>
  <c r="J1114" i="64" s="1"/>
  <c r="K1114" i="64" s="1"/>
  <c r="I1113" i="64"/>
  <c r="J1113" i="64" s="1"/>
  <c r="K1113" i="64" s="1"/>
  <c r="I1112" i="64"/>
  <c r="J1112" i="64" s="1"/>
  <c r="K1112" i="64" s="1"/>
  <c r="I1111" i="64"/>
  <c r="J1111" i="64" s="1"/>
  <c r="K1111" i="64" s="1"/>
  <c r="I1110" i="64"/>
  <c r="J1110" i="64" s="1"/>
  <c r="K1110" i="64" s="1"/>
  <c r="I1109" i="64"/>
  <c r="J1109" i="64" s="1"/>
  <c r="K1109" i="64" s="1"/>
  <c r="I1108" i="64"/>
  <c r="J1108" i="64" s="1"/>
  <c r="K1108" i="64" s="1"/>
  <c r="I1107" i="64"/>
  <c r="J1107" i="64" s="1"/>
  <c r="K1107" i="64" s="1"/>
  <c r="I1106" i="64"/>
  <c r="J1106" i="64" s="1"/>
  <c r="K1106" i="64" s="1"/>
  <c r="I1104" i="64"/>
  <c r="J1104" i="64" s="1"/>
  <c r="K1104" i="64" s="1"/>
  <c r="I1103" i="64"/>
  <c r="J1103" i="64" s="1"/>
  <c r="I1102" i="64"/>
  <c r="J1102" i="64" s="1"/>
  <c r="K1102" i="64" s="1"/>
  <c r="I1101" i="64"/>
  <c r="J1101" i="64" s="1"/>
  <c r="K1101" i="64" s="1"/>
  <c r="I1100" i="64"/>
  <c r="J1100" i="64" s="1"/>
  <c r="K1100" i="64" s="1"/>
  <c r="L1100" i="64"/>
  <c r="I1099" i="64"/>
  <c r="J1099" i="64" s="1"/>
  <c r="K1099" i="64" s="1"/>
  <c r="I1097" i="64"/>
  <c r="J1097" i="64" s="1"/>
  <c r="K1097" i="64" s="1"/>
  <c r="I1096" i="64"/>
  <c r="J1096" i="64" s="1"/>
  <c r="K1096" i="64" s="1"/>
  <c r="I1095" i="64"/>
  <c r="J1095" i="64" s="1"/>
  <c r="K1095" i="64" s="1"/>
  <c r="I1094" i="64"/>
  <c r="J1094" i="64" s="1"/>
  <c r="K1094" i="64" s="1"/>
  <c r="I1093" i="64"/>
  <c r="J1093" i="64" s="1"/>
  <c r="K1093" i="64" s="1"/>
  <c r="I1092" i="64"/>
  <c r="J1092" i="64" s="1"/>
  <c r="K1092" i="64" s="1"/>
  <c r="I1091" i="64"/>
  <c r="J1091" i="64" s="1"/>
  <c r="K1091" i="64" s="1"/>
  <c r="I1090" i="64"/>
  <c r="J1090" i="64" s="1"/>
  <c r="K1090" i="64" s="1"/>
  <c r="I1089" i="64"/>
  <c r="J1089" i="64" s="1"/>
  <c r="K1089" i="64" s="1"/>
  <c r="I1088" i="64"/>
  <c r="J1088" i="64" s="1"/>
  <c r="K1088" i="64" s="1"/>
  <c r="I1087" i="64"/>
  <c r="J1087" i="64" s="1"/>
  <c r="K1087" i="64" s="1"/>
  <c r="I1086" i="64"/>
  <c r="J1086" i="64" s="1"/>
  <c r="K1086" i="64" s="1"/>
  <c r="I1084" i="64"/>
  <c r="J1084" i="64" s="1"/>
  <c r="K1084" i="64" s="1"/>
  <c r="I1083" i="64"/>
  <c r="J1083" i="64" s="1"/>
  <c r="K1083" i="64" s="1"/>
  <c r="L1083" i="64"/>
  <c r="I1082" i="64"/>
  <c r="J1082" i="64" s="1"/>
  <c r="K1082" i="64" s="1"/>
  <c r="I1081" i="64"/>
  <c r="J1081" i="64" s="1"/>
  <c r="K1081" i="64" s="1"/>
  <c r="I1080" i="64"/>
  <c r="J1080" i="64" s="1"/>
  <c r="I1079" i="64"/>
  <c r="J1079" i="64" s="1"/>
  <c r="K1079" i="64" s="1"/>
  <c r="I1078" i="64"/>
  <c r="J1078" i="64" s="1"/>
  <c r="K1078" i="64" s="1"/>
  <c r="I1077" i="64"/>
  <c r="J1077" i="64" s="1"/>
  <c r="K1077" i="64" s="1"/>
  <c r="I1076" i="64"/>
  <c r="J1076" i="64" s="1"/>
  <c r="K1076" i="64" s="1"/>
  <c r="I1075" i="64"/>
  <c r="J1075" i="64" s="1"/>
  <c r="I1074" i="64"/>
  <c r="J1074" i="64" s="1"/>
  <c r="K1074" i="64" s="1"/>
  <c r="I1073" i="64"/>
  <c r="J1073" i="64" s="1"/>
  <c r="K1073" i="64" s="1"/>
  <c r="I1071" i="64"/>
  <c r="J1071" i="64" s="1"/>
  <c r="K1071" i="64" s="1"/>
  <c r="I1070" i="64"/>
  <c r="J1070" i="64" s="1"/>
  <c r="K1070" i="64" s="1"/>
  <c r="I1069" i="64"/>
  <c r="J1069" i="64" s="1"/>
  <c r="K1069" i="64" s="1"/>
  <c r="I1067" i="64"/>
  <c r="J1067" i="64" s="1"/>
  <c r="K1067" i="64" s="1"/>
  <c r="I1066" i="64"/>
  <c r="J1066" i="64" s="1"/>
  <c r="K1066" i="64" s="1"/>
  <c r="I1065" i="64"/>
  <c r="J1065" i="64" s="1"/>
  <c r="K1065" i="64" s="1"/>
  <c r="I1064" i="64"/>
  <c r="J1064" i="64" s="1"/>
  <c r="K1064" i="64" s="1"/>
  <c r="I1063" i="64"/>
  <c r="J1063" i="64" s="1"/>
  <c r="K1063" i="64" s="1"/>
  <c r="I1062" i="64"/>
  <c r="J1062" i="64" s="1"/>
  <c r="K1062" i="64" s="1"/>
  <c r="I1060" i="64"/>
  <c r="J1060" i="64" s="1"/>
  <c r="K1060" i="64" s="1"/>
  <c r="I1059" i="64"/>
  <c r="J1059" i="64" s="1"/>
  <c r="K1059" i="64" s="1"/>
  <c r="I1058" i="64"/>
  <c r="J1058" i="64" s="1"/>
  <c r="K1058" i="64" s="1"/>
  <c r="I1057" i="64"/>
  <c r="J1057" i="64" s="1"/>
  <c r="I1056" i="64"/>
  <c r="J1056" i="64" s="1"/>
  <c r="K1056" i="64" s="1"/>
  <c r="I1055" i="64"/>
  <c r="J1055" i="64" s="1"/>
  <c r="K1055" i="64" s="1"/>
  <c r="I1053" i="64"/>
  <c r="J1053" i="64" s="1"/>
  <c r="K1053" i="64" s="1"/>
  <c r="I1052" i="64"/>
  <c r="J1052" i="64" s="1"/>
  <c r="K1052" i="64" s="1"/>
  <c r="I1051" i="64"/>
  <c r="J1051" i="64" s="1"/>
  <c r="K1051" i="64" s="1"/>
  <c r="L1051" i="64"/>
  <c r="I1050" i="64"/>
  <c r="J1050" i="64" s="1"/>
  <c r="K1050" i="64" s="1"/>
  <c r="I1049" i="64"/>
  <c r="J1049" i="64" s="1"/>
  <c r="K1049" i="64" s="1"/>
  <c r="I1048" i="64"/>
  <c r="J1048" i="64" s="1"/>
  <c r="K1048" i="64" s="1"/>
  <c r="I1047" i="64"/>
  <c r="J1047" i="64" s="1"/>
  <c r="K1047" i="64" s="1"/>
  <c r="I1046" i="64"/>
  <c r="J1046" i="64" s="1"/>
  <c r="K1046" i="64" s="1"/>
  <c r="I1045" i="64"/>
  <c r="J1045" i="64" s="1"/>
  <c r="K1045" i="64" s="1"/>
  <c r="I1044" i="64"/>
  <c r="J1044" i="64" s="1"/>
  <c r="K1044" i="64" s="1"/>
  <c r="I1043" i="64"/>
  <c r="J1043" i="64" s="1"/>
  <c r="K1043" i="64" s="1"/>
  <c r="I1042" i="64"/>
  <c r="J1042" i="64" s="1"/>
  <c r="K1042" i="64" s="1"/>
  <c r="I1041" i="64"/>
  <c r="J1041" i="64" s="1"/>
  <c r="K1041" i="64" s="1"/>
  <c r="I1040" i="64"/>
  <c r="J1040" i="64" s="1"/>
  <c r="I1039" i="64"/>
  <c r="J1039" i="64" s="1"/>
  <c r="K1039" i="64" s="1"/>
  <c r="I1038" i="64"/>
  <c r="J1038" i="64" s="1"/>
  <c r="K1038" i="64" s="1"/>
  <c r="I1037" i="64"/>
  <c r="J1037" i="64" s="1"/>
  <c r="K1037" i="64" s="1"/>
  <c r="I1036" i="64"/>
  <c r="J1036" i="64" s="1"/>
  <c r="K1036" i="64" s="1"/>
  <c r="I1033" i="64"/>
  <c r="J1033" i="64" s="1"/>
  <c r="K1033" i="64" s="1"/>
  <c r="I1032" i="64"/>
  <c r="J1032" i="64" s="1"/>
  <c r="K1032" i="64" s="1"/>
  <c r="I1031" i="64"/>
  <c r="J1031" i="64" s="1"/>
  <c r="K1031" i="64" s="1"/>
  <c r="I1030" i="64"/>
  <c r="J1030" i="64" s="1"/>
  <c r="K1030" i="64" s="1"/>
  <c r="I1029" i="64"/>
  <c r="J1029" i="64" s="1"/>
  <c r="K1029" i="64" s="1"/>
  <c r="I1028" i="64"/>
  <c r="J1028" i="64" s="1"/>
  <c r="K1028" i="64" s="1"/>
  <c r="I1027" i="64"/>
  <c r="J1027" i="64" s="1"/>
  <c r="K1027" i="64" s="1"/>
  <c r="I1026" i="64"/>
  <c r="J1026" i="64" s="1"/>
  <c r="K1026" i="64" s="1"/>
  <c r="I1025" i="64"/>
  <c r="J1025" i="64" s="1"/>
  <c r="K1025" i="64" s="1"/>
  <c r="I1024" i="64"/>
  <c r="J1024" i="64" s="1"/>
  <c r="K1024" i="64" s="1"/>
  <c r="I1023" i="64"/>
  <c r="J1023" i="64" s="1"/>
  <c r="K1023" i="64" s="1"/>
  <c r="I1022" i="64"/>
  <c r="J1022" i="64" s="1"/>
  <c r="K1022" i="64" s="1"/>
  <c r="I1021" i="64"/>
  <c r="J1021" i="64" s="1"/>
  <c r="K1021" i="64" s="1"/>
  <c r="I1020" i="64"/>
  <c r="J1020" i="64" s="1"/>
  <c r="K1020" i="64" s="1"/>
  <c r="I1019" i="64"/>
  <c r="J1019" i="64" s="1"/>
  <c r="K1019" i="64" s="1"/>
  <c r="I1018" i="64"/>
  <c r="J1018" i="64" s="1"/>
  <c r="K1018" i="64" s="1"/>
  <c r="I1017" i="64"/>
  <c r="J1017" i="64" s="1"/>
  <c r="K1017" i="64" s="1"/>
  <c r="I1016" i="64"/>
  <c r="J1016" i="64" s="1"/>
  <c r="K1016" i="64" s="1"/>
  <c r="I1015" i="64"/>
  <c r="J1015" i="64" s="1"/>
  <c r="K1015" i="64" s="1"/>
  <c r="I1013" i="64"/>
  <c r="J1013" i="64" s="1"/>
  <c r="K1013" i="64" s="1"/>
  <c r="I1012" i="64"/>
  <c r="J1012" i="64" s="1"/>
  <c r="K1012" i="64" s="1"/>
  <c r="I1011" i="64"/>
  <c r="J1011" i="64" s="1"/>
  <c r="K1011" i="64" s="1"/>
  <c r="I1010" i="64"/>
  <c r="J1010" i="64" s="1"/>
  <c r="K1010" i="64" s="1"/>
  <c r="I1007" i="64"/>
  <c r="J1007" i="64" s="1"/>
  <c r="K1007" i="64" s="1"/>
  <c r="I1005" i="64"/>
  <c r="J1005" i="64" s="1"/>
  <c r="K1005" i="64" s="1"/>
  <c r="I1004" i="64"/>
  <c r="J1004" i="64" s="1"/>
  <c r="I999" i="64"/>
  <c r="J999" i="64" s="1"/>
  <c r="K999" i="64" s="1"/>
  <c r="I998" i="64"/>
  <c r="J998" i="64" s="1"/>
  <c r="K998" i="64" s="1"/>
  <c r="I997" i="64"/>
  <c r="J997" i="64" s="1"/>
  <c r="K997" i="64" s="1"/>
  <c r="I996" i="64"/>
  <c r="J996" i="64" s="1"/>
  <c r="K996" i="64" s="1"/>
  <c r="I995" i="64"/>
  <c r="J995" i="64" s="1"/>
  <c r="I993" i="64"/>
  <c r="J993" i="64" s="1"/>
  <c r="K993" i="64" s="1"/>
  <c r="I992" i="64"/>
  <c r="J992" i="64" s="1"/>
  <c r="K992" i="64" s="1"/>
  <c r="L992" i="64"/>
  <c r="I991" i="64"/>
  <c r="J991" i="64" s="1"/>
  <c r="K991" i="64" s="1"/>
  <c r="I990" i="64"/>
  <c r="J990" i="64" s="1"/>
  <c r="K990" i="64" s="1"/>
  <c r="I989" i="64"/>
  <c r="J989" i="64" s="1"/>
  <c r="K989" i="64" s="1"/>
  <c r="I988" i="64"/>
  <c r="J988" i="64" s="1"/>
  <c r="K988" i="64" s="1"/>
  <c r="I987" i="64"/>
  <c r="J987" i="64" s="1"/>
  <c r="K987" i="64" s="1"/>
  <c r="I986" i="64"/>
  <c r="J986" i="64" s="1"/>
  <c r="K986" i="64" s="1"/>
  <c r="I985" i="64"/>
  <c r="J985" i="64" s="1"/>
  <c r="K985" i="64" s="1"/>
  <c r="I984" i="64"/>
  <c r="J984" i="64" s="1"/>
  <c r="K984" i="64" s="1"/>
  <c r="I983" i="64"/>
  <c r="J983" i="64" s="1"/>
  <c r="K983" i="64" s="1"/>
  <c r="I981" i="64"/>
  <c r="J981" i="64" s="1"/>
  <c r="K981" i="64" s="1"/>
  <c r="I980" i="64"/>
  <c r="J980" i="64" s="1"/>
  <c r="K980" i="64" s="1"/>
  <c r="I978" i="64"/>
  <c r="J978" i="64" s="1"/>
  <c r="K978" i="64" s="1"/>
  <c r="I977" i="64"/>
  <c r="J977" i="64" s="1"/>
  <c r="K977" i="64" s="1"/>
  <c r="I976" i="64"/>
  <c r="J976" i="64" s="1"/>
  <c r="K976" i="64" s="1"/>
  <c r="I975" i="64"/>
  <c r="J975" i="64" s="1"/>
  <c r="K975" i="64" s="1"/>
  <c r="I974" i="64"/>
  <c r="J974" i="64" s="1"/>
  <c r="K974" i="64" s="1"/>
  <c r="I973" i="64"/>
  <c r="J973" i="64" s="1"/>
  <c r="K973" i="64" s="1"/>
  <c r="I972" i="64"/>
  <c r="J972" i="64" s="1"/>
  <c r="I970" i="64"/>
  <c r="J970" i="64" s="1"/>
  <c r="K970" i="64" s="1"/>
  <c r="I969" i="64"/>
  <c r="J969" i="64" s="1"/>
  <c r="K969" i="64" s="1"/>
  <c r="I968" i="64"/>
  <c r="J968" i="64" s="1"/>
  <c r="K968" i="64" s="1"/>
  <c r="I967" i="64"/>
  <c r="J967" i="64" s="1"/>
  <c r="K967" i="64" s="1"/>
  <c r="I966" i="64"/>
  <c r="J966" i="64" s="1"/>
  <c r="K966" i="64" s="1"/>
  <c r="I965" i="64"/>
  <c r="J965" i="64" s="1"/>
  <c r="K965" i="64" s="1"/>
  <c r="I964" i="64"/>
  <c r="J964" i="64" s="1"/>
  <c r="K964" i="64" s="1"/>
  <c r="I963" i="64"/>
  <c r="J963" i="64" s="1"/>
  <c r="K963" i="64" s="1"/>
  <c r="I961" i="64"/>
  <c r="J961" i="64" s="1"/>
  <c r="K961" i="64" s="1"/>
  <c r="I960" i="64"/>
  <c r="J960" i="64" s="1"/>
  <c r="K960" i="64" s="1"/>
  <c r="I959" i="64"/>
  <c r="J959" i="64" s="1"/>
  <c r="K959" i="64" s="1"/>
  <c r="I958" i="64"/>
  <c r="J958" i="64" s="1"/>
  <c r="K958" i="64" s="1"/>
  <c r="I957" i="64"/>
  <c r="J957" i="64" s="1"/>
  <c r="K957" i="64" s="1"/>
  <c r="I954" i="64"/>
  <c r="J954" i="64" s="1"/>
  <c r="K954" i="64" s="1"/>
  <c r="I953" i="64"/>
  <c r="J953" i="64" s="1"/>
  <c r="K953" i="64" s="1"/>
  <c r="I952" i="64"/>
  <c r="J952" i="64" s="1"/>
  <c r="K952" i="64" s="1"/>
  <c r="I951" i="64"/>
  <c r="J951" i="64" s="1"/>
  <c r="K951" i="64" s="1"/>
  <c r="I950" i="64"/>
  <c r="J950" i="64" s="1"/>
  <c r="K950" i="64" s="1"/>
  <c r="I949" i="64"/>
  <c r="J949" i="64" s="1"/>
  <c r="K949" i="64" s="1"/>
  <c r="I948" i="64"/>
  <c r="J948" i="64" s="1"/>
  <c r="K948" i="64" s="1"/>
  <c r="I944" i="64"/>
  <c r="J944" i="64" s="1"/>
  <c r="K944" i="64" s="1"/>
  <c r="I943" i="64"/>
  <c r="J943" i="64" s="1"/>
  <c r="K943" i="64" s="1"/>
  <c r="L943" i="64" s="1"/>
  <c r="I942" i="64"/>
  <c r="J942" i="64" s="1"/>
  <c r="K942" i="64" s="1"/>
  <c r="I941" i="64"/>
  <c r="J941" i="64" s="1"/>
  <c r="K941" i="64" s="1"/>
  <c r="I940" i="64"/>
  <c r="J940" i="64" s="1"/>
  <c r="K940" i="64" s="1"/>
  <c r="I939" i="64"/>
  <c r="J939" i="64" s="1"/>
  <c r="K939" i="64" s="1"/>
  <c r="I938" i="64"/>
  <c r="J938" i="64" s="1"/>
  <c r="K938" i="64" s="1"/>
  <c r="I937" i="64"/>
  <c r="J937" i="64" s="1"/>
  <c r="K937" i="64" s="1"/>
  <c r="I936" i="64"/>
  <c r="J936" i="64" s="1"/>
  <c r="K936" i="64" s="1"/>
  <c r="I935" i="64"/>
  <c r="J935" i="64" s="1"/>
  <c r="K935" i="64" s="1"/>
  <c r="I934" i="64"/>
  <c r="J934" i="64" s="1"/>
  <c r="K934" i="64" s="1"/>
  <c r="I933" i="64"/>
  <c r="J933" i="64" s="1"/>
  <c r="K933" i="64" s="1"/>
  <c r="I932" i="64"/>
  <c r="J932" i="64" s="1"/>
  <c r="K932" i="64" s="1"/>
  <c r="I931" i="64"/>
  <c r="J931" i="64" s="1"/>
  <c r="K931" i="64" s="1"/>
  <c r="I930" i="64"/>
  <c r="J930" i="64" s="1"/>
  <c r="K930" i="64" s="1"/>
  <c r="I929" i="64"/>
  <c r="J929" i="64" s="1"/>
  <c r="K929" i="64" s="1"/>
  <c r="I927" i="64"/>
  <c r="J927" i="64" s="1"/>
  <c r="K927" i="64" s="1"/>
  <c r="I926" i="64"/>
  <c r="J926" i="64" s="1"/>
  <c r="K926" i="64" s="1"/>
  <c r="I925" i="64"/>
  <c r="J925" i="64" s="1"/>
  <c r="K925" i="64" s="1"/>
  <c r="I923" i="64"/>
  <c r="J923" i="64" s="1"/>
  <c r="K923" i="64" s="1"/>
  <c r="I922" i="64"/>
  <c r="J922" i="64" s="1"/>
  <c r="K922" i="64" s="1"/>
  <c r="I921" i="64"/>
  <c r="J921" i="64" s="1"/>
  <c r="K921" i="64" s="1"/>
  <c r="I920" i="64"/>
  <c r="J920" i="64" s="1"/>
  <c r="K920" i="64" s="1"/>
  <c r="I919" i="64"/>
  <c r="J919" i="64" s="1"/>
  <c r="I918" i="64"/>
  <c r="J918" i="64" s="1"/>
  <c r="K918" i="64" s="1"/>
  <c r="I917" i="64"/>
  <c r="J917" i="64" s="1"/>
  <c r="K917" i="64" s="1"/>
  <c r="I916" i="64"/>
  <c r="J916" i="64" s="1"/>
  <c r="K916" i="64" s="1"/>
  <c r="I914" i="64"/>
  <c r="J914" i="64" s="1"/>
  <c r="K914" i="64" s="1"/>
  <c r="I913" i="64"/>
  <c r="J913" i="64" s="1"/>
  <c r="K913" i="64" s="1"/>
  <c r="I912" i="64"/>
  <c r="J912" i="64" s="1"/>
  <c r="K912" i="64" s="1"/>
  <c r="I911" i="64"/>
  <c r="J911" i="64" s="1"/>
  <c r="I910" i="64"/>
  <c r="J910" i="64" s="1"/>
  <c r="K910" i="64" s="1"/>
  <c r="I909" i="64"/>
  <c r="J909" i="64" s="1"/>
  <c r="K909" i="64" s="1"/>
  <c r="I907" i="64"/>
  <c r="J907" i="64" s="1"/>
  <c r="K907" i="64" s="1"/>
  <c r="I906" i="64"/>
  <c r="J906" i="64" s="1"/>
  <c r="K906" i="64" s="1"/>
  <c r="I905" i="64"/>
  <c r="J905" i="64" s="1"/>
  <c r="K905" i="64" s="1"/>
  <c r="I904" i="64"/>
  <c r="J904" i="64" s="1"/>
  <c r="K904" i="64" s="1"/>
  <c r="I903" i="64"/>
  <c r="J903" i="64" s="1"/>
  <c r="K903" i="64" s="1"/>
  <c r="I902" i="64"/>
  <c r="J902" i="64" s="1"/>
  <c r="K902" i="64" s="1"/>
  <c r="I900" i="64"/>
  <c r="J900" i="64" s="1"/>
  <c r="I899" i="64"/>
  <c r="J899" i="64" s="1"/>
  <c r="K899" i="64" s="1"/>
  <c r="I898" i="64"/>
  <c r="J898" i="64" s="1"/>
  <c r="K898" i="64" s="1"/>
  <c r="I896" i="64"/>
  <c r="J896" i="64" s="1"/>
  <c r="K896" i="64" s="1"/>
  <c r="I895" i="64"/>
  <c r="J895" i="64" s="1"/>
  <c r="K895" i="64" s="1"/>
  <c r="I894" i="64"/>
  <c r="J894" i="64" s="1"/>
  <c r="K894" i="64" s="1"/>
  <c r="I893" i="64"/>
  <c r="J893" i="64" s="1"/>
  <c r="K893" i="64" s="1"/>
  <c r="I892" i="64"/>
  <c r="J892" i="64" s="1"/>
  <c r="K892" i="64" s="1"/>
  <c r="I891" i="64"/>
  <c r="J891" i="64" s="1"/>
  <c r="K891" i="64" s="1"/>
  <c r="I890" i="64"/>
  <c r="J890" i="64" s="1"/>
  <c r="K890" i="64" s="1"/>
  <c r="I889" i="64"/>
  <c r="J889" i="64" s="1"/>
  <c r="K889" i="64" s="1"/>
  <c r="I888" i="64"/>
  <c r="J888" i="64" s="1"/>
  <c r="K888" i="64" s="1"/>
  <c r="I887" i="64"/>
  <c r="J887" i="64" s="1"/>
  <c r="K887" i="64" s="1"/>
  <c r="I886" i="64"/>
  <c r="J886" i="64" s="1"/>
  <c r="K886" i="64" s="1"/>
  <c r="I885" i="64"/>
  <c r="J885" i="64" s="1"/>
  <c r="K885" i="64" s="1"/>
  <c r="I884" i="64"/>
  <c r="J884" i="64" s="1"/>
  <c r="K884" i="64" s="1"/>
  <c r="I883" i="64"/>
  <c r="J883" i="64" s="1"/>
  <c r="K883" i="64" s="1"/>
  <c r="I882" i="64"/>
  <c r="J882" i="64" s="1"/>
  <c r="K882" i="64" s="1"/>
  <c r="I881" i="64"/>
  <c r="J881" i="64" s="1"/>
  <c r="K881" i="64" s="1"/>
  <c r="I880" i="64"/>
  <c r="J880" i="64" s="1"/>
  <c r="K880" i="64" s="1"/>
  <c r="I879" i="64"/>
  <c r="J879" i="64" s="1"/>
  <c r="K879" i="64" s="1"/>
  <c r="I878" i="64"/>
  <c r="J878" i="64" s="1"/>
  <c r="K878" i="64" s="1"/>
  <c r="I877" i="64"/>
  <c r="J877" i="64" s="1"/>
  <c r="I876" i="64"/>
  <c r="J876" i="64" s="1"/>
  <c r="K876" i="64" s="1"/>
  <c r="I875" i="64"/>
  <c r="J875" i="64" s="1"/>
  <c r="K875" i="64" s="1"/>
  <c r="I873" i="64"/>
  <c r="J873" i="64" s="1"/>
  <c r="K873" i="64" s="1"/>
  <c r="I872" i="64"/>
  <c r="J872" i="64" s="1"/>
  <c r="K872" i="64" s="1"/>
  <c r="I871" i="64"/>
  <c r="J871" i="64" s="1"/>
  <c r="K871" i="64" s="1"/>
  <c r="I870" i="64"/>
  <c r="J870" i="64" s="1"/>
  <c r="K870" i="64" s="1"/>
  <c r="I869" i="64"/>
  <c r="J869" i="64" s="1"/>
  <c r="K869" i="64" s="1"/>
  <c r="I868" i="64"/>
  <c r="J868" i="64" s="1"/>
  <c r="K868" i="64" s="1"/>
  <c r="I867" i="64"/>
  <c r="J867" i="64" s="1"/>
  <c r="K867" i="64" s="1"/>
  <c r="I866" i="64"/>
  <c r="J866" i="64" s="1"/>
  <c r="I865" i="64"/>
  <c r="J865" i="64" s="1"/>
  <c r="K865" i="64" s="1"/>
  <c r="I864" i="64"/>
  <c r="J864" i="64" s="1"/>
  <c r="K864" i="64" s="1"/>
  <c r="I863" i="64"/>
  <c r="J863" i="64" s="1"/>
  <c r="K863" i="64" s="1"/>
  <c r="I862" i="64"/>
  <c r="J862" i="64" s="1"/>
  <c r="K862" i="64" s="1"/>
  <c r="I861" i="64"/>
  <c r="J861" i="64" s="1"/>
  <c r="K861" i="64" s="1"/>
  <c r="I860" i="64"/>
  <c r="J860" i="64" s="1"/>
  <c r="K860" i="64" s="1"/>
  <c r="I859" i="64"/>
  <c r="J859" i="64" s="1"/>
  <c r="K859" i="64" s="1"/>
  <c r="I858" i="64"/>
  <c r="J858" i="64" s="1"/>
  <c r="I857" i="64"/>
  <c r="J857" i="64" s="1"/>
  <c r="K857" i="64" s="1"/>
  <c r="I856" i="64"/>
  <c r="J856" i="64" s="1"/>
  <c r="I855" i="64"/>
  <c r="J855" i="64" s="1"/>
  <c r="K855" i="64" s="1"/>
  <c r="I854" i="64"/>
  <c r="J854" i="64" s="1"/>
  <c r="K854" i="64" s="1"/>
  <c r="I853" i="64"/>
  <c r="J853" i="64" s="1"/>
  <c r="K853" i="64" s="1"/>
  <c r="I852" i="64"/>
  <c r="J852" i="64" s="1"/>
  <c r="K852" i="64" s="1"/>
  <c r="I851" i="64"/>
  <c r="J851" i="64" s="1"/>
  <c r="K851" i="64" s="1"/>
  <c r="I850" i="64"/>
  <c r="J850" i="64" s="1"/>
  <c r="K850" i="64" s="1"/>
  <c r="I849" i="64"/>
  <c r="J849" i="64" s="1"/>
  <c r="I848" i="64"/>
  <c r="J848" i="64" s="1"/>
  <c r="K848" i="64" s="1"/>
  <c r="I847" i="64"/>
  <c r="J847" i="64" s="1"/>
  <c r="K847" i="64" s="1"/>
  <c r="I846" i="64"/>
  <c r="J846" i="64" s="1"/>
  <c r="K846" i="64" s="1"/>
  <c r="I845" i="64"/>
  <c r="J845" i="64" s="1"/>
  <c r="K845" i="64" s="1"/>
  <c r="I844" i="64"/>
  <c r="J844" i="64" s="1"/>
  <c r="K844" i="64" s="1"/>
  <c r="I842" i="64"/>
  <c r="J842" i="64" s="1"/>
  <c r="K842" i="64" s="1"/>
  <c r="I841" i="64"/>
  <c r="J841" i="64" s="1"/>
  <c r="K841" i="64" s="1"/>
  <c r="I839" i="64"/>
  <c r="J839" i="64" s="1"/>
  <c r="K839" i="64" s="1"/>
  <c r="I838" i="64"/>
  <c r="J838" i="64" s="1"/>
  <c r="K838" i="64" s="1"/>
  <c r="I837" i="64"/>
  <c r="J837" i="64" s="1"/>
  <c r="K837" i="64" s="1"/>
  <c r="I836" i="64"/>
  <c r="J836" i="64" s="1"/>
  <c r="K836" i="64" s="1"/>
  <c r="I835" i="64"/>
  <c r="J835" i="64" s="1"/>
  <c r="K835" i="64" s="1"/>
  <c r="I834" i="64"/>
  <c r="J834" i="64" s="1"/>
  <c r="K834" i="64" s="1"/>
  <c r="L834" i="64" s="1"/>
  <c r="I833" i="64"/>
  <c r="J833" i="64" s="1"/>
  <c r="I832" i="64"/>
  <c r="J832" i="64" s="1"/>
  <c r="K832" i="64" s="1"/>
  <c r="I831" i="64"/>
  <c r="J831" i="64" s="1"/>
  <c r="K831" i="64" s="1"/>
  <c r="I830" i="64"/>
  <c r="J830" i="64" s="1"/>
  <c r="K830" i="64" s="1"/>
  <c r="I829" i="64"/>
  <c r="J829" i="64" s="1"/>
  <c r="K829" i="64" s="1"/>
  <c r="I828" i="64"/>
  <c r="J828" i="64" s="1"/>
  <c r="K828" i="64" s="1"/>
  <c r="I827" i="64"/>
  <c r="J827" i="64" s="1"/>
  <c r="K827" i="64" s="1"/>
  <c r="L827" i="64"/>
  <c r="I826" i="64"/>
  <c r="J826" i="64" s="1"/>
  <c r="K826" i="64" s="1"/>
  <c r="L826" i="64" s="1"/>
  <c r="I825" i="64"/>
  <c r="J825" i="64" s="1"/>
  <c r="K825" i="64" s="1"/>
  <c r="I824" i="64"/>
  <c r="J824" i="64" s="1"/>
  <c r="K824" i="64" s="1"/>
  <c r="I823" i="64"/>
  <c r="J823" i="64" s="1"/>
  <c r="K823" i="64" s="1"/>
  <c r="I821" i="64"/>
  <c r="J821" i="64" s="1"/>
  <c r="K821" i="64" s="1"/>
  <c r="I820" i="64"/>
  <c r="J820" i="64" s="1"/>
  <c r="K820" i="64" s="1"/>
  <c r="I819" i="64"/>
  <c r="J819" i="64" s="1"/>
  <c r="K819" i="64" s="1"/>
  <c r="I818" i="64"/>
  <c r="J818" i="64" s="1"/>
  <c r="K818" i="64" s="1"/>
  <c r="I817" i="64"/>
  <c r="J817" i="64" s="1"/>
  <c r="K817" i="64" s="1"/>
  <c r="I816" i="64"/>
  <c r="J816" i="64" s="1"/>
  <c r="K816" i="64" s="1"/>
  <c r="I815" i="64"/>
  <c r="J815" i="64" s="1"/>
  <c r="K815" i="64" s="1"/>
  <c r="I814" i="64"/>
  <c r="J814" i="64" s="1"/>
  <c r="K814" i="64" s="1"/>
  <c r="I812" i="64"/>
  <c r="J812" i="64" s="1"/>
  <c r="K812" i="64" s="1"/>
  <c r="I811" i="64"/>
  <c r="J811" i="64" s="1"/>
  <c r="K811" i="64" s="1"/>
  <c r="I810" i="64"/>
  <c r="J810" i="64" s="1"/>
  <c r="I809" i="64"/>
  <c r="J809" i="64" s="1"/>
  <c r="K809" i="64" s="1"/>
  <c r="I808" i="64"/>
  <c r="J808" i="64" s="1"/>
  <c r="K808" i="64" s="1"/>
  <c r="I807" i="64"/>
  <c r="J807" i="64" s="1"/>
  <c r="K807" i="64" s="1"/>
  <c r="I806" i="64"/>
  <c r="J806" i="64" s="1"/>
  <c r="K806" i="64" s="1"/>
  <c r="I805" i="64"/>
  <c r="J805" i="64" s="1"/>
  <c r="K805" i="64" s="1"/>
  <c r="I804" i="64"/>
  <c r="J804" i="64" s="1"/>
  <c r="K804" i="64" s="1"/>
  <c r="I803" i="64"/>
  <c r="J803" i="64" s="1"/>
  <c r="I802" i="64"/>
  <c r="J802" i="64" s="1"/>
  <c r="K802" i="64" s="1"/>
  <c r="I801" i="64"/>
  <c r="J801" i="64" s="1"/>
  <c r="K801" i="64" s="1"/>
  <c r="I800" i="64"/>
  <c r="J800" i="64" s="1"/>
  <c r="I799" i="64"/>
  <c r="J799" i="64" s="1"/>
  <c r="K799" i="64" s="1"/>
  <c r="I798" i="64"/>
  <c r="J798" i="64" s="1"/>
  <c r="K798" i="64" s="1"/>
  <c r="I797" i="64"/>
  <c r="J797" i="64" s="1"/>
  <c r="K797" i="64" s="1"/>
  <c r="I796" i="64"/>
  <c r="J796" i="64" s="1"/>
  <c r="K796" i="64" s="1"/>
  <c r="I795" i="64"/>
  <c r="J795" i="64" s="1"/>
  <c r="K795" i="64" s="1"/>
  <c r="I794" i="64"/>
  <c r="J794" i="64" s="1"/>
  <c r="K794" i="64" s="1"/>
  <c r="I792" i="64"/>
  <c r="J792" i="64" s="1"/>
  <c r="K792" i="64" s="1"/>
  <c r="I791" i="64"/>
  <c r="J791" i="64" s="1"/>
  <c r="K791" i="64" s="1"/>
  <c r="I790" i="64"/>
  <c r="J790" i="64" s="1"/>
  <c r="K790" i="64" s="1"/>
  <c r="I789" i="64"/>
  <c r="J789" i="64" s="1"/>
  <c r="K789" i="64" s="1"/>
  <c r="I788" i="64"/>
  <c r="J788" i="64" s="1"/>
  <c r="K788" i="64" s="1"/>
  <c r="I787" i="64"/>
  <c r="J787" i="64" s="1"/>
  <c r="K787" i="64" s="1"/>
  <c r="I786" i="64"/>
  <c r="J786" i="64" s="1"/>
  <c r="K786" i="64" s="1"/>
  <c r="I785" i="64"/>
  <c r="J785" i="64" s="1"/>
  <c r="I784" i="64"/>
  <c r="J784" i="64" s="1"/>
  <c r="K784" i="64" s="1"/>
  <c r="I783" i="64"/>
  <c r="J783" i="64" s="1"/>
  <c r="K783" i="64" s="1"/>
  <c r="I782" i="64"/>
  <c r="J782" i="64" s="1"/>
  <c r="K782" i="64" s="1"/>
  <c r="I781" i="64"/>
  <c r="J781" i="64" s="1"/>
  <c r="K781" i="64" s="1"/>
  <c r="I780" i="64"/>
  <c r="J780" i="64" s="1"/>
  <c r="K780" i="64" s="1"/>
  <c r="I778" i="64"/>
  <c r="J778" i="64" s="1"/>
  <c r="K778" i="64" s="1"/>
  <c r="I777" i="64"/>
  <c r="J777" i="64" s="1"/>
  <c r="I776" i="64"/>
  <c r="J776" i="64" s="1"/>
  <c r="K776" i="64" s="1"/>
  <c r="I775" i="64"/>
  <c r="J775" i="64" s="1"/>
  <c r="K775" i="64" s="1"/>
  <c r="I773" i="64"/>
  <c r="J773" i="64" s="1"/>
  <c r="K773" i="64" s="1"/>
  <c r="I772" i="64"/>
  <c r="J772" i="64" s="1"/>
  <c r="K772" i="64" s="1"/>
  <c r="I771" i="64"/>
  <c r="J771" i="64" s="1"/>
  <c r="K771" i="64" s="1"/>
  <c r="I770" i="64"/>
  <c r="J770" i="64" s="1"/>
  <c r="K770" i="64" s="1"/>
  <c r="I769" i="64"/>
  <c r="J769" i="64" s="1"/>
  <c r="K769" i="64" s="1"/>
  <c r="I768" i="64"/>
  <c r="J768" i="64" s="1"/>
  <c r="K768" i="64" s="1"/>
  <c r="I767" i="64"/>
  <c r="J767" i="64" s="1"/>
  <c r="K767" i="64" s="1"/>
  <c r="I766" i="64"/>
  <c r="J766" i="64" s="1"/>
  <c r="I765" i="64"/>
  <c r="J765" i="64" s="1"/>
  <c r="K765" i="64" s="1"/>
  <c r="I764" i="64"/>
  <c r="J764" i="64" s="1"/>
  <c r="K764" i="64" s="1"/>
  <c r="I763" i="64"/>
  <c r="J763" i="64" s="1"/>
  <c r="K763" i="64" s="1"/>
  <c r="I762" i="64"/>
  <c r="J762" i="64" s="1"/>
  <c r="K762" i="64" s="1"/>
  <c r="I760" i="64"/>
  <c r="J760" i="64" s="1"/>
  <c r="K760" i="64" s="1"/>
  <c r="I759" i="64"/>
  <c r="J759" i="64" s="1"/>
  <c r="K759" i="64" s="1"/>
  <c r="I758" i="64"/>
  <c r="J758" i="64" s="1"/>
  <c r="K758" i="64" s="1"/>
  <c r="I757" i="64"/>
  <c r="J757" i="64" s="1"/>
  <c r="I754" i="64"/>
  <c r="J754" i="64" s="1"/>
  <c r="K754" i="64" s="1"/>
  <c r="I753" i="64"/>
  <c r="J753" i="64" s="1"/>
  <c r="K753" i="64" s="1"/>
  <c r="I752" i="64"/>
  <c r="J752" i="64" s="1"/>
  <c r="K752" i="64" s="1"/>
  <c r="I751" i="64"/>
  <c r="J751" i="64" s="1"/>
  <c r="K751" i="64" s="1"/>
  <c r="I750" i="64"/>
  <c r="J750" i="64" s="1"/>
  <c r="K750" i="64" s="1"/>
  <c r="I749" i="64"/>
  <c r="J749" i="64" s="1"/>
  <c r="K749" i="64" s="1"/>
  <c r="I748" i="64"/>
  <c r="J748" i="64" s="1"/>
  <c r="K748" i="64" s="1"/>
  <c r="I747" i="64"/>
  <c r="J747" i="64" s="1"/>
  <c r="K747" i="64" s="1"/>
  <c r="I746" i="64"/>
  <c r="J746" i="64" s="1"/>
  <c r="K746" i="64" s="1"/>
  <c r="L746" i="64"/>
  <c r="I745" i="64"/>
  <c r="J745" i="64" s="1"/>
  <c r="K745" i="64" s="1"/>
  <c r="I743" i="64"/>
  <c r="J743" i="64" s="1"/>
  <c r="I742" i="64"/>
  <c r="J742" i="64" s="1"/>
  <c r="K742" i="64" s="1"/>
  <c r="I741" i="64"/>
  <c r="J741" i="64" s="1"/>
  <c r="K741" i="64" s="1"/>
  <c r="I740" i="64"/>
  <c r="J740" i="64" s="1"/>
  <c r="K740" i="64" s="1"/>
  <c r="I739" i="64"/>
  <c r="J739" i="64" s="1"/>
  <c r="K739" i="64" s="1"/>
  <c r="I738" i="64"/>
  <c r="J738" i="64" s="1"/>
  <c r="K738" i="64" s="1"/>
  <c r="I737" i="64"/>
  <c r="J737" i="64" s="1"/>
  <c r="K737" i="64" s="1"/>
  <c r="I736" i="64"/>
  <c r="J736" i="64" s="1"/>
  <c r="K736" i="64" s="1"/>
  <c r="I735" i="64"/>
  <c r="J735" i="64" s="1"/>
  <c r="K735" i="64" s="1"/>
  <c r="I734" i="64"/>
  <c r="J734" i="64" s="1"/>
  <c r="K734" i="64" s="1"/>
  <c r="I733" i="64"/>
  <c r="J733" i="64" s="1"/>
  <c r="K733" i="64" s="1"/>
  <c r="I731" i="64"/>
  <c r="J731" i="64" s="1"/>
  <c r="K731" i="64" s="1"/>
  <c r="I730" i="64"/>
  <c r="J730" i="64" s="1"/>
  <c r="K730" i="64" s="1"/>
  <c r="I729" i="64"/>
  <c r="J729" i="64" s="1"/>
  <c r="K729" i="64" s="1"/>
  <c r="I728" i="64"/>
  <c r="J728" i="64" s="1"/>
  <c r="K728" i="64" s="1"/>
  <c r="I727" i="64"/>
  <c r="J727" i="64" s="1"/>
  <c r="K727" i="64" s="1"/>
  <c r="I726" i="64"/>
  <c r="J726" i="64" s="1"/>
  <c r="K726" i="64" s="1"/>
  <c r="I725" i="64"/>
  <c r="J725" i="64" s="1"/>
  <c r="K725" i="64" s="1"/>
  <c r="I724" i="64"/>
  <c r="J724" i="64" s="1"/>
  <c r="K724" i="64" s="1"/>
  <c r="I723" i="64"/>
  <c r="J723" i="64" s="1"/>
  <c r="I722" i="64"/>
  <c r="J722" i="64" s="1"/>
  <c r="K722" i="64" s="1"/>
  <c r="I721" i="64"/>
  <c r="J721" i="64" s="1"/>
  <c r="K721" i="64" s="1"/>
  <c r="L721" i="64" s="1"/>
  <c r="I720" i="64"/>
  <c r="J720" i="64" s="1"/>
  <c r="K720" i="64" s="1"/>
  <c r="I719" i="64"/>
  <c r="J719" i="64" s="1"/>
  <c r="K719" i="64" s="1"/>
  <c r="I718" i="64"/>
  <c r="J718" i="64" s="1"/>
  <c r="K718" i="64" s="1"/>
  <c r="I717" i="64"/>
  <c r="J717" i="64" s="1"/>
  <c r="K717" i="64" s="1"/>
  <c r="I716" i="64"/>
  <c r="J716" i="64" s="1"/>
  <c r="K716" i="64" s="1"/>
  <c r="I715" i="64"/>
  <c r="J715" i="64" s="1"/>
  <c r="K715" i="64" s="1"/>
  <c r="I714" i="64"/>
  <c r="J714" i="64" s="1"/>
  <c r="I713" i="64"/>
  <c r="J713" i="64" s="1"/>
  <c r="K713" i="64" s="1"/>
  <c r="I712" i="64"/>
  <c r="J712" i="64" s="1"/>
  <c r="K712" i="64" s="1"/>
  <c r="I711" i="64"/>
  <c r="J711" i="64" s="1"/>
  <c r="K711" i="64" s="1"/>
  <c r="I710" i="64"/>
  <c r="J710" i="64" s="1"/>
  <c r="K710" i="64" s="1"/>
  <c r="I709" i="64"/>
  <c r="J709" i="64" s="1"/>
  <c r="K709" i="64" s="1"/>
  <c r="I708" i="64"/>
  <c r="J708" i="64" s="1"/>
  <c r="K708" i="64" s="1"/>
  <c r="I707" i="64"/>
  <c r="J707" i="64" s="1"/>
  <c r="K707" i="64" s="1"/>
  <c r="I706" i="64"/>
  <c r="J706" i="64" s="1"/>
  <c r="K706" i="64" s="1"/>
  <c r="I705" i="64"/>
  <c r="J705" i="64" s="1"/>
  <c r="K705" i="64" s="1"/>
  <c r="I704" i="64"/>
  <c r="J704" i="64" s="1"/>
  <c r="K704" i="64" s="1"/>
  <c r="I703" i="64"/>
  <c r="J703" i="64" s="1"/>
  <c r="K703" i="64" s="1"/>
  <c r="I702" i="64"/>
  <c r="J702" i="64" s="1"/>
  <c r="I701" i="64"/>
  <c r="J701" i="64" s="1"/>
  <c r="K701" i="64" s="1"/>
  <c r="I700" i="64"/>
  <c r="J700" i="64" s="1"/>
  <c r="K700" i="64" s="1"/>
  <c r="I699" i="64"/>
  <c r="J699" i="64" s="1"/>
  <c r="I697" i="64"/>
  <c r="J697" i="64" s="1"/>
  <c r="K697" i="64" s="1"/>
  <c r="I696" i="64"/>
  <c r="J696" i="64" s="1"/>
  <c r="K696" i="64" s="1"/>
  <c r="I695" i="64"/>
  <c r="J695" i="64" s="1"/>
  <c r="K695" i="64" s="1"/>
  <c r="I694" i="64"/>
  <c r="J694" i="64" s="1"/>
  <c r="K694" i="64" s="1"/>
  <c r="I693" i="64"/>
  <c r="J693" i="64" s="1"/>
  <c r="K693" i="64" s="1"/>
  <c r="I692" i="64"/>
  <c r="J692" i="64" s="1"/>
  <c r="K692" i="64" s="1"/>
  <c r="I691" i="64"/>
  <c r="J691" i="64" s="1"/>
  <c r="K691" i="64" s="1"/>
  <c r="I690" i="64"/>
  <c r="J690" i="64" s="1"/>
  <c r="K690" i="64" s="1"/>
  <c r="L690" i="64" s="1"/>
  <c r="I689" i="64"/>
  <c r="J689" i="64" s="1"/>
  <c r="I688" i="64"/>
  <c r="J688" i="64" s="1"/>
  <c r="K688" i="64" s="1"/>
  <c r="I687" i="64"/>
  <c r="J687" i="64" s="1"/>
  <c r="K687" i="64" s="1"/>
  <c r="I686" i="64"/>
  <c r="J686" i="64" s="1"/>
  <c r="K686" i="64" s="1"/>
  <c r="I685" i="64"/>
  <c r="J685" i="64" s="1"/>
  <c r="K685" i="64" s="1"/>
  <c r="I684" i="64"/>
  <c r="J684" i="64" s="1"/>
  <c r="K684" i="64" s="1"/>
  <c r="I683" i="64"/>
  <c r="J683" i="64" s="1"/>
  <c r="K683" i="64" s="1"/>
  <c r="L683" i="64"/>
  <c r="I682" i="64"/>
  <c r="J682" i="64" s="1"/>
  <c r="K682" i="64" s="1"/>
  <c r="I681" i="64"/>
  <c r="J681" i="64" s="1"/>
  <c r="K681" i="64" s="1"/>
  <c r="L681" i="64" s="1"/>
  <c r="I680" i="64"/>
  <c r="J680" i="64" s="1"/>
  <c r="K680" i="64" s="1"/>
  <c r="I678" i="64"/>
  <c r="J678" i="64" s="1"/>
  <c r="K678" i="64" s="1"/>
  <c r="I677" i="64"/>
  <c r="J677" i="64" s="1"/>
  <c r="K677" i="64" s="1"/>
  <c r="L677" i="64"/>
  <c r="I676" i="64"/>
  <c r="J676" i="64" s="1"/>
  <c r="K676" i="64" s="1"/>
  <c r="I675" i="64"/>
  <c r="J675" i="64" s="1"/>
  <c r="K675" i="64" s="1"/>
  <c r="I674" i="64"/>
  <c r="J674" i="64" s="1"/>
  <c r="K674" i="64" s="1"/>
  <c r="I673" i="64"/>
  <c r="J673" i="64" s="1"/>
  <c r="K673" i="64" s="1"/>
  <c r="I672" i="64"/>
  <c r="J672" i="64" s="1"/>
  <c r="K672" i="64" s="1"/>
  <c r="I671" i="64"/>
  <c r="J671" i="64" s="1"/>
  <c r="K671" i="64" s="1"/>
  <c r="I670" i="64"/>
  <c r="J670" i="64" s="1"/>
  <c r="K670" i="64" s="1"/>
  <c r="I669" i="64"/>
  <c r="J669" i="64" s="1"/>
  <c r="K669" i="64" s="1"/>
  <c r="I668" i="64"/>
  <c r="J668" i="64" s="1"/>
  <c r="K668" i="64" s="1"/>
  <c r="I666" i="64"/>
  <c r="J666" i="64" s="1"/>
  <c r="K666" i="64" s="1"/>
  <c r="I665" i="64"/>
  <c r="J665" i="64" s="1"/>
  <c r="K665" i="64" s="1"/>
  <c r="I664" i="64"/>
  <c r="J664" i="64" s="1"/>
  <c r="I663" i="64"/>
  <c r="J663" i="64" s="1"/>
  <c r="K663" i="64" s="1"/>
  <c r="I662" i="64"/>
  <c r="J662" i="64" s="1"/>
  <c r="K662" i="64" s="1"/>
  <c r="I661" i="64"/>
  <c r="J661" i="64" s="1"/>
  <c r="K661" i="64" s="1"/>
  <c r="I660" i="64"/>
  <c r="J660" i="64" s="1"/>
  <c r="K660" i="64" s="1"/>
  <c r="I659" i="64"/>
  <c r="J659" i="64" s="1"/>
  <c r="I658" i="64"/>
  <c r="J658" i="64" s="1"/>
  <c r="K658" i="64" s="1"/>
  <c r="I656" i="64"/>
  <c r="J656" i="64" s="1"/>
  <c r="K656" i="64" s="1"/>
  <c r="I654" i="64"/>
  <c r="J654" i="64" s="1"/>
  <c r="K654" i="64" s="1"/>
  <c r="I653" i="64"/>
  <c r="J653" i="64" s="1"/>
  <c r="K653" i="64" s="1"/>
  <c r="I652" i="64"/>
  <c r="J652" i="64" s="1"/>
  <c r="K652" i="64" s="1"/>
  <c r="I650" i="64"/>
  <c r="J650" i="64" s="1"/>
  <c r="K650" i="64" s="1"/>
  <c r="I649" i="64"/>
  <c r="J649" i="64" s="1"/>
  <c r="I648" i="64"/>
  <c r="J648" i="64" s="1"/>
  <c r="K648" i="64" s="1"/>
  <c r="I647" i="64"/>
  <c r="J647" i="64" s="1"/>
  <c r="K647" i="64" s="1"/>
  <c r="I646" i="64"/>
  <c r="J646" i="64" s="1"/>
  <c r="K646" i="64" s="1"/>
  <c r="I645" i="64"/>
  <c r="J645" i="64" s="1"/>
  <c r="K645" i="64" s="1"/>
  <c r="L645" i="64" s="1"/>
  <c r="I643" i="64"/>
  <c r="J643" i="64" s="1"/>
  <c r="K643" i="64" s="1"/>
  <c r="I642" i="64"/>
  <c r="J642" i="64" s="1"/>
  <c r="I641" i="64"/>
  <c r="J641" i="64" s="1"/>
  <c r="K641" i="64" s="1"/>
  <c r="I640" i="64"/>
  <c r="J640" i="64" s="1"/>
  <c r="K640" i="64" s="1"/>
  <c r="I639" i="64"/>
  <c r="J639" i="64" s="1"/>
  <c r="K639" i="64" s="1"/>
  <c r="I638" i="64"/>
  <c r="J638" i="64" s="1"/>
  <c r="K638" i="64" s="1"/>
  <c r="I637" i="64"/>
  <c r="J637" i="64" s="1"/>
  <c r="K637" i="64" s="1"/>
  <c r="I636" i="64"/>
  <c r="J636" i="64" s="1"/>
  <c r="K636" i="64" s="1"/>
  <c r="I635" i="64"/>
  <c r="J635" i="64" s="1"/>
  <c r="K635" i="64" s="1"/>
  <c r="I634" i="64"/>
  <c r="J634" i="64" s="1"/>
  <c r="K634" i="64" s="1"/>
  <c r="I633" i="64"/>
  <c r="J633" i="64" s="1"/>
  <c r="I632" i="64"/>
  <c r="J632" i="64" s="1"/>
  <c r="K632" i="64" s="1"/>
  <c r="I631" i="64"/>
  <c r="J631" i="64" s="1"/>
  <c r="K631" i="64" s="1"/>
  <c r="I630" i="64"/>
  <c r="J630" i="64" s="1"/>
  <c r="K630" i="64" s="1"/>
  <c r="I629" i="64"/>
  <c r="J629" i="64" s="1"/>
  <c r="K629" i="64" s="1"/>
  <c r="I628" i="64"/>
  <c r="J628" i="64" s="1"/>
  <c r="K628" i="64" s="1"/>
  <c r="I627" i="64"/>
  <c r="J627" i="64" s="1"/>
  <c r="K627" i="64" s="1"/>
  <c r="I626" i="64"/>
  <c r="J626" i="64" s="1"/>
  <c r="K626" i="64" s="1"/>
  <c r="L626" i="64"/>
  <c r="I625" i="64"/>
  <c r="J625" i="64" s="1"/>
  <c r="K625" i="64" s="1"/>
  <c r="I624" i="64"/>
  <c r="J624" i="64" s="1"/>
  <c r="K624" i="64" s="1"/>
  <c r="I622" i="64"/>
  <c r="J622" i="64" s="1"/>
  <c r="K622" i="64" s="1"/>
  <c r="I620" i="64"/>
  <c r="J620" i="64" s="1"/>
  <c r="K620" i="64" s="1"/>
  <c r="I619" i="64"/>
  <c r="J619" i="64" s="1"/>
  <c r="K619" i="64" s="1"/>
  <c r="I618" i="64"/>
  <c r="J618" i="64" s="1"/>
  <c r="K618" i="64" s="1"/>
  <c r="I617" i="64"/>
  <c r="J617" i="64" s="1"/>
  <c r="I616" i="64"/>
  <c r="J616" i="64" s="1"/>
  <c r="I615" i="64"/>
  <c r="J615" i="64" s="1"/>
  <c r="K615" i="64" s="1"/>
  <c r="I612" i="64"/>
  <c r="J612" i="64" s="1"/>
  <c r="K612" i="64" s="1"/>
  <c r="I611" i="64"/>
  <c r="J611" i="64" s="1"/>
  <c r="K611" i="64" s="1"/>
  <c r="I610" i="64"/>
  <c r="J610" i="64" s="1"/>
  <c r="K610" i="64" s="1"/>
  <c r="I608" i="64"/>
  <c r="J608" i="64" s="1"/>
  <c r="K608" i="64" s="1"/>
  <c r="I607" i="64"/>
  <c r="J607" i="64" s="1"/>
  <c r="I606" i="64"/>
  <c r="J606" i="64" s="1"/>
  <c r="K606" i="64" s="1"/>
  <c r="I605" i="64"/>
  <c r="J605" i="64" s="1"/>
  <c r="K605" i="64" s="1"/>
  <c r="I604" i="64"/>
  <c r="J604" i="64" s="1"/>
  <c r="K604" i="64" s="1"/>
  <c r="I603" i="64"/>
  <c r="J603" i="64" s="1"/>
  <c r="K603" i="64" s="1"/>
  <c r="I602" i="64"/>
  <c r="J602" i="64" s="1"/>
  <c r="K602" i="64" s="1"/>
  <c r="I601" i="64"/>
  <c r="J601" i="64" s="1"/>
  <c r="K601" i="64" s="1"/>
  <c r="I600" i="64"/>
  <c r="J600" i="64" s="1"/>
  <c r="K600" i="64" s="1"/>
  <c r="I599" i="64"/>
  <c r="J599" i="64" s="1"/>
  <c r="K599" i="64" s="1"/>
  <c r="I598" i="64"/>
  <c r="J598" i="64" s="1"/>
  <c r="K598" i="64" s="1"/>
  <c r="I597" i="64"/>
  <c r="J597" i="64" s="1"/>
  <c r="K597" i="64" s="1"/>
  <c r="I596" i="64"/>
  <c r="J596" i="64" s="1"/>
  <c r="K596" i="64" s="1"/>
  <c r="I595" i="64"/>
  <c r="J595" i="64" s="1"/>
  <c r="K595" i="64" s="1"/>
  <c r="I593" i="64"/>
  <c r="J593" i="64" s="1"/>
  <c r="K593" i="64" s="1"/>
  <c r="I592" i="64"/>
  <c r="J592" i="64" s="1"/>
  <c r="K592" i="64" s="1"/>
  <c r="I591" i="64"/>
  <c r="J591" i="64" s="1"/>
  <c r="K591" i="64" s="1"/>
  <c r="I590" i="64"/>
  <c r="J590" i="64" s="1"/>
  <c r="K590" i="64" s="1"/>
  <c r="I589" i="64"/>
  <c r="J589" i="64" s="1"/>
  <c r="K589" i="64" s="1"/>
  <c r="I587" i="64"/>
  <c r="J587" i="64" s="1"/>
  <c r="K587" i="64" s="1"/>
  <c r="I586" i="64"/>
  <c r="J586" i="64" s="1"/>
  <c r="I585" i="64"/>
  <c r="J585" i="64" s="1"/>
  <c r="K585" i="64" s="1"/>
  <c r="I584" i="64"/>
  <c r="J584" i="64" s="1"/>
  <c r="K584" i="64" s="1"/>
  <c r="I582" i="64"/>
  <c r="J582" i="64" s="1"/>
  <c r="K582" i="64" s="1"/>
  <c r="I581" i="64"/>
  <c r="J581" i="64" s="1"/>
  <c r="K581" i="64" s="1"/>
  <c r="I580" i="64"/>
  <c r="J580" i="64" s="1"/>
  <c r="K580" i="64" s="1"/>
  <c r="I579" i="64"/>
  <c r="J579" i="64" s="1"/>
  <c r="K579" i="64" s="1"/>
  <c r="I578" i="64"/>
  <c r="J578" i="64" s="1"/>
  <c r="K578" i="64" s="1"/>
  <c r="L578" i="64"/>
  <c r="I577" i="64"/>
  <c r="J577" i="64" s="1"/>
  <c r="K577" i="64" s="1"/>
  <c r="I575" i="64"/>
  <c r="J575" i="64" s="1"/>
  <c r="K575" i="64" s="1"/>
  <c r="L575" i="64" s="1"/>
  <c r="I572" i="64"/>
  <c r="J572" i="64" s="1"/>
  <c r="K572" i="64" s="1"/>
  <c r="I570" i="64"/>
  <c r="J570" i="64" s="1"/>
  <c r="K570" i="64" s="1"/>
  <c r="I569" i="64"/>
  <c r="J569" i="64" s="1"/>
  <c r="K569" i="64" s="1"/>
  <c r="I568" i="64"/>
  <c r="J568" i="64" s="1"/>
  <c r="K568" i="64" s="1"/>
  <c r="I566" i="64"/>
  <c r="J566" i="64" s="1"/>
  <c r="K566" i="64" s="1"/>
  <c r="I565" i="64"/>
  <c r="J565" i="64" s="1"/>
  <c r="K565" i="64" s="1"/>
  <c r="I563" i="64"/>
  <c r="J563" i="64" s="1"/>
  <c r="K563" i="64" s="1"/>
  <c r="I562" i="64"/>
  <c r="J562" i="64" s="1"/>
  <c r="K562" i="64" s="1"/>
  <c r="I561" i="64"/>
  <c r="J561" i="64" s="1"/>
  <c r="K561" i="64" s="1"/>
  <c r="I560" i="64"/>
  <c r="J560" i="64" s="1"/>
  <c r="K560" i="64" s="1"/>
  <c r="I558" i="64"/>
  <c r="J558" i="64" s="1"/>
  <c r="K558" i="64" s="1"/>
  <c r="I556" i="64"/>
  <c r="J556" i="64" s="1"/>
  <c r="K556" i="64" s="1"/>
  <c r="I555" i="64"/>
  <c r="J555" i="64" s="1"/>
  <c r="K555" i="64" s="1"/>
  <c r="I554" i="64"/>
  <c r="J554" i="64" s="1"/>
  <c r="K554" i="64" s="1"/>
  <c r="I553" i="64"/>
  <c r="J553" i="64" s="1"/>
  <c r="K553" i="64" s="1"/>
  <c r="I552" i="64"/>
  <c r="J552" i="64" s="1"/>
  <c r="K552" i="64" s="1"/>
  <c r="I550" i="64"/>
  <c r="J550" i="64" s="1"/>
  <c r="K550" i="64" s="1"/>
  <c r="I549" i="64"/>
  <c r="J549" i="64" s="1"/>
  <c r="K549" i="64" s="1"/>
  <c r="I548" i="64"/>
  <c r="J548" i="64" s="1"/>
  <c r="K548" i="64" s="1"/>
  <c r="I547" i="64"/>
  <c r="J547" i="64" s="1"/>
  <c r="I546" i="64"/>
  <c r="J546" i="64" s="1"/>
  <c r="K546" i="64" s="1"/>
  <c r="I544" i="64"/>
  <c r="J544" i="64" s="1"/>
  <c r="K544" i="64" s="1"/>
  <c r="I543" i="64"/>
  <c r="J543" i="64" s="1"/>
  <c r="I542" i="64"/>
  <c r="J542" i="64" s="1"/>
  <c r="K542" i="64" s="1"/>
  <c r="I541" i="64"/>
  <c r="J541" i="64" s="1"/>
  <c r="K541" i="64" s="1"/>
  <c r="I539" i="64"/>
  <c r="J539" i="64" s="1"/>
  <c r="K539" i="64" s="1"/>
  <c r="I537" i="64"/>
  <c r="J537" i="64" s="1"/>
  <c r="K537" i="64" s="1"/>
  <c r="I535" i="64"/>
  <c r="J535" i="64" s="1"/>
  <c r="K535" i="64" s="1"/>
  <c r="I534" i="64"/>
  <c r="J534" i="64" s="1"/>
  <c r="K534" i="64" s="1"/>
  <c r="I533" i="64"/>
  <c r="J533" i="64" s="1"/>
  <c r="K533" i="64" s="1"/>
  <c r="I532" i="64"/>
  <c r="J532" i="64" s="1"/>
  <c r="K532" i="64" s="1"/>
  <c r="I531" i="64"/>
  <c r="J531" i="64" s="1"/>
  <c r="K531" i="64" s="1"/>
  <c r="I529" i="64"/>
  <c r="J529" i="64" s="1"/>
  <c r="K529" i="64" s="1"/>
  <c r="I528" i="64"/>
  <c r="J528" i="64" s="1"/>
  <c r="I527" i="64"/>
  <c r="J527" i="64" s="1"/>
  <c r="K527" i="64" s="1"/>
  <c r="I525" i="64"/>
  <c r="J525" i="64" s="1"/>
  <c r="K525" i="64" s="1"/>
  <c r="I524" i="64"/>
  <c r="J524" i="64" s="1"/>
  <c r="I521" i="64"/>
  <c r="J521" i="64" s="1"/>
  <c r="K521" i="64" s="1"/>
  <c r="I520" i="64"/>
  <c r="J520" i="64" s="1"/>
  <c r="K520" i="64" s="1"/>
  <c r="I519" i="64"/>
  <c r="J519" i="64" s="1"/>
  <c r="I518" i="64"/>
  <c r="J518" i="64" s="1"/>
  <c r="K518" i="64" s="1"/>
  <c r="I517" i="64"/>
  <c r="J517" i="64" s="1"/>
  <c r="K517" i="64" s="1"/>
  <c r="I516" i="64"/>
  <c r="J516" i="64" s="1"/>
  <c r="K516" i="64" s="1"/>
  <c r="I515" i="64"/>
  <c r="J515" i="64" s="1"/>
  <c r="K515" i="64" s="1"/>
  <c r="I514" i="64"/>
  <c r="J514" i="64" s="1"/>
  <c r="K514" i="64" s="1"/>
  <c r="I512" i="64"/>
  <c r="J512" i="64" s="1"/>
  <c r="K512" i="64" s="1"/>
  <c r="L512" i="64"/>
  <c r="I511" i="64"/>
  <c r="J511" i="64" s="1"/>
  <c r="I510" i="64"/>
  <c r="J510" i="64" s="1"/>
  <c r="K510" i="64" s="1"/>
  <c r="I509" i="64"/>
  <c r="J509" i="64" s="1"/>
  <c r="K509" i="64" s="1"/>
  <c r="I508" i="64"/>
  <c r="J508" i="64" s="1"/>
  <c r="K508" i="64" s="1"/>
  <c r="I507" i="64"/>
  <c r="J507" i="64" s="1"/>
  <c r="K507" i="64" s="1"/>
  <c r="I506" i="64"/>
  <c r="J506" i="64" s="1"/>
  <c r="K506" i="64" s="1"/>
  <c r="I505" i="64"/>
  <c r="J505" i="64" s="1"/>
  <c r="K505" i="64" s="1"/>
  <c r="I504" i="64"/>
  <c r="J504" i="64" s="1"/>
  <c r="I503" i="64"/>
  <c r="J503" i="64" s="1"/>
  <c r="K503" i="64" s="1"/>
  <c r="I502" i="64"/>
  <c r="J502" i="64" s="1"/>
  <c r="K502" i="64" s="1"/>
  <c r="I501" i="64"/>
  <c r="J501" i="64" s="1"/>
  <c r="K501" i="64" s="1"/>
  <c r="I500" i="64"/>
  <c r="J500" i="64" s="1"/>
  <c r="K500" i="64" s="1"/>
  <c r="I499" i="64"/>
  <c r="J499" i="64" s="1"/>
  <c r="K499" i="64" s="1"/>
  <c r="I498" i="64"/>
  <c r="J498" i="64" s="1"/>
  <c r="K498" i="64" s="1"/>
  <c r="I497" i="64"/>
  <c r="J497" i="64" s="1"/>
  <c r="K497" i="64" s="1"/>
  <c r="I496" i="64"/>
  <c r="J496" i="64" s="1"/>
  <c r="K496" i="64" s="1"/>
  <c r="I495" i="64"/>
  <c r="J495" i="64" s="1"/>
  <c r="K495" i="64" s="1"/>
  <c r="I494" i="64"/>
  <c r="J494" i="64" s="1"/>
  <c r="K494" i="64" s="1"/>
  <c r="I493" i="64"/>
  <c r="J493" i="64" s="1"/>
  <c r="K493" i="64" s="1"/>
  <c r="I492" i="64"/>
  <c r="J492" i="64" s="1"/>
  <c r="K492" i="64" s="1"/>
  <c r="I491" i="64"/>
  <c r="J491" i="64" s="1"/>
  <c r="K491" i="64" s="1"/>
  <c r="I490" i="64"/>
  <c r="J490" i="64" s="1"/>
  <c r="K490" i="64" s="1"/>
  <c r="I489" i="64"/>
  <c r="J489" i="64" s="1"/>
  <c r="K489" i="64" s="1"/>
  <c r="I488" i="64"/>
  <c r="J488" i="64" s="1"/>
  <c r="K488" i="64" s="1"/>
  <c r="I487" i="64"/>
  <c r="J487" i="64" s="1"/>
  <c r="K487" i="64" s="1"/>
  <c r="I486" i="64"/>
  <c r="J486" i="64" s="1"/>
  <c r="K486" i="64" s="1"/>
  <c r="I485" i="64"/>
  <c r="J485" i="64" s="1"/>
  <c r="I484" i="64"/>
  <c r="J484" i="64" s="1"/>
  <c r="K484" i="64" s="1"/>
  <c r="I483" i="64"/>
  <c r="J483" i="64" s="1"/>
  <c r="K483" i="64" s="1"/>
  <c r="I482" i="64"/>
  <c r="J482" i="64" s="1"/>
  <c r="K482" i="64" s="1"/>
  <c r="I481" i="64"/>
  <c r="J481" i="64" s="1"/>
  <c r="K481" i="64" s="1"/>
  <c r="I480" i="64"/>
  <c r="J480" i="64" s="1"/>
  <c r="K480" i="64" s="1"/>
  <c r="I479" i="64"/>
  <c r="J479" i="64" s="1"/>
  <c r="K479" i="64" s="1"/>
  <c r="I478" i="64"/>
  <c r="J478" i="64" s="1"/>
  <c r="I477" i="64"/>
  <c r="J477" i="64" s="1"/>
  <c r="K477" i="64" s="1"/>
  <c r="I476" i="64"/>
  <c r="J476" i="64" s="1"/>
  <c r="K476" i="64" s="1"/>
  <c r="I475" i="64"/>
  <c r="J475" i="64" s="1"/>
  <c r="K475" i="64" s="1"/>
  <c r="I474" i="64"/>
  <c r="J474" i="64" s="1"/>
  <c r="K474" i="64" s="1"/>
  <c r="I473" i="64"/>
  <c r="J473" i="64" s="1"/>
  <c r="K473" i="64" s="1"/>
  <c r="I472" i="64"/>
  <c r="J472" i="64" s="1"/>
  <c r="K472" i="64" s="1"/>
  <c r="I471" i="64"/>
  <c r="J471" i="64" s="1"/>
  <c r="K471" i="64" s="1"/>
  <c r="I470" i="64"/>
  <c r="J470" i="64" s="1"/>
  <c r="K470" i="64" s="1"/>
  <c r="I469" i="64"/>
  <c r="J469" i="64" s="1"/>
  <c r="K469" i="64" s="1"/>
  <c r="I467" i="64"/>
  <c r="J467" i="64" s="1"/>
  <c r="K467" i="64" s="1"/>
  <c r="I466" i="64"/>
  <c r="J466" i="64" s="1"/>
  <c r="K466" i="64" s="1"/>
  <c r="I465" i="64"/>
  <c r="J465" i="64" s="1"/>
  <c r="I464" i="64"/>
  <c r="J464" i="64" s="1"/>
  <c r="K464" i="64" s="1"/>
  <c r="I463" i="64"/>
  <c r="J463" i="64" s="1"/>
  <c r="K463" i="64" s="1"/>
  <c r="I462" i="64"/>
  <c r="J462" i="64" s="1"/>
  <c r="K462" i="64" s="1"/>
  <c r="I461" i="64"/>
  <c r="J461" i="64" s="1"/>
  <c r="K461" i="64" s="1"/>
  <c r="I460" i="64"/>
  <c r="J460" i="64" s="1"/>
  <c r="K460" i="64" s="1"/>
  <c r="I459" i="64"/>
  <c r="J459" i="64" s="1"/>
  <c r="K459" i="64" s="1"/>
  <c r="I458" i="64"/>
  <c r="J458" i="64" s="1"/>
  <c r="K458" i="64" s="1"/>
  <c r="I457" i="64"/>
  <c r="J457" i="64" s="1"/>
  <c r="K457" i="64" s="1"/>
  <c r="I456" i="64"/>
  <c r="J456" i="64" s="1"/>
  <c r="K456" i="64" s="1"/>
  <c r="I455" i="64"/>
  <c r="J455" i="64" s="1"/>
  <c r="K455" i="64" s="1"/>
  <c r="I454" i="64"/>
  <c r="J454" i="64" s="1"/>
  <c r="K454" i="64" s="1"/>
  <c r="I453" i="64"/>
  <c r="J453" i="64" s="1"/>
  <c r="K453" i="64" s="1"/>
  <c r="I449" i="64"/>
  <c r="J449" i="64" s="1"/>
  <c r="K449" i="64" s="1"/>
  <c r="I447" i="64"/>
  <c r="J447" i="64" s="1"/>
  <c r="I446" i="64"/>
  <c r="J446" i="64" s="1"/>
  <c r="K446" i="64" s="1"/>
  <c r="I445" i="64"/>
  <c r="J445" i="64" s="1"/>
  <c r="K445" i="64" s="1"/>
  <c r="I444" i="64"/>
  <c r="J444" i="64" s="1"/>
  <c r="K444" i="64" s="1"/>
  <c r="I443" i="64"/>
  <c r="J443" i="64" s="1"/>
  <c r="K443" i="64" s="1"/>
  <c r="I442" i="64"/>
  <c r="J442" i="64" s="1"/>
  <c r="K442" i="64" s="1"/>
  <c r="I441" i="64"/>
  <c r="J441" i="64" s="1"/>
  <c r="K441" i="64" s="1"/>
  <c r="I440" i="64"/>
  <c r="J440" i="64" s="1"/>
  <c r="K440" i="64" s="1"/>
  <c r="I439" i="64"/>
  <c r="J439" i="64" s="1"/>
  <c r="I435" i="64"/>
  <c r="J435" i="64" s="1"/>
  <c r="K435" i="64" s="1"/>
  <c r="I434" i="64"/>
  <c r="J434" i="64" s="1"/>
  <c r="K434" i="64" s="1"/>
  <c r="I432" i="64"/>
  <c r="J432" i="64" s="1"/>
  <c r="K432" i="64" s="1"/>
  <c r="I431" i="64"/>
  <c r="J431" i="64" s="1"/>
  <c r="K431" i="64" s="1"/>
  <c r="I429" i="64"/>
  <c r="J429" i="64" s="1"/>
  <c r="I428" i="64"/>
  <c r="J428" i="64" s="1"/>
  <c r="K428" i="64" s="1"/>
  <c r="I427" i="64"/>
  <c r="J427" i="64" s="1"/>
  <c r="K427" i="64" s="1"/>
  <c r="I425" i="64"/>
  <c r="J425" i="64" s="1"/>
  <c r="K425" i="64" s="1"/>
  <c r="I423" i="64"/>
  <c r="J423" i="64" s="1"/>
  <c r="K423" i="64" s="1"/>
  <c r="I421" i="64"/>
  <c r="J421" i="64" s="1"/>
  <c r="K421" i="64" s="1"/>
  <c r="L421" i="64"/>
  <c r="I418" i="64"/>
  <c r="J418" i="64" s="1"/>
  <c r="K418" i="64" s="1"/>
  <c r="I417" i="64"/>
  <c r="J417" i="64" s="1"/>
  <c r="I413" i="64"/>
  <c r="J413" i="64" s="1"/>
  <c r="K413" i="64" s="1"/>
  <c r="I411" i="64"/>
  <c r="J411" i="64" s="1"/>
  <c r="K411" i="64" s="1"/>
  <c r="I409" i="64"/>
  <c r="J409" i="64" s="1"/>
  <c r="K409" i="64" s="1"/>
  <c r="I408" i="64"/>
  <c r="J408" i="64" s="1"/>
  <c r="K408" i="64" s="1"/>
  <c r="L408" i="64" s="1"/>
  <c r="I407" i="64"/>
  <c r="J407" i="64" s="1"/>
  <c r="K407" i="64" s="1"/>
  <c r="I406" i="64"/>
  <c r="J406" i="64" s="1"/>
  <c r="I405" i="64"/>
  <c r="J405" i="64" s="1"/>
  <c r="K405" i="64" s="1"/>
  <c r="I404" i="64"/>
  <c r="J404" i="64" s="1"/>
  <c r="K404" i="64" s="1"/>
  <c r="I403" i="64"/>
  <c r="J403" i="64" s="1"/>
  <c r="K403" i="64" s="1"/>
  <c r="I402" i="64"/>
  <c r="J402" i="64" s="1"/>
  <c r="K402" i="64" s="1"/>
  <c r="I401" i="64"/>
  <c r="J401" i="64" s="1"/>
  <c r="K401" i="64" s="1"/>
  <c r="I400" i="64"/>
  <c r="J400" i="64" s="1"/>
  <c r="K400" i="64" s="1"/>
  <c r="I399" i="64"/>
  <c r="J399" i="64" s="1"/>
  <c r="K399" i="64" s="1"/>
  <c r="I398" i="64"/>
  <c r="J398" i="64" s="1"/>
  <c r="K398" i="64" s="1"/>
  <c r="I397" i="64"/>
  <c r="J397" i="64" s="1"/>
  <c r="K397" i="64" s="1"/>
  <c r="I396" i="64"/>
  <c r="J396" i="64" s="1"/>
  <c r="K396" i="64" s="1"/>
  <c r="I395" i="64"/>
  <c r="J395" i="64" s="1"/>
  <c r="K395" i="64" s="1"/>
  <c r="I394" i="64"/>
  <c r="J394" i="64" s="1"/>
  <c r="K394" i="64" s="1"/>
  <c r="I393" i="64"/>
  <c r="J393" i="64" s="1"/>
  <c r="K393" i="64" s="1"/>
  <c r="I392" i="64"/>
  <c r="J392" i="64" s="1"/>
  <c r="K392" i="64" s="1"/>
  <c r="I391" i="64"/>
  <c r="J391" i="64" s="1"/>
  <c r="K391" i="64" s="1"/>
  <c r="I390" i="64"/>
  <c r="J390" i="64" s="1"/>
  <c r="K390" i="64" s="1"/>
  <c r="L390" i="64" s="1"/>
  <c r="I389" i="64"/>
  <c r="J389" i="64" s="1"/>
  <c r="K389" i="64" s="1"/>
  <c r="I388" i="64"/>
  <c r="J388" i="64" s="1"/>
  <c r="K388" i="64" s="1"/>
  <c r="I386" i="64"/>
  <c r="J386" i="64" s="1"/>
  <c r="K386" i="64" s="1"/>
  <c r="I384" i="64"/>
  <c r="J384" i="64" s="1"/>
  <c r="K384" i="64" s="1"/>
  <c r="I383" i="64"/>
  <c r="J383" i="64" s="1"/>
  <c r="K383" i="64" s="1"/>
  <c r="I382" i="64"/>
  <c r="J382" i="64" s="1"/>
  <c r="K382" i="64" s="1"/>
  <c r="I381" i="64"/>
  <c r="J381" i="64" s="1"/>
  <c r="I380" i="64"/>
  <c r="J380" i="64" s="1"/>
  <c r="K380" i="64" s="1"/>
  <c r="I379" i="64"/>
  <c r="J379" i="64" s="1"/>
  <c r="I378" i="64"/>
  <c r="J378" i="64" s="1"/>
  <c r="I377" i="64"/>
  <c r="J377" i="64" s="1"/>
  <c r="K377" i="64" s="1"/>
  <c r="I376" i="64"/>
  <c r="J376" i="64" s="1"/>
  <c r="K376" i="64" s="1"/>
  <c r="I375" i="64"/>
  <c r="J375" i="64" s="1"/>
  <c r="K375" i="64" s="1"/>
  <c r="I374" i="64"/>
  <c r="J374" i="64" s="1"/>
  <c r="K374" i="64" s="1"/>
  <c r="I372" i="64"/>
  <c r="J372" i="64" s="1"/>
  <c r="K372" i="64" s="1"/>
  <c r="I371" i="64"/>
  <c r="J371" i="64" s="1"/>
  <c r="K371" i="64" s="1"/>
  <c r="I370" i="64"/>
  <c r="J370" i="64" s="1"/>
  <c r="K370" i="64" s="1"/>
  <c r="I367" i="64"/>
  <c r="J367" i="64" s="1"/>
  <c r="K367" i="64" s="1"/>
  <c r="I366" i="64"/>
  <c r="J366" i="64" s="1"/>
  <c r="K366" i="64" s="1"/>
  <c r="I364" i="64"/>
  <c r="J364" i="64" s="1"/>
  <c r="K364" i="64" s="1"/>
  <c r="L364" i="64"/>
  <c r="I363" i="64"/>
  <c r="J363" i="64" s="1"/>
  <c r="K363" i="64" s="1"/>
  <c r="I362" i="64"/>
  <c r="J362" i="64" s="1"/>
  <c r="K362" i="64" s="1"/>
  <c r="I361" i="64"/>
  <c r="J361" i="64" s="1"/>
  <c r="K361" i="64" s="1"/>
  <c r="I360" i="64"/>
  <c r="J360" i="64" s="1"/>
  <c r="K360" i="64" s="1"/>
  <c r="I359" i="64"/>
  <c r="J359" i="64" s="1"/>
  <c r="K359" i="64" s="1"/>
  <c r="I358" i="64"/>
  <c r="J358" i="64" s="1"/>
  <c r="K358" i="64" s="1"/>
  <c r="I357" i="64"/>
  <c r="J357" i="64" s="1"/>
  <c r="K357" i="64" s="1"/>
  <c r="I356" i="64"/>
  <c r="J356" i="64" s="1"/>
  <c r="K356" i="64" s="1"/>
  <c r="I355" i="64"/>
  <c r="J355" i="64" s="1"/>
  <c r="K355" i="64" s="1"/>
  <c r="I353" i="64"/>
  <c r="J353" i="64" s="1"/>
  <c r="I351" i="64"/>
  <c r="J351" i="64" s="1"/>
  <c r="K351" i="64" s="1"/>
  <c r="L351" i="64"/>
  <c r="I350" i="64"/>
  <c r="J350" i="64" s="1"/>
  <c r="K350" i="64" s="1"/>
  <c r="I349" i="64"/>
  <c r="J349" i="64" s="1"/>
  <c r="K349" i="64" s="1"/>
  <c r="I348" i="64"/>
  <c r="J348" i="64" s="1"/>
  <c r="K348" i="64" s="1"/>
  <c r="I347" i="64"/>
  <c r="J347" i="64" s="1"/>
  <c r="I346" i="64"/>
  <c r="J346" i="64" s="1"/>
  <c r="K346" i="64" s="1"/>
  <c r="I345" i="64"/>
  <c r="J345" i="64" s="1"/>
  <c r="K345" i="64" s="1"/>
  <c r="I344" i="64"/>
  <c r="J344" i="64" s="1"/>
  <c r="K344" i="64" s="1"/>
  <c r="I343" i="64"/>
  <c r="J343" i="64" s="1"/>
  <c r="K343" i="64" s="1"/>
  <c r="I342" i="64"/>
  <c r="J342" i="64" s="1"/>
  <c r="K342" i="64" s="1"/>
  <c r="I341" i="64"/>
  <c r="J341" i="64" s="1"/>
  <c r="K341" i="64" s="1"/>
  <c r="I340" i="64"/>
  <c r="J340" i="64" s="1"/>
  <c r="K340" i="64" s="1"/>
  <c r="I339" i="64"/>
  <c r="J339" i="64" s="1"/>
  <c r="K339" i="64" s="1"/>
  <c r="I338" i="64"/>
  <c r="J338" i="64" s="1"/>
  <c r="K338" i="64" s="1"/>
  <c r="I336" i="64"/>
  <c r="J336" i="64" s="1"/>
  <c r="K336" i="64" s="1"/>
  <c r="I335" i="64"/>
  <c r="J335" i="64" s="1"/>
  <c r="K335" i="64" s="1"/>
  <c r="L335" i="64"/>
  <c r="I334" i="64"/>
  <c r="J334" i="64" s="1"/>
  <c r="K334" i="64" s="1"/>
  <c r="I333" i="64"/>
  <c r="J333" i="64" s="1"/>
  <c r="K333" i="64" s="1"/>
  <c r="I330" i="64"/>
  <c r="J330" i="64" s="1"/>
  <c r="K330" i="64" s="1"/>
  <c r="I329" i="64"/>
  <c r="J329" i="64" s="1"/>
  <c r="K329" i="64" s="1"/>
  <c r="I328" i="64"/>
  <c r="J328" i="64" s="1"/>
  <c r="K328" i="64" s="1"/>
  <c r="I327" i="64"/>
  <c r="J327" i="64" s="1"/>
  <c r="K327" i="64" s="1"/>
  <c r="I326" i="64"/>
  <c r="J326" i="64" s="1"/>
  <c r="K326" i="64" s="1"/>
  <c r="I325" i="64"/>
  <c r="J325" i="64" s="1"/>
  <c r="K325" i="64" s="1"/>
  <c r="I324" i="64"/>
  <c r="J324" i="64" s="1"/>
  <c r="K324" i="64" s="1"/>
  <c r="I323" i="64"/>
  <c r="J323" i="64" s="1"/>
  <c r="K323" i="64" s="1"/>
  <c r="I322" i="64"/>
  <c r="J322" i="64" s="1"/>
  <c r="K322" i="64" s="1"/>
  <c r="I321" i="64"/>
  <c r="J321" i="64" s="1"/>
  <c r="K321" i="64" s="1"/>
  <c r="I320" i="64"/>
  <c r="J320" i="64" s="1"/>
  <c r="K320" i="64" s="1"/>
  <c r="I319" i="64"/>
  <c r="J319" i="64" s="1"/>
  <c r="K319" i="64" s="1"/>
  <c r="I318" i="64"/>
  <c r="J318" i="64" s="1"/>
  <c r="K318" i="64" s="1"/>
  <c r="I317" i="64"/>
  <c r="J317" i="64" s="1"/>
  <c r="K317" i="64" s="1"/>
  <c r="I316" i="64"/>
  <c r="J316" i="64" s="1"/>
  <c r="K316" i="64" s="1"/>
  <c r="I314" i="64"/>
  <c r="J314" i="64" s="1"/>
  <c r="K314" i="64" s="1"/>
  <c r="I313" i="64"/>
  <c r="J313" i="64" s="1"/>
  <c r="K313" i="64" s="1"/>
  <c r="I312" i="64"/>
  <c r="J312" i="64" s="1"/>
  <c r="K312" i="64" s="1"/>
  <c r="I310" i="64"/>
  <c r="J310" i="64" s="1"/>
  <c r="I309" i="64"/>
  <c r="J309" i="64" s="1"/>
  <c r="K309" i="64" s="1"/>
  <c r="I307" i="64"/>
  <c r="J307" i="64" s="1"/>
  <c r="K307" i="64" s="1"/>
  <c r="I305" i="64"/>
  <c r="J305" i="64" s="1"/>
  <c r="K305" i="64" s="1"/>
  <c r="I304" i="64"/>
  <c r="J304" i="64" s="1"/>
  <c r="K304" i="64" s="1"/>
  <c r="I302" i="64"/>
  <c r="J302" i="64" s="1"/>
  <c r="K302" i="64" s="1"/>
  <c r="I301" i="64"/>
  <c r="J301" i="64" s="1"/>
  <c r="K301" i="64" s="1"/>
  <c r="I300" i="64"/>
  <c r="J300" i="64" s="1"/>
  <c r="K300" i="64" s="1"/>
  <c r="I299" i="64"/>
  <c r="J299" i="64" s="1"/>
  <c r="K299" i="64" s="1"/>
  <c r="I298" i="64"/>
  <c r="J298" i="64" s="1"/>
  <c r="K298" i="64" s="1"/>
  <c r="I297" i="64"/>
  <c r="J297" i="64" s="1"/>
  <c r="K297" i="64" s="1"/>
  <c r="I296" i="64"/>
  <c r="J296" i="64" s="1"/>
  <c r="I294" i="64"/>
  <c r="J294" i="64" s="1"/>
  <c r="K294" i="64" s="1"/>
  <c r="I293" i="64"/>
  <c r="J293" i="64" s="1"/>
  <c r="K293" i="64" s="1"/>
  <c r="I292" i="64"/>
  <c r="J292" i="64" s="1"/>
  <c r="K292" i="64" s="1"/>
  <c r="I291" i="64"/>
  <c r="J291" i="64" s="1"/>
  <c r="K291" i="64" s="1"/>
  <c r="I290" i="64"/>
  <c r="J290" i="64" s="1"/>
  <c r="K290" i="64" s="1"/>
  <c r="I289" i="64"/>
  <c r="J289" i="64" s="1"/>
  <c r="K289" i="64" s="1"/>
  <c r="I288" i="64"/>
  <c r="J288" i="64" s="1"/>
  <c r="K288" i="64" s="1"/>
  <c r="I287" i="64"/>
  <c r="J287" i="64" s="1"/>
  <c r="K287" i="64" s="1"/>
  <c r="I286" i="64"/>
  <c r="J286" i="64" s="1"/>
  <c r="K286" i="64" s="1"/>
  <c r="I285" i="64"/>
  <c r="J285" i="64" s="1"/>
  <c r="I284" i="64"/>
  <c r="J284" i="64" s="1"/>
  <c r="K284" i="64" s="1"/>
  <c r="I283" i="64"/>
  <c r="J283" i="64" s="1"/>
  <c r="K283" i="64" s="1"/>
  <c r="I282" i="64"/>
  <c r="J282" i="64" s="1"/>
  <c r="I281" i="64"/>
  <c r="J281" i="64" s="1"/>
  <c r="K281" i="64" s="1"/>
  <c r="L281" i="64" s="1"/>
  <c r="I279" i="64"/>
  <c r="J279" i="64" s="1"/>
  <c r="K279" i="64" s="1"/>
  <c r="I278" i="64"/>
  <c r="J278" i="64" s="1"/>
  <c r="K278" i="64" s="1"/>
  <c r="I276" i="64"/>
  <c r="J276" i="64" s="1"/>
  <c r="K276" i="64" s="1"/>
  <c r="I275" i="64"/>
  <c r="J275" i="64" s="1"/>
  <c r="K275" i="64" s="1"/>
  <c r="I274" i="64"/>
  <c r="J274" i="64" s="1"/>
  <c r="K274" i="64" s="1"/>
  <c r="I273" i="64"/>
  <c r="J273" i="64" s="1"/>
  <c r="K273" i="64" s="1"/>
  <c r="I271" i="64"/>
  <c r="J271" i="64" s="1"/>
  <c r="K271" i="64" s="1"/>
  <c r="I270" i="64"/>
  <c r="J270" i="64" s="1"/>
  <c r="K270" i="64" s="1"/>
  <c r="I269" i="64"/>
  <c r="J269" i="64" s="1"/>
  <c r="K269" i="64" s="1"/>
  <c r="I268" i="64"/>
  <c r="J268" i="64" s="1"/>
  <c r="K268" i="64" s="1"/>
  <c r="I267" i="64"/>
  <c r="J267" i="64" s="1"/>
  <c r="K267" i="64" s="1"/>
  <c r="L267" i="64"/>
  <c r="I264" i="64"/>
  <c r="J264" i="64" s="1"/>
  <c r="K264" i="64" s="1"/>
  <c r="I263" i="64"/>
  <c r="J263" i="64" s="1"/>
  <c r="K263" i="64" s="1"/>
  <c r="I262" i="64"/>
  <c r="J262" i="64" s="1"/>
  <c r="K262" i="64" s="1"/>
  <c r="I261" i="64"/>
  <c r="J261" i="64" s="1"/>
  <c r="K261" i="64" s="1"/>
  <c r="I260" i="64"/>
  <c r="J260" i="64" s="1"/>
  <c r="K260" i="64" s="1"/>
  <c r="I259" i="64"/>
  <c r="J259" i="64" s="1"/>
  <c r="K259" i="64" s="1"/>
  <c r="I258" i="64"/>
  <c r="J258" i="64" s="1"/>
  <c r="K258" i="64" s="1"/>
  <c r="I257" i="64"/>
  <c r="J257" i="64" s="1"/>
  <c r="K257" i="64" s="1"/>
  <c r="I256" i="64"/>
  <c r="J256" i="64" s="1"/>
  <c r="K256" i="64" s="1"/>
  <c r="I255" i="64"/>
  <c r="J255" i="64" s="1"/>
  <c r="K255" i="64" s="1"/>
  <c r="I254" i="64"/>
  <c r="J254" i="64" s="1"/>
  <c r="I253" i="64"/>
  <c r="J253" i="64" s="1"/>
  <c r="K253" i="64" s="1"/>
  <c r="I252" i="64"/>
  <c r="J252" i="64" s="1"/>
  <c r="K252" i="64" s="1"/>
  <c r="I250" i="64"/>
  <c r="J250" i="64" s="1"/>
  <c r="K250" i="64" s="1"/>
  <c r="I249" i="64"/>
  <c r="J249" i="64" s="1"/>
  <c r="K249" i="64" s="1"/>
  <c r="I248" i="64"/>
  <c r="J248" i="64" s="1"/>
  <c r="K248" i="64" s="1"/>
  <c r="I247" i="64"/>
  <c r="J247" i="64" s="1"/>
  <c r="K247" i="64" s="1"/>
  <c r="I246" i="64"/>
  <c r="J246" i="64" s="1"/>
  <c r="K246" i="64" s="1"/>
  <c r="L246" i="64"/>
  <c r="I245" i="64"/>
  <c r="J245" i="64" s="1"/>
  <c r="I244" i="64"/>
  <c r="J244" i="64" s="1"/>
  <c r="K244" i="64" s="1"/>
  <c r="I243" i="64"/>
  <c r="J243" i="64" s="1"/>
  <c r="K243" i="64" s="1"/>
  <c r="I242" i="64"/>
  <c r="J242" i="64" s="1"/>
  <c r="I241" i="64"/>
  <c r="J241" i="64" s="1"/>
  <c r="K241" i="64" s="1"/>
  <c r="I238" i="64"/>
  <c r="J238" i="64" s="1"/>
  <c r="K238" i="64" s="1"/>
  <c r="I237" i="64"/>
  <c r="J237" i="64" s="1"/>
  <c r="I235" i="64"/>
  <c r="J235" i="64" s="1"/>
  <c r="K235" i="64" s="1"/>
  <c r="I234" i="64"/>
  <c r="J234" i="64" s="1"/>
  <c r="K234" i="64" s="1"/>
  <c r="I232" i="64"/>
  <c r="J232" i="64" s="1"/>
  <c r="K232" i="64" s="1"/>
  <c r="I231" i="64"/>
  <c r="J231" i="64" s="1"/>
  <c r="K231" i="64" s="1"/>
  <c r="I230" i="64"/>
  <c r="J230" i="64" s="1"/>
  <c r="K230" i="64" s="1"/>
  <c r="L230" i="64"/>
  <c r="I229" i="64"/>
  <c r="J229" i="64" s="1"/>
  <c r="K229" i="64" s="1"/>
  <c r="I228" i="64"/>
  <c r="J228" i="64" s="1"/>
  <c r="K228" i="64" s="1"/>
  <c r="I227" i="64"/>
  <c r="J227" i="64" s="1"/>
  <c r="K227" i="64" s="1"/>
  <c r="I226" i="64"/>
  <c r="J226" i="64" s="1"/>
  <c r="K226" i="64" s="1"/>
  <c r="I225" i="64"/>
  <c r="J225" i="64" s="1"/>
  <c r="K225" i="64" s="1"/>
  <c r="I224" i="64"/>
  <c r="J224" i="64" s="1"/>
  <c r="K224" i="64" s="1"/>
  <c r="I223" i="64"/>
  <c r="J223" i="64" s="1"/>
  <c r="K223" i="64" s="1"/>
  <c r="I222" i="64"/>
  <c r="J222" i="64" s="1"/>
  <c r="K222" i="64" s="1"/>
  <c r="L222" i="64"/>
  <c r="I221" i="64"/>
  <c r="J221" i="64" s="1"/>
  <c r="K221" i="64" s="1"/>
  <c r="I220" i="64"/>
  <c r="J220" i="64" s="1"/>
  <c r="I219" i="64"/>
  <c r="J219" i="64" s="1"/>
  <c r="K219" i="64" s="1"/>
  <c r="I218" i="64"/>
  <c r="J218" i="64" s="1"/>
  <c r="K218" i="64" s="1"/>
  <c r="L218" i="64"/>
  <c r="I217" i="64"/>
  <c r="J217" i="64" s="1"/>
  <c r="K217" i="64" s="1"/>
  <c r="I216" i="64"/>
  <c r="J216" i="64" s="1"/>
  <c r="K216" i="64" s="1"/>
  <c r="I215" i="64"/>
  <c r="J215" i="64" s="1"/>
  <c r="K215" i="64" s="1"/>
  <c r="I214" i="64"/>
  <c r="J214" i="64" s="1"/>
  <c r="K214" i="64" s="1"/>
  <c r="I213" i="64"/>
  <c r="J213" i="64" s="1"/>
  <c r="K213" i="64" s="1"/>
  <c r="I212" i="64"/>
  <c r="J212" i="64" s="1"/>
  <c r="K212" i="64" s="1"/>
  <c r="I211" i="64"/>
  <c r="J211" i="64" s="1"/>
  <c r="K211" i="64" s="1"/>
  <c r="L211" i="64"/>
  <c r="I210" i="64"/>
  <c r="J210" i="64" s="1"/>
  <c r="K210" i="64" s="1"/>
  <c r="L210" i="64" s="1"/>
  <c r="I209" i="64"/>
  <c r="J209" i="64" s="1"/>
  <c r="K209" i="64" s="1"/>
  <c r="I208" i="64"/>
  <c r="J208" i="64" s="1"/>
  <c r="K208" i="64" s="1"/>
  <c r="I207" i="64"/>
  <c r="J207" i="64" s="1"/>
  <c r="K207" i="64" s="1"/>
  <c r="L207" i="64" s="1"/>
  <c r="I205" i="64"/>
  <c r="J205" i="64" s="1"/>
  <c r="K205" i="64" s="1"/>
  <c r="I204" i="64"/>
  <c r="J204" i="64" s="1"/>
  <c r="K204" i="64" s="1"/>
  <c r="L204" i="64"/>
  <c r="I203" i="64"/>
  <c r="J203" i="64" s="1"/>
  <c r="K203" i="64" s="1"/>
  <c r="I202" i="64"/>
  <c r="J202" i="64" s="1"/>
  <c r="K202" i="64" s="1"/>
  <c r="I201" i="64"/>
  <c r="J201" i="64" s="1"/>
  <c r="K201" i="64" s="1"/>
  <c r="I200" i="64"/>
  <c r="J200" i="64" s="1"/>
  <c r="K200" i="64" s="1"/>
  <c r="I199" i="64"/>
  <c r="J199" i="64" s="1"/>
  <c r="I198" i="64"/>
  <c r="J198" i="64" s="1"/>
  <c r="K198" i="64" s="1"/>
  <c r="I197" i="64"/>
  <c r="J197" i="64" s="1"/>
  <c r="K197" i="64" s="1"/>
  <c r="I196" i="64"/>
  <c r="J196" i="64" s="1"/>
  <c r="K196" i="64" s="1"/>
  <c r="I195" i="64"/>
  <c r="J195" i="64" s="1"/>
  <c r="K195" i="64" s="1"/>
  <c r="I194" i="64"/>
  <c r="J194" i="64" s="1"/>
  <c r="K194" i="64" s="1"/>
  <c r="I193" i="64"/>
  <c r="J193" i="64" s="1"/>
  <c r="K193" i="64" s="1"/>
  <c r="I192" i="64"/>
  <c r="J192" i="64" s="1"/>
  <c r="K192" i="64" s="1"/>
  <c r="I191" i="64"/>
  <c r="J191" i="64" s="1"/>
  <c r="K191" i="64" s="1"/>
  <c r="I190" i="64"/>
  <c r="J190" i="64" s="1"/>
  <c r="K190" i="64" s="1"/>
  <c r="I189" i="64"/>
  <c r="J189" i="64" s="1"/>
  <c r="K189" i="64" s="1"/>
  <c r="I188" i="64"/>
  <c r="J188" i="64" s="1"/>
  <c r="K188" i="64" s="1"/>
  <c r="I186" i="64"/>
  <c r="J186" i="64" s="1"/>
  <c r="K186" i="64" s="1"/>
  <c r="I185" i="64"/>
  <c r="J185" i="64" s="1"/>
  <c r="K185" i="64" s="1"/>
  <c r="I184" i="64"/>
  <c r="J184" i="64" s="1"/>
  <c r="K184" i="64" s="1"/>
  <c r="I183" i="64"/>
  <c r="J183" i="64" s="1"/>
  <c r="I182" i="64"/>
  <c r="J182" i="64" s="1"/>
  <c r="I181" i="64"/>
  <c r="J181" i="64" s="1"/>
  <c r="K181" i="64" s="1"/>
  <c r="I180" i="64"/>
  <c r="J180" i="64" s="1"/>
  <c r="K180" i="64" s="1"/>
  <c r="I179" i="64"/>
  <c r="J179" i="64" s="1"/>
  <c r="K179" i="64" s="1"/>
  <c r="I178" i="64"/>
  <c r="J178" i="64" s="1"/>
  <c r="K178" i="64" s="1"/>
  <c r="I177" i="64"/>
  <c r="J177" i="64" s="1"/>
  <c r="K177" i="64" s="1"/>
  <c r="I176" i="64"/>
  <c r="J176" i="64" s="1"/>
  <c r="K176" i="64" s="1"/>
  <c r="I175" i="64"/>
  <c r="J175" i="64" s="1"/>
  <c r="K175" i="64" s="1"/>
  <c r="I174" i="64"/>
  <c r="J174" i="64" s="1"/>
  <c r="K174" i="64" s="1"/>
  <c r="I173" i="64"/>
  <c r="J173" i="64" s="1"/>
  <c r="K173" i="64" s="1"/>
  <c r="I171" i="64"/>
  <c r="J171" i="64" s="1"/>
  <c r="K171" i="64" s="1"/>
  <c r="I170" i="64"/>
  <c r="J170" i="64" s="1"/>
  <c r="K170" i="64" s="1"/>
  <c r="I168" i="64"/>
  <c r="J168" i="64" s="1"/>
  <c r="K168" i="64" s="1"/>
  <c r="I167" i="64"/>
  <c r="J167" i="64" s="1"/>
  <c r="K167" i="64" s="1"/>
  <c r="I166" i="64"/>
  <c r="J166" i="64" s="1"/>
  <c r="K166" i="64" s="1"/>
  <c r="I165" i="64"/>
  <c r="J165" i="64" s="1"/>
  <c r="K165" i="64" s="1"/>
  <c r="I163" i="64"/>
  <c r="J163" i="64" s="1"/>
  <c r="K163" i="64" s="1"/>
  <c r="I162" i="64"/>
  <c r="J162" i="64" s="1"/>
  <c r="K162" i="64" s="1"/>
  <c r="I161" i="64"/>
  <c r="J161" i="64" s="1"/>
  <c r="K161" i="64" s="1"/>
  <c r="I160" i="64"/>
  <c r="J160" i="64" s="1"/>
  <c r="K160" i="64" s="1"/>
  <c r="I159" i="64"/>
  <c r="J159" i="64" s="1"/>
  <c r="K159" i="64" s="1"/>
  <c r="I158" i="64"/>
  <c r="J158" i="64" s="1"/>
  <c r="K158" i="64" s="1"/>
  <c r="I157" i="64"/>
  <c r="J157" i="64" s="1"/>
  <c r="K157" i="64" s="1"/>
  <c r="I156" i="64"/>
  <c r="J156" i="64" s="1"/>
  <c r="K156" i="64" s="1"/>
  <c r="I155" i="64"/>
  <c r="J155" i="64" s="1"/>
  <c r="K155" i="64" s="1"/>
  <c r="I154" i="64"/>
  <c r="J154" i="64" s="1"/>
  <c r="K154" i="64" s="1"/>
  <c r="I153" i="64"/>
  <c r="J153" i="64" s="1"/>
  <c r="K153" i="64" s="1"/>
  <c r="I152" i="64"/>
  <c r="J152" i="64" s="1"/>
  <c r="K152" i="64" s="1"/>
  <c r="I151" i="64"/>
  <c r="J151" i="64" s="1"/>
  <c r="K151" i="64" s="1"/>
  <c r="I150" i="64"/>
  <c r="J150" i="64" s="1"/>
  <c r="K150" i="64" s="1"/>
  <c r="I149" i="64"/>
  <c r="J149" i="64" s="1"/>
  <c r="K149" i="64" s="1"/>
  <c r="I148" i="64"/>
  <c r="J148" i="64" s="1"/>
  <c r="K148" i="64" s="1"/>
  <c r="I146" i="64"/>
  <c r="J146" i="64" s="1"/>
  <c r="K146" i="64" s="1"/>
  <c r="I145" i="64"/>
  <c r="J145" i="64" s="1"/>
  <c r="K145" i="64" s="1"/>
  <c r="I144" i="64"/>
  <c r="J144" i="64" s="1"/>
  <c r="K144" i="64" s="1"/>
  <c r="I141" i="64"/>
  <c r="J141" i="64" s="1"/>
  <c r="K141" i="64" s="1"/>
  <c r="I140" i="64"/>
  <c r="J140" i="64" s="1"/>
  <c r="K140" i="64" s="1"/>
  <c r="I139" i="64"/>
  <c r="J139" i="64" s="1"/>
  <c r="K139" i="64" s="1"/>
  <c r="I138" i="64"/>
  <c r="J138" i="64" s="1"/>
  <c r="K138" i="64" s="1"/>
  <c r="I137" i="64"/>
  <c r="J137" i="64" s="1"/>
  <c r="K137" i="64" s="1"/>
  <c r="I136" i="64"/>
  <c r="J136" i="64" s="1"/>
  <c r="K136" i="64" s="1"/>
  <c r="I135" i="64"/>
  <c r="J135" i="64" s="1"/>
  <c r="K135" i="64" s="1"/>
  <c r="I134" i="64"/>
  <c r="J134" i="64" s="1"/>
  <c r="K134" i="64" s="1"/>
  <c r="I133" i="64"/>
  <c r="J133" i="64" s="1"/>
  <c r="K133" i="64" s="1"/>
  <c r="I132" i="64"/>
  <c r="J132" i="64" s="1"/>
  <c r="K132" i="64" s="1"/>
  <c r="L132" i="64" s="1"/>
  <c r="I131" i="64"/>
  <c r="J131" i="64" s="1"/>
  <c r="K131" i="64" s="1"/>
  <c r="I130" i="64"/>
  <c r="J130" i="64" s="1"/>
  <c r="K130" i="64" s="1"/>
  <c r="I129" i="64"/>
  <c r="J129" i="64" s="1"/>
  <c r="K129" i="64" s="1"/>
  <c r="I126" i="64"/>
  <c r="J126" i="64" s="1"/>
  <c r="K126" i="64" s="1"/>
  <c r="I124" i="64"/>
  <c r="J124" i="64" s="1"/>
  <c r="K124" i="64" s="1"/>
  <c r="I123" i="64"/>
  <c r="J123" i="64" s="1"/>
  <c r="K123" i="64" s="1"/>
  <c r="I122" i="64"/>
  <c r="J122" i="64" s="1"/>
  <c r="K122" i="64" s="1"/>
  <c r="L122" i="64"/>
  <c r="I121" i="64"/>
  <c r="J121" i="64" s="1"/>
  <c r="K121" i="64" s="1"/>
  <c r="I120" i="64"/>
  <c r="J120" i="64" s="1"/>
  <c r="K120" i="64" s="1"/>
  <c r="I119" i="64"/>
  <c r="J119" i="64" s="1"/>
  <c r="K119" i="64" s="1"/>
  <c r="I118" i="64"/>
  <c r="J118" i="64" s="1"/>
  <c r="K118" i="64" s="1"/>
  <c r="I117" i="64"/>
  <c r="J117" i="64" s="1"/>
  <c r="K117" i="64" s="1"/>
  <c r="I116" i="64"/>
  <c r="J116" i="64" s="1"/>
  <c r="K116" i="64" s="1"/>
  <c r="I115" i="64"/>
  <c r="J115" i="64" s="1"/>
  <c r="K115" i="64" s="1"/>
  <c r="I114" i="64"/>
  <c r="J114" i="64" s="1"/>
  <c r="K114" i="64" s="1"/>
  <c r="I113" i="64"/>
  <c r="J113" i="64" s="1"/>
  <c r="K113" i="64" s="1"/>
  <c r="I112" i="64"/>
  <c r="J112" i="64" s="1"/>
  <c r="K112" i="64" s="1"/>
  <c r="I111" i="64"/>
  <c r="J111" i="64" s="1"/>
  <c r="K111" i="64" s="1"/>
  <c r="I110" i="64"/>
  <c r="J110" i="64" s="1"/>
  <c r="K110" i="64" s="1"/>
  <c r="I109" i="64"/>
  <c r="J109" i="64" s="1"/>
  <c r="K109" i="64" s="1"/>
  <c r="I108" i="64"/>
  <c r="J108" i="64" s="1"/>
  <c r="K108" i="64" s="1"/>
  <c r="I107" i="64"/>
  <c r="J107" i="64" s="1"/>
  <c r="K107" i="64" s="1"/>
  <c r="L107" i="64"/>
  <c r="I106" i="64"/>
  <c r="J106" i="64" s="1"/>
  <c r="K106" i="64" s="1"/>
  <c r="I105" i="64"/>
  <c r="J105" i="64" s="1"/>
  <c r="K105" i="64" s="1"/>
  <c r="I104" i="64"/>
  <c r="J104" i="64" s="1"/>
  <c r="K104" i="64" s="1"/>
  <c r="I102" i="64"/>
  <c r="J102" i="64" s="1"/>
  <c r="K102" i="64" s="1"/>
  <c r="I100" i="64"/>
  <c r="J100" i="64" s="1"/>
  <c r="K100" i="64" s="1"/>
  <c r="I99" i="64"/>
  <c r="J99" i="64" s="1"/>
  <c r="K99" i="64" s="1"/>
  <c r="I98" i="64"/>
  <c r="J98" i="64" s="1"/>
  <c r="K98" i="64" s="1"/>
  <c r="I97" i="64"/>
  <c r="J97" i="64" s="1"/>
  <c r="K97" i="64" s="1"/>
  <c r="I96" i="64"/>
  <c r="J96" i="64" s="1"/>
  <c r="K96" i="64" s="1"/>
  <c r="I95" i="64"/>
  <c r="J95" i="64" s="1"/>
  <c r="K95" i="64" s="1"/>
  <c r="I94" i="64"/>
  <c r="J94" i="64" s="1"/>
  <c r="K94" i="64" s="1"/>
  <c r="I93" i="64"/>
  <c r="J93" i="64" s="1"/>
  <c r="I92" i="64"/>
  <c r="J92" i="64" s="1"/>
  <c r="K92" i="64" s="1"/>
  <c r="I90" i="64"/>
  <c r="J90" i="64" s="1"/>
  <c r="K90" i="64" s="1"/>
  <c r="I89" i="64"/>
  <c r="J89" i="64" s="1"/>
  <c r="K89" i="64" s="1"/>
  <c r="I87" i="64"/>
  <c r="J87" i="64" s="1"/>
  <c r="K87" i="64" s="1"/>
  <c r="I86" i="64"/>
  <c r="J86" i="64" s="1"/>
  <c r="K86" i="64" s="1"/>
  <c r="I85" i="64"/>
  <c r="J85" i="64" s="1"/>
  <c r="K85" i="64" s="1"/>
  <c r="I84" i="64"/>
  <c r="J84" i="64" s="1"/>
  <c r="K84" i="64" s="1"/>
  <c r="I83" i="64"/>
  <c r="J83" i="64" s="1"/>
  <c r="K83" i="64" s="1"/>
  <c r="I80" i="64"/>
  <c r="J80" i="64" s="1"/>
  <c r="K80" i="64" s="1"/>
  <c r="I79" i="64"/>
  <c r="J79" i="64" s="1"/>
  <c r="K79" i="64" s="1"/>
  <c r="I78" i="64"/>
  <c r="J78" i="64" s="1"/>
  <c r="K78" i="64" s="1"/>
  <c r="I77" i="64"/>
  <c r="J77" i="64" s="1"/>
  <c r="K77" i="64" s="1"/>
  <c r="I76" i="64"/>
  <c r="J76" i="64" s="1"/>
  <c r="K76" i="64" s="1"/>
  <c r="I74" i="64"/>
  <c r="J74" i="64" s="1"/>
  <c r="K74" i="64" s="1"/>
  <c r="I73" i="64"/>
  <c r="J73" i="64" s="1"/>
  <c r="K73" i="64" s="1"/>
  <c r="I72" i="64"/>
  <c r="J72" i="64" s="1"/>
  <c r="K72" i="64" s="1"/>
  <c r="I70" i="64"/>
  <c r="J70" i="64" s="1"/>
  <c r="K70" i="64" s="1"/>
  <c r="I69" i="64"/>
  <c r="J69" i="64" s="1"/>
  <c r="K69" i="64" s="1"/>
  <c r="I68" i="64"/>
  <c r="J68" i="64" s="1"/>
  <c r="K68" i="64" s="1"/>
  <c r="I67" i="64"/>
  <c r="J67" i="64" s="1"/>
  <c r="K67" i="64" s="1"/>
  <c r="I66" i="64"/>
  <c r="J66" i="64" s="1"/>
  <c r="I65" i="64"/>
  <c r="J65" i="64" s="1"/>
  <c r="K65" i="64" s="1"/>
  <c r="I64" i="64"/>
  <c r="J64" i="64" s="1"/>
  <c r="K64" i="64" s="1"/>
  <c r="I63" i="64"/>
  <c r="J63" i="64" s="1"/>
  <c r="K63" i="64" s="1"/>
  <c r="I62" i="64"/>
  <c r="J62" i="64" s="1"/>
  <c r="K62" i="64" s="1"/>
  <c r="I60" i="64"/>
  <c r="J60" i="64" s="1"/>
  <c r="I59" i="64"/>
  <c r="J59" i="64" s="1"/>
  <c r="K59" i="64" s="1"/>
  <c r="I58" i="64"/>
  <c r="J58" i="64" s="1"/>
  <c r="I57" i="64"/>
  <c r="J57" i="64" s="1"/>
  <c r="K57" i="64" s="1"/>
  <c r="I56" i="64"/>
  <c r="J56" i="64" s="1"/>
  <c r="K56" i="64" s="1"/>
  <c r="I54" i="64"/>
  <c r="J54" i="64" s="1"/>
  <c r="K54" i="64" s="1"/>
  <c r="I53" i="64"/>
  <c r="J53" i="64" s="1"/>
  <c r="K53" i="64" s="1"/>
  <c r="I51" i="64"/>
  <c r="J51" i="64" s="1"/>
  <c r="K51" i="64" s="1"/>
  <c r="I50" i="64"/>
  <c r="J50" i="64" s="1"/>
  <c r="K50" i="64" s="1"/>
  <c r="I49" i="64"/>
  <c r="J49" i="64" s="1"/>
  <c r="K49" i="64" s="1"/>
  <c r="I47" i="64"/>
  <c r="J47" i="64" s="1"/>
  <c r="K47" i="64" s="1"/>
  <c r="I46" i="64"/>
  <c r="J46" i="64" s="1"/>
  <c r="K46" i="64" s="1"/>
  <c r="I44" i="64"/>
  <c r="J44" i="64" s="1"/>
  <c r="K44" i="64" s="1"/>
  <c r="I43" i="64"/>
  <c r="J43" i="64" s="1"/>
  <c r="K43" i="64" s="1"/>
  <c r="I42" i="64"/>
  <c r="J42" i="64" s="1"/>
  <c r="K42" i="64" s="1"/>
  <c r="I41" i="64"/>
  <c r="J41" i="64" s="1"/>
  <c r="K41" i="64" s="1"/>
  <c r="I40" i="64"/>
  <c r="J40" i="64" s="1"/>
  <c r="K40" i="64" s="1"/>
  <c r="I39" i="64"/>
  <c r="J39" i="64" s="1"/>
  <c r="K39" i="64" s="1"/>
  <c r="I38" i="64"/>
  <c r="J38" i="64" s="1"/>
  <c r="K38" i="64" s="1"/>
  <c r="I37" i="64"/>
  <c r="J37" i="64" s="1"/>
  <c r="K37" i="64" s="1"/>
  <c r="L37" i="64" s="1"/>
  <c r="I36" i="64"/>
  <c r="J36" i="64" s="1"/>
  <c r="K36" i="64" s="1"/>
  <c r="I35" i="64"/>
  <c r="J35" i="64" s="1"/>
  <c r="K35" i="64" s="1"/>
  <c r="I34" i="64"/>
  <c r="J34" i="64" s="1"/>
  <c r="K34" i="64" s="1"/>
  <c r="I33" i="64"/>
  <c r="J33" i="64" s="1"/>
  <c r="K33" i="64" s="1"/>
  <c r="I32" i="64"/>
  <c r="J32" i="64" s="1"/>
  <c r="K32" i="64" s="1"/>
  <c r="I31" i="64"/>
  <c r="J31" i="64" s="1"/>
  <c r="K31" i="64" s="1"/>
  <c r="I30" i="64"/>
  <c r="J30" i="64" s="1"/>
  <c r="K30" i="64" s="1"/>
  <c r="I29" i="64"/>
  <c r="J29" i="64" s="1"/>
  <c r="K29" i="64" s="1"/>
  <c r="I28" i="64"/>
  <c r="J28" i="64" s="1"/>
  <c r="K28" i="64" s="1"/>
  <c r="I27" i="64"/>
  <c r="J27" i="64" s="1"/>
  <c r="I24" i="64"/>
  <c r="J24" i="64" s="1"/>
  <c r="K24" i="64" s="1"/>
  <c r="I23" i="64"/>
  <c r="J23" i="64" s="1"/>
  <c r="K23" i="64" s="1"/>
  <c r="I22" i="64"/>
  <c r="J22" i="64" s="1"/>
  <c r="K22" i="64" s="1"/>
  <c r="I21" i="64"/>
  <c r="J21" i="64" s="1"/>
  <c r="K21" i="64" s="1"/>
  <c r="L21" i="64" s="1"/>
  <c r="I19" i="64"/>
  <c r="J19" i="64" s="1"/>
  <c r="K19" i="64" s="1"/>
  <c r="I18" i="64"/>
  <c r="J18" i="64" s="1"/>
  <c r="K18" i="64" s="1"/>
  <c r="I17" i="64"/>
  <c r="J17" i="64" s="1"/>
  <c r="K17" i="64" s="1"/>
  <c r="L17" i="64"/>
  <c r="I16" i="64"/>
  <c r="J16" i="64" s="1"/>
  <c r="K16" i="64" s="1"/>
  <c r="I15" i="64"/>
  <c r="J15" i="64" s="1"/>
  <c r="K15" i="64" s="1"/>
  <c r="I14" i="64"/>
  <c r="J14" i="64" s="1"/>
  <c r="K14" i="64" s="1"/>
  <c r="I13" i="64"/>
  <c r="J13" i="64" s="1"/>
  <c r="K13" i="64" s="1"/>
  <c r="L13" i="64"/>
  <c r="I12" i="64"/>
  <c r="J12" i="64" s="1"/>
  <c r="K12" i="64" s="1"/>
  <c r="I11" i="64"/>
  <c r="J11" i="64" s="1"/>
  <c r="K11" i="64" s="1"/>
  <c r="I10" i="64"/>
  <c r="J10" i="64" s="1"/>
  <c r="K10" i="64" s="1"/>
  <c r="I9" i="64"/>
  <c r="J9" i="64" s="1"/>
  <c r="K9" i="64" s="1"/>
  <c r="I8" i="64"/>
  <c r="J8" i="64" s="1"/>
  <c r="K8" i="64" s="1"/>
  <c r="I7" i="64"/>
  <c r="J7" i="64" s="1"/>
  <c r="K7" i="64" s="1"/>
  <c r="I6" i="64"/>
  <c r="J6" i="64" s="1"/>
  <c r="K6" i="64" s="1"/>
  <c r="I5" i="64"/>
  <c r="J5" i="64" s="1"/>
  <c r="K5" i="64" s="1"/>
  <c r="I4" i="64"/>
  <c r="J4" i="64" s="1"/>
  <c r="K4" i="64" s="1"/>
  <c r="I3" i="64"/>
  <c r="J3" i="64" s="1"/>
  <c r="K3" i="64" s="1"/>
  <c r="L2722" i="64"/>
  <c r="L2102" i="64"/>
  <c r="I2055" i="64"/>
  <c r="J2055" i="64" s="1"/>
  <c r="K2055" i="64" s="1"/>
  <c r="L1072" i="64"/>
  <c r="L1061" i="64"/>
  <c r="L946" i="64"/>
  <c r="L779" i="64"/>
  <c r="L571" i="64"/>
  <c r="B3" i="5"/>
  <c r="K1040" i="64" l="1"/>
  <c r="L1040" i="64" s="1"/>
  <c r="L1871" i="64"/>
  <c r="K1871" i="64"/>
  <c r="K2195" i="64"/>
  <c r="L2195" i="64" s="1"/>
  <c r="K2750" i="64"/>
  <c r="L2750" i="64" s="1"/>
  <c r="K406" i="64"/>
  <c r="L406" i="64" s="1"/>
  <c r="K504" i="64"/>
  <c r="L504" i="64" s="1"/>
  <c r="K1075" i="64"/>
  <c r="L1075" i="64" s="1"/>
  <c r="K282" i="64"/>
  <c r="L282" i="64" s="1"/>
  <c r="K689" i="64"/>
  <c r="L689" i="64" s="1"/>
  <c r="L856" i="64"/>
  <c r="K856" i="64"/>
  <c r="K1057" i="64"/>
  <c r="L1057" i="64" s="1"/>
  <c r="K1261" i="64"/>
  <c r="L1261" i="64" s="1"/>
  <c r="K1498" i="64"/>
  <c r="L1498" i="64" s="1"/>
  <c r="K1614" i="64"/>
  <c r="L1614" i="64" s="1"/>
  <c r="L1702" i="64"/>
  <c r="K1767" i="64"/>
  <c r="L1767" i="64" s="1"/>
  <c r="L1799" i="64"/>
  <c r="K1799" i="64"/>
  <c r="L2402" i="64"/>
  <c r="K2402" i="64"/>
  <c r="K2569" i="64"/>
  <c r="L2569" i="64" s="1"/>
  <c r="K183" i="64"/>
  <c r="L183" i="64" s="1"/>
  <c r="K353" i="64"/>
  <c r="L353" i="64" s="1"/>
  <c r="K543" i="64"/>
  <c r="L543" i="64" s="1"/>
  <c r="K58" i="64"/>
  <c r="L58" i="64" s="1"/>
  <c r="K524" i="64"/>
  <c r="L524" i="64" s="1"/>
  <c r="L586" i="64"/>
  <c r="K586" i="64"/>
  <c r="K659" i="64"/>
  <c r="L659" i="64" s="1"/>
  <c r="K1004" i="64"/>
  <c r="L1004" i="64" s="1"/>
  <c r="K1189" i="64"/>
  <c r="L1189" i="64" s="1"/>
  <c r="K1547" i="64"/>
  <c r="L1547" i="64" s="1"/>
  <c r="K1580" i="64"/>
  <c r="L1580" i="64" s="1"/>
  <c r="K1651" i="64"/>
  <c r="L1651" i="64" s="1"/>
  <c r="K1836" i="64"/>
  <c r="L1836" i="64" s="1"/>
  <c r="L2012" i="64"/>
  <c r="K2012" i="64"/>
  <c r="K2419" i="64"/>
  <c r="L2419" i="64" s="1"/>
  <c r="K1325" i="64"/>
  <c r="L1325" i="64" s="1"/>
  <c r="L1653" i="64"/>
  <c r="K1653" i="64"/>
  <c r="L1769" i="64"/>
  <c r="K1769" i="64"/>
  <c r="K1943" i="64"/>
  <c r="L1943" i="64" s="1"/>
  <c r="L1963" i="64"/>
  <c r="K1963" i="64"/>
  <c r="L2147" i="64"/>
  <c r="K2147" i="64"/>
  <c r="L2626" i="64"/>
  <c r="K2700" i="64"/>
  <c r="L2700" i="64" s="1"/>
  <c r="K2504" i="64"/>
  <c r="L2504" i="64" s="1"/>
  <c r="K757" i="64"/>
  <c r="L757" i="64" s="1"/>
  <c r="K1310" i="64"/>
  <c r="L1310" i="64" s="1"/>
  <c r="K285" i="64"/>
  <c r="L285" i="64" s="1"/>
  <c r="K439" i="64"/>
  <c r="L439" i="64" s="1"/>
  <c r="L642" i="64"/>
  <c r="K642" i="64"/>
  <c r="K723" i="64"/>
  <c r="L723" i="64" s="1"/>
  <c r="K810" i="64"/>
  <c r="L810" i="64" s="1"/>
  <c r="K911" i="64"/>
  <c r="L911" i="64" s="1"/>
  <c r="K1311" i="64"/>
  <c r="L1311" i="64" s="1"/>
  <c r="K1483" i="64"/>
  <c r="L1483" i="64" s="1"/>
  <c r="K1532" i="64"/>
  <c r="L1532" i="64" s="1"/>
  <c r="K1565" i="64"/>
  <c r="L1565" i="64" s="1"/>
  <c r="L1618" i="64"/>
  <c r="K1618" i="64"/>
  <c r="K1964" i="64"/>
  <c r="L1964" i="64" s="1"/>
  <c r="L2148" i="64"/>
  <c r="K2148" i="64"/>
  <c r="L2555" i="64"/>
  <c r="K2737" i="64"/>
  <c r="L2737" i="64" s="1"/>
  <c r="L2913" i="64"/>
  <c r="L547" i="64"/>
  <c r="K547" i="64"/>
  <c r="K858" i="64"/>
  <c r="L858" i="64" s="1"/>
  <c r="L378" i="64"/>
  <c r="K378" i="64"/>
  <c r="L528" i="64"/>
  <c r="K528" i="64"/>
  <c r="L607" i="64"/>
  <c r="K607" i="64"/>
  <c r="L777" i="64"/>
  <c r="K777" i="64"/>
  <c r="L877" i="64"/>
  <c r="K877" i="64"/>
  <c r="K1080" i="64"/>
  <c r="L1080" i="64" s="1"/>
  <c r="L1157" i="64"/>
  <c r="K1157" i="64"/>
  <c r="K1266" i="64"/>
  <c r="L1266" i="64" s="1"/>
  <c r="K1708" i="64"/>
  <c r="L1708" i="64" s="1"/>
  <c r="L1876" i="64"/>
  <c r="K1876" i="64"/>
  <c r="L2352" i="64"/>
  <c r="K2472" i="64"/>
  <c r="L2472" i="64" s="1"/>
  <c r="K2522" i="64"/>
  <c r="L2522" i="64" s="1"/>
  <c r="L2610" i="64"/>
  <c r="K2873" i="64"/>
  <c r="L2873" i="64" s="1"/>
  <c r="K1702" i="64"/>
  <c r="K27" i="64"/>
  <c r="L27" i="64" s="1"/>
  <c r="L379" i="64"/>
  <c r="K379" i="64"/>
  <c r="L478" i="64"/>
  <c r="K478" i="64"/>
  <c r="L1176" i="64"/>
  <c r="K1176" i="64"/>
  <c r="L1232" i="64"/>
  <c r="K1232" i="64"/>
  <c r="K1346" i="64"/>
  <c r="L1346" i="64" s="1"/>
  <c r="L1470" i="64"/>
  <c r="K1470" i="64"/>
  <c r="K2150" i="64"/>
  <c r="L2150" i="64" s="1"/>
  <c r="L2592" i="64"/>
  <c r="L2874" i="64"/>
  <c r="K2874" i="64"/>
  <c r="L1342" i="64"/>
  <c r="K1342" i="64"/>
  <c r="L60" i="64"/>
  <c r="K60" i="64"/>
  <c r="L417" i="64"/>
  <c r="K417" i="64"/>
  <c r="K511" i="64"/>
  <c r="L511" i="64" s="1"/>
  <c r="L664" i="64"/>
  <c r="K664" i="64"/>
  <c r="K743" i="64"/>
  <c r="L743" i="64" s="1"/>
  <c r="K1268" i="64"/>
  <c r="L1268" i="64" s="1"/>
  <c r="K1347" i="64"/>
  <c r="L1347" i="64" s="1"/>
  <c r="L1363" i="64"/>
  <c r="K1363" i="64"/>
  <c r="L1674" i="64"/>
  <c r="K1674" i="64"/>
  <c r="L1739" i="64"/>
  <c r="K1739" i="64"/>
  <c r="K1861" i="64"/>
  <c r="L1861" i="64" s="1"/>
  <c r="L2051" i="64"/>
  <c r="K2841" i="64"/>
  <c r="L2841" i="64" s="1"/>
  <c r="L2902" i="64"/>
  <c r="K2502" i="64"/>
  <c r="L2502" i="64" s="1"/>
  <c r="K2352" i="64"/>
  <c r="K2541" i="64"/>
  <c r="L2541" i="64" s="1"/>
  <c r="K2727" i="64"/>
  <c r="L2727" i="64" s="1"/>
  <c r="L1116" i="64"/>
  <c r="K1116" i="64"/>
  <c r="K1315" i="64"/>
  <c r="L1315" i="64" s="1"/>
  <c r="L237" i="64"/>
  <c r="K237" i="64"/>
  <c r="K310" i="64"/>
  <c r="L310" i="64" s="1"/>
  <c r="L1180" i="64"/>
  <c r="K1180" i="64"/>
  <c r="K1219" i="64"/>
  <c r="L1219" i="64" s="1"/>
  <c r="L1473" i="64"/>
  <c r="K1473" i="64"/>
  <c r="L1570" i="64"/>
  <c r="K1570" i="64"/>
  <c r="L1863" i="64"/>
  <c r="K1914" i="64"/>
  <c r="L1914" i="64" s="1"/>
  <c r="L2019" i="64"/>
  <c r="L2339" i="64"/>
  <c r="K2339" i="64"/>
  <c r="L2561" i="64"/>
  <c r="L2578" i="64"/>
  <c r="L2650" i="64"/>
  <c r="L2844" i="64"/>
  <c r="K1863" i="64"/>
  <c r="K2837" i="64"/>
  <c r="L2837" i="64" s="1"/>
  <c r="K2754" i="64"/>
  <c r="L2754" i="64" s="1"/>
  <c r="K66" i="64"/>
  <c r="L66" i="64" s="1"/>
  <c r="K347" i="64"/>
  <c r="L347" i="64" s="1"/>
  <c r="K465" i="64"/>
  <c r="L465" i="64" s="1"/>
  <c r="K714" i="64"/>
  <c r="L714" i="64" s="1"/>
  <c r="K800" i="64"/>
  <c r="L800" i="64" s="1"/>
  <c r="K849" i="64"/>
  <c r="L849" i="64" s="1"/>
  <c r="K1317" i="64"/>
  <c r="L1317" i="64" s="1"/>
  <c r="K1331" i="64"/>
  <c r="L1331" i="64" s="1"/>
  <c r="K1607" i="64"/>
  <c r="L1607" i="64" s="1"/>
  <c r="L1742" i="64"/>
  <c r="L1793" i="64"/>
  <c r="K1793" i="64"/>
  <c r="K1864" i="64"/>
  <c r="L1864" i="64" s="1"/>
  <c r="L1951" i="64"/>
  <c r="L2004" i="64"/>
  <c r="K2089" i="64"/>
  <c r="L2089" i="64" s="1"/>
  <c r="K1564" i="64"/>
  <c r="L1564" i="64" s="1"/>
  <c r="K254" i="64"/>
  <c r="L254" i="64" s="1"/>
  <c r="K972" i="64"/>
  <c r="L972" i="64" s="1"/>
  <c r="K1879" i="64"/>
  <c r="L1879" i="64" s="1"/>
  <c r="K616" i="64"/>
  <c r="L616" i="64" s="1"/>
  <c r="K633" i="64"/>
  <c r="L633" i="64" s="1"/>
  <c r="K649" i="64"/>
  <c r="L649" i="64" s="1"/>
  <c r="K699" i="64"/>
  <c r="L699" i="64" s="1"/>
  <c r="K766" i="64"/>
  <c r="L766" i="64" s="1"/>
  <c r="K833" i="64"/>
  <c r="L833" i="64" s="1"/>
  <c r="L900" i="64"/>
  <c r="K900" i="64"/>
  <c r="L919" i="64"/>
  <c r="K919" i="64"/>
  <c r="L1119" i="64"/>
  <c r="K1119" i="64"/>
  <c r="K1368" i="64"/>
  <c r="L1368" i="64" s="1"/>
  <c r="K1538" i="64"/>
  <c r="L1538" i="64" s="1"/>
  <c r="K1608" i="64"/>
  <c r="L1608" i="64" s="1"/>
  <c r="K1811" i="64"/>
  <c r="L1811" i="64" s="1"/>
  <c r="K1828" i="64"/>
  <c r="L1828" i="64" s="1"/>
  <c r="K1897" i="64"/>
  <c r="L1897" i="64" s="1"/>
  <c r="K1916" i="64"/>
  <c r="L1916" i="64" s="1"/>
  <c r="K2005" i="64"/>
  <c r="L2005" i="64" s="1"/>
  <c r="K2021" i="64"/>
  <c r="L2021" i="64" s="1"/>
  <c r="K2137" i="64"/>
  <c r="L2137" i="64" s="1"/>
  <c r="L2155" i="64"/>
  <c r="L2563" i="64"/>
  <c r="L2598" i="64"/>
  <c r="L2616" i="64"/>
  <c r="K2616" i="64"/>
  <c r="L2654" i="64"/>
  <c r="K2654" i="64"/>
  <c r="L2744" i="64"/>
  <c r="K2796" i="64"/>
  <c r="L2796" i="64" s="1"/>
  <c r="K2630" i="64"/>
  <c r="L2630" i="64" s="1"/>
  <c r="K2785" i="64"/>
  <c r="L2785" i="64" s="1"/>
  <c r="K2859" i="64"/>
  <c r="L2859" i="64" s="1"/>
  <c r="K1273" i="64"/>
  <c r="L1273" i="64" s="1"/>
  <c r="K381" i="64"/>
  <c r="L381" i="64" s="1"/>
  <c r="K1136" i="64"/>
  <c r="L1136" i="64" s="1"/>
  <c r="L1894" i="64"/>
  <c r="K2086" i="64"/>
  <c r="L2086" i="64" s="1"/>
  <c r="K242" i="64"/>
  <c r="L242" i="64" s="1"/>
  <c r="K447" i="64"/>
  <c r="L447" i="64" s="1"/>
  <c r="K617" i="64"/>
  <c r="L617" i="64" s="1"/>
  <c r="K785" i="64"/>
  <c r="L785" i="64" s="1"/>
  <c r="K1103" i="64"/>
  <c r="L1103" i="64" s="1"/>
  <c r="K1183" i="64"/>
  <c r="L1183" i="64" s="1"/>
  <c r="K1203" i="64"/>
  <c r="L1203" i="64" s="1"/>
  <c r="K1353" i="64"/>
  <c r="L1353" i="64" s="1"/>
  <c r="L1557" i="64"/>
  <c r="L1917" i="64"/>
  <c r="K1917" i="64"/>
  <c r="L2006" i="64"/>
  <c r="K2006" i="64"/>
  <c r="K2107" i="64"/>
  <c r="L2107" i="64" s="1"/>
  <c r="L2618" i="64"/>
  <c r="L2879" i="64"/>
  <c r="K2906" i="64"/>
  <c r="L2906" i="64" s="1"/>
  <c r="K2666" i="64"/>
  <c r="L2666" i="64" s="1"/>
  <c r="K2887" i="64"/>
  <c r="L2887" i="64" s="1"/>
  <c r="K1190" i="64"/>
  <c r="L1190" i="64" s="1"/>
  <c r="K220" i="64"/>
  <c r="L220" i="64" s="1"/>
  <c r="L995" i="64"/>
  <c r="K995" i="64"/>
  <c r="L1184" i="64"/>
  <c r="K1184" i="64"/>
  <c r="K1335" i="64"/>
  <c r="L1335" i="64" s="1"/>
  <c r="L1405" i="64"/>
  <c r="K1405" i="64"/>
  <c r="K1509" i="64"/>
  <c r="L1509" i="64" s="1"/>
  <c r="L1594" i="64"/>
  <c r="K1594" i="64"/>
  <c r="L1729" i="64"/>
  <c r="K2007" i="64"/>
  <c r="L2007" i="64" s="1"/>
  <c r="L2209" i="64"/>
  <c r="L2261" i="64"/>
  <c r="K2261" i="64"/>
  <c r="L2531" i="64"/>
  <c r="K2781" i="64"/>
  <c r="L2781" i="64" s="1"/>
  <c r="K866" i="64"/>
  <c r="L866" i="64" s="1"/>
  <c r="K803" i="64"/>
  <c r="L803" i="64" s="1"/>
  <c r="K296" i="64"/>
  <c r="L296" i="64" s="1"/>
  <c r="K702" i="64"/>
  <c r="L702" i="64" s="1"/>
  <c r="L1576" i="64"/>
  <c r="L1958" i="64"/>
  <c r="K1958" i="64"/>
  <c r="L1993" i="64"/>
  <c r="K2008" i="64"/>
  <c r="L2008" i="64" s="1"/>
  <c r="K2024" i="64"/>
  <c r="L2024" i="64" s="1"/>
  <c r="K2363" i="64"/>
  <c r="L2363" i="64" s="1"/>
  <c r="K2382" i="64"/>
  <c r="L2382" i="64" s="1"/>
  <c r="L2800" i="64"/>
  <c r="L2832" i="64"/>
  <c r="L2851" i="64"/>
  <c r="K2052" i="64"/>
  <c r="L2052" i="64" s="1"/>
  <c r="K2595" i="64"/>
  <c r="L2595" i="64" s="1"/>
  <c r="L2392" i="64"/>
  <c r="K485" i="64"/>
  <c r="L485" i="64" s="1"/>
  <c r="K93" i="64"/>
  <c r="L93" i="64" s="1"/>
  <c r="K182" i="64"/>
  <c r="L182" i="64" s="1"/>
  <c r="K199" i="64"/>
  <c r="L199" i="64" s="1"/>
  <c r="K245" i="64"/>
  <c r="L245" i="64" s="1"/>
  <c r="K429" i="64"/>
  <c r="L429" i="64" s="1"/>
  <c r="K519" i="64"/>
  <c r="L519" i="64" s="1"/>
  <c r="K1291" i="64"/>
  <c r="L1291" i="64" s="1"/>
  <c r="K1306" i="64"/>
  <c r="L1306" i="64" s="1"/>
  <c r="K1337" i="64"/>
  <c r="L1337" i="64" s="1"/>
  <c r="K1577" i="64"/>
  <c r="L1577" i="64" s="1"/>
  <c r="K1885" i="64"/>
  <c r="L1885" i="64" s="1"/>
  <c r="K1900" i="64"/>
  <c r="L1900" i="64" s="1"/>
  <c r="L2094" i="64"/>
  <c r="L2159" i="64"/>
  <c r="L2679" i="64"/>
  <c r="L2882" i="64"/>
  <c r="K2909" i="64"/>
  <c r="L2909" i="64" s="1"/>
  <c r="K2618" i="64"/>
  <c r="K2899" i="64"/>
  <c r="L2899" i="64" s="1"/>
  <c r="K2047" i="64"/>
  <c r="L2047" i="64" s="1"/>
  <c r="K2030" i="64"/>
  <c r="L2030" i="64" s="1"/>
  <c r="K2264" i="64"/>
  <c r="L2264" i="64" s="1"/>
  <c r="L510" i="64"/>
  <c r="L706" i="64"/>
  <c r="L845" i="64"/>
  <c r="L865" i="64"/>
  <c r="L949" i="64"/>
  <c r="L1039" i="64"/>
  <c r="L1118" i="64"/>
  <c r="L1127" i="64"/>
  <c r="L1159" i="64"/>
  <c r="L1182" i="64"/>
  <c r="L1188" i="64"/>
  <c r="L1229" i="64"/>
  <c r="L1282" i="64"/>
  <c r="L1309" i="64"/>
  <c r="L1349" i="64"/>
  <c r="L1508" i="64"/>
  <c r="L1516" i="64"/>
  <c r="L1531" i="64"/>
  <c r="L1612" i="64"/>
  <c r="L1655" i="64"/>
  <c r="L1672" i="64"/>
  <c r="L1831" i="64"/>
  <c r="L1857" i="64"/>
  <c r="L1883" i="64"/>
  <c r="L1912" i="64"/>
  <c r="L1919" i="64"/>
  <c r="L1982" i="64"/>
  <c r="L1990" i="64"/>
  <c r="L2010" i="64"/>
  <c r="L2017" i="64"/>
  <c r="L2054" i="64"/>
  <c r="L2093" i="64"/>
  <c r="L2506" i="64"/>
  <c r="L2520" i="64"/>
  <c r="L2581" i="64"/>
  <c r="L2620" i="64"/>
  <c r="L2771" i="64"/>
  <c r="L2777" i="64"/>
  <c r="L2791" i="64"/>
  <c r="L2798" i="64"/>
  <c r="L2820" i="64"/>
  <c r="L2828" i="64"/>
  <c r="L2834" i="64"/>
  <c r="L2850" i="64"/>
  <c r="L2876" i="64"/>
  <c r="L2905" i="64"/>
  <c r="L110" i="64"/>
  <c r="L135" i="64"/>
  <c r="L168" i="64"/>
  <c r="L234" i="64"/>
  <c r="L243" i="64"/>
  <c r="L249" i="64"/>
  <c r="L257" i="64"/>
  <c r="L275" i="64"/>
  <c r="L409" i="64"/>
  <c r="L434" i="64"/>
  <c r="L443" i="64"/>
  <c r="L454" i="64"/>
  <c r="L568" i="64"/>
  <c r="L707" i="64"/>
  <c r="L778" i="64"/>
  <c r="L859" i="64"/>
  <c r="L1023" i="64"/>
  <c r="L1238" i="64"/>
  <c r="L1262" i="64"/>
  <c r="L1303" i="64"/>
  <c r="L1322" i="64"/>
  <c r="L1446" i="64"/>
  <c r="L1555" i="64"/>
  <c r="L1581" i="64"/>
  <c r="L1687" i="64"/>
  <c r="L1740" i="64"/>
  <c r="L1754" i="64"/>
  <c r="L1770" i="64"/>
  <c r="L1825" i="64"/>
  <c r="L1944" i="64"/>
  <c r="L2101" i="64"/>
  <c r="L2108" i="64"/>
  <c r="L2187" i="64"/>
  <c r="L2253" i="64"/>
  <c r="L2364" i="64"/>
  <c r="L2388" i="64"/>
  <c r="L2542" i="64"/>
  <c r="L2614" i="64"/>
  <c r="L2647" i="64"/>
  <c r="L2655" i="64"/>
  <c r="L2674" i="64"/>
  <c r="L2747" i="64"/>
  <c r="L2814" i="64"/>
  <c r="L2888" i="64"/>
  <c r="L2900" i="64"/>
  <c r="L654" i="64"/>
  <c r="L670" i="64"/>
  <c r="L737" i="64"/>
  <c r="L1600" i="64"/>
  <c r="L1922" i="64"/>
  <c r="L1930" i="64"/>
  <c r="L1976" i="64"/>
  <c r="L2690" i="64"/>
  <c r="L38" i="64"/>
  <c r="L6" i="64"/>
  <c r="L104" i="64"/>
  <c r="L154" i="64"/>
  <c r="L185" i="64"/>
  <c r="L491" i="64"/>
  <c r="L505" i="64"/>
  <c r="L646" i="64"/>
  <c r="L663" i="64"/>
  <c r="L715" i="64"/>
  <c r="L786" i="64"/>
  <c r="L808" i="64"/>
  <c r="L838" i="64"/>
  <c r="L882" i="64"/>
  <c r="L1104" i="64"/>
  <c r="L1178" i="64"/>
  <c r="L1223" i="64"/>
  <c r="L1254" i="64"/>
  <c r="L1271" i="64"/>
  <c r="L1277" i="64"/>
  <c r="L1329" i="64"/>
  <c r="L1455" i="64"/>
  <c r="L1487" i="64"/>
  <c r="L1503" i="64"/>
  <c r="L1563" i="64"/>
  <c r="L1728" i="64"/>
  <c r="L1848" i="64"/>
  <c r="L1859" i="64"/>
  <c r="L1872" i="64"/>
  <c r="L1891" i="64"/>
  <c r="L1905" i="64"/>
  <c r="L1952" i="64"/>
  <c r="L1962" i="64"/>
  <c r="L1983" i="64"/>
  <c r="L2081" i="64"/>
  <c r="L2204" i="64"/>
  <c r="L2303" i="64"/>
  <c r="L2310" i="64"/>
  <c r="L2341" i="64"/>
  <c r="L2444" i="64"/>
  <c r="L2576" i="64"/>
  <c r="L2599" i="64"/>
  <c r="L2728" i="64"/>
  <c r="L2734" i="64"/>
  <c r="L2842" i="64"/>
  <c r="L2865" i="64"/>
  <c r="L2872" i="64"/>
  <c r="L2912" i="64"/>
  <c r="L194" i="64"/>
  <c r="L209" i="64"/>
  <c r="L228" i="64"/>
  <c r="L235" i="64"/>
  <c r="L244" i="64"/>
  <c r="L389" i="64"/>
  <c r="L404" i="64"/>
  <c r="L435" i="64"/>
  <c r="L470" i="64"/>
  <c r="L632" i="64"/>
  <c r="L753" i="64"/>
  <c r="L825" i="64"/>
  <c r="L854" i="64"/>
  <c r="L860" i="64"/>
  <c r="L961" i="64"/>
  <c r="L1217" i="64"/>
  <c r="L1263" i="64"/>
  <c r="L1284" i="64"/>
  <c r="L1305" i="64"/>
  <c r="L1323" i="64"/>
  <c r="L1352" i="64"/>
  <c r="L1497" i="64"/>
  <c r="L1582" i="64"/>
  <c r="L1741" i="64"/>
  <c r="L2103" i="64"/>
  <c r="L2109" i="64"/>
  <c r="L2123" i="64"/>
  <c r="L2131" i="64"/>
  <c r="L2327" i="64"/>
  <c r="L1932" i="64"/>
  <c r="L1969" i="64"/>
  <c r="L2358" i="64"/>
  <c r="L2470" i="64"/>
  <c r="L2477" i="64"/>
  <c r="L2552" i="64"/>
  <c r="L2609" i="64"/>
  <c r="L2767" i="64"/>
  <c r="L2786" i="64"/>
  <c r="L2809" i="64"/>
  <c r="L2830" i="64"/>
  <c r="L2858" i="64"/>
  <c r="L2878" i="64"/>
  <c r="L2884" i="64"/>
  <c r="L2896" i="64"/>
  <c r="L2907" i="64"/>
  <c r="L49" i="64"/>
  <c r="L321" i="64"/>
  <c r="L346" i="64"/>
  <c r="L413" i="64"/>
  <c r="L506" i="64"/>
  <c r="L656" i="64"/>
  <c r="L730" i="64"/>
  <c r="L787" i="64"/>
  <c r="L809" i="64"/>
  <c r="L839" i="64"/>
  <c r="L848" i="64"/>
  <c r="L1099" i="64"/>
  <c r="L1172" i="64"/>
  <c r="L1179" i="64"/>
  <c r="L1240" i="64"/>
  <c r="L1272" i="64"/>
  <c r="L1278" i="64"/>
  <c r="L1330" i="64"/>
  <c r="L1360" i="64"/>
  <c r="L1448" i="64"/>
  <c r="L1457" i="64"/>
  <c r="L1602" i="64"/>
  <c r="L1683" i="64"/>
  <c r="L1698" i="64"/>
  <c r="L1765" i="64"/>
  <c r="L1772" i="64"/>
  <c r="L1789" i="64"/>
  <c r="L1841" i="64"/>
  <c r="L1946" i="64"/>
  <c r="L2026" i="64"/>
  <c r="L2033" i="64"/>
  <c r="L2228" i="64"/>
  <c r="L2304" i="64"/>
  <c r="L2368" i="64"/>
  <c r="L1018" i="64"/>
  <c r="L1633" i="64"/>
  <c r="L1660" i="64"/>
  <c r="L1796" i="64"/>
  <c r="L1851" i="64"/>
  <c r="L1867" i="64"/>
  <c r="L1893" i="64"/>
  <c r="L1994" i="64"/>
  <c r="L2066" i="64"/>
  <c r="L2517" i="64"/>
  <c r="L2523" i="64"/>
  <c r="L2742" i="64"/>
  <c r="L2774" i="64"/>
  <c r="L2853" i="64"/>
  <c r="L156" i="64"/>
  <c r="L163" i="64"/>
  <c r="L173" i="64"/>
  <c r="L223" i="64"/>
  <c r="L279" i="64"/>
  <c r="L286" i="64"/>
  <c r="L457" i="64"/>
  <c r="L479" i="64"/>
  <c r="L486" i="64"/>
  <c r="L493" i="64"/>
  <c r="L600" i="64"/>
  <c r="L782" i="64"/>
  <c r="L936" i="64"/>
  <c r="L980" i="64"/>
  <c r="L1026" i="64"/>
  <c r="L1185" i="64"/>
  <c r="L1192" i="64"/>
  <c r="L1209" i="64"/>
  <c r="L1300" i="64"/>
  <c r="L1312" i="64"/>
  <c r="L1339" i="64"/>
  <c r="L1534" i="64"/>
  <c r="L1540" i="64"/>
  <c r="L1571" i="64"/>
  <c r="L1578" i="64"/>
  <c r="L1737" i="64"/>
  <c r="L1750" i="64"/>
  <c r="L1813" i="64"/>
  <c r="L1874" i="64"/>
  <c r="L2083" i="64"/>
  <c r="L2280" i="64"/>
  <c r="L2344" i="64"/>
  <c r="L2351" i="64"/>
  <c r="L2376" i="64"/>
  <c r="L2439" i="64"/>
  <c r="L618" i="64"/>
  <c r="L323" i="64"/>
  <c r="L341" i="64"/>
  <c r="L494" i="64"/>
  <c r="L584" i="64"/>
  <c r="L798" i="64"/>
  <c r="L965" i="64"/>
  <c r="L981" i="64"/>
  <c r="L1012" i="64"/>
  <c r="L1093" i="64"/>
  <c r="L1147" i="64"/>
  <c r="L1174" i="64"/>
  <c r="L1193" i="64"/>
  <c r="L1211" i="64"/>
  <c r="L1301" i="64"/>
  <c r="L1313" i="64"/>
  <c r="L1340" i="64"/>
  <c r="L1397" i="64"/>
  <c r="L1535" i="64"/>
  <c r="L1559" i="64"/>
  <c r="L1579" i="64"/>
  <c r="L1661" i="64"/>
  <c r="L1685" i="64"/>
  <c r="L1700" i="64"/>
  <c r="L1738" i="64"/>
  <c r="L1814" i="64"/>
  <c r="L1823" i="64"/>
  <c r="L1862" i="64"/>
  <c r="L1875" i="64"/>
  <c r="L1948" i="64"/>
  <c r="L2112" i="64"/>
  <c r="L2126" i="64"/>
  <c r="L2223" i="64"/>
  <c r="L2274" i="64"/>
  <c r="L2290" i="64"/>
  <c r="L2370" i="64"/>
  <c r="L2377" i="64"/>
  <c r="L2540" i="64"/>
  <c r="L2704" i="64"/>
  <c r="L2731" i="64"/>
  <c r="L2752" i="64"/>
  <c r="L2839" i="64"/>
  <c r="L2886" i="64"/>
  <c r="L2898" i="64"/>
  <c r="L3" i="64"/>
  <c r="L151" i="64"/>
  <c r="L231" i="64"/>
  <c r="L418" i="64"/>
  <c r="L441" i="64"/>
  <c r="L554" i="64"/>
  <c r="L565" i="64"/>
  <c r="L577" i="64"/>
  <c r="L666" i="64"/>
  <c r="L805" i="64"/>
  <c r="L879" i="64"/>
  <c r="L894" i="64"/>
  <c r="L948" i="64"/>
  <c r="L1052" i="64"/>
  <c r="L1070" i="64"/>
  <c r="L1086" i="64"/>
  <c r="L1181" i="64"/>
  <c r="L1228" i="64"/>
  <c r="L1274" i="64"/>
  <c r="L1308" i="64"/>
  <c r="L1507" i="64"/>
  <c r="L1530" i="64"/>
  <c r="L1628" i="64"/>
  <c r="L1829" i="64"/>
  <c r="L1870" i="64"/>
  <c r="L1888" i="64"/>
  <c r="L1911" i="64"/>
  <c r="L1959" i="64"/>
  <c r="L1965" i="64"/>
  <c r="L2078" i="64"/>
  <c r="L2092" i="64"/>
  <c r="L2505" i="64"/>
  <c r="L2512" i="64"/>
  <c r="L2519" i="64"/>
  <c r="L2533" i="64"/>
  <c r="L2603" i="64"/>
  <c r="L2619" i="64"/>
  <c r="L2770" i="64"/>
  <c r="L2776" i="64"/>
  <c r="L2790" i="64"/>
  <c r="L2812" i="64"/>
  <c r="L2819" i="64"/>
  <c r="L2827" i="64"/>
  <c r="L2869" i="64"/>
  <c r="L2875" i="64"/>
  <c r="L2904" i="64"/>
  <c r="L123" i="64"/>
  <c r="L158" i="64"/>
  <c r="L212" i="64"/>
  <c r="L219" i="64"/>
  <c r="L225" i="64"/>
  <c r="L317" i="64"/>
  <c r="L459" i="64"/>
  <c r="L466" i="64"/>
  <c r="L643" i="64"/>
  <c r="L719" i="64"/>
  <c r="L784" i="64"/>
  <c r="L974" i="64"/>
  <c r="L1167" i="64"/>
  <c r="L1204" i="64"/>
  <c r="L1433" i="64"/>
  <c r="L1542" i="64"/>
  <c r="L1566" i="64"/>
  <c r="L1573" i="64"/>
  <c r="L1711" i="64"/>
  <c r="L1718" i="64"/>
  <c r="L1776" i="64"/>
  <c r="L1798" i="64"/>
  <c r="L1882" i="64"/>
  <c r="L1918" i="64"/>
  <c r="L1935" i="64"/>
  <c r="L2016" i="64"/>
  <c r="L2085" i="64"/>
  <c r="L2425" i="64"/>
  <c r="L2557" i="64"/>
  <c r="L2627" i="64"/>
  <c r="L2680" i="64"/>
  <c r="L2738" i="64"/>
  <c r="L2783" i="64"/>
  <c r="L2855" i="64"/>
  <c r="L2881" i="64"/>
  <c r="L2893" i="64"/>
  <c r="L2910" i="64"/>
  <c r="L2793" i="64"/>
  <c r="L2787" i="64"/>
  <c r="L2782" i="64"/>
  <c r="L2768" i="64"/>
  <c r="L2757" i="64"/>
  <c r="L2751" i="64"/>
  <c r="L2748" i="64"/>
  <c r="L2746" i="64"/>
  <c r="L2739" i="64"/>
  <c r="L2736" i="64"/>
  <c r="L2723" i="64"/>
  <c r="L2692" i="64"/>
  <c r="L2681" i="64"/>
  <c r="L2642" i="64"/>
  <c r="L2629" i="64"/>
  <c r="L2625" i="64"/>
  <c r="L2556" i="64"/>
  <c r="L2547" i="64"/>
  <c r="L2543" i="64"/>
  <c r="L2483" i="64"/>
  <c r="L2450" i="64"/>
  <c r="L2422" i="64"/>
  <c r="L2386" i="64"/>
  <c r="L2346" i="64"/>
  <c r="L2337" i="64"/>
  <c r="L2329" i="64"/>
  <c r="L2317" i="64"/>
  <c r="L2284" i="64"/>
  <c r="L2260" i="64"/>
  <c r="L2256" i="64"/>
  <c r="L2250" i="64"/>
  <c r="L2241" i="64"/>
  <c r="L2221" i="64"/>
  <c r="L2196" i="64"/>
  <c r="L2192" i="64"/>
  <c r="L2184" i="64"/>
  <c r="L2182" i="64"/>
  <c r="L2176" i="64"/>
  <c r="L2172" i="64"/>
  <c r="L2142" i="64"/>
  <c r="L2139" i="64"/>
  <c r="L2132" i="64"/>
  <c r="L1663" i="64"/>
  <c r="L1658" i="64"/>
  <c r="L1626" i="64"/>
  <c r="L1428" i="64"/>
  <c r="L1037" i="64"/>
  <c r="L990" i="64"/>
  <c r="L952" i="64"/>
  <c r="L951" i="64"/>
  <c r="L896" i="64"/>
  <c r="L885" i="64"/>
  <c r="L668" i="64"/>
  <c r="L662" i="64"/>
  <c r="L625" i="64"/>
  <c r="L611" i="64"/>
  <c r="L580" i="64"/>
  <c r="L579" i="64"/>
  <c r="L548" i="64"/>
  <c r="L518" i="64"/>
  <c r="L489" i="64"/>
  <c r="L475" i="64"/>
  <c r="L463" i="64"/>
  <c r="L449" i="64"/>
  <c r="L395" i="64"/>
  <c r="L2818" i="64"/>
  <c r="L2780" i="64"/>
  <c r="L2725" i="64"/>
  <c r="L2718" i="64"/>
  <c r="L2714" i="64"/>
  <c r="L2699" i="64"/>
  <c r="L2689" i="64"/>
  <c r="L2645" i="64"/>
  <c r="L2639" i="64"/>
  <c r="L2634" i="64"/>
  <c r="L2588" i="64"/>
  <c r="L2587" i="64"/>
  <c r="L2572" i="64"/>
  <c r="L2567" i="64"/>
  <c r="L2538" i="64"/>
  <c r="L2521" i="64"/>
  <c r="L2490" i="64"/>
  <c r="L2478" i="64"/>
  <c r="L2465" i="64"/>
  <c r="L2458" i="64"/>
  <c r="L2429" i="64"/>
  <c r="L2417" i="64"/>
  <c r="L2384" i="64"/>
  <c r="L2366" i="64"/>
  <c r="L2359" i="64"/>
  <c r="L2357" i="64"/>
  <c r="L2356" i="64"/>
  <c r="L2247" i="64"/>
  <c r="L2243" i="64"/>
  <c r="L2242" i="64"/>
  <c r="L2217" i="64"/>
  <c r="L2213" i="64"/>
  <c r="L2210" i="64"/>
  <c r="L2180" i="64"/>
  <c r="L2163" i="64"/>
  <c r="L2156" i="64"/>
  <c r="L2133" i="64"/>
  <c r="L2127" i="64"/>
  <c r="L1937" i="64"/>
  <c r="L1757" i="64"/>
  <c r="L1736" i="64"/>
  <c r="L1727" i="64"/>
  <c r="L1717" i="64"/>
  <c r="L1697" i="64"/>
  <c r="L1695" i="64"/>
  <c r="L1693" i="64"/>
  <c r="L1630" i="64"/>
  <c r="L1604" i="64"/>
  <c r="L1598" i="64"/>
  <c r="L1597" i="64"/>
  <c r="L1590" i="64"/>
  <c r="L1589" i="64"/>
  <c r="L1588" i="64"/>
  <c r="L1585" i="64"/>
  <c r="L1562" i="64"/>
  <c r="L1560" i="64"/>
  <c r="L1558" i="64"/>
  <c r="L1549" i="64"/>
  <c r="L1526" i="64"/>
  <c r="L1521" i="64"/>
  <c r="L1490" i="64"/>
  <c r="L1479" i="64"/>
  <c r="L1398" i="64"/>
  <c r="L1387" i="64"/>
  <c r="L1351" i="64"/>
  <c r="L1341" i="64"/>
  <c r="L1336" i="64"/>
  <c r="L1326" i="64"/>
  <c r="L1324" i="64"/>
  <c r="L1316" i="64"/>
  <c r="L1314" i="64"/>
  <c r="L1307" i="64"/>
  <c r="L1281" i="64"/>
  <c r="L1280" i="64"/>
  <c r="L1270" i="64"/>
  <c r="L1264" i="64"/>
  <c r="L1260" i="64"/>
  <c r="L1250" i="64"/>
  <c r="L1244" i="64"/>
  <c r="L1236" i="64"/>
  <c r="L1224" i="64"/>
  <c r="L1212" i="64"/>
  <c r="L1194" i="64"/>
  <c r="L1187" i="64"/>
  <c r="L1186" i="64"/>
  <c r="L1175" i="64"/>
  <c r="L1173" i="64"/>
  <c r="L1169" i="64"/>
  <c r="L1168" i="64"/>
  <c r="L1140" i="64"/>
  <c r="L1139" i="64"/>
  <c r="L1135" i="64"/>
  <c r="L1134" i="64"/>
  <c r="L1132" i="64"/>
  <c r="L1131" i="64"/>
  <c r="L1130" i="64"/>
  <c r="L1120" i="64"/>
  <c r="L1117" i="64"/>
  <c r="L1092" i="64"/>
  <c r="L1078" i="64"/>
  <c r="L1043" i="64"/>
  <c r="L1038" i="64"/>
  <c r="L1036" i="64"/>
  <c r="L1031" i="64"/>
  <c r="L1028" i="64"/>
  <c r="L1022" i="64"/>
  <c r="L1020" i="64"/>
  <c r="L959" i="64"/>
  <c r="L942" i="64"/>
  <c r="L940" i="64"/>
  <c r="L925" i="64"/>
  <c r="L923" i="64"/>
  <c r="L906" i="64"/>
  <c r="L821" i="64"/>
  <c r="L764" i="64"/>
  <c r="L716" i="64"/>
  <c r="L701" i="64"/>
  <c r="L695" i="64"/>
  <c r="L678" i="64"/>
  <c r="L672" i="64"/>
  <c r="L650" i="64"/>
  <c r="L641" i="64"/>
  <c r="L624" i="64"/>
  <c r="L622" i="64"/>
  <c r="L619" i="64"/>
  <c r="L595" i="64"/>
  <c r="L550" i="64"/>
  <c r="L541" i="64"/>
  <c r="L516" i="64"/>
  <c r="L515" i="64"/>
  <c r="L483" i="64"/>
  <c r="L336" i="64"/>
  <c r="L227" i="64"/>
  <c r="L224" i="64"/>
  <c r="L217" i="64"/>
  <c r="L216" i="64"/>
  <c r="L215" i="64"/>
  <c r="L214" i="64"/>
  <c r="L213" i="64"/>
  <c r="L208" i="64"/>
  <c r="L205" i="64"/>
  <c r="L198" i="64"/>
  <c r="L188" i="64"/>
  <c r="L167" i="64"/>
  <c r="L145" i="64"/>
  <c r="L112" i="64"/>
  <c r="L63" i="64"/>
  <c r="L56" i="64"/>
  <c r="L22" i="64"/>
  <c r="L11" i="64"/>
  <c r="L8" i="64"/>
  <c r="L2883" i="64"/>
  <c r="L2870" i="64"/>
  <c r="L2868" i="64"/>
  <c r="L2866" i="64"/>
  <c r="L2861" i="64"/>
  <c r="L2840" i="64"/>
  <c r="L2833" i="64"/>
  <c r="L2831" i="64"/>
  <c r="L2823" i="64"/>
  <c r="L2806" i="64"/>
  <c r="L2792" i="64"/>
  <c r="L2789" i="64"/>
  <c r="L2778" i="64"/>
  <c r="L2766" i="64"/>
  <c r="L2763" i="64"/>
  <c r="L2762" i="64"/>
  <c r="L2758" i="64"/>
  <c r="L2755" i="64"/>
  <c r="L2735" i="64"/>
  <c r="L2733" i="64"/>
  <c r="L2724" i="64"/>
  <c r="L2719" i="64"/>
  <c r="L2709" i="64"/>
  <c r="L2705" i="64"/>
  <c r="L2682" i="64"/>
  <c r="L2673" i="64"/>
  <c r="L2658" i="64"/>
  <c r="L2644" i="64"/>
  <c r="L2643" i="64"/>
  <c r="L2638" i="64"/>
  <c r="L2622" i="64"/>
  <c r="L2514" i="64"/>
  <c r="L2509" i="64"/>
  <c r="L2507" i="64"/>
  <c r="L2503" i="64"/>
  <c r="L2469" i="64"/>
  <c r="L2457" i="64"/>
  <c r="L2454" i="64"/>
  <c r="L2448" i="64"/>
  <c r="L2443" i="64"/>
  <c r="L2437" i="64"/>
  <c r="L2415" i="64"/>
  <c r="L2399" i="64"/>
  <c r="L2398" i="64"/>
  <c r="L2395" i="64"/>
  <c r="L2390" i="64"/>
  <c r="L2389" i="64"/>
  <c r="L2375" i="64"/>
  <c r="L2374" i="64"/>
  <c r="L2372" i="64"/>
  <c r="L2355" i="64"/>
  <c r="L2353" i="64"/>
  <c r="L2348" i="64"/>
  <c r="L2342" i="64"/>
  <c r="L2332" i="64"/>
  <c r="L2315" i="64"/>
  <c r="L2307" i="64"/>
  <c r="L2296" i="64"/>
  <c r="L2295" i="64"/>
  <c r="L2293" i="64"/>
  <c r="L2285" i="64"/>
  <c r="L2281" i="64"/>
  <c r="L2186" i="64"/>
  <c r="L2143" i="64"/>
  <c r="L2084" i="64"/>
  <c r="L2070" i="64"/>
  <c r="L2039" i="64"/>
  <c r="L2037" i="64"/>
  <c r="L2031" i="64"/>
  <c r="L1988" i="64"/>
  <c r="L1979" i="64"/>
  <c r="L1973" i="64"/>
  <c r="L1942" i="64"/>
  <c r="L1934" i="64"/>
  <c r="L1923" i="64"/>
  <c r="L1908" i="64"/>
  <c r="L1895" i="64"/>
  <c r="L1884" i="64"/>
  <c r="L1860" i="64"/>
  <c r="L1846" i="64"/>
  <c r="L1844" i="64"/>
  <c r="L1832" i="64"/>
  <c r="L1826" i="64"/>
  <c r="L1810" i="64"/>
  <c r="L1808" i="64"/>
  <c r="L1807" i="64"/>
  <c r="L1802" i="64"/>
  <c r="L1801" i="64"/>
  <c r="L1794" i="64"/>
  <c r="L1779" i="64"/>
  <c r="L1778" i="64"/>
  <c r="L1774" i="64"/>
  <c r="L1764" i="64"/>
  <c r="L1755" i="64"/>
  <c r="L1753" i="64"/>
  <c r="L1751" i="64"/>
  <c r="L1748" i="64"/>
  <c r="L1746" i="64"/>
  <c r="L1745" i="64"/>
  <c r="L1743" i="64"/>
  <c r="L1735" i="64"/>
  <c r="L1726" i="64"/>
  <c r="L1704" i="64"/>
  <c r="L1691" i="64"/>
  <c r="L1670" i="64"/>
  <c r="L1656" i="64"/>
  <c r="L1650" i="64"/>
  <c r="L1644" i="64"/>
  <c r="L1629" i="64"/>
  <c r="L1627" i="64"/>
  <c r="L1606" i="64"/>
  <c r="L1525" i="64"/>
  <c r="L1514" i="64"/>
  <c r="L1513" i="64"/>
  <c r="L1506" i="64"/>
  <c r="L1500" i="64"/>
  <c r="L1494" i="64"/>
  <c r="L1493" i="64"/>
  <c r="L1482" i="64"/>
  <c r="L1478" i="64"/>
  <c r="L1474" i="64"/>
  <c r="L1472" i="64"/>
  <c r="L1471" i="64"/>
  <c r="L1467" i="64"/>
  <c r="L1466" i="64"/>
  <c r="L1459" i="64"/>
  <c r="L1453" i="64"/>
  <c r="L1451" i="64"/>
  <c r="L1432" i="64"/>
  <c r="L1427" i="64"/>
  <c r="L1395" i="64"/>
  <c r="L1389" i="64"/>
  <c r="L1388" i="64"/>
  <c r="L1386" i="64"/>
  <c r="L1381" i="64"/>
  <c r="L1379" i="64"/>
  <c r="L1378" i="64"/>
  <c r="L1373" i="64"/>
  <c r="L1370" i="64"/>
  <c r="L1364" i="64"/>
  <c r="L1348" i="64"/>
  <c r="L1345" i="64"/>
  <c r="L1343" i="64"/>
  <c r="L1333" i="64"/>
  <c r="L1332" i="64"/>
  <c r="L1328" i="64"/>
  <c r="L1320" i="64"/>
  <c r="L1319" i="64"/>
  <c r="L1318" i="64"/>
  <c r="L1296" i="64"/>
  <c r="L1293" i="64"/>
  <c r="L1285" i="64"/>
  <c r="L1279" i="64"/>
  <c r="L1113" i="64"/>
  <c r="L1111" i="64"/>
  <c r="L1110" i="64"/>
  <c r="L1107" i="64"/>
  <c r="L1096" i="64"/>
  <c r="L1094" i="64"/>
  <c r="L1090" i="64"/>
  <c r="L1088" i="64"/>
  <c r="L1082" i="64"/>
  <c r="L1071" i="64"/>
  <c r="L1067" i="64"/>
  <c r="L1065" i="64"/>
  <c r="L1059" i="64"/>
  <c r="L1056" i="64"/>
  <c r="L1053" i="64"/>
  <c r="L1049" i="64"/>
  <c r="L1048" i="64"/>
  <c r="L1045" i="64"/>
  <c r="L1044" i="64"/>
  <c r="L1041" i="64"/>
  <c r="L1032" i="64"/>
  <c r="L1021" i="64"/>
  <c r="L1015" i="64"/>
  <c r="L998" i="64"/>
  <c r="L997" i="64"/>
  <c r="L989" i="64"/>
  <c r="L987" i="64"/>
  <c r="L986" i="64"/>
  <c r="L975" i="64"/>
  <c r="L973" i="64"/>
  <c r="L969" i="64"/>
  <c r="L966" i="64"/>
  <c r="L963" i="64"/>
  <c r="L958" i="64"/>
  <c r="L957" i="64"/>
  <c r="L939" i="64"/>
  <c r="L938" i="64"/>
  <c r="L937" i="64"/>
  <c r="L935" i="64"/>
  <c r="L934" i="64"/>
  <c r="L933" i="64"/>
  <c r="L922" i="64"/>
  <c r="L921" i="64"/>
  <c r="L914" i="64"/>
  <c r="L910" i="64"/>
  <c r="L905" i="64"/>
  <c r="L904" i="64"/>
  <c r="L898" i="64"/>
  <c r="L872" i="64"/>
  <c r="L871" i="64"/>
  <c r="L852" i="64"/>
  <c r="L842" i="64"/>
  <c r="L804" i="64"/>
  <c r="L799" i="64"/>
  <c r="L796" i="64"/>
  <c r="L788" i="64"/>
  <c r="L780" i="64"/>
  <c r="L775" i="64"/>
  <c r="L773" i="64"/>
  <c r="L772" i="64"/>
  <c r="L771" i="64"/>
  <c r="L765" i="64"/>
  <c r="L759" i="64"/>
  <c r="L758" i="64"/>
  <c r="L754" i="64"/>
  <c r="L745" i="64"/>
  <c r="L742" i="64"/>
  <c r="L733" i="64"/>
  <c r="L729" i="64"/>
  <c r="L710" i="64"/>
  <c r="L709" i="64"/>
  <c r="L708" i="64"/>
  <c r="L705" i="64"/>
  <c r="L700" i="64"/>
  <c r="L696" i="64"/>
  <c r="L692" i="64"/>
  <c r="L676" i="64"/>
  <c r="L673" i="64"/>
  <c r="L665" i="64"/>
  <c r="L647" i="64"/>
  <c r="L637" i="64"/>
  <c r="L628" i="64"/>
  <c r="L599" i="64"/>
  <c r="L566" i="64"/>
  <c r="L563" i="64"/>
  <c r="L562" i="64"/>
  <c r="L555" i="64"/>
  <c r="L546" i="64"/>
  <c r="L535" i="64"/>
  <c r="L534" i="64"/>
  <c r="L533" i="64"/>
  <c r="L532" i="64"/>
  <c r="L525" i="64"/>
  <c r="L517" i="64"/>
  <c r="L514" i="64"/>
  <c r="L503" i="64"/>
  <c r="L502" i="64"/>
  <c r="L501" i="64"/>
  <c r="L498" i="64"/>
  <c r="L497" i="64"/>
  <c r="L495" i="64"/>
  <c r="L492" i="64"/>
  <c r="L480" i="64"/>
  <c r="L473" i="64"/>
  <c r="L471" i="64"/>
  <c r="L467" i="64"/>
  <c r="L453" i="64"/>
  <c r="L444" i="64"/>
  <c r="L442" i="64"/>
  <c r="L432" i="64"/>
  <c r="L431" i="64"/>
  <c r="L428" i="64"/>
  <c r="L427" i="64"/>
  <c r="L425" i="64"/>
  <c r="L423" i="64"/>
  <c r="L407" i="64"/>
  <c r="L405" i="64"/>
  <c r="L400" i="64"/>
  <c r="L396" i="64"/>
  <c r="L393" i="64"/>
  <c r="L388" i="64"/>
  <c r="L386" i="64"/>
  <c r="L382" i="64"/>
  <c r="L372" i="64"/>
  <c r="L359" i="64"/>
  <c r="L349" i="64"/>
  <c r="L345" i="64"/>
  <c r="L343" i="64"/>
  <c r="L342" i="64"/>
  <c r="L334" i="64"/>
  <c r="L333" i="64"/>
  <c r="L330" i="64"/>
  <c r="L328" i="64"/>
  <c r="L324" i="64"/>
  <c r="L312" i="64"/>
  <c r="L300" i="64"/>
  <c r="L291" i="64"/>
  <c r="L287" i="64"/>
  <c r="L283" i="64"/>
  <c r="L263" i="64"/>
  <c r="L261" i="64"/>
  <c r="L256" i="64"/>
  <c r="L255" i="64"/>
  <c r="L253" i="64"/>
  <c r="L252" i="64"/>
  <c r="L250" i="64"/>
  <c r="L248" i="64"/>
  <c r="L247" i="64"/>
  <c r="L241" i="64"/>
  <c r="L238" i="64"/>
  <c r="L232" i="64"/>
  <c r="L229" i="64"/>
  <c r="L226" i="64"/>
  <c r="L221" i="64"/>
  <c r="L141" i="64"/>
  <c r="L119" i="64"/>
  <c r="L117" i="64"/>
  <c r="L116" i="64"/>
  <c r="L115" i="64"/>
  <c r="L114" i="64"/>
  <c r="L99" i="64"/>
  <c r="L97" i="64"/>
  <c r="L68" i="64"/>
  <c r="L59" i="64"/>
  <c r="L53" i="64"/>
  <c r="L47" i="64"/>
  <c r="L46" i="64"/>
  <c r="L43" i="64"/>
  <c r="L35" i="64"/>
  <c r="L18" i="64"/>
  <c r="L2055" i="64"/>
  <c r="L763" i="64"/>
  <c r="L592" i="64"/>
  <c r="L2908" i="64"/>
  <c r="L2901" i="64"/>
  <c r="L2895" i="64"/>
  <c r="L2891" i="64"/>
  <c r="L2890" i="64"/>
  <c r="L2889" i="64"/>
  <c r="L2880" i="64"/>
  <c r="L2871" i="64"/>
  <c r="L2867" i="64"/>
  <c r="L2864" i="64"/>
  <c r="L2862" i="64"/>
  <c r="L2860" i="64"/>
  <c r="L2856" i="64"/>
  <c r="L2852" i="64"/>
  <c r="L2849" i="64"/>
  <c r="L2848" i="64"/>
  <c r="L2846" i="64"/>
  <c r="L2838" i="64"/>
  <c r="L2836" i="64"/>
  <c r="L2835" i="64"/>
  <c r="L2826" i="64"/>
  <c r="L2825" i="64"/>
  <c r="L2824" i="64"/>
  <c r="L2822" i="64"/>
  <c r="L2817" i="64"/>
  <c r="L2816" i="64"/>
  <c r="L2815" i="64"/>
  <c r="L2813" i="64"/>
  <c r="L2811" i="64"/>
  <c r="L2810" i="64"/>
  <c r="L2808" i="64"/>
  <c r="L2807" i="64"/>
  <c r="L2805" i="64"/>
  <c r="L2804" i="64"/>
  <c r="L2803" i="64"/>
  <c r="L2802" i="64"/>
  <c r="L2801" i="64"/>
  <c r="L2797" i="64"/>
  <c r="L2795" i="64"/>
  <c r="L2794" i="64"/>
  <c r="L2784" i="64"/>
  <c r="L2779" i="64"/>
  <c r="L2775" i="64"/>
  <c r="L2772" i="64"/>
  <c r="L2769" i="64"/>
  <c r="L2764" i="64"/>
  <c r="L2761" i="64"/>
  <c r="L2759" i="64"/>
  <c r="L2753" i="64"/>
  <c r="L2745" i="64"/>
  <c r="L2740" i="64"/>
  <c r="L2730" i="64"/>
  <c r="L2721" i="64"/>
  <c r="L2720" i="64"/>
  <c r="L2717" i="64"/>
  <c r="L2716" i="64"/>
  <c r="L2715" i="64"/>
  <c r="L2713" i="64"/>
  <c r="L2712" i="64"/>
  <c r="L2711" i="64"/>
  <c r="L2708" i="64"/>
  <c r="L2702" i="64"/>
  <c r="L2701" i="64"/>
  <c r="L2698" i="64"/>
  <c r="L2697" i="64"/>
  <c r="L2696" i="64"/>
  <c r="L2695" i="64"/>
  <c r="L2693" i="64"/>
  <c r="L2691" i="64"/>
  <c r="L2688" i="64"/>
  <c r="L2685" i="64"/>
  <c r="L2684" i="64"/>
  <c r="L2683" i="64"/>
  <c r="L2678" i="64"/>
  <c r="L2676" i="64"/>
  <c r="L2675" i="64"/>
  <c r="L2672" i="64"/>
  <c r="L2669" i="64"/>
  <c r="L2668" i="64"/>
  <c r="L2667" i="64"/>
  <c r="L2665" i="64"/>
  <c r="L2664" i="64"/>
  <c r="L2663" i="64"/>
  <c r="L2662" i="64"/>
  <c r="L2660" i="64"/>
  <c r="L2659" i="64"/>
  <c r="L2657" i="64"/>
  <c r="L2652" i="64"/>
  <c r="L2648" i="64"/>
  <c r="L2646" i="64"/>
  <c r="L2641" i="64"/>
  <c r="L2640" i="64"/>
  <c r="L2637" i="64"/>
  <c r="L2636" i="64"/>
  <c r="L2635" i="64"/>
  <c r="L2633" i="64"/>
  <c r="L2624" i="64"/>
  <c r="L2621" i="64"/>
  <c r="L2615" i="64"/>
  <c r="L2613" i="64"/>
  <c r="L2612" i="64"/>
  <c r="L2611" i="64"/>
  <c r="L2608" i="64"/>
  <c r="L2607" i="64"/>
  <c r="L2606" i="64"/>
  <c r="L2602" i="64"/>
  <c r="L2601" i="64"/>
  <c r="L2600" i="64"/>
  <c r="L2597" i="64"/>
  <c r="L2596" i="64"/>
  <c r="L2593" i="64"/>
  <c r="L2591" i="64"/>
  <c r="L2590" i="64"/>
  <c r="L2589" i="64"/>
  <c r="L2586" i="64"/>
  <c r="L2585" i="64"/>
  <c r="L2584" i="64"/>
  <c r="L2583" i="64"/>
  <c r="L2580" i="64"/>
  <c r="L2579" i="64"/>
  <c r="L2577" i="64"/>
  <c r="L2575" i="64"/>
  <c r="L2573" i="64"/>
  <c r="L2571" i="64"/>
  <c r="L2570" i="64"/>
  <c r="L2568" i="64"/>
  <c r="L2566" i="64"/>
  <c r="L2565" i="64"/>
  <c r="L2564" i="64"/>
  <c r="L2562" i="64"/>
  <c r="L2559" i="64"/>
  <c r="L2558" i="64"/>
  <c r="L2550" i="64"/>
  <c r="L2548" i="64"/>
  <c r="L2546" i="64"/>
  <c r="L2545" i="64"/>
  <c r="L2544" i="64"/>
  <c r="L2539" i="64"/>
  <c r="L2537" i="64"/>
  <c r="L2536" i="64"/>
  <c r="L2535" i="64"/>
  <c r="L2534" i="64"/>
  <c r="L2530" i="64"/>
  <c r="L2529" i="64"/>
  <c r="L2528" i="64"/>
  <c r="L2527" i="64"/>
  <c r="L2525" i="64"/>
  <c r="L2524" i="64"/>
  <c r="L2518" i="64"/>
  <c r="L2516" i="64"/>
  <c r="L2515" i="64"/>
  <c r="L2513" i="64"/>
  <c r="L2511" i="64"/>
  <c r="L2510" i="64"/>
  <c r="L2508" i="64"/>
  <c r="L2501" i="64"/>
  <c r="L2500" i="64"/>
  <c r="L2499" i="64"/>
  <c r="L2498" i="64"/>
  <c r="L2497" i="64"/>
  <c r="L2496" i="64"/>
  <c r="L2495" i="64"/>
  <c r="L2494" i="64"/>
  <c r="L2492" i="64"/>
  <c r="L2491" i="64"/>
  <c r="L2489" i="64"/>
  <c r="L2488" i="64"/>
  <c r="L2487" i="64"/>
  <c r="L2486" i="64"/>
  <c r="L2485" i="64"/>
  <c r="L2484" i="64"/>
  <c r="L2482" i="64"/>
  <c r="L2481" i="64"/>
  <c r="L2480" i="64"/>
  <c r="L2476" i="64"/>
  <c r="L2475" i="64"/>
  <c r="L2474" i="64"/>
  <c r="L2473" i="64"/>
  <c r="L2471" i="64"/>
  <c r="L2467" i="64"/>
  <c r="L2466" i="64"/>
  <c r="L2464" i="64"/>
  <c r="L2462" i="64"/>
  <c r="L2461" i="64"/>
  <c r="L2460" i="64"/>
  <c r="L2459" i="64"/>
  <c r="L2456" i="64"/>
  <c r="L2455" i="64"/>
  <c r="L2453" i="64"/>
  <c r="L2452" i="64"/>
  <c r="L2451" i="64"/>
  <c r="L2449" i="64"/>
  <c r="L2447" i="64"/>
  <c r="L2446" i="64"/>
  <c r="L2442" i="64"/>
  <c r="L2441" i="64"/>
  <c r="L2440" i="64"/>
  <c r="L2438" i="64"/>
  <c r="L2436" i="64"/>
  <c r="L2435" i="64"/>
  <c r="L2434" i="64"/>
  <c r="L2433" i="64"/>
  <c r="L2432" i="64"/>
  <c r="L2431" i="64"/>
  <c r="L2428" i="64"/>
  <c r="L2427" i="64"/>
  <c r="L2426" i="64"/>
  <c r="L2424" i="64"/>
  <c r="L2423" i="64"/>
  <c r="L2421" i="64"/>
  <c r="L2420" i="64"/>
  <c r="L2418" i="64"/>
  <c r="L2416" i="64"/>
  <c r="L2414" i="64"/>
  <c r="L2413" i="64"/>
  <c r="L2412" i="64"/>
  <c r="L2411" i="64"/>
  <c r="L2410" i="64"/>
  <c r="L2409" i="64"/>
  <c r="L2408" i="64"/>
  <c r="L2407" i="64"/>
  <c r="L2406" i="64"/>
  <c r="L2405" i="64"/>
  <c r="L2404" i="64"/>
  <c r="L2403" i="64"/>
  <c r="L2401" i="64"/>
  <c r="L2400" i="64"/>
  <c r="L2396" i="64"/>
  <c r="L2394" i="64"/>
  <c r="L2393" i="64"/>
  <c r="L2391" i="64"/>
  <c r="L2387" i="64"/>
  <c r="L2385" i="64"/>
  <c r="L2383" i="64"/>
  <c r="L2380" i="64"/>
  <c r="L2379" i="64"/>
  <c r="L2378" i="64"/>
  <c r="L2373" i="64"/>
  <c r="L2371" i="64"/>
  <c r="L2369" i="64"/>
  <c r="L2362" i="64"/>
  <c r="L2360" i="64"/>
  <c r="L2350" i="64"/>
  <c r="L2349" i="64"/>
  <c r="L2347" i="64"/>
  <c r="L2345" i="64"/>
  <c r="L2340" i="64"/>
  <c r="L2338" i="64"/>
  <c r="L2336" i="64"/>
  <c r="L2335" i="64"/>
  <c r="L2334" i="64"/>
  <c r="L2333" i="64"/>
  <c r="L2331" i="64"/>
  <c r="L2330" i="64"/>
  <c r="L2326" i="64"/>
  <c r="L2325" i="64"/>
  <c r="L2324" i="64"/>
  <c r="L2323" i="64"/>
  <c r="L2321" i="64"/>
  <c r="L2319" i="64"/>
  <c r="L2314" i="64"/>
  <c r="L2313" i="64"/>
  <c r="L2312" i="64"/>
  <c r="L2311" i="64"/>
  <c r="L2309" i="64"/>
  <c r="L2308" i="64"/>
  <c r="L2306" i="64"/>
  <c r="L2305" i="64"/>
  <c r="L2301" i="64"/>
  <c r="L2299" i="64"/>
  <c r="L2298" i="64"/>
  <c r="L2297" i="64"/>
  <c r="L2294" i="64"/>
  <c r="L2292" i="64"/>
  <c r="L2289" i="64"/>
  <c r="L2288" i="64"/>
  <c r="L2286" i="64"/>
  <c r="L2283" i="64"/>
  <c r="L2282" i="64"/>
  <c r="L2279" i="64"/>
  <c r="L2278" i="64"/>
  <c r="L2277" i="64"/>
  <c r="L2276" i="64"/>
  <c r="L2275" i="64"/>
  <c r="L2273" i="64"/>
  <c r="L2272" i="64"/>
  <c r="L2271" i="64"/>
  <c r="L2268" i="64"/>
  <c r="L2267" i="64"/>
  <c r="L2266" i="64"/>
  <c r="L2265" i="64"/>
  <c r="L2263" i="64"/>
  <c r="L2259" i="64"/>
  <c r="L2258" i="64"/>
  <c r="L2257" i="64"/>
  <c r="L2255" i="64"/>
  <c r="L2254" i="64"/>
  <c r="L2251" i="64"/>
  <c r="L2248" i="64"/>
  <c r="L2246" i="64"/>
  <c r="L2244" i="64"/>
  <c r="L2240" i="64"/>
  <c r="L2239" i="64"/>
  <c r="L2238" i="64"/>
  <c r="L2237" i="64"/>
  <c r="L2236" i="64"/>
  <c r="L2235" i="64"/>
  <c r="L2234" i="64"/>
  <c r="L2233" i="64"/>
  <c r="L2232" i="64"/>
  <c r="L2231" i="64"/>
  <c r="L2229" i="64"/>
  <c r="L2227" i="64"/>
  <c r="L2226" i="64"/>
  <c r="L2225" i="64"/>
  <c r="L2224" i="64"/>
  <c r="L2222" i="64"/>
  <c r="L2220" i="64"/>
  <c r="L2219" i="64"/>
  <c r="L2218" i="64"/>
  <c r="L2216" i="64"/>
  <c r="L2215" i="64"/>
  <c r="L2214" i="64"/>
  <c r="L2212" i="64"/>
  <c r="L2211" i="64"/>
  <c r="L2208" i="64"/>
  <c r="L2207" i="64"/>
  <c r="L2206" i="64"/>
  <c r="L2205" i="64"/>
  <c r="L2203" i="64"/>
  <c r="L2202" i="64"/>
  <c r="L2201" i="64"/>
  <c r="L2199" i="64"/>
  <c r="L2198" i="64"/>
  <c r="L2197" i="64"/>
  <c r="L2194" i="64"/>
  <c r="L2193" i="64"/>
  <c r="L2191" i="64"/>
  <c r="L2190" i="64"/>
  <c r="L2189" i="64"/>
  <c r="L2188" i="64"/>
  <c r="L2185" i="64"/>
  <c r="L2183" i="64"/>
  <c r="L2181" i="64"/>
  <c r="L2179" i="64"/>
  <c r="L2178" i="64"/>
  <c r="L2177" i="64"/>
  <c r="L2175" i="64"/>
  <c r="L2174" i="64"/>
  <c r="L2173" i="64"/>
  <c r="L2171" i="64"/>
  <c r="L2169" i="64"/>
  <c r="L2168" i="64"/>
  <c r="L2167" i="64"/>
  <c r="L2165" i="64"/>
  <c r="L2164" i="64"/>
  <c r="L2161" i="64"/>
  <c r="L2160" i="64"/>
  <c r="L2158" i="64"/>
  <c r="L2157" i="64"/>
  <c r="L2154" i="64"/>
  <c r="L2153" i="64"/>
  <c r="L2152" i="64"/>
  <c r="L2151" i="64"/>
  <c r="L2149" i="64"/>
  <c r="L2146" i="64"/>
  <c r="L2145" i="64"/>
  <c r="L2140" i="64"/>
  <c r="L2138" i="64"/>
  <c r="L2136" i="64"/>
  <c r="L2135" i="64"/>
  <c r="L2134" i="64"/>
  <c r="L2130" i="64"/>
  <c r="L2129" i="64"/>
  <c r="L2125" i="64"/>
  <c r="L2124" i="64"/>
  <c r="L2122" i="64"/>
  <c r="L2121" i="64"/>
  <c r="L2120" i="64"/>
  <c r="L2119" i="64"/>
  <c r="L2117" i="64"/>
  <c r="L2116" i="64"/>
  <c r="L2115" i="64"/>
  <c r="L2114" i="64"/>
  <c r="L2113" i="64"/>
  <c r="L2110" i="64"/>
  <c r="L2106" i="64"/>
  <c r="L2105" i="64"/>
  <c r="L2100" i="64"/>
  <c r="L2099" i="64"/>
  <c r="L2098" i="64"/>
  <c r="L2097" i="64"/>
  <c r="L2096" i="64"/>
  <c r="L2095" i="64"/>
  <c r="L2091" i="64"/>
  <c r="L2090" i="64"/>
  <c r="L2088" i="64"/>
  <c r="L2082" i="64"/>
  <c r="L2080" i="64"/>
  <c r="L2079" i="64"/>
  <c r="L2077" i="64"/>
  <c r="L2074" i="64"/>
  <c r="L2072" i="64"/>
  <c r="L2071" i="64"/>
  <c r="L2068" i="64"/>
  <c r="L2067" i="64"/>
  <c r="L2064" i="64"/>
  <c r="L2063" i="64"/>
  <c r="L2062" i="64"/>
  <c r="L2061" i="64"/>
  <c r="L2060" i="64"/>
  <c r="L2059" i="64"/>
  <c r="L2058" i="64"/>
  <c r="L2057" i="64"/>
  <c r="L2056" i="64"/>
  <c r="L2053" i="64"/>
  <c r="L2049" i="64"/>
  <c r="L2046" i="64"/>
  <c r="L2045" i="64"/>
  <c r="L2044" i="64"/>
  <c r="L2043" i="64"/>
  <c r="L2042" i="64"/>
  <c r="L2040" i="64"/>
  <c r="L2036" i="64"/>
  <c r="L2035" i="64"/>
  <c r="L2034" i="64"/>
  <c r="L2032" i="64"/>
  <c r="L2029" i="64"/>
  <c r="L2028" i="64"/>
  <c r="L2027" i="64"/>
  <c r="L2025" i="64"/>
  <c r="L2023" i="64"/>
  <c r="L2022" i="64"/>
  <c r="L2020" i="64"/>
  <c r="L2018" i="64"/>
  <c r="L2015" i="64"/>
  <c r="L2014" i="64"/>
  <c r="L2013" i="64"/>
  <c r="L2011" i="64"/>
  <c r="L2009" i="64"/>
  <c r="L2003" i="64"/>
  <c r="L2002" i="64"/>
  <c r="L2001" i="64"/>
  <c r="L2000" i="64"/>
  <c r="L1999" i="64"/>
  <c r="L1997" i="64"/>
  <c r="L1996" i="64"/>
  <c r="L1995" i="64"/>
  <c r="L1991" i="64"/>
  <c r="L1989" i="64"/>
  <c r="L1986" i="64"/>
  <c r="L1985" i="64"/>
  <c r="L1984" i="64"/>
  <c r="L1981" i="64"/>
  <c r="L1980" i="64"/>
  <c r="L1978" i="64"/>
  <c r="L1977" i="64"/>
  <c r="L1974" i="64"/>
  <c r="L1972" i="64"/>
  <c r="L1971" i="64"/>
  <c r="L1970" i="64"/>
  <c r="L1968" i="64"/>
  <c r="L1967" i="64"/>
  <c r="L1966" i="64"/>
  <c r="L1961" i="64"/>
  <c r="L1960" i="64"/>
  <c r="L1957" i="64"/>
  <c r="L1953" i="64"/>
  <c r="L1950" i="64"/>
  <c r="L1947" i="64"/>
  <c r="L1945" i="64"/>
  <c r="L1941" i="64"/>
  <c r="L1940" i="64"/>
  <c r="L1939" i="64"/>
  <c r="L1938" i="64"/>
  <c r="L1936" i="64"/>
  <c r="L1933" i="64"/>
  <c r="L1927" i="64"/>
  <c r="L1926" i="64"/>
  <c r="L1925" i="64"/>
  <c r="L1924" i="64"/>
  <c r="L1915" i="64"/>
  <c r="L1909" i="64"/>
  <c r="L1906" i="64"/>
  <c r="L1903" i="64"/>
  <c r="L1902" i="64"/>
  <c r="L1901" i="64"/>
  <c r="L1898" i="64"/>
  <c r="L1896" i="64"/>
  <c r="L1892" i="64"/>
  <c r="L1890" i="64"/>
  <c r="L1889" i="64"/>
  <c r="L1887" i="64"/>
  <c r="L1886" i="64"/>
  <c r="L1880" i="64"/>
  <c r="L1878" i="64"/>
  <c r="L1877" i="64"/>
  <c r="L1873" i="64"/>
  <c r="L1869" i="64"/>
  <c r="L1858" i="64"/>
  <c r="L1853" i="64"/>
  <c r="L1852" i="64"/>
  <c r="L1850" i="64"/>
  <c r="L1845" i="64"/>
  <c r="L1843" i="64"/>
  <c r="L1842" i="64"/>
  <c r="L1840" i="64"/>
  <c r="L1839" i="64"/>
  <c r="L1837" i="64"/>
  <c r="L1835" i="64"/>
  <c r="L1834" i="64"/>
  <c r="L1833" i="64"/>
  <c r="L1824" i="64"/>
  <c r="L1822" i="64"/>
  <c r="L1821" i="64"/>
  <c r="L1820" i="64"/>
  <c r="L1818" i="64"/>
  <c r="L1817" i="64"/>
  <c r="L1816" i="64"/>
  <c r="L1815" i="64"/>
  <c r="L1809" i="64"/>
  <c r="L1806" i="64"/>
  <c r="L1805" i="64"/>
  <c r="L1803" i="64"/>
  <c r="L1797" i="64"/>
  <c r="L1792" i="64"/>
  <c r="L1790" i="64"/>
  <c r="L1788" i="64"/>
  <c r="L1786" i="64"/>
  <c r="L1785" i="64"/>
  <c r="L1784" i="64"/>
  <c r="L1783" i="64"/>
  <c r="L1782" i="64"/>
  <c r="L1781" i="64"/>
  <c r="L1780" i="64"/>
  <c r="L1777" i="64"/>
  <c r="L1773" i="64"/>
  <c r="L1771" i="64"/>
  <c r="L1768" i="64"/>
  <c r="L1763" i="64"/>
  <c r="L1761" i="64"/>
  <c r="L1760" i="64"/>
  <c r="L1759" i="64"/>
  <c r="L1758" i="64"/>
  <c r="L1756" i="64"/>
  <c r="L1752" i="64"/>
  <c r="L1749" i="64"/>
  <c r="L1747" i="64"/>
  <c r="L1744" i="64"/>
  <c r="L1734" i="64"/>
  <c r="L1733" i="64"/>
  <c r="L1732" i="64"/>
  <c r="L1731" i="64"/>
  <c r="L1730" i="64"/>
  <c r="L1725" i="64"/>
  <c r="L1724" i="64"/>
  <c r="L1723" i="64"/>
  <c r="L1721" i="64"/>
  <c r="L1720" i="64"/>
  <c r="L1716" i="64"/>
  <c r="L1715" i="64"/>
  <c r="L1714" i="64"/>
  <c r="L1712" i="64"/>
  <c r="L1707" i="64"/>
  <c r="L1706" i="64"/>
  <c r="L1699" i="64"/>
  <c r="L1696" i="64"/>
  <c r="L1694" i="64"/>
  <c r="L1690" i="64"/>
  <c r="L1689" i="64"/>
  <c r="L1688" i="64"/>
  <c r="L1686" i="64"/>
  <c r="L1682" i="64"/>
  <c r="L1681" i="64"/>
  <c r="L1680" i="64"/>
  <c r="L1679" i="64"/>
  <c r="L1677" i="64"/>
  <c r="L1676" i="64"/>
  <c r="L1675" i="64"/>
  <c r="L1668" i="64"/>
  <c r="L1667" i="64"/>
  <c r="L1666" i="64"/>
  <c r="L1665" i="64"/>
  <c r="L1662" i="64"/>
  <c r="L1659" i="64"/>
  <c r="L1654" i="64"/>
  <c r="L1649" i="64"/>
  <c r="L1648" i="64"/>
  <c r="L1646" i="64"/>
  <c r="L1645" i="64"/>
  <c r="L1643" i="64"/>
  <c r="L1641" i="64"/>
  <c r="L1640" i="64"/>
  <c r="L1639" i="64"/>
  <c r="L1638" i="64"/>
  <c r="L1636" i="64"/>
  <c r="L1635" i="64"/>
  <c r="L1634" i="64"/>
  <c r="L1631" i="64"/>
  <c r="L1625" i="64"/>
  <c r="L1624" i="64"/>
  <c r="L1623" i="64"/>
  <c r="L1622" i="64"/>
  <c r="L1621" i="64"/>
  <c r="L1620" i="64"/>
  <c r="L1617" i="64"/>
  <c r="L1615" i="64"/>
  <c r="L1611" i="64"/>
  <c r="L1609" i="64"/>
  <c r="L1605" i="64"/>
  <c r="L1596" i="64"/>
  <c r="L1593" i="64"/>
  <c r="L1591" i="64"/>
  <c r="L1584" i="64"/>
  <c r="L1583" i="64"/>
  <c r="L1575" i="64"/>
  <c r="L1572" i="64"/>
  <c r="L1569" i="64"/>
  <c r="L1561" i="64"/>
  <c r="L1556" i="64"/>
  <c r="L1552" i="64"/>
  <c r="L1551" i="64"/>
  <c r="L1544" i="64"/>
  <c r="L1541" i="64"/>
  <c r="L1537" i="64"/>
  <c r="L1536" i="64"/>
  <c r="L1528" i="64"/>
  <c r="L1527" i="64"/>
  <c r="L1522" i="64"/>
  <c r="L1520" i="64"/>
  <c r="L1519" i="64"/>
  <c r="L1518" i="64"/>
  <c r="L1517" i="64"/>
  <c r="L1515" i="64"/>
  <c r="L1512" i="64"/>
  <c r="L1510" i="64"/>
  <c r="L1505" i="64"/>
  <c r="L1504" i="64"/>
  <c r="L1501" i="64"/>
  <c r="L1499" i="64"/>
  <c r="L1496" i="64"/>
  <c r="L1495" i="64"/>
  <c r="L1489" i="64"/>
  <c r="L1488" i="64"/>
  <c r="L1486" i="64"/>
  <c r="L1485" i="64"/>
  <c r="L1484" i="64"/>
  <c r="L1476" i="64"/>
  <c r="L1475" i="64"/>
  <c r="L1469" i="64"/>
  <c r="L1465" i="64"/>
  <c r="L1464" i="64"/>
  <c r="L1463" i="64"/>
  <c r="L1462" i="64"/>
  <c r="L1460" i="64"/>
  <c r="L1454" i="64"/>
  <c r="L1452" i="64"/>
  <c r="L1450" i="64"/>
  <c r="L1447" i="64"/>
  <c r="L1441" i="64"/>
  <c r="L1440" i="64"/>
  <c r="L1439" i="64"/>
  <c r="L1437" i="64"/>
  <c r="L1436" i="64"/>
  <c r="L1435" i="64"/>
  <c r="L1434" i="64"/>
  <c r="L1431" i="64"/>
  <c r="L1430" i="64"/>
  <c r="L1429" i="64"/>
  <c r="L1426" i="64"/>
  <c r="L1425" i="64"/>
  <c r="L1424" i="64"/>
  <c r="L1423" i="64"/>
  <c r="L1421" i="64"/>
  <c r="L1420" i="64"/>
  <c r="L1418" i="64"/>
  <c r="L1417" i="64"/>
  <c r="L1415" i="64"/>
  <c r="L1414" i="64"/>
  <c r="L1412" i="64"/>
  <c r="L1411" i="64"/>
  <c r="L1410" i="64"/>
  <c r="L1409" i="64"/>
  <c r="L1408" i="64"/>
  <c r="L1407" i="64"/>
  <c r="L1406" i="64"/>
  <c r="L1403" i="64"/>
  <c r="L1402" i="64"/>
  <c r="L1401" i="64"/>
  <c r="L1396" i="64"/>
  <c r="L1394" i="64"/>
  <c r="L1393" i="64"/>
  <c r="L1385" i="64"/>
  <c r="L1383" i="64"/>
  <c r="L1380" i="64"/>
  <c r="L1377" i="64"/>
  <c r="L1376" i="64"/>
  <c r="L1374" i="64"/>
  <c r="L1371" i="64"/>
  <c r="L1367" i="64"/>
  <c r="L1365" i="64"/>
  <c r="L1362" i="64"/>
  <c r="L1359" i="64"/>
  <c r="L1358" i="64"/>
  <c r="L1357" i="64"/>
  <c r="L1356" i="64"/>
  <c r="L1355" i="64"/>
  <c r="L1354" i="64"/>
  <c r="L1297" i="64"/>
  <c r="L1295" i="64"/>
  <c r="L1292" i="64"/>
  <c r="L1290" i="64"/>
  <c r="L1289" i="64"/>
  <c r="L1287" i="64"/>
  <c r="L1283" i="64"/>
  <c r="L1276" i="64"/>
  <c r="L1275" i="64"/>
  <c r="L1267" i="64"/>
  <c r="L1259" i="64"/>
  <c r="L1258" i="64"/>
  <c r="L1255" i="64"/>
  <c r="L1253" i="64"/>
  <c r="L1252" i="64"/>
  <c r="L1251" i="64"/>
  <c r="L1249" i="64"/>
  <c r="L1248" i="64"/>
  <c r="L1247" i="64"/>
  <c r="L1246" i="64"/>
  <c r="L1245" i="64"/>
  <c r="L1243" i="64"/>
  <c r="L1242" i="64"/>
  <c r="L1241" i="64"/>
  <c r="L1239" i="64"/>
  <c r="L1234" i="64"/>
  <c r="L1233" i="64"/>
  <c r="L1227" i="64"/>
  <c r="L1226" i="64"/>
  <c r="L1222" i="64"/>
  <c r="L1220" i="64"/>
  <c r="L1218" i="64"/>
  <c r="L1216" i="64"/>
  <c r="L1214" i="64"/>
  <c r="L1208" i="64"/>
  <c r="L1207" i="64"/>
  <c r="L1206" i="64"/>
  <c r="L1205" i="64"/>
  <c r="L1202" i="64"/>
  <c r="L1201" i="64"/>
  <c r="L1199" i="64"/>
  <c r="L1198" i="64"/>
  <c r="L1196" i="64"/>
  <c r="L1170" i="64"/>
  <c r="L1164" i="64"/>
  <c r="L1163" i="64"/>
  <c r="L1162" i="64"/>
  <c r="L1161" i="64"/>
  <c r="L1158" i="64"/>
  <c r="L1156" i="64"/>
  <c r="L1154" i="64"/>
  <c r="L1152" i="64"/>
  <c r="L1151" i="64"/>
  <c r="L1150" i="64"/>
  <c r="L1148" i="64"/>
  <c r="L1146" i="64"/>
  <c r="L1142" i="64"/>
  <c r="L1141" i="64"/>
  <c r="L1133" i="64"/>
  <c r="L1126" i="64"/>
  <c r="L1125" i="64"/>
  <c r="L1124" i="64"/>
  <c r="L1123" i="64"/>
  <c r="L1115" i="64"/>
  <c r="L1114" i="64"/>
  <c r="L1112" i="64"/>
  <c r="L1109" i="64"/>
  <c r="L1108" i="64"/>
  <c r="L1106" i="64"/>
  <c r="L1102" i="64"/>
  <c r="L1101" i="64"/>
  <c r="L1097" i="64"/>
  <c r="L1095" i="64"/>
  <c r="L1091" i="64"/>
  <c r="L1089" i="64"/>
  <c r="L1087" i="64"/>
  <c r="L1084" i="64"/>
  <c r="L1081" i="64"/>
  <c r="L1079" i="64"/>
  <c r="L1077" i="64"/>
  <c r="L1076" i="64"/>
  <c r="L1074" i="64"/>
  <c r="L1073" i="64"/>
  <c r="L1069" i="64"/>
  <c r="L1066" i="64"/>
  <c r="L1064" i="64"/>
  <c r="L1063" i="64"/>
  <c r="L1062" i="64"/>
  <c r="L1060" i="64"/>
  <c r="L1058" i="64"/>
  <c r="L1055" i="64"/>
  <c r="L1050" i="64"/>
  <c r="L1047" i="64"/>
  <c r="L1046" i="64"/>
  <c r="L1042" i="64"/>
  <c r="L1033" i="64"/>
  <c r="L1030" i="64"/>
  <c r="L1029" i="64"/>
  <c r="L1027" i="64"/>
  <c r="L1025" i="64"/>
  <c r="L1024" i="64"/>
  <c r="L1019" i="64"/>
  <c r="L1017" i="64"/>
  <c r="L1016" i="64"/>
  <c r="L1013" i="64"/>
  <c r="L1011" i="64"/>
  <c r="L1010" i="64"/>
  <c r="L1007" i="64"/>
  <c r="L1005" i="64"/>
  <c r="L999" i="64"/>
  <c r="L996" i="64"/>
  <c r="L993" i="64"/>
  <c r="L991" i="64"/>
  <c r="L988" i="64"/>
  <c r="L985" i="64"/>
  <c r="L984" i="64"/>
  <c r="L983" i="64"/>
  <c r="L978" i="64"/>
  <c r="L977" i="64"/>
  <c r="L976" i="64"/>
  <c r="L970" i="64"/>
  <c r="L968" i="64"/>
  <c r="L967" i="64"/>
  <c r="L964" i="64"/>
  <c r="L960" i="64"/>
  <c r="L954" i="64"/>
  <c r="L953" i="64"/>
  <c r="L950" i="64"/>
  <c r="L944" i="64"/>
  <c r="L941" i="64"/>
  <c r="L932" i="64"/>
  <c r="L931" i="64"/>
  <c r="L930" i="64"/>
  <c r="L929" i="64"/>
  <c r="L927" i="64"/>
  <c r="L926" i="64"/>
  <c r="L920" i="64"/>
  <c r="L918" i="64"/>
  <c r="L917" i="64"/>
  <c r="L916" i="64"/>
  <c r="L913" i="64"/>
  <c r="L912" i="64"/>
  <c r="L909" i="64"/>
  <c r="L907" i="64"/>
  <c r="L903" i="64"/>
  <c r="L902" i="64"/>
  <c r="L899" i="64"/>
  <c r="L895" i="64"/>
  <c r="L893" i="64"/>
  <c r="L892" i="64"/>
  <c r="L891" i="64"/>
  <c r="L890" i="64"/>
  <c r="L889" i="64"/>
  <c r="L888" i="64"/>
  <c r="L887" i="64"/>
  <c r="L886" i="64"/>
  <c r="L884" i="64"/>
  <c r="L883" i="64"/>
  <c r="L881" i="64"/>
  <c r="L880" i="64"/>
  <c r="L878" i="64"/>
  <c r="L876" i="64"/>
  <c r="L875" i="64"/>
  <c r="L873" i="64"/>
  <c r="L870" i="64"/>
  <c r="L869" i="64"/>
  <c r="L868" i="64"/>
  <c r="L867" i="64"/>
  <c r="L864" i="64"/>
  <c r="L863" i="64"/>
  <c r="L862" i="64"/>
  <c r="L861" i="64"/>
  <c r="L857" i="64"/>
  <c r="L855" i="64"/>
  <c r="L853" i="64"/>
  <c r="L851" i="64"/>
  <c r="L850" i="64"/>
  <c r="L847" i="64"/>
  <c r="L846" i="64"/>
  <c r="L844" i="64"/>
  <c r="L841" i="64"/>
  <c r="L837" i="64"/>
  <c r="L836" i="64"/>
  <c r="L835" i="64"/>
  <c r="L832" i="64"/>
  <c r="L831" i="64"/>
  <c r="L830" i="64"/>
  <c r="L829" i="64"/>
  <c r="L828" i="64"/>
  <c r="L824" i="64"/>
  <c r="L823" i="64"/>
  <c r="L820" i="64"/>
  <c r="L819" i="64"/>
  <c r="L818" i="64"/>
  <c r="L817" i="64"/>
  <c r="L816" i="64"/>
  <c r="L815" i="64"/>
  <c r="L814" i="64"/>
  <c r="L812" i="64"/>
  <c r="L811" i="64"/>
  <c r="L807" i="64"/>
  <c r="L806" i="64"/>
  <c r="L802" i="64"/>
  <c r="L801" i="64"/>
  <c r="L797" i="64"/>
  <c r="L795" i="64"/>
  <c r="L794" i="64"/>
  <c r="L792" i="64"/>
  <c r="L791" i="64"/>
  <c r="L790" i="64"/>
  <c r="L789" i="64"/>
  <c r="L783" i="64"/>
  <c r="L781" i="64"/>
  <c r="L776" i="64"/>
  <c r="L770" i="64"/>
  <c r="L769" i="64"/>
  <c r="L768" i="64"/>
  <c r="L767" i="64"/>
  <c r="L762" i="64"/>
  <c r="L760" i="64"/>
  <c r="L752" i="64"/>
  <c r="L751" i="64"/>
  <c r="L750" i="64"/>
  <c r="L749" i="64"/>
  <c r="L748" i="64"/>
  <c r="L747" i="64"/>
  <c r="L741" i="64"/>
  <c r="L740" i="64"/>
  <c r="L739" i="64"/>
  <c r="L738" i="64"/>
  <c r="L736" i="64"/>
  <c r="L735" i="64"/>
  <c r="L734" i="64"/>
  <c r="L731" i="64"/>
  <c r="L728" i="64"/>
  <c r="L727" i="64"/>
  <c r="L726" i="64"/>
  <c r="L725" i="64"/>
  <c r="L724" i="64"/>
  <c r="L722" i="64"/>
  <c r="L720" i="64"/>
  <c r="L718" i="64"/>
  <c r="L717" i="64"/>
  <c r="L713" i="64"/>
  <c r="L712" i="64"/>
  <c r="L711" i="64"/>
  <c r="L704" i="64"/>
  <c r="L703" i="64"/>
  <c r="L697" i="64"/>
  <c r="L694" i="64"/>
  <c r="L693" i="64"/>
  <c r="L691" i="64"/>
  <c r="L688" i="64"/>
  <c r="L687" i="64"/>
  <c r="L686" i="64"/>
  <c r="L685" i="64"/>
  <c r="L684" i="64"/>
  <c r="L682" i="64"/>
  <c r="L680" i="64"/>
  <c r="L675" i="64"/>
  <c r="L674" i="64"/>
  <c r="L671" i="64"/>
  <c r="L669" i="64"/>
  <c r="L661" i="64"/>
  <c r="L660" i="64"/>
  <c r="L658" i="64"/>
  <c r="L653" i="64"/>
  <c r="L652" i="64"/>
  <c r="L648" i="64"/>
  <c r="L640" i="64"/>
  <c r="L639" i="64"/>
  <c r="L638" i="64"/>
  <c r="L636" i="64"/>
  <c r="L635" i="64"/>
  <c r="L634" i="64"/>
  <c r="L631" i="64"/>
  <c r="L630" i="64"/>
  <c r="L629" i="64"/>
  <c r="L627" i="64"/>
  <c r="L620" i="64"/>
  <c r="L615" i="64"/>
  <c r="L612" i="64"/>
  <c r="L610" i="64"/>
  <c r="L608" i="64"/>
  <c r="L606" i="64"/>
  <c r="L605" i="64"/>
  <c r="L604" i="64"/>
  <c r="L603" i="64"/>
  <c r="L602" i="64"/>
  <c r="L601" i="64"/>
  <c r="L598" i="64"/>
  <c r="L597" i="64"/>
  <c r="L596" i="64"/>
  <c r="L593" i="64"/>
  <c r="L591" i="64"/>
  <c r="L590" i="64"/>
  <c r="L589" i="64"/>
  <c r="L587" i="64"/>
  <c r="L585" i="64"/>
  <c r="L582" i="64"/>
  <c r="L581" i="64"/>
  <c r="L572" i="64"/>
  <c r="L570" i="64"/>
  <c r="L569" i="64"/>
  <c r="L561" i="64"/>
  <c r="L560" i="64"/>
  <c r="L558" i="64"/>
  <c r="L556" i="64"/>
  <c r="L553" i="64"/>
  <c r="L552" i="64"/>
  <c r="L549" i="64"/>
  <c r="L544" i="64"/>
  <c r="L542" i="64"/>
  <c r="L539" i="64"/>
  <c r="L537" i="64"/>
  <c r="L531" i="64"/>
  <c r="L529" i="64"/>
  <c r="L527" i="64"/>
  <c r="L521" i="64"/>
  <c r="L520" i="64"/>
  <c r="L509" i="64"/>
  <c r="L508" i="64"/>
  <c r="L507" i="64"/>
  <c r="L500" i="64"/>
  <c r="L499" i="64"/>
  <c r="L496" i="64"/>
  <c r="L490" i="64"/>
  <c r="L488" i="64"/>
  <c r="L487" i="64"/>
  <c r="L484" i="64"/>
  <c r="L482" i="64"/>
  <c r="L481" i="64"/>
  <c r="L477" i="64"/>
  <c r="L476" i="64"/>
  <c r="L474" i="64"/>
  <c r="L472" i="64"/>
  <c r="L469" i="64"/>
  <c r="L464" i="64"/>
  <c r="L462" i="64"/>
  <c r="L461" i="64"/>
  <c r="L460" i="64"/>
  <c r="L458" i="64"/>
  <c r="L456" i="64"/>
  <c r="L455" i="64"/>
  <c r="L446" i="64"/>
  <c r="L445" i="64"/>
  <c r="L440" i="64"/>
  <c r="L411" i="64"/>
  <c r="L403" i="64"/>
  <c r="L402" i="64"/>
  <c r="L401" i="64"/>
  <c r="L399" i="64"/>
  <c r="L398" i="64"/>
  <c r="L397" i="64"/>
  <c r="L394" i="64"/>
  <c r="L392" i="64"/>
  <c r="L391" i="64"/>
  <c r="L384" i="64"/>
  <c r="L383" i="64"/>
  <c r="L380" i="64"/>
  <c r="L377" i="64"/>
  <c r="L376" i="64"/>
  <c r="L375" i="64"/>
  <c r="L374" i="64"/>
  <c r="L371" i="64"/>
  <c r="L370" i="64"/>
  <c r="L367" i="64"/>
  <c r="L366" i="64"/>
  <c r="L363" i="64"/>
  <c r="L362" i="64"/>
  <c r="L361" i="64"/>
  <c r="L360" i="64"/>
  <c r="L358" i="64"/>
  <c r="L357" i="64"/>
  <c r="L356" i="64"/>
  <c r="L355" i="64"/>
  <c r="L350" i="64"/>
  <c r="L348" i="64"/>
  <c r="L344" i="64"/>
  <c r="L340" i="64"/>
  <c r="L339" i="64"/>
  <c r="L338" i="64"/>
  <c r="L329" i="64"/>
  <c r="L327" i="64"/>
  <c r="L326" i="64"/>
  <c r="L325" i="64"/>
  <c r="L322" i="64"/>
  <c r="L320" i="64"/>
  <c r="L319" i="64"/>
  <c r="L318" i="64"/>
  <c r="L316" i="64"/>
  <c r="L314" i="64"/>
  <c r="L313" i="64"/>
  <c r="L309" i="64"/>
  <c r="L307" i="64"/>
  <c r="L305" i="64"/>
  <c r="L304" i="64"/>
  <c r="L302" i="64"/>
  <c r="L301" i="64"/>
  <c r="L299" i="64"/>
  <c r="L298" i="64"/>
  <c r="L297" i="64"/>
  <c r="L294" i="64"/>
  <c r="L293" i="64"/>
  <c r="L292" i="64"/>
  <c r="L290" i="64"/>
  <c r="L289" i="64"/>
  <c r="L288" i="64"/>
  <c r="L284" i="64"/>
  <c r="L278" i="64"/>
  <c r="L276" i="64"/>
  <c r="L274" i="64"/>
  <c r="L273" i="64"/>
  <c r="L271" i="64"/>
  <c r="L270" i="64"/>
  <c r="L269" i="64"/>
  <c r="L268" i="64"/>
  <c r="L264" i="64"/>
  <c r="L262" i="64"/>
  <c r="L260" i="64"/>
  <c r="L259" i="64"/>
  <c r="L258" i="64"/>
  <c r="L203" i="64"/>
  <c r="L202" i="64"/>
  <c r="L201" i="64"/>
  <c r="L200" i="64"/>
  <c r="L197" i="64"/>
  <c r="L196" i="64"/>
  <c r="L195" i="64"/>
  <c r="L193" i="64"/>
  <c r="L192" i="64"/>
  <c r="L191" i="64"/>
  <c r="L190" i="64"/>
  <c r="L189" i="64"/>
  <c r="L186" i="64"/>
  <c r="L184" i="64"/>
  <c r="L181" i="64"/>
  <c r="L180" i="64"/>
  <c r="L179" i="64"/>
  <c r="L178" i="64"/>
  <c r="L177" i="64"/>
  <c r="L176" i="64"/>
  <c r="L175" i="64"/>
  <c r="L174" i="64"/>
  <c r="L171" i="64"/>
  <c r="L170" i="64"/>
  <c r="L166" i="64"/>
  <c r="L165" i="64"/>
  <c r="L162" i="64"/>
  <c r="L161" i="64"/>
  <c r="L160" i="64"/>
  <c r="L159" i="64"/>
  <c r="L157" i="64"/>
  <c r="L155" i="64"/>
  <c r="L153" i="64"/>
  <c r="L152" i="64"/>
  <c r="L150" i="64"/>
  <c r="L149" i="64"/>
  <c r="L148" i="64"/>
  <c r="L146" i="64"/>
  <c r="L144" i="64"/>
  <c r="L140" i="64"/>
  <c r="L139" i="64"/>
  <c r="L138" i="64"/>
  <c r="L137" i="64"/>
  <c r="L136" i="64"/>
  <c r="L134" i="64"/>
  <c r="L133" i="64"/>
  <c r="L131" i="64"/>
  <c r="L130" i="64"/>
  <c r="L129" i="64"/>
  <c r="L126" i="64"/>
  <c r="L124" i="64"/>
  <c r="L121" i="64"/>
  <c r="L120" i="64"/>
  <c r="L118" i="64"/>
  <c r="L113" i="64"/>
  <c r="L111" i="64"/>
  <c r="L109" i="64"/>
  <c r="L108" i="64"/>
  <c r="L106" i="64"/>
  <c r="L105" i="64"/>
  <c r="L102" i="64"/>
  <c r="L100" i="64"/>
  <c r="L98" i="64"/>
  <c r="L96" i="64"/>
  <c r="L95" i="64"/>
  <c r="L94" i="64"/>
  <c r="L92" i="64"/>
  <c r="L90" i="64"/>
  <c r="L89" i="64"/>
  <c r="L87" i="64"/>
  <c r="L86" i="64"/>
  <c r="L85" i="64"/>
  <c r="L84" i="64"/>
  <c r="L83" i="64"/>
  <c r="L80" i="64"/>
  <c r="L79" i="64"/>
  <c r="L78" i="64"/>
  <c r="L77" i="64"/>
  <c r="L76" i="64"/>
  <c r="L74" i="64"/>
  <c r="L73" i="64"/>
  <c r="L72" i="64"/>
  <c r="L70" i="64"/>
  <c r="L69" i="64"/>
  <c r="L67" i="64"/>
  <c r="L65" i="64"/>
  <c r="L64" i="64"/>
  <c r="L62" i="64"/>
  <c r="L57" i="64"/>
  <c r="L54" i="64"/>
  <c r="L51" i="64"/>
  <c r="L50" i="64"/>
  <c r="L44" i="64"/>
  <c r="L42" i="64"/>
  <c r="L41" i="64"/>
  <c r="L40" i="64"/>
  <c r="L39" i="64"/>
  <c r="L36" i="64"/>
  <c r="L34" i="64"/>
  <c r="L33" i="64"/>
  <c r="L32" i="64"/>
  <c r="L31" i="64"/>
  <c r="L30" i="64"/>
  <c r="L29" i="64"/>
  <c r="L28" i="64"/>
  <c r="L24" i="64"/>
  <c r="L23" i="64"/>
  <c r="L19" i="64"/>
  <c r="L16" i="64"/>
  <c r="L15" i="64"/>
  <c r="L14" i="64"/>
  <c r="L12" i="64"/>
  <c r="L10" i="64"/>
  <c r="L9" i="64"/>
  <c r="L7" i="64"/>
  <c r="L5" i="64"/>
  <c r="L4" i="64"/>
  <c r="B8" i="26" l="1"/>
  <c r="B3" i="27" l="1"/>
  <c r="C3" i="27"/>
  <c r="D3" i="27"/>
  <c r="E3" i="27"/>
  <c r="N6" i="9" l="1"/>
  <c r="N13" i="30" l="1"/>
  <c r="C46" i="10" l="1"/>
  <c r="G4" i="10" s="1"/>
  <c r="C19" i="10" l="1"/>
  <c r="G2" i="10" s="1"/>
  <c r="C12" i="10"/>
  <c r="G3"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Marcanova</author>
  </authors>
  <commentList>
    <comment ref="Q6" authorId="0" shapeId="0" xr:uid="{1292C5BC-24D1-405F-9CBC-865FD07E25B3}">
      <text>
        <r>
          <rPr>
            <b/>
            <sz val="9"/>
            <color indexed="81"/>
            <rFont val="Segoe UI"/>
            <family val="2"/>
          </rPr>
          <t>Maria Marcanova:</t>
        </r>
        <r>
          <rPr>
            <sz val="9"/>
            <color indexed="81"/>
            <rFont val="Segoe UI"/>
            <family val="2"/>
          </rPr>
          <t xml:space="preserve">
297,924 mil. eur (pozmenovak)</t>
        </r>
      </text>
    </comment>
  </commentList>
</comments>
</file>

<file path=xl/sharedStrings.xml><?xml version="1.0" encoding="utf-8"?>
<sst xmlns="http://schemas.openxmlformats.org/spreadsheetml/2006/main" count="12615" uniqueCount="3532">
  <si>
    <t xml:space="preserve">Zoznam tabuliek a grafov použitých v materiáli: </t>
  </si>
  <si>
    <t>Názov obce (Okres)</t>
  </si>
  <si>
    <t>Spolu</t>
  </si>
  <si>
    <t>Výbor pre makroekonomické prognózy</t>
  </si>
  <si>
    <t>zasadnutie VpMP</t>
  </si>
  <si>
    <t>zverejnenie prognóz</t>
  </si>
  <si>
    <t>Výbor pre daňové prognózy</t>
  </si>
  <si>
    <t>zasadnutie VpDP</t>
  </si>
  <si>
    <t>Článok</t>
  </si>
  <si>
    <t>Odsek</t>
  </si>
  <si>
    <t>Znenie ústavného zákona</t>
  </si>
  <si>
    <t>Plnenie</t>
  </si>
  <si>
    <t>Poznámky</t>
  </si>
  <si>
    <t>(4)</t>
  </si>
  <si>
    <t>(1)</t>
  </si>
  <si>
    <t>splnené</t>
  </si>
  <si>
    <t>(2)</t>
  </si>
  <si>
    <t>-</t>
  </si>
  <si>
    <t>Zdroj: RRZ</t>
  </si>
  <si>
    <t>(-) znamená, že príslušné znenie zákona nebolo hodnotené</t>
  </si>
  <si>
    <t>Za účelom zvýšenia transparentnosti v procese zostavovania rozpočtu verejnej správy sa zriaďujú Výbor pre daňové prognózy a Výbor pre makroekonomické prognózy (ďalej len „výbory“). Výbory sú poradnými orgánmi ministra financií.</t>
  </si>
  <si>
    <t>Výbor pre daňové prognózy najmenej dvakrát ročne vypracúva prognózy daňových a odvodových príjmov, a to do 15. februára bežného rozpočtového roka a do 30. júna bežného rozpočtového roka. Výbor pre makroekonomické prognózy najmenej dvakrát ročne vypracúva prognózy vývoja makroekonomiky, a to do 15. februára bežného rozpočtového roka a do 30. júna bežného rozpočtového roka.</t>
  </si>
  <si>
    <t>Subjekty verejnej správy sú povinné zostavovať svoj rozpočet najmenej na tri rozpočtové roky, pričom súčasťou návrhu rozpočtu je aj schválený rozpočet na bežný rozpočtový rok, údaje o očakávanej skutočnosti bežného rozpočtového roka a údaje o skutočnom plnení rozpočtu za predchádzajúce dva rozpočtové roky. Subjekty verejnej správy zohľadňujú pri zostavení svojho rozpočtu prognózy zverejnené ministerstvom financií podľa odseku 3.</t>
  </si>
  <si>
    <t xml:space="preserve">Splnené za verejnú správu ako celok (rozpočet verejnej správy). </t>
  </si>
  <si>
    <t>Subjekty verejnej správy sú povinné zverejňovať údaje o rozpočte podľa odseku 1 do 30 dní po schválení ich rozpočtu a do 60 dní po skončení rozpočtového roka.</t>
  </si>
  <si>
    <t>nehodnotené</t>
  </si>
  <si>
    <t xml:space="preserve">RRZ zatiaľ z kapacitných dôvodov nesledovala splnenie povinnosti za každý subjekt. </t>
  </si>
  <si>
    <t xml:space="preserve"> (3)*</t>
  </si>
  <si>
    <t>Ministerstvo financií najmenej dvakrát ročne zverejňuje prognózy vypracované výbormi podľa čl. 8 ods. 3, a to do 15. februára bežného rozpočtového roka a do 30. júna bežného rozpočtového roka.</t>
  </si>
  <si>
    <t>Rozpočet verejnej správy obsahuje okrem údajov, ktoré ustanovuje osobitný zákon,</t>
  </si>
  <si>
    <t>(a)</t>
  </si>
  <si>
    <t>konsolidovanú bilanciu rozpočtu verejnej správy,</t>
  </si>
  <si>
    <t>(b)</t>
  </si>
  <si>
    <t xml:space="preserve">stratégiu riadenia štátneho dlhu </t>
  </si>
  <si>
    <t>(c)</t>
  </si>
  <si>
    <t>údaje o daňových výdavkoch,</t>
  </si>
  <si>
    <t>(d)</t>
  </si>
  <si>
    <t>implicitných záväzkoch</t>
  </si>
  <si>
    <t>(e)</t>
  </si>
  <si>
    <t>podmienených záväzkoch,</t>
  </si>
  <si>
    <t>(f)</t>
  </si>
  <si>
    <t>jednorazových vplyvoch</t>
  </si>
  <si>
    <t>(g)</t>
  </si>
  <si>
    <t>o hospodárení podnikov štátnej správy;</t>
  </si>
  <si>
    <t>čiastočne splnené</t>
  </si>
  <si>
    <t>(h)</t>
  </si>
  <si>
    <t>príslušný správca kapitoly štátneho rozpočtu je povinný predkladať ministerstvu financií požadované údaje za hospodárenie podnikov štátnej správy.</t>
  </si>
  <si>
    <t>(5)</t>
  </si>
  <si>
    <t>Súhrnná výročná správa Slovenskej republiky obsahuje okrem údajov, ktoré ustanovuje osobitný zákon,</t>
  </si>
  <si>
    <t>aj výšku čistého bohatstva Slovenskej republiky,</t>
  </si>
  <si>
    <t xml:space="preserve">Je potrebné zabezpečiť prepojenie salda a dlhu verejnej správy so zmenou čistého bohatstva. </t>
  </si>
  <si>
    <t>bilanciu rozpočtu verejnej správy,</t>
  </si>
  <si>
    <t>vyhodnotenie plnenia cieľov stratégie riadenia štátneho dlhu,</t>
  </si>
  <si>
    <t>jednorazové vplyvy</t>
  </si>
  <si>
    <t>hospodárenie podnikov štátnej správy.</t>
  </si>
  <si>
    <t>* V ústavnom zákone č. 493/2011 Z. z. sa v odseku 3 čl.9 nachádza chybná odvolávka na neexistujúci odsek 3 čl. 8 (správne malo ísť o odsek 2 čl. 8).</t>
  </si>
  <si>
    <t>odporúčanie RRZ</t>
  </si>
  <si>
    <t>vyhodnotenie</t>
  </si>
  <si>
    <t>Osobitné ustanovenia pre územnú samosprávu</t>
  </si>
  <si>
    <t>Stanoviť podmienky pre poskytovanie návratných prostriedkov zo štátnych finančných aktív samosprávam, ktoré by zabránili ich selektívnemu zvýhodňovaniu a predchádzaniu prípadnej platobnej neschopnosti.</t>
  </si>
  <si>
    <t>Uskutočniť audit kompetencií obcí a vyšších územných celkov, ktorý by vytvoril porovnávaciu základňu pre vyhodnotenie toho, či úpravy pôsobností samosprávy sú spojené s adekvátnym financovaním zo strany štátu.</t>
  </si>
  <si>
    <t>Audit sa neuskutočnil.</t>
  </si>
  <si>
    <t>Každoročne zverejňovať podrobné údaje o overenej výške dlhu samospráv, uložených sankciách, prebiehajúcich konaniach a zdôvodniť prípady, ktoré neviedli k uloženiu sankcií napriek prvotnej identifikácii nesplnenia záväzných pravidiel. Plnenie dlhového pravidla samospráv s možnosťou uloženia pokuty MF SR prvýkrát posudzovalo za rok 2015, zatiaľ však nezverejnilo ani jedno vyhodnotenie.</t>
  </si>
  <si>
    <t>Údaje sa nezverejňujú.</t>
  </si>
  <si>
    <t>Nedošlo k žiadnej zmene.</t>
  </si>
  <si>
    <t>Rozpočet verejnej správy</t>
  </si>
  <si>
    <t xml:space="preserve">Zvýšiť záväznosť trojročného rozpočtu a schvaľovať v parlamente celý trojročný rozpočet verejnej správy a pozmeňujúce návrhy k nemu v súlade s metodikou ESA2010. Súčasný spôsob schvaľovania (schvaľuje sa hotovostný štátny rozpočet na najbližší rok) je daný historicky a nepostačuje na zachytenie kľúčových sledovaných parametrov a všetkých zmien vo verejných financiách. </t>
  </si>
  <si>
    <t xml:space="preserve">Zverejňovať ukazovatele hospodárenia všetkých štátnych podnikov a podnikov MH Manažment. Hospodárenie podnikov doplniť o komentár aj v kontexte vyplácania dividend, vplyvu na výnos dane z príjmov právnických osôb a prípadných ďalších vzťahov s rozpočtom verejnej správy. Pokúsiť sa aspoň v kvalitatívnej rovine vyhodnotiť riziká plynúce z hospodárenia štátnych podnikov a podnikov MH Manažment. </t>
  </si>
  <si>
    <t>Súhrnná výročná správa</t>
  </si>
  <si>
    <t>Vytvoriť technické podmienky a v spolupráci s RRZ definovať metodiku prepojenia salda a dlhu verejnej správy so zmenou čistého bohatstva.</t>
  </si>
  <si>
    <t>(v mil. eur)</t>
  </si>
  <si>
    <t>1. Hrubý dlh</t>
  </si>
  <si>
    <t>2. Likvidné finančné aktíva (najmä hotovosť)</t>
  </si>
  <si>
    <t>3. Čistý dlh (1-2)</t>
  </si>
  <si>
    <t>(v % HDP)</t>
  </si>
  <si>
    <t>4. Hrubý dlh</t>
  </si>
  <si>
    <t>5. Likvidné finančné aktíva (najmä hotovosť)</t>
  </si>
  <si>
    <t>6. Čistý dlh (4-5)</t>
  </si>
  <si>
    <t>Zdroj: MF SR, ŠÚ SR</t>
  </si>
  <si>
    <t>Zdroj: RRZ, MF SR, ŠÚ SR</t>
  </si>
  <si>
    <t>Názov</t>
  </si>
  <si>
    <t>Celková suma dlhu</t>
  </si>
  <si>
    <t>Splácanie úrokov</t>
  </si>
  <si>
    <t>Splácanie istín</t>
  </si>
  <si>
    <t>Pomer dlhu (%)</t>
  </si>
  <si>
    <t>Dlhová služba (%)</t>
  </si>
  <si>
    <t>(1/4)</t>
  </si>
  <si>
    <t>((2+3)/4*)</t>
  </si>
  <si>
    <t>Bratislavský SK</t>
  </si>
  <si>
    <t>Trnavský SK</t>
  </si>
  <si>
    <t>Trenčiansky SK</t>
  </si>
  <si>
    <t>Nitriansky SK</t>
  </si>
  <si>
    <t>Žilinský SK</t>
  </si>
  <si>
    <t>Banskobystrický SK</t>
  </si>
  <si>
    <t>Prešovský SK</t>
  </si>
  <si>
    <t>Košický SK</t>
  </si>
  <si>
    <t>Pozn.: SK – samosprávny kraj
* Pri výpočte pomeru dlhovej služby sa bežné príjmy upravujú o vybrané transfery.</t>
  </si>
  <si>
    <t>Zdroj: Štátna pokladnica, MF SR, RRZ</t>
  </si>
  <si>
    <t>Pomer dlhu</t>
  </si>
  <si>
    <t>Pokuta v eurách</t>
  </si>
  <si>
    <t>skutočnosť</t>
  </si>
  <si>
    <t>prognóza RRZ (strednodobý výhľad)</t>
  </si>
  <si>
    <t>prvá ústavná hranica</t>
  </si>
  <si>
    <t>druhá ústavná hranica</t>
  </si>
  <si>
    <t>tretia ústavná hranica</t>
  </si>
  <si>
    <t>štvrtá ústavná hranica</t>
  </si>
  <si>
    <t>piata ústavná hranica</t>
  </si>
  <si>
    <t>Zdroj: Eurostat, MF SR, RRZ</t>
  </si>
  <si>
    <t>Čistý dlh</t>
  </si>
  <si>
    <t>Zdroj: ŠÚ SR, MF SR, RRZ</t>
  </si>
  <si>
    <t>2016</t>
  </si>
  <si>
    <t>2017</t>
  </si>
  <si>
    <t>2018</t>
  </si>
  <si>
    <t>2019</t>
  </si>
  <si>
    <t>2020</t>
  </si>
  <si>
    <t>Daňové príjmy</t>
  </si>
  <si>
    <t>Nedaňové príjmy</t>
  </si>
  <si>
    <t>Granty a transfery</t>
  </si>
  <si>
    <t>Zdroj: ŠÚ SR</t>
  </si>
  <si>
    <t>Príjmy prognózované VpDP</t>
  </si>
  <si>
    <t>Neprognózované - vplyv metodiky*</t>
  </si>
  <si>
    <t>(tis. eur)</t>
  </si>
  <si>
    <t>Metodické vplyvy</t>
  </si>
  <si>
    <t xml:space="preserve"> - imputované poistné</t>
  </si>
  <si>
    <t xml:space="preserve"> - štátom platené poistné na SP</t>
  </si>
  <si>
    <t xml:space="preserve"> - štátom platené poistné na ZP</t>
  </si>
  <si>
    <t xml:space="preserve"> - štátom platené poistné ozbrojeným zložkám</t>
  </si>
  <si>
    <t xml:space="preserve"> - SP platené poistné</t>
  </si>
  <si>
    <t xml:space="preserve"> - DPFO</t>
  </si>
  <si>
    <t xml:space="preserve"> - DPPO</t>
  </si>
  <si>
    <t xml:space="preserve"> - zrážková daň</t>
  </si>
  <si>
    <t xml:space="preserve"> - DPH</t>
  </si>
  <si>
    <t xml:space="preserve"> - spotrebné dane</t>
  </si>
  <si>
    <t xml:space="preserve"> - dane z medzinárodného obchodu a transakcií</t>
  </si>
  <si>
    <t xml:space="preserve"> - daň z nehnuteľností</t>
  </si>
  <si>
    <t xml:space="preserve"> - špecifické dane</t>
  </si>
  <si>
    <t xml:space="preserve"> - daň z motorových vozidiel</t>
  </si>
  <si>
    <t xml:space="preserve"> - osobitný odvod vybraných fin.inštitúcií</t>
  </si>
  <si>
    <t xml:space="preserve"> - osobitný odvod z podnikania v regulovaných odvetviach</t>
  </si>
  <si>
    <t xml:space="preserve"> - úhrada za služby verejnosti poskytované RTVS</t>
  </si>
  <si>
    <t>Zdroj: RRZ, ŠÚ SR</t>
  </si>
  <si>
    <t xml:space="preserve"> - daň z úhrad za dobývací priestor</t>
  </si>
  <si>
    <t xml:space="preserve">* Ide o štátom platené poistné za vybraný okruh osôb a imputované poistné. Sú to transakcie medzi subjektmi verejnej správy, ktoré sa v zmysle metodiky ESA2010 nekonsolidujú a navyšujú daňové príjmy a výdavky verejnej správy o rovnakú sumu.                                                                       </t>
  </si>
  <si>
    <t xml:space="preserve"> - daň z úhrad za uskladňovanie plynov alebo kvapalín</t>
  </si>
  <si>
    <t xml:space="preserve"> - majetkové dane (do ŠR)</t>
  </si>
  <si>
    <t xml:space="preserve"> - iné dane (poistné na neživotné poistenie)</t>
  </si>
  <si>
    <t xml:space="preserve"> - odvody SP (EAO+dlžné)</t>
  </si>
  <si>
    <t xml:space="preserve"> - odvody ZP (EAO+dlžné)</t>
  </si>
  <si>
    <t>pásmo</t>
  </si>
  <si>
    <t>nula</t>
  </si>
  <si>
    <t>0 až 10</t>
  </si>
  <si>
    <t>10 až 20</t>
  </si>
  <si>
    <t>20 až 30</t>
  </si>
  <si>
    <t>30 až 40</t>
  </si>
  <si>
    <t>40 až 50</t>
  </si>
  <si>
    <t>50 až 60</t>
  </si>
  <si>
    <t>60 až 70</t>
  </si>
  <si>
    <t>70 až 80</t>
  </si>
  <si>
    <t>80 až 90</t>
  </si>
  <si>
    <t>90 až 100</t>
  </si>
  <si>
    <t>100 a viac</t>
  </si>
  <si>
    <t>pomocný</t>
  </si>
  <si>
    <t>v pásme</t>
  </si>
  <si>
    <t>kumulatív</t>
  </si>
  <si>
    <t>menovky</t>
  </si>
  <si>
    <t>viac</t>
  </si>
  <si>
    <t>relatívne</t>
  </si>
  <si>
    <t>Dane a nedaňové príjmy ESA2010</t>
  </si>
  <si>
    <t xml:space="preserve"> - Emisné kvóty</t>
  </si>
  <si>
    <t xml:space="preserve"> - Tržby NDS - mýto a diaľničné známky</t>
  </si>
  <si>
    <t xml:space="preserve"> - Dividendy</t>
  </si>
  <si>
    <t xml:space="preserve"> - Odvod z hazardných hier</t>
  </si>
  <si>
    <t>Ostatné dane a nedane neprognózované VpDP</t>
  </si>
  <si>
    <t>Príjmy (daňové a nedaňové) prognózované VpDP</t>
  </si>
  <si>
    <t>Ostatné (daňové a nedaňové) príjmy neprognózované VpDP</t>
  </si>
  <si>
    <t>zaplatené</t>
  </si>
  <si>
    <t>Akútna potreba novely ústavného zákona o rozpočtovej zodpovednosti</t>
  </si>
  <si>
    <t>Dlh bez jednorazových faktorov</t>
  </si>
  <si>
    <t>Zdroj: MF SR, RRZ</t>
  </si>
  <si>
    <t xml:space="preserve">Platy členov vlády sa znížia na úroveň v predchádzajúcom rozpočtovom roku, ak ich platy v predchádzajúcom rozpočtovom roku boli nižšie. </t>
  </si>
  <si>
    <t>formálne splnené</t>
  </si>
  <si>
    <t>Ministerstvo financií SR zaviaže 3 % zo zákonom stanovených výdavkov štátneho rozpočtu.</t>
  </si>
  <si>
    <t>Nemožno poskytovať prostriedky z rezervy predsedu vlády a z rezervy vlády.</t>
  </si>
  <si>
    <t>Vláda požiada národnú radu o vyslovenie dôvery.</t>
  </si>
  <si>
    <t xml:space="preserve">Strukturalne primarne saldo </t>
  </si>
  <si>
    <t xml:space="preserve">Jednorazove vplyvy na saldo VS </t>
  </si>
  <si>
    <t>Urokove naklady</t>
  </si>
  <si>
    <t xml:space="preserve">Potencialny ekon. rast  </t>
  </si>
  <si>
    <t>Vplyv hospodarskeho cyklu</t>
  </si>
  <si>
    <t xml:space="preserve">Deflator HDP </t>
  </si>
  <si>
    <t>Likvidne financne aktiva</t>
  </si>
  <si>
    <t xml:space="preserve">Zosuladenie defcitu a dlhu </t>
  </si>
  <si>
    <t>(% HDP)</t>
  </si>
  <si>
    <t xml:space="preserve">Úrokové náklady </t>
  </si>
  <si>
    <t xml:space="preserve">Primárne saldo </t>
  </si>
  <si>
    <t xml:space="preserve">Deflátor HDP (vplyv inflácie) </t>
  </si>
  <si>
    <t xml:space="preserve">Reálny rast HDP </t>
  </si>
  <si>
    <t xml:space="preserve">Likvídne finančné aktíva </t>
  </si>
  <si>
    <t xml:space="preserve">Zosúladenie deficitu a dlhu </t>
  </si>
  <si>
    <t xml:space="preserve">Príspevky k medziročnej zmene dlhu </t>
  </si>
  <si>
    <t xml:space="preserve">Pozn.: V rokoch 2023 až 2027 ide o prognózu RRZ z júla 2023 </t>
  </si>
  <si>
    <t xml:space="preserve">1. Hotovostné jednorazové vplyvy </t>
  </si>
  <si>
    <t xml:space="preserve"> - súvisiace s pomocou Ukrajine</t>
  </si>
  <si>
    <t xml:space="preserve"> - súvisiace s pandémiou</t>
  </si>
  <si>
    <t xml:space="preserve"> - súvisiace s energiami</t>
  </si>
  <si>
    <t xml:space="preserve"> - ostatné jednorazové položky</t>
  </si>
  <si>
    <t>2. Akruálne jednorazové vplyvy</t>
  </si>
  <si>
    <t>3. Jednorazové vplyvy spolu (1+2)</t>
  </si>
  <si>
    <t xml:space="preserve"> - v % HDP </t>
  </si>
  <si>
    <t xml:space="preserve">nom. HDP </t>
  </si>
  <si>
    <t>Príspevok k medziročnej zmene dlhu</t>
  </si>
  <si>
    <t xml:space="preserve">Vláda predloží na rokovanie národnej rady návrh opatrení, ktorými navrhuje zabezpečiť zníženie dlhu. </t>
  </si>
  <si>
    <t>Čistý dlh - skutočnosť</t>
  </si>
  <si>
    <t>Hrubý dlh - skutočnosť</t>
  </si>
  <si>
    <t>Hrubý dlh - prognóza</t>
  </si>
  <si>
    <t>Čistý dlh - prognóza</t>
  </si>
  <si>
    <t xml:space="preserve">Štruktur. prim. saldo VS </t>
  </si>
  <si>
    <t xml:space="preserve">Jednoraz. vplyvy na saldo VS </t>
  </si>
  <si>
    <t>Úrokové náklady</t>
  </si>
  <si>
    <t xml:space="preserve">Potenciálny ekon. rast </t>
  </si>
  <si>
    <t xml:space="preserve">Vplyv hosp. cyklu </t>
  </si>
  <si>
    <t xml:space="preserve">Deflátor HDP </t>
  </si>
  <si>
    <t>Likv. fin. aktíva</t>
  </si>
  <si>
    <t xml:space="preserve">Zosúladneie deficitu a dlhu </t>
  </si>
  <si>
    <t>Pozn.: V rokoch 2024 až 2028 ide o prognózu RRZ z júla 2024</t>
  </si>
  <si>
    <t>* Obec je v nútenej správe, pričom do sumy dlhu na účely uloženia pokuty sa nezapočítavajú záväzky obcí v nútenej správe.</t>
  </si>
  <si>
    <t>** Obec už bola pokutovaná v minulosti (alebo prebieha správne konanie) a jej pomer dlhu sa nezvýšil.</t>
  </si>
  <si>
    <t>Obec</t>
  </si>
  <si>
    <t>Okres</t>
  </si>
  <si>
    <t>Liptovský Mikuláš</t>
  </si>
  <si>
    <t>Dunajská Streda</t>
  </si>
  <si>
    <t>Martin</t>
  </si>
  <si>
    <t>Košice - okolie</t>
  </si>
  <si>
    <t>Komárno</t>
  </si>
  <si>
    <t>Zlaté Moravce</t>
  </si>
  <si>
    <t>Veľký Krtíš</t>
  </si>
  <si>
    <t>Bánovce nad Bebravou</t>
  </si>
  <si>
    <t>Michalovce</t>
  </si>
  <si>
    <t>Zdroj: MF SR</t>
  </si>
  <si>
    <t>Suma prekročenia povoleného dlhu v eurách</t>
  </si>
  <si>
    <r>
      <t xml:space="preserve">Pozn.: Údaj Pokuta v eurách vyjadruje plnú výšku potenciálnej pokuty pre obec na základe jej finančných výkazov, pričom nezohľadňuje výšky predošlých pokút v prípade, ak bola obec pokutovaná opakovane. Údaj Suma prekročenia povoleného dlhu v eurách vyjadruje nominálnu hodnotu celkovej sumy dlhu, ktorá prekračuje 60 % skutočných bežných príjmov predchádzajúceho rozpočtového roka. Na obce zvýraznené </t>
    </r>
    <r>
      <rPr>
        <b/>
        <i/>
        <sz val="8"/>
        <color theme="0" tint="-0.499984740745262"/>
        <rFont val="Calibri"/>
        <family val="2"/>
        <scheme val="minor"/>
      </rPr>
      <t>sivou</t>
    </r>
    <r>
      <rPr>
        <i/>
        <sz val="8"/>
        <color rgb="FF13B5EA"/>
        <rFont val="Calibri"/>
        <family val="2"/>
        <scheme val="minor"/>
      </rPr>
      <t xml:space="preserve"> výplňou sa nevzťahuje pokuta. Ich parametre uvedené v tabuľke sú iba informačné. Obce zvýraznené </t>
    </r>
    <r>
      <rPr>
        <b/>
        <i/>
        <sz val="8"/>
        <color rgb="FFFF0000"/>
        <rFont val="Calibri"/>
        <family val="2"/>
        <scheme val="minor"/>
      </rPr>
      <t>červenou</t>
    </r>
    <r>
      <rPr>
        <i/>
        <sz val="8"/>
        <color rgb="FF13B5EA"/>
        <rFont val="Calibri"/>
        <family val="2"/>
        <scheme val="minor"/>
      </rPr>
      <t xml:space="preserve"> farbou vykázali okrem nadmerného dlhu aj prekročenie limitu dlhovej služby.</t>
    </r>
  </si>
  <si>
    <t>Hodnotiace správy</t>
  </si>
  <si>
    <t>Výpočty limitu verejných výdavkov</t>
  </si>
  <si>
    <t>Makroekonomické prognózy</t>
  </si>
  <si>
    <t>Fiškálne prognózy</t>
  </si>
  <si>
    <t>Výzvy a stanoviská k stavu verejných financií</t>
  </si>
  <si>
    <t>Graf 4: Vývoj dlhu a hranice stanovené zákonom o rozp. zodpovednosti (% HDP)</t>
  </si>
  <si>
    <t>nesplnené</t>
  </si>
  <si>
    <t>Pokračovať vo zvyšovaní porovnateľnosti rozpočtovaných a skutočných údajov. Priestor pre zlepšenie existuje v podobe rozpočtovania predpokladaného vplyvu EFSF, rozpočtovania príjmov a výdavkov niektorých organizácií ústrednej správy a miestnej samosprávy. Rozpočtovanie týchto položiek je dôležité aj z hľadiska výdavkových limitov.</t>
  </si>
  <si>
    <t>Pokračovať v príprave metodiky Konceptu čistého bohatstva SR, v rámci ktorého sa MF SR zameriava na ocenenie nevykazovaných a nekvantifikovaných oblastí v súlade so stanoveným harmonogramom MF SR. Ocenenie zatiaľ nevyčíslených zložiek ukazovateľa čistého bohatstva by mohlo prispieť k zlepšeniu vypovedacej schopnosti čistého bohatstva.</t>
  </si>
  <si>
    <t>Povinný termín do</t>
  </si>
  <si>
    <t>15.02.</t>
  </si>
  <si>
    <t>Povinný termín do 30.06.</t>
  </si>
  <si>
    <t>Graf 1: Vývoj ukazovateľa dlhodobej udržateľnosti</t>
  </si>
  <si>
    <t>Graf 2: Ukazovateľ dlhodobej udržateľnosti</t>
  </si>
  <si>
    <t>Graf 4: Vývoj dlhu a hraníc stanovených zákonom o rozpočtovej zodpovednosti</t>
  </si>
  <si>
    <t>Graf 5: Vývoj úrovne hrubého a čistého dlhu</t>
  </si>
  <si>
    <t>Graf 13: Počty obcí podľa pomeru ich dlhu k príjmom</t>
  </si>
  <si>
    <t>Graf 14: Podiely jednotlivých dlhových pásiem na celkovom dlhu</t>
  </si>
  <si>
    <t>Výdavky na riešenie vplyvov legislatívnych zmien</t>
  </si>
  <si>
    <t>Výdavky na realizáciu súdnych a exekučných rozhodnutí</t>
  </si>
  <si>
    <t>Výdavky na mzdy a poistné</t>
  </si>
  <si>
    <t>Výdavky na kompenzačné opatrenia súvisiace s rastom cien energií</t>
  </si>
  <si>
    <t>Dane z produkcie a dovozu</t>
  </si>
  <si>
    <t>Bežné dane z dôchodkov, majetku</t>
  </si>
  <si>
    <t>Príspevky na sociálne zabezpečenie</t>
  </si>
  <si>
    <t>Dane z kapitálu</t>
  </si>
  <si>
    <t>2021</t>
  </si>
  <si>
    <t>2022</t>
  </si>
  <si>
    <t>2023</t>
  </si>
  <si>
    <t>2024</t>
  </si>
  <si>
    <t>Graf 1 a 2: Vývoj ukazovateľa dlhodobej udržateľnosti</t>
  </si>
  <si>
    <t>Dlh v scenári z roku 2024</t>
  </si>
  <si>
    <t>Graf 13: Počty obcí podľa pomeru ich dlhu k príjmom (ľ. os), kumulatívne (p. os)</t>
  </si>
  <si>
    <t>Graf 14: Podiely jednotlivých dlhových pásiem na celkovom dlhu (ľ. os), kumulatívne (p. os)</t>
  </si>
  <si>
    <t>Gortva (RS)</t>
  </si>
  <si>
    <t>Hontianske Trsťany (LV)</t>
  </si>
  <si>
    <t>Oľšavka (SN)</t>
  </si>
  <si>
    <t>Oľšinkov (ML)</t>
  </si>
  <si>
    <t>Prietržka (SI)</t>
  </si>
  <si>
    <t>Šarišské Čierne (BJ)</t>
  </si>
  <si>
    <t>Vyšné Valice (RS)</t>
  </si>
  <si>
    <t>Pozn. 2: Pri obciach, ktoré prekračujú dlh alebo nepredložili výkazy, ide v mnohých prípadoch o menšie obce s pár desiatkami alebo stovkami obyvateľov. Toto môže naznačovať obmedzenú administratívnu kapacitu menších obcí na plnenie si zákonných povinností pri vykazovaní údajov potrebných pre vyhodnotenie dlhu.</t>
  </si>
  <si>
    <t>Krajné</t>
  </si>
  <si>
    <t>Myjava</t>
  </si>
  <si>
    <t>Nemčiňany</t>
  </si>
  <si>
    <t>Nový Salaš</t>
  </si>
  <si>
    <t>Varhaňovce</t>
  </si>
  <si>
    <t>Prešov</t>
  </si>
  <si>
    <t>Zvončín</t>
  </si>
  <si>
    <t>Trnava</t>
  </si>
  <si>
    <t>Zdroj: Štátna pokladnica, MF SR, RRZ, ŠÚ SR</t>
  </si>
  <si>
    <t>Blogy a analytické blogy</t>
  </si>
  <si>
    <t>Komentáre a Working papers</t>
  </si>
  <si>
    <t> (v % HDP)</t>
  </si>
  <si>
    <t>Deficit VS (ciele vlády)</t>
  </si>
  <si>
    <t>Hrubý dlh (ciele vlády)</t>
  </si>
  <si>
    <t xml:space="preserve">Najvyššie sankčné pásmo dlhovej brzdy </t>
  </si>
  <si>
    <t>2000-2003</t>
  </si>
  <si>
    <t>2004-2008</t>
  </si>
  <si>
    <t>2009-2013</t>
  </si>
  <si>
    <t>2014-2019</t>
  </si>
  <si>
    <t>2020-2023</t>
  </si>
  <si>
    <t>p.m. Priem. rast potenciálneho produktu</t>
  </si>
  <si>
    <t>Je potrebné pokračovať v zlepšovaní porovnateľnosti rozpočtovaných údajov so skutočnosťou.</t>
  </si>
  <si>
    <t>12*</t>
  </si>
  <si>
    <t>a) vláda predloží na rokovanie národnej rady návrh opatrení, ktorými navrhuje zabezpečiť zníženie dlhu a</t>
  </si>
  <si>
    <t xml:space="preserve">a) ministerstvo financií viaže od prvého kalendárneho mesiaca nasledujúceho po zverejnení výšky dlhu výdavky štátneho rozpočtu vo výške 3 % z celkových výdavkov štátneho rozpočtu schválených zákonom o štátnom rozpočte na príslušný rozpočtový rok znížených o výdavky na správu štátneho dlhu, o prostriedky Európskej únie, prostriedky štátneho rozpočtu na financovanie spoločných programov Slovenskej republiky a Európskej únie, odvody do Európskej únie, transfery Sociálnej poisťovni a o výdavky na likvidáciu škôd spôsobených živelnými pohromami; ak výška dlhu podľa odseku 2 dosahuje 55 % podielu na hrubom domácom produkte a viac neustále počas viacerých po sebe nasledujúcich rozpočtových rokov, viazanie sa vykoná vždy len v prvom rozpočtovom roku, v ktorom výška dlhu podľa odseku 2 dosiahla 55 % podielu na hrubom domácom produkte a viac, </t>
  </si>
  <si>
    <t xml:space="preserve">b) nemožno poskytovať prostriedky z rezervy predsedu vlády a z rezervy vlády, </t>
  </si>
  <si>
    <t xml:space="preserve">c) vláda nesmie predložiť národnej rade taký návrh rozpočtu verejnej správy, ktorý obsahuje medziročný nominálny rast konsolidovaných výdavkov verejnej správy oproti rozpočtu verejnej správy na predchádzajúci rozpočtový rok, okrem výdavkov na správu štátneho dlhu, prostriedkov Európskej únie, prostriedkov štátneho rozpočtu na financovanie spoločných programov Slovenskej republiky a Európskej únie, odvodov do Európskej únie a okrem výdavkov na likvidáciu škôd spôsobených živelnými pohromami; ak vláda takýto návrh rozpočtu verejnej správy už predložila, je povinná stiahnuť ho z rokovania národnej rady a do 30 dní predložiť návrh rozpočtu verejnej správy súladný s ustanovenou podmienkou a </t>
  </si>
  <si>
    <t>d) obec a vyšší územný celok sú povinní schváliť rozpočet na nasledujúci rozpočtový rok s výdavkami maximálne vo výške výdavkov rozpočtu predchádzajúceho rozpočtového roka okrem výdavkov na likvidáciu škôd spôsobených živelnými pohromami a výdavkov na financovanie spoločných programov Slovenskej republiky a Európskej únie.</t>
  </si>
  <si>
    <t xml:space="preserve">a) vláda nesmie predložiť národnej rade návrh rozpočtu verejnej správy s rozpočtovaným schodkom; ak vláda takýto návrh rozpočtu verejnej správy už predložila, je povinná stiahnuť ho z rokovania národnej rady a do 30 dní predložiť návrh rozpočtu verejnej správy súladný s ustanovenými podmienkami a </t>
  </si>
  <si>
    <t>b) obec a vyšší územný celok sú povinní schváliť na nasledujúci rozpočtový rok iba vyrovnaný rozpočet alebo prebytkový rozpočet.</t>
  </si>
  <si>
    <t>Štát finančne nezabezpečuje platobnú schopnosť a nezodpovedá za platobnú schopnosť obce alebo vyššieho územného celku. Postup pri riešení platobnej neschopnosti obce alebo vyššieho územného celku ustanovuje zákon.</t>
  </si>
  <si>
    <t>Ak zákon pri úprave pôsobnosti ustanovuje nové úlohy obci alebo vyššiemu územnému celku, štát na ich plnenie súčasne zabezpečí obci alebo vyššiemu územnému celku zodpovedajúce finančné prostriedky.</t>
  </si>
  <si>
    <t>Ak celková suma dlhu obce alebo vyššieho územného celku dosiahne 60 % skutočných bežných príjmov predchádzajúceho rozpočtového roka a viac, obec alebo vyšší územný celok sú povinní zaplatiť pokutu, ktorú ukladá ministerstvo financií, a to vo výške 5 % z rozdielu medzi celkovou sumou dlhu a 60 % skutočných bežných príjmov predchádzajúceho rozpočtového roka. Celkovú sumu dlhu obce alebo vyššieho územného celku ustanovuje zákon.</t>
  </si>
  <si>
    <t>prebieha overovanie</t>
  </si>
  <si>
    <t>Povinnosť uplatňovať ustanovenie odseku 3 sa neuplatní počas 24 mesiacov počnúc prvým dňom nasledujúcim po dni, v ktorom sa uskutočnilo ustanovujúce zasadnutie obecného zastupiteľstva alebo zastupiteľstva vyššieho územného celku, ak nebola vo voľbách ako nový starosta, nový primátor alebo nový predseda vyššieho územného celku zvolená tá istá fyzická osoba, ako v predchádzajúcom volebnom období.</t>
  </si>
  <si>
    <t>V súčasnosti sa táto výnimka neuplatňuje pre žiadnu obec.</t>
  </si>
  <si>
    <t>Rada pred určením ukazovateľa dlhodobej udržateľnosti zverejní na svojom webovom sídle metodológiu výpočtov a predpoklady, ktoré použije pri určení ukazovateľa dlhodobej udržateľnosti.</t>
  </si>
  <si>
    <r>
      <t xml:space="preserve">Diskusná štúdia </t>
    </r>
    <r>
      <rPr>
        <sz val="10"/>
        <color rgb="FF000000"/>
        <rFont val="Calibri"/>
        <family val="2"/>
        <scheme val="minor"/>
      </rPr>
      <t>Ako vyhodnocovať dlhodobú udržateľnosť verejných financií?</t>
    </r>
    <r>
      <rPr>
        <sz val="10"/>
        <color rgb="FF13B5EA"/>
        <rFont val="Calibri"/>
        <family val="2"/>
        <scheme val="minor"/>
      </rPr>
      <t xml:space="preserve"> </t>
    </r>
    <r>
      <rPr>
        <sz val="10"/>
        <color rgb="FF000000"/>
        <rFont val="Calibri"/>
        <family val="2"/>
        <scheme val="minor"/>
      </rPr>
      <t xml:space="preserve">a metodický dokument </t>
    </r>
    <r>
      <rPr>
        <sz val="11"/>
        <color rgb="FF000000"/>
        <rFont val="Calibri"/>
        <family val="2"/>
        <scheme val="minor"/>
      </rPr>
      <t>Metodika zostavenia základného scenára vývoja verejných financií a výpočtu ukazovateľa dlhodobej udržateľnosti</t>
    </r>
    <r>
      <rPr>
        <sz val="10"/>
        <color rgb="FF000000"/>
        <rFont val="Calibri"/>
        <family val="2"/>
        <scheme val="minor"/>
      </rPr>
      <t xml:space="preserve"> </t>
    </r>
  </si>
  <si>
    <t>Rada pri určení ukazovateľa dlhodobej udržateľnosti zohľadňuje</t>
  </si>
  <si>
    <t>a) hodnotu štrukturálneho primárneho salda,</t>
  </si>
  <si>
    <t>b) prognózy demografického vývoja zverejnené Eurostatom,</t>
  </si>
  <si>
    <t xml:space="preserve">c) makroekonomické prognózy Výboru pre makroekonomické prognózy a dlhodobé makroekonomické prognózy EK, </t>
  </si>
  <si>
    <t>d) dlhodobé prognózy výdavkov citlivých na starnutie populácie vypočítaných EK,</t>
  </si>
  <si>
    <t>Využité modely RRZ na dôchodkové zabezpečenie, zdravotníctvo, sociálne dávky (od roku 2021) a dlhodobú starostlivosť (od roku 2021).</t>
  </si>
  <si>
    <t>e) dlhodobé prognózy kapitál. príjmov vypočítaných EK,</t>
  </si>
  <si>
    <t>f) implicitné záväzky a podmienené záväzky,</t>
  </si>
  <si>
    <t>g) iné ukazovatele ovplyvňujúce dlhodobú udržateľnosť.</t>
  </si>
  <si>
    <t>Postup pri určení limitu verejných výdavkov ustanoví zákon.</t>
  </si>
  <si>
    <t>Limit verejných výdavkov sa naviazal na reformované európske fiškálne pravidlá, ktorých nastavenie však nemusí viesť k dosiahnutiu dlhodobej udržateľnosti verejných financií. Zároveň medzi národným limitom a európskymi pravidlami existuje významná nekonzistentnosť, čo znižuje efektívnosť tohto pravidla.</t>
  </si>
  <si>
    <t>* Čl. 12 je prechodným ustanovením k čl. 5 (do 31. decembra 2017). Zmenu hodnôt sankčných pásiem v rokoch 2018 až 2027 upravuje čl. 13.</t>
  </si>
  <si>
    <t>(6)</t>
  </si>
  <si>
    <t>(7)</t>
  </si>
  <si>
    <t>(3)</t>
  </si>
  <si>
    <t>Chýbajú podniky s účasťou MZ SR a MH Manažment a adekvátny komentár.</t>
  </si>
  <si>
    <t>Plánované hodnoty za podniky ministerstva zdravotníctva (s výnimkou Debitum, a.s.) a MH Manažment neboli predložené.</t>
  </si>
  <si>
    <t>p.m. Nominálny HDP (mil. eur)</t>
  </si>
  <si>
    <t>Správa o hodnotení plnenia pravidiel rozpočtovej zodpovednosti a pravidiel rozpočtovej transparentnosti za rok 2025 (august 2026)</t>
  </si>
  <si>
    <t>Graf 3: Vývoj hrubého dlhu do roku 2075</t>
  </si>
  <si>
    <t>Graf 8: Obce nespĺňajúce limity § 17 zákona č. 583/2004 za rok 2025</t>
  </si>
  <si>
    <t>Graf 9: Podiely zložiek príjmov verejnej správy v rokoch 2015-2025</t>
  </si>
  <si>
    <t>Graf 10: Podiely zložiek prognózovaných výborom v roku 2025</t>
  </si>
  <si>
    <t>Graf 11: Rezervy a výdavky po zmene zákona na rok 2026</t>
  </si>
  <si>
    <t>Graf 12: Počet publikácií RRZ a KRRZ v roku 2025</t>
  </si>
  <si>
    <t>Tabuľka 4: Porovnanie aktuálnej prognózy MF SR s cieľmi vlády</t>
  </si>
  <si>
    <t>Tabuľka 5: Pokuty uložené obciam za rok 2024</t>
  </si>
  <si>
    <t>Tabuľka 6: Zasadnutia výborov a zverejnenie prognóz</t>
  </si>
  <si>
    <t>Tabuľka 7: Plnenie pravidiel rozpočtovej zodpovednosti</t>
  </si>
  <si>
    <t>Tabuľka 8: Plnenie pravidiel rozpočtovej transparentnosti</t>
  </si>
  <si>
    <t>Tabuľka 9: Vyhodnotenie plnenia odporúčaní RRZ z augusta 2025</t>
  </si>
  <si>
    <t>Tabuľka 10: Vývoj dlhu medzi rokmi 2020 až 2030</t>
  </si>
  <si>
    <t>Tabuľka 11: Jednorazové vplyvy</t>
  </si>
  <si>
    <t>Tabuľka 14: Zoznam obcí neplniacich požiadavky dlhovej brzdy</t>
  </si>
  <si>
    <t>Ukazovateľ dlhodobej udržateľnosti (% HDP)</t>
  </si>
  <si>
    <t>Graf 5: Vývoj úrovne hrubého a čistého dlhu (% HDP)</t>
  </si>
  <si>
    <t>v mil. eur</t>
  </si>
  <si>
    <t>názov obce (okres)</t>
  </si>
  <si>
    <t>dátum schválenia rozpočtu na rok 2026</t>
  </si>
  <si>
    <t>Bajtava (NZ)</t>
  </si>
  <si>
    <t>29.12.2025</t>
  </si>
  <si>
    <t>Bežovce (SO)</t>
  </si>
  <si>
    <t>19.12.2025</t>
  </si>
  <si>
    <t>Brdárka (RV)</t>
  </si>
  <si>
    <t>21.12.2025</t>
  </si>
  <si>
    <t>Breziny (ZV)</t>
  </si>
  <si>
    <t>12.02.2026</t>
  </si>
  <si>
    <t>Bžany (SP)</t>
  </si>
  <si>
    <t>01.12.2025</t>
  </si>
  <si>
    <t>Červeňany (VK)</t>
  </si>
  <si>
    <t>04.12.2025</t>
  </si>
  <si>
    <t>Červenica (PO)</t>
  </si>
  <si>
    <t>30.12.2025</t>
  </si>
  <si>
    <t>Diaková (MT)</t>
  </si>
  <si>
    <t>12.12.2025</t>
  </si>
  <si>
    <t>Dlžín (PD)</t>
  </si>
  <si>
    <t>18.12.2025</t>
  </si>
  <si>
    <t>Dolné Zahorany (RS)</t>
  </si>
  <si>
    <t>26.11.2025</t>
  </si>
  <si>
    <t>Dolný Hričov (ZA)</t>
  </si>
  <si>
    <t>10.12.2025</t>
  </si>
  <si>
    <t>Ďurkovce (VK)</t>
  </si>
  <si>
    <t>Giglovce (VT)</t>
  </si>
  <si>
    <t>17.12.2025</t>
  </si>
  <si>
    <t>Hajtovka (SL)</t>
  </si>
  <si>
    <t>15.12.2025</t>
  </si>
  <si>
    <t>Harakovce (LE)</t>
  </si>
  <si>
    <t>27.11.2025</t>
  </si>
  <si>
    <t>Havaj (SP)</t>
  </si>
  <si>
    <t>Hrašovík (KS)</t>
  </si>
  <si>
    <t>11.12.2025</t>
  </si>
  <si>
    <t>Hrochoť (BB)</t>
  </si>
  <si>
    <t>03.12.2025</t>
  </si>
  <si>
    <t>Jablonov (LE)</t>
  </si>
  <si>
    <t>Jasenové (ZA)</t>
  </si>
  <si>
    <t>Juskova Voľa (VT)</t>
  </si>
  <si>
    <t>Kamenica nad Hronom (NZ)</t>
  </si>
  <si>
    <t>16.12.2025</t>
  </si>
  <si>
    <t>Kluknava (GL)</t>
  </si>
  <si>
    <t>Košice - mestská časť Lorinčík (KE)</t>
  </si>
  <si>
    <t>17.03.2026</t>
  </si>
  <si>
    <t>Krásny Brod (ML)</t>
  </si>
  <si>
    <t>Krčava (SO)</t>
  </si>
  <si>
    <t>Krivá (DK)</t>
  </si>
  <si>
    <t>Ladomirová (SK)</t>
  </si>
  <si>
    <t>Leľa (NZ)</t>
  </si>
  <si>
    <t>02.12.2025</t>
  </si>
  <si>
    <t>Limbach (PK)</t>
  </si>
  <si>
    <t>Ľudovítová (NR)</t>
  </si>
  <si>
    <t>08.12.2025</t>
  </si>
  <si>
    <t>Ľutov (BN)</t>
  </si>
  <si>
    <t>31.12.2025</t>
  </si>
  <si>
    <t>Magnezitovce (RA)</t>
  </si>
  <si>
    <t>Malá Poľana (SP)</t>
  </si>
  <si>
    <t>Malé Trakany (TV)</t>
  </si>
  <si>
    <t>Moravany nad Váhom (PN)</t>
  </si>
  <si>
    <t>30.01.2026</t>
  </si>
  <si>
    <t>Moškovec (TR)</t>
  </si>
  <si>
    <t>Mútne (NO)</t>
  </si>
  <si>
    <t>15.05.2026</t>
  </si>
  <si>
    <t>Naháč (TT)</t>
  </si>
  <si>
    <t>Nitra nad Ipľom (LC)</t>
  </si>
  <si>
    <t>Nižný Kručov (VT)</t>
  </si>
  <si>
    <t>Palota (ML)</t>
  </si>
  <si>
    <t>Panické Dravce (LC)</t>
  </si>
  <si>
    <t>Pavlová (NZ)</t>
  </si>
  <si>
    <t>Pavlovce nad Uhom (MI)</t>
  </si>
  <si>
    <t>Plešivec (RV)</t>
  </si>
  <si>
    <t>21.05.2026</t>
  </si>
  <si>
    <t>Porúbka (SO)</t>
  </si>
  <si>
    <t>Pukanec (LV)</t>
  </si>
  <si>
    <t>Ratkovo (MT)</t>
  </si>
  <si>
    <t>05.12.2025</t>
  </si>
  <si>
    <t>Repejov (ML)</t>
  </si>
  <si>
    <t>Rudník (KS)</t>
  </si>
  <si>
    <t>Sekule (SE)</t>
  </si>
  <si>
    <t>Slovenské Nové Mesto (TV)</t>
  </si>
  <si>
    <t>04.02.2026</t>
  </si>
  <si>
    <t>Sokolovce (PN)</t>
  </si>
  <si>
    <t>Studenec (LE)</t>
  </si>
  <si>
    <t>24.11.2025</t>
  </si>
  <si>
    <t>Svinia (PO)</t>
  </si>
  <si>
    <t>Šamudovce (MI)</t>
  </si>
  <si>
    <t>Šumiac (BR)</t>
  </si>
  <si>
    <t>Tovarnianska Polianka (VT)</t>
  </si>
  <si>
    <t>Trnava pri Laborci (MI)</t>
  </si>
  <si>
    <t>25.11.2025</t>
  </si>
  <si>
    <t>Tušice (MI)</t>
  </si>
  <si>
    <t>Veľká Čierna (ZA)</t>
  </si>
  <si>
    <t>Veľké Uherce (PE)</t>
  </si>
  <si>
    <t>Vysoká nad Kysucou (CA)</t>
  </si>
  <si>
    <t>Vysoká nad Uhom (MI)</t>
  </si>
  <si>
    <t>Zacharovce (RS)</t>
  </si>
  <si>
    <t>Záskalie (PB)</t>
  </si>
  <si>
    <t>Zlaté Klasy (DS)</t>
  </si>
  <si>
    <t>Žehra (SN)</t>
  </si>
  <si>
    <t>Žitavany (ZM)</t>
  </si>
  <si>
    <t>Zdroj: RRZ, MF SR (RISSAM)</t>
  </si>
  <si>
    <t xml:space="preserve">Tabuľka 14: Zoznam obcí neplniacich požiadavky dlhovej brzdy </t>
  </si>
  <si>
    <t>počet obcí</t>
  </si>
  <si>
    <t>počet VÚC</t>
  </si>
  <si>
    <t>dlhová brzda sa neplní + rozpočet v termíne</t>
  </si>
  <si>
    <t>dlhová brzda sa plní + rozpočet v termíne</t>
  </si>
  <si>
    <t>dlhová brzda sa neplní + rozpočet po termíne</t>
  </si>
  <si>
    <t>dlhová brzda sa plní + rozpočet po termíne</t>
  </si>
  <si>
    <t>rozpočtové provizórium</t>
  </si>
  <si>
    <t>bez informácií</t>
  </si>
  <si>
    <t>celkový počet obcí a VÚC</t>
  </si>
  <si>
    <t>Ø 2015-2025</t>
  </si>
  <si>
    <t>Graf 10: Podiely zložiek prognózovaných výborom v roku 2025 (%, ESA2010)</t>
  </si>
  <si>
    <t>Graf 9: Podiely zložiek príjmov verejnej správy v rokoch 2015-2025 (%, ESA2010)</t>
  </si>
  <si>
    <t xml:space="preserve">Rezerva na riešenie krízových situácií </t>
  </si>
  <si>
    <t>Graf 11:  Rezervy a výdavky po zmene zákona na rok 2026</t>
  </si>
  <si>
    <t>Tabuľka 15: Vyhodnotenie pravidiel pre VÚC</t>
  </si>
  <si>
    <t>Tabuľka 16: Predbežné vyhodnotenie dlhov obcí</t>
  </si>
  <si>
    <t>Tabuľka 17: Zoznam obcí, ktoré v roku 2025 nepredložili potrebné výkazy pre vyhodnotenie dlhu</t>
  </si>
  <si>
    <t>2025</t>
  </si>
  <si>
    <t>Dlh v scenári z roku 2025</t>
  </si>
  <si>
    <t>Graf 3: Vývoj hrubého dlhu do roku 2075 (% HDP)</t>
  </si>
  <si>
    <t>Stav k 30.06.2026</t>
  </si>
  <si>
    <t>splátkový kalendár</t>
  </si>
  <si>
    <t>Pozn.: Poloha bubliny reprezentujúcej obec závisí od pomeru dlhu a pomeru dlhovej služby. Veľkosť bubliny je daná skutočnými bežnými príjmami za rok 2024. Graf z dôvodu prehľadnosti nezobrazuje celý rozsah oboch osí. Výšky dlhov obcí, ktoré vykázali nadmerný dlh, sú uvedené v prílohe 5.</t>
  </si>
  <si>
    <t>Bodza*</t>
  </si>
  <si>
    <t>Brezovec</t>
  </si>
  <si>
    <t>Čertižné</t>
  </si>
  <si>
    <t>Debraď</t>
  </si>
  <si>
    <t>Folkušová*</t>
  </si>
  <si>
    <t>Horný Kalník*</t>
  </si>
  <si>
    <t>Krivoklát</t>
  </si>
  <si>
    <t>Lodno</t>
  </si>
  <si>
    <t>Šávoľ</t>
  </si>
  <si>
    <t>Trhová Hradská</t>
  </si>
  <si>
    <t>Vrbnica*</t>
  </si>
  <si>
    <t>Kravany nad Dunajom*</t>
  </si>
  <si>
    <t>Rankovce*</t>
  </si>
  <si>
    <t>Sklabiňa*</t>
  </si>
  <si>
    <t>Slatina nad Bebravou*</t>
  </si>
  <si>
    <t>Svätý Kríž*</t>
  </si>
  <si>
    <t>Šuľa*</t>
  </si>
  <si>
    <t>Snina</t>
  </si>
  <si>
    <t>Medzilaborce</t>
  </si>
  <si>
    <t>Ilava</t>
  </si>
  <si>
    <t>Kysucké Nové Mesto</t>
  </si>
  <si>
    <t>Lučenec</t>
  </si>
  <si>
    <t>Odhadovaný počet obyvateľov v roku 2025</t>
  </si>
  <si>
    <t>* Obec za posledné tri roky nepredložila potrebné výkazy ani raz</t>
  </si>
  <si>
    <t>Bašovce (PN)</t>
  </si>
  <si>
    <t>Bertotovce (PO)</t>
  </si>
  <si>
    <t>Bratislava - Devín (BA)*</t>
  </si>
  <si>
    <t>Brestov (PO)</t>
  </si>
  <si>
    <t>Buglovce (LE)</t>
  </si>
  <si>
    <t>Dražice (RS)</t>
  </si>
  <si>
    <t>Gortva (RS)**</t>
  </si>
  <si>
    <t>Lackovce (HE)</t>
  </si>
  <si>
    <t>Lechnica (KK)</t>
  </si>
  <si>
    <t>Lúky (PU)</t>
  </si>
  <si>
    <t>Majerovce (VT)</t>
  </si>
  <si>
    <t>Malý Slivník (PO)**</t>
  </si>
  <si>
    <t>Šarišská Trstená (PO)</t>
  </si>
  <si>
    <t>Turík (RK)</t>
  </si>
  <si>
    <t>Celkový dlh obcí v roku 2025:</t>
  </si>
  <si>
    <t>*** MF SR eviduje, že za túto obec boli predložené finančné výkazy, z ktorých bola vyčíslená uvedená výška dlhu. RRZ však identifikovala, že pri danej obci neboli podané finančné výkazy za obec ako celok, ale len za subjekt, ktorý k danej obci prislúcha (základná škola).</t>
  </si>
  <si>
    <t>Nitrica (PD)***</t>
  </si>
  <si>
    <t>Vyšné Valice (RS)**</t>
  </si>
  <si>
    <t>Tabuľka 16: Predbežné vyhodnotenie dlhov obcí (údaje vykázané obcami za rok 2025, abecedne v %)</t>
  </si>
  <si>
    <t>Bežné príjmy (rok 2024)</t>
  </si>
  <si>
    <t>Tabuľka 15: Vyhodnotenie pravidiel pre VÚC (rok 2025, v tis. eur)</t>
  </si>
  <si>
    <t>Pomer dlhu v roku 2024</t>
  </si>
  <si>
    <t>schv R2026</t>
  </si>
  <si>
    <t>R2026 do 22.11.2025</t>
  </si>
  <si>
    <t>R2026 (bez FO)</t>
  </si>
  <si>
    <t>uprV2025</t>
  </si>
  <si>
    <t>uprV2026</t>
  </si>
  <si>
    <t>R2026&gt;=0</t>
  </si>
  <si>
    <t>diff uprV</t>
  </si>
  <si>
    <t>upr V&lt;=0</t>
  </si>
  <si>
    <t>dlhová brzda (bez zohladnenia terminu)</t>
  </si>
  <si>
    <t>dlhová brzda (vratane terminu)</t>
  </si>
  <si>
    <t>Potônske Lúky</t>
  </si>
  <si>
    <t>Žitavany</t>
  </si>
  <si>
    <t>Košice _ mestská časť Kavečany</t>
  </si>
  <si>
    <t>Štefanovičová</t>
  </si>
  <si>
    <t>Horná Ves</t>
  </si>
  <si>
    <t>Zlatno</t>
  </si>
  <si>
    <t>Bohunice</t>
  </si>
  <si>
    <t>Dukovce</t>
  </si>
  <si>
    <t>Ľudovítová</t>
  </si>
  <si>
    <t>Nemčice</t>
  </si>
  <si>
    <t>Jovice</t>
  </si>
  <si>
    <t>Kružná</t>
  </si>
  <si>
    <t>Milhosť</t>
  </si>
  <si>
    <t>Utekáč</t>
  </si>
  <si>
    <t>Bašovce</t>
  </si>
  <si>
    <t>Jasenov</t>
  </si>
  <si>
    <t>Zacharovce</t>
  </si>
  <si>
    <t>Porúbka</t>
  </si>
  <si>
    <t>Ďurčiná</t>
  </si>
  <si>
    <t>Vydrná</t>
  </si>
  <si>
    <t>Kvašov</t>
  </si>
  <si>
    <t>Malé Lednice</t>
  </si>
  <si>
    <t>Turecká</t>
  </si>
  <si>
    <t>Biskupice</t>
  </si>
  <si>
    <t>Trenč</t>
  </si>
  <si>
    <t>Veľké Orvište</t>
  </si>
  <si>
    <t>Svrbice</t>
  </si>
  <si>
    <t>Pavlová</t>
  </si>
  <si>
    <t>Sekule</t>
  </si>
  <si>
    <t>Skalka nad Váhom</t>
  </si>
  <si>
    <t>Bitarová</t>
  </si>
  <si>
    <t>Macov</t>
  </si>
  <si>
    <t>Ďurďoš</t>
  </si>
  <si>
    <t>Giglovce</t>
  </si>
  <si>
    <t>Hontianske Trsťany</t>
  </si>
  <si>
    <t>Veľký Horeš</t>
  </si>
  <si>
    <t>Višňov</t>
  </si>
  <si>
    <t>Benkovce</t>
  </si>
  <si>
    <t>Slovenské Nové Mesto</t>
  </si>
  <si>
    <t>Stankovce</t>
  </si>
  <si>
    <t>Streda nad Bodrogom</t>
  </si>
  <si>
    <t>Veľaty</t>
  </si>
  <si>
    <t>Veľké Slemence</t>
  </si>
  <si>
    <t>Stará Voda</t>
  </si>
  <si>
    <t>Studenec</t>
  </si>
  <si>
    <t>Kurimany</t>
  </si>
  <si>
    <t>Oľšavica</t>
  </si>
  <si>
    <t>Pavľany</t>
  </si>
  <si>
    <t>Hrišovce</t>
  </si>
  <si>
    <t>Jablonov</t>
  </si>
  <si>
    <t>Jaklovce</t>
  </si>
  <si>
    <t>Kluknava</t>
  </si>
  <si>
    <t>Dolné Naštice</t>
  </si>
  <si>
    <t>Dvorec</t>
  </si>
  <si>
    <t>Slovenská Kajňa</t>
  </si>
  <si>
    <t>Štefanovce</t>
  </si>
  <si>
    <t>Tovarnianska Polianka</t>
  </si>
  <si>
    <t>Vavrinec</t>
  </si>
  <si>
    <t>Vechec</t>
  </si>
  <si>
    <t>Vyšný Žipov</t>
  </si>
  <si>
    <t>Zámutov</t>
  </si>
  <si>
    <t>Zlatník</t>
  </si>
  <si>
    <t>Nižný Hrabovec</t>
  </si>
  <si>
    <t>Nižný Kručov</t>
  </si>
  <si>
    <t>Pavlovce</t>
  </si>
  <si>
    <t>Piskorovce</t>
  </si>
  <si>
    <t>Prosačov</t>
  </si>
  <si>
    <t>Radvanovce</t>
  </si>
  <si>
    <t>Rafajovce</t>
  </si>
  <si>
    <t>Jasenovce</t>
  </si>
  <si>
    <t>Juskova Voľa</t>
  </si>
  <si>
    <t>Kamenná Poruba</t>
  </si>
  <si>
    <t>Kladzany</t>
  </si>
  <si>
    <t>Malé Trakany</t>
  </si>
  <si>
    <t>Brehov</t>
  </si>
  <si>
    <t>Šarišský Štiavnik</t>
  </si>
  <si>
    <t>Šemetkovce</t>
  </si>
  <si>
    <t>Tokajík</t>
  </si>
  <si>
    <t>Vápeník</t>
  </si>
  <si>
    <t>Vyškovce</t>
  </si>
  <si>
    <t>Vyšná Olšava</t>
  </si>
  <si>
    <t>Vyšný Komárnik</t>
  </si>
  <si>
    <t>Potôčky</t>
  </si>
  <si>
    <t>boo</t>
  </si>
  <si>
    <t>Rovné</t>
  </si>
  <si>
    <t>Stročín</t>
  </si>
  <si>
    <t>Svidnička</t>
  </si>
  <si>
    <t>Ladomirová</t>
  </si>
  <si>
    <t>Malá Poľana</t>
  </si>
  <si>
    <t>Miková</t>
  </si>
  <si>
    <t>Miroľa</t>
  </si>
  <si>
    <t>Mlynárovce</t>
  </si>
  <si>
    <t>Nižná Jedľová</t>
  </si>
  <si>
    <t>Havaj</t>
  </si>
  <si>
    <t>Jakušovce</t>
  </si>
  <si>
    <t>Korunková</t>
  </si>
  <si>
    <t>Breznica</t>
  </si>
  <si>
    <t>Bystrá</t>
  </si>
  <si>
    <t>Bžany</t>
  </si>
  <si>
    <t>Fijaš</t>
  </si>
  <si>
    <t>Matysová</t>
  </si>
  <si>
    <t>Hajtovka</t>
  </si>
  <si>
    <t>Jarabina</t>
  </si>
  <si>
    <t>Kyjov</t>
  </si>
  <si>
    <t>Legnava</t>
  </si>
  <si>
    <t>Harakovce</t>
  </si>
  <si>
    <t>Žehra</t>
  </si>
  <si>
    <t>Bystrany</t>
  </si>
  <si>
    <t>Magnezitovce</t>
  </si>
  <si>
    <t>Dobšiná</t>
  </si>
  <si>
    <t>Hrušov</t>
  </si>
  <si>
    <t>Hucín</t>
  </si>
  <si>
    <t>Kečovo</t>
  </si>
  <si>
    <t>Rožňava</t>
  </si>
  <si>
    <t>Brdárka</t>
  </si>
  <si>
    <t>Pušovce</t>
  </si>
  <si>
    <t>Malý Slivník</t>
  </si>
  <si>
    <t>Olejníkov</t>
  </si>
  <si>
    <t>Krivany</t>
  </si>
  <si>
    <t>Červenica</t>
  </si>
  <si>
    <t>Brestov</t>
  </si>
  <si>
    <t>Vernár</t>
  </si>
  <si>
    <t>Vojňany</t>
  </si>
  <si>
    <t>Lučivná</t>
  </si>
  <si>
    <t>Nová Lesná</t>
  </si>
  <si>
    <t>Žbince</t>
  </si>
  <si>
    <t>Bušovce</t>
  </si>
  <si>
    <t>Trhovište</t>
  </si>
  <si>
    <t>Trnava pri Laborci</t>
  </si>
  <si>
    <t>Tušice</t>
  </si>
  <si>
    <t>Vrbnica</t>
  </si>
  <si>
    <t>Vysoká nad Uhom</t>
  </si>
  <si>
    <t>Zbudza</t>
  </si>
  <si>
    <t>Sejkov</t>
  </si>
  <si>
    <t>Stretavka</t>
  </si>
  <si>
    <t>Šamudovce</t>
  </si>
  <si>
    <t>Pavlovce nad Uhom</t>
  </si>
  <si>
    <t>Porostov</t>
  </si>
  <si>
    <t>Poruba pod Vihorlatom</t>
  </si>
  <si>
    <t>Jastrabie pri Michalovciach</t>
  </si>
  <si>
    <t>Kačanov</t>
  </si>
  <si>
    <t>Klokočov</t>
  </si>
  <si>
    <t>Kolibabovce</t>
  </si>
  <si>
    <t>Krčava</t>
  </si>
  <si>
    <t>Hlivištia</t>
  </si>
  <si>
    <t>Hnojné</t>
  </si>
  <si>
    <t>Žarnov</t>
  </si>
  <si>
    <t>Bežovce</t>
  </si>
  <si>
    <t>Rudník</t>
  </si>
  <si>
    <t>Skároš</t>
  </si>
  <si>
    <t>Moldava nad Bodvou</t>
  </si>
  <si>
    <t>Opátka</t>
  </si>
  <si>
    <t>Hrašovík</t>
  </si>
  <si>
    <t>Malá Ida</t>
  </si>
  <si>
    <t>Blažice</t>
  </si>
  <si>
    <t>Buzica</t>
  </si>
  <si>
    <t>Cestice</t>
  </si>
  <si>
    <t>Ďurďošík</t>
  </si>
  <si>
    <t>Ďurkov</t>
  </si>
  <si>
    <t>Veľopolie</t>
  </si>
  <si>
    <t>Víťazovce</t>
  </si>
  <si>
    <t>Volica</t>
  </si>
  <si>
    <t>Vyšný Hrušov</t>
  </si>
  <si>
    <t>Zbudská Belá</t>
  </si>
  <si>
    <t>Zemplínske Hámre</t>
  </si>
  <si>
    <t>Ruský Potok</t>
  </si>
  <si>
    <t>Slovenská Volová</t>
  </si>
  <si>
    <t>Strihovce</t>
  </si>
  <si>
    <t>Turcovce</t>
  </si>
  <si>
    <t>Palota</t>
  </si>
  <si>
    <t>Pichne</t>
  </si>
  <si>
    <t>Príslop</t>
  </si>
  <si>
    <t>Repejov</t>
  </si>
  <si>
    <t>Kolbasov</t>
  </si>
  <si>
    <t>Krásny Brod</t>
  </si>
  <si>
    <t>Lieskovec</t>
  </si>
  <si>
    <t>Černina</t>
  </si>
  <si>
    <t>Dúbrava</t>
  </si>
  <si>
    <t>Hrabovec nad Laborcom</t>
  </si>
  <si>
    <t>Humenné</t>
  </si>
  <si>
    <t>Adidovce</t>
  </si>
  <si>
    <t>Ondavka</t>
  </si>
  <si>
    <t>Poliakovce</t>
  </si>
  <si>
    <t>Lužany pri Topli</t>
  </si>
  <si>
    <t>Hrabské</t>
  </si>
  <si>
    <t>Fričkovce</t>
  </si>
  <si>
    <t>Hankovce</t>
  </si>
  <si>
    <t>Stará Huta</t>
  </si>
  <si>
    <t>Trpín</t>
  </si>
  <si>
    <t>Lišov</t>
  </si>
  <si>
    <t>Ostrá Lúka</t>
  </si>
  <si>
    <t>Drážovce</t>
  </si>
  <si>
    <t>Dubové</t>
  </si>
  <si>
    <t>Horné Mladonice</t>
  </si>
  <si>
    <t>Horný Badín</t>
  </si>
  <si>
    <t>Haniska</t>
  </si>
  <si>
    <t>Zbyňov</t>
  </si>
  <si>
    <t>Čabradský Vrbovok</t>
  </si>
  <si>
    <t>Dolné Mladonice</t>
  </si>
  <si>
    <t>Predmier</t>
  </si>
  <si>
    <t>Veľká Čierna</t>
  </si>
  <si>
    <t>Jablonové</t>
  </si>
  <si>
    <t>Jasenové</t>
  </si>
  <si>
    <t>Kotrčiná Lúčka</t>
  </si>
  <si>
    <t>Malá Čierna</t>
  </si>
  <si>
    <t>Mojš</t>
  </si>
  <si>
    <t>Podhorie</t>
  </si>
  <si>
    <t>Dolný Hričov</t>
  </si>
  <si>
    <t>Prestavlky</t>
  </si>
  <si>
    <t>Prochot</t>
  </si>
  <si>
    <t>Kosorín</t>
  </si>
  <si>
    <t>Zombor</t>
  </si>
  <si>
    <t>Sečianky</t>
  </si>
  <si>
    <t>Senné</t>
  </si>
  <si>
    <t>Sklabiná</t>
  </si>
  <si>
    <t>Trebušovce</t>
  </si>
  <si>
    <t>Veľká Čalomija</t>
  </si>
  <si>
    <t>Lesenice</t>
  </si>
  <si>
    <t>Nenince</t>
  </si>
  <si>
    <t>Červeňany</t>
  </si>
  <si>
    <t>Dačov Lom</t>
  </si>
  <si>
    <t>Ďurkovce</t>
  </si>
  <si>
    <t>Horné Plachtince</t>
  </si>
  <si>
    <t>Kamenné Kosihy</t>
  </si>
  <si>
    <t>Valice</t>
  </si>
  <si>
    <t>Žiar</t>
  </si>
  <si>
    <t>Balog nad Ipľom</t>
  </si>
  <si>
    <t>Šimonovce</t>
  </si>
  <si>
    <t>Neporadza</t>
  </si>
  <si>
    <t>Padarovce</t>
  </si>
  <si>
    <t>Poproč</t>
  </si>
  <si>
    <t>Ratkovská Lehota</t>
  </si>
  <si>
    <t>Konrádovce</t>
  </si>
  <si>
    <t>Kraskovo</t>
  </si>
  <si>
    <t>Levkuška</t>
  </si>
  <si>
    <t>Hrlica</t>
  </si>
  <si>
    <t>Ivanice</t>
  </si>
  <si>
    <t>Bretka</t>
  </si>
  <si>
    <t>Cakov</t>
  </si>
  <si>
    <t>Dolné Zahorany</t>
  </si>
  <si>
    <t>Záskalie</t>
  </si>
  <si>
    <t>Zliechov</t>
  </si>
  <si>
    <t>Dlžín</t>
  </si>
  <si>
    <t>Mojtín</t>
  </si>
  <si>
    <t>Veľká Tŕňa</t>
  </si>
  <si>
    <t>Červený Kameň</t>
  </si>
  <si>
    <t>Horná Poruba</t>
  </si>
  <si>
    <t>Lazy pod Makytou</t>
  </si>
  <si>
    <t>Turčianska Štiavnička</t>
  </si>
  <si>
    <t>Moškovec</t>
  </si>
  <si>
    <t>Necpaly</t>
  </si>
  <si>
    <t>Rakovo</t>
  </si>
  <si>
    <t>Rakša</t>
  </si>
  <si>
    <t>Ratkovo</t>
  </si>
  <si>
    <t>Bystrička</t>
  </si>
  <si>
    <t>Diaková</t>
  </si>
  <si>
    <t>Nitra nad Ipľom</t>
  </si>
  <si>
    <t>Panické Dravce</t>
  </si>
  <si>
    <t>Pleš</t>
  </si>
  <si>
    <t>Polichno</t>
  </si>
  <si>
    <t>Rovňany</t>
  </si>
  <si>
    <t>Ružiná</t>
  </si>
  <si>
    <t>Kalonda</t>
  </si>
  <si>
    <t>Krná</t>
  </si>
  <si>
    <t>Ábelová</t>
  </si>
  <si>
    <t>Buzitka</t>
  </si>
  <si>
    <t>Cinobaňa</t>
  </si>
  <si>
    <t>Čakanovce</t>
  </si>
  <si>
    <t>Švošov</t>
  </si>
  <si>
    <t>Liptovský Hrádok</t>
  </si>
  <si>
    <t>Lisková</t>
  </si>
  <si>
    <t>Bobrovník</t>
  </si>
  <si>
    <t>Pokryváč</t>
  </si>
  <si>
    <t>Krivá</t>
  </si>
  <si>
    <t>Malatiná</t>
  </si>
  <si>
    <t>Medzibrodie nad Oravou</t>
  </si>
  <si>
    <t>Vysoká nad Kysucou</t>
  </si>
  <si>
    <t>Korňa</t>
  </si>
  <si>
    <t>Šumiac</t>
  </si>
  <si>
    <t>Michalová</t>
  </si>
  <si>
    <t>Motyčky</t>
  </si>
  <si>
    <t>Drábsko</t>
  </si>
  <si>
    <t>Hiadeľ</t>
  </si>
  <si>
    <t>Hrochoť</t>
  </si>
  <si>
    <t>Limbach</t>
  </si>
  <si>
    <t>Chorvátsky Grob</t>
  </si>
  <si>
    <t>Sokolovce</t>
  </si>
  <si>
    <t>Trakovice</t>
  </si>
  <si>
    <t>Veľké Kostoľany</t>
  </si>
  <si>
    <t>Moravany nad Váhom</t>
  </si>
  <si>
    <t>Naháč</t>
  </si>
  <si>
    <t>Dubovany</t>
  </si>
  <si>
    <t>Horné Dubové</t>
  </si>
  <si>
    <t>Trenčianske Bohuslavice</t>
  </si>
  <si>
    <t>Cífer</t>
  </si>
  <si>
    <t>Motešice</t>
  </si>
  <si>
    <t>Hrabovka</t>
  </si>
  <si>
    <t>Lubina</t>
  </si>
  <si>
    <t>Vysočany</t>
  </si>
  <si>
    <t>Žitná_Radiša</t>
  </si>
  <si>
    <t>Bobot</t>
  </si>
  <si>
    <t>Solčany</t>
  </si>
  <si>
    <t>Veľké Uherce</t>
  </si>
  <si>
    <t>Ľutov</t>
  </si>
  <si>
    <t>Koválovec</t>
  </si>
  <si>
    <t>Lopašov</t>
  </si>
  <si>
    <t>Bílkove Humence</t>
  </si>
  <si>
    <t>Holíč</t>
  </si>
  <si>
    <t>Boldog</t>
  </si>
  <si>
    <t>Čierny Brod</t>
  </si>
  <si>
    <t>Diakovce</t>
  </si>
  <si>
    <t>Leľa</t>
  </si>
  <si>
    <t>Pozba</t>
  </si>
  <si>
    <t>Branovo</t>
  </si>
  <si>
    <t>Kamenica nad Hronom</t>
  </si>
  <si>
    <t>Uhliská</t>
  </si>
  <si>
    <t>Veľké Ludince</t>
  </si>
  <si>
    <t>Bajtava</t>
  </si>
  <si>
    <t>Pečenice</t>
  </si>
  <si>
    <t>Pukanec</t>
  </si>
  <si>
    <t>Sazdice</t>
  </si>
  <si>
    <t>Sikenica</t>
  </si>
  <si>
    <t>Keť</t>
  </si>
  <si>
    <t>Lontov</t>
  </si>
  <si>
    <t>Malé Ludince</t>
  </si>
  <si>
    <t>Brhlovce</t>
  </si>
  <si>
    <t>Farná</t>
  </si>
  <si>
    <t>Hokovce</t>
  </si>
  <si>
    <t>Hronovce</t>
  </si>
  <si>
    <t>Trnávka</t>
  </si>
  <si>
    <t>Zlaté Klasy</t>
  </si>
  <si>
    <t>Jurová</t>
  </si>
  <si>
    <t>Kráľovičove Kračany</t>
  </si>
  <si>
    <t>Kútniky</t>
  </si>
  <si>
    <t>Lúč na Ostrove</t>
  </si>
  <si>
    <t>Baloň</t>
  </si>
  <si>
    <t>Kameničná</t>
  </si>
  <si>
    <t>Martovce</t>
  </si>
  <si>
    <t>Radvaň nad Dunajom</t>
  </si>
  <si>
    <t>Volkovce</t>
  </si>
  <si>
    <t>Sľažany</t>
  </si>
  <si>
    <t>Kapince</t>
  </si>
  <si>
    <t>Beladice</t>
  </si>
  <si>
    <t>Malá Lodina</t>
  </si>
  <si>
    <t>Svinia</t>
  </si>
  <si>
    <t>Šarišská Trstená</t>
  </si>
  <si>
    <t>Uzovské Pekľany</t>
  </si>
  <si>
    <t>Janíky</t>
  </si>
  <si>
    <t>Plešivec</t>
  </si>
  <si>
    <t>Patince</t>
  </si>
  <si>
    <t>Ladomerská Vieska</t>
  </si>
  <si>
    <t>rozpočet v termíne</t>
  </si>
  <si>
    <t>Lutila</t>
  </si>
  <si>
    <t>Košice _ mestská časť Šebastovce</t>
  </si>
  <si>
    <t>Košice _ mestská časť Krásna</t>
  </si>
  <si>
    <t>Košice _ mestská časť Nad jazerom</t>
  </si>
  <si>
    <t>Košice _ mestská časť Juh</t>
  </si>
  <si>
    <t>Košice _ mestská časť Šaca</t>
  </si>
  <si>
    <t>Košice _ mestská časť Poľov</t>
  </si>
  <si>
    <t>Košice _ mestská časť Sídlisko Ťahanovce</t>
  </si>
  <si>
    <t>Košice _ mestská časť Sídlisko KVP</t>
  </si>
  <si>
    <t>Košice _ mestská časť Džungľa</t>
  </si>
  <si>
    <t>Košice _ mestská časť Vyšné Opátske</t>
  </si>
  <si>
    <t>Košice _ mestská časť Luník IX</t>
  </si>
  <si>
    <t>Košice</t>
  </si>
  <si>
    <t>Čab</t>
  </si>
  <si>
    <t>Dolné Lefantovce</t>
  </si>
  <si>
    <t>Kostoľany nad Hornádom</t>
  </si>
  <si>
    <t>Nový Svet</t>
  </si>
  <si>
    <t>Malá Mača</t>
  </si>
  <si>
    <t>Bádice</t>
  </si>
  <si>
    <t>Štitáre</t>
  </si>
  <si>
    <t>rozpočet po termíne</t>
  </si>
  <si>
    <t>Košice _ mestská časť Ťahanovce</t>
  </si>
  <si>
    <t>Košice _ mestská časť Sever</t>
  </si>
  <si>
    <t>Košice _ mestská časť Staré Mesto</t>
  </si>
  <si>
    <t>Košice _ mestská časť Pereš</t>
  </si>
  <si>
    <t>Košice _ mestská časť Myslava</t>
  </si>
  <si>
    <t>Košice _ mestská časť Západ</t>
  </si>
  <si>
    <t>Košice _ mestská časť Dargovských hrdinov</t>
  </si>
  <si>
    <t>Košice _ mestská časť Košická Nová Ves</t>
  </si>
  <si>
    <t>Košice _ mestská časť Barca</t>
  </si>
  <si>
    <t>Chorváty</t>
  </si>
  <si>
    <t>Banka</t>
  </si>
  <si>
    <t>Veľká Lúka</t>
  </si>
  <si>
    <t>Brehy</t>
  </si>
  <si>
    <t>Babindol</t>
  </si>
  <si>
    <t>Korytné</t>
  </si>
  <si>
    <t>Práznovce</t>
  </si>
  <si>
    <t>Hencovce</t>
  </si>
  <si>
    <t>Kuzmice</t>
  </si>
  <si>
    <t>Šuja</t>
  </si>
  <si>
    <t>Hrkovce</t>
  </si>
  <si>
    <t>Hlboké nad Váhom</t>
  </si>
  <si>
    <t>Bratislava</t>
  </si>
  <si>
    <t>Vyšný Medzev</t>
  </si>
  <si>
    <t>Lackovce</t>
  </si>
  <si>
    <t>Obid</t>
  </si>
  <si>
    <t>Korytárky</t>
  </si>
  <si>
    <t>Orovnica</t>
  </si>
  <si>
    <t>Čenkovce</t>
  </si>
  <si>
    <t>Kyselica</t>
  </si>
  <si>
    <t>Radoľa</t>
  </si>
  <si>
    <t>Bziny</t>
  </si>
  <si>
    <t>Horný Lieskov</t>
  </si>
  <si>
    <t>Podskalie</t>
  </si>
  <si>
    <t>Lužianky</t>
  </si>
  <si>
    <t>Holiare</t>
  </si>
  <si>
    <t>Malé Uherce</t>
  </si>
  <si>
    <t>Hrnčiarovce nad Parnou</t>
  </si>
  <si>
    <t>Malé Kozmálovce</t>
  </si>
  <si>
    <t>Veľké Kozmálovce</t>
  </si>
  <si>
    <t>Malý Slavkov</t>
  </si>
  <si>
    <t>Petrova Lehota</t>
  </si>
  <si>
    <t>Lipníky</t>
  </si>
  <si>
    <t>Suchá Dolina</t>
  </si>
  <si>
    <t>Brzotín</t>
  </si>
  <si>
    <t>Čučma</t>
  </si>
  <si>
    <t>Vyšný Hrabovec</t>
  </si>
  <si>
    <t>Vysoké Tatry</t>
  </si>
  <si>
    <t>Smižany</t>
  </si>
  <si>
    <t>Hronsek</t>
  </si>
  <si>
    <t>Malachov</t>
  </si>
  <si>
    <t>Liptovský Peter</t>
  </si>
  <si>
    <t>Mikušovce</t>
  </si>
  <si>
    <t>Tatranská Javorina</t>
  </si>
  <si>
    <t>Mokrá Lúka</t>
  </si>
  <si>
    <t>Brodzany</t>
  </si>
  <si>
    <t>Tovarníky</t>
  </si>
  <si>
    <t>Biely Kostol</t>
  </si>
  <si>
    <t>Bulhary</t>
  </si>
  <si>
    <t>Liptovská Porúbka</t>
  </si>
  <si>
    <t>Ivanka pri Nitre</t>
  </si>
  <si>
    <t>Ducové</t>
  </si>
  <si>
    <t>Šípkové</t>
  </si>
  <si>
    <t>Hažín nad Cirochou</t>
  </si>
  <si>
    <t>Rokytovce</t>
  </si>
  <si>
    <t>Sopkovce</t>
  </si>
  <si>
    <t>Gruzovce</t>
  </si>
  <si>
    <t>Maškovce</t>
  </si>
  <si>
    <t>Kechnec</t>
  </si>
  <si>
    <t>Turňa nad Bodvou</t>
  </si>
  <si>
    <t>Bočiar</t>
  </si>
  <si>
    <t>Sokoľany</t>
  </si>
  <si>
    <t>Dvorníky_Včeláre</t>
  </si>
  <si>
    <t>Zádiel</t>
  </si>
  <si>
    <t>Štôla</t>
  </si>
  <si>
    <t>Malá Franková</t>
  </si>
  <si>
    <t>Riečka</t>
  </si>
  <si>
    <t>Nižný Skálnik</t>
  </si>
  <si>
    <t>Rimavské Zalužany</t>
  </si>
  <si>
    <t>Sása</t>
  </si>
  <si>
    <t>Rakytník</t>
  </si>
  <si>
    <t>Gemerské Michalovce</t>
  </si>
  <si>
    <t>Vyšné Valice</t>
  </si>
  <si>
    <t>Dulovo</t>
  </si>
  <si>
    <t>Lietavská Lúčka</t>
  </si>
  <si>
    <t>Kľače</t>
  </si>
  <si>
    <t>Lukavica</t>
  </si>
  <si>
    <t>Nezbudská Lúčka</t>
  </si>
  <si>
    <t>Malý Krtíš</t>
  </si>
  <si>
    <t>Malé Straciny</t>
  </si>
  <si>
    <t>Veľké Straciny</t>
  </si>
  <si>
    <t>Počarová</t>
  </si>
  <si>
    <t>Slavnica</t>
  </si>
  <si>
    <t>Dolné Kočkovce</t>
  </si>
  <si>
    <t>Nimnica</t>
  </si>
  <si>
    <t>Streženice</t>
  </si>
  <si>
    <t>Slopná</t>
  </si>
  <si>
    <t>Hatné</t>
  </si>
  <si>
    <t>Klieština</t>
  </si>
  <si>
    <t>Čelkova Lehota</t>
  </si>
  <si>
    <t>Sádočné</t>
  </si>
  <si>
    <t>Ďurďové</t>
  </si>
  <si>
    <t>Vršatské Podhradie</t>
  </si>
  <si>
    <t>Bodiná</t>
  </si>
  <si>
    <t>Horná Breznica</t>
  </si>
  <si>
    <t>Lipník</t>
  </si>
  <si>
    <t>Jalovec</t>
  </si>
  <si>
    <t>Abovce</t>
  </si>
  <si>
    <t>Pochabany</t>
  </si>
  <si>
    <t>Jesenské</t>
  </si>
  <si>
    <t>Malé Chyndice</t>
  </si>
  <si>
    <t>Borčany</t>
  </si>
  <si>
    <t>Ižipovce</t>
  </si>
  <si>
    <t>Medzany</t>
  </si>
  <si>
    <t>Kynceľová</t>
  </si>
  <si>
    <t>Nemce</t>
  </si>
  <si>
    <t>Vlkanová</t>
  </si>
  <si>
    <t>Vidiná</t>
  </si>
  <si>
    <t>Ďubákovo</t>
  </si>
  <si>
    <t>Gregorova Vieska</t>
  </si>
  <si>
    <t>Vrútky</t>
  </si>
  <si>
    <t>Borčice</t>
  </si>
  <si>
    <t>Kameničany</t>
  </si>
  <si>
    <t>Sedmerovec</t>
  </si>
  <si>
    <t>Nová Ves nad Váhom</t>
  </si>
  <si>
    <t>Zamarovce</t>
  </si>
  <si>
    <t>Križovany nad Dudváhom</t>
  </si>
  <si>
    <t>Opoj</t>
  </si>
  <si>
    <t>Vlčkovce</t>
  </si>
  <si>
    <t>Dolné Zelenice</t>
  </si>
  <si>
    <t>Horné Zelenice</t>
  </si>
  <si>
    <t>Šterusy</t>
  </si>
  <si>
    <t>Pavlice</t>
  </si>
  <si>
    <t>Slovenská Nová Ves</t>
  </si>
  <si>
    <t>Hubina</t>
  </si>
  <si>
    <t>Dlhá</t>
  </si>
  <si>
    <t>Horné Trhovište</t>
  </si>
  <si>
    <t>Tekolďany</t>
  </si>
  <si>
    <t>Tepličky</t>
  </si>
  <si>
    <t>Radošovce</t>
  </si>
  <si>
    <t>Dolné Lovčice</t>
  </si>
  <si>
    <t>Lošonec</t>
  </si>
  <si>
    <t>Nitrianske Hrnčiarovce</t>
  </si>
  <si>
    <t>Rohov</t>
  </si>
  <si>
    <t>Rybky</t>
  </si>
  <si>
    <t>Krušovce</t>
  </si>
  <si>
    <t>Jacovce</t>
  </si>
  <si>
    <t>Chrabrany</t>
  </si>
  <si>
    <t>Livina</t>
  </si>
  <si>
    <t>Livinské Opatovce</t>
  </si>
  <si>
    <t>Orešany</t>
  </si>
  <si>
    <t>Ardanovce</t>
  </si>
  <si>
    <t>Krásno</t>
  </si>
  <si>
    <t>Dvorany nad Nitrou</t>
  </si>
  <si>
    <t>Turčianky</t>
  </si>
  <si>
    <t>Otrhánky</t>
  </si>
  <si>
    <t>Čeľadince</t>
  </si>
  <si>
    <t>Solčianky</t>
  </si>
  <si>
    <t>Libichava</t>
  </si>
  <si>
    <t>Chudá Lehota</t>
  </si>
  <si>
    <t>Ješkova Ves</t>
  </si>
  <si>
    <t>Haluzice</t>
  </si>
  <si>
    <t>Matúškovo</t>
  </si>
  <si>
    <t>Dolná Streda</t>
  </si>
  <si>
    <t>Virt</t>
  </si>
  <si>
    <t>Čata</t>
  </si>
  <si>
    <t>Malý Lapáš</t>
  </si>
  <si>
    <t>Veľký Lapáš</t>
  </si>
  <si>
    <t>Horná Kráľová</t>
  </si>
  <si>
    <t>Čechynce</t>
  </si>
  <si>
    <t>Malý Cetín</t>
  </si>
  <si>
    <t>Červený Hrádok</t>
  </si>
  <si>
    <t>Malé Vozokany</t>
  </si>
  <si>
    <t>Veľké Vozokany</t>
  </si>
  <si>
    <t>Hosťová</t>
  </si>
  <si>
    <t>Telince</t>
  </si>
  <si>
    <t>Svätoplukovo</t>
  </si>
  <si>
    <t>Vlkas</t>
  </si>
  <si>
    <t>Úľany nad Žitavou</t>
  </si>
  <si>
    <t>Nána</t>
  </si>
  <si>
    <t>Turčianske Jaseno</t>
  </si>
  <si>
    <t>Dolný Lieskov</t>
  </si>
  <si>
    <t>Brezany</t>
  </si>
  <si>
    <t>Hričovské Podhradie</t>
  </si>
  <si>
    <t>Ovčiarsko</t>
  </si>
  <si>
    <t>Paština Závada</t>
  </si>
  <si>
    <t>Igram</t>
  </si>
  <si>
    <t>Kaplna</t>
  </si>
  <si>
    <t>Zálesie</t>
  </si>
  <si>
    <t>Dunajský Klátov</t>
  </si>
  <si>
    <t>Horné Mýto</t>
  </si>
  <si>
    <t>Mad</t>
  </si>
  <si>
    <t>Malé Dvorníky</t>
  </si>
  <si>
    <t>Veľké Dvorníky</t>
  </si>
  <si>
    <t>Povoda</t>
  </si>
  <si>
    <t>Vieska</t>
  </si>
  <si>
    <t>Cabov</t>
  </si>
  <si>
    <t>Čaklov</t>
  </si>
  <si>
    <t>Čičava</t>
  </si>
  <si>
    <t>Čierne nad Topľou</t>
  </si>
  <si>
    <t>Ďapalovce</t>
  </si>
  <si>
    <t>Davidov</t>
  </si>
  <si>
    <t>Detrík</t>
  </si>
  <si>
    <t>Dlhé Klčovo</t>
  </si>
  <si>
    <t>Girovce</t>
  </si>
  <si>
    <t>Hanušovce nad Topľou</t>
  </si>
  <si>
    <t>Hermanovce nad Topľou</t>
  </si>
  <si>
    <t>Hlinné</t>
  </si>
  <si>
    <t>Dunajská Lužná</t>
  </si>
  <si>
    <t>Horné Lefantovce</t>
  </si>
  <si>
    <t>Veľké Držkovce</t>
  </si>
  <si>
    <t>Melčice_Lieskové</t>
  </si>
  <si>
    <t>Trenčianske Stankovce</t>
  </si>
  <si>
    <t>Veľký Kamenec</t>
  </si>
  <si>
    <t>Viničky</t>
  </si>
  <si>
    <t>Vojany</t>
  </si>
  <si>
    <t>Vojčice</t>
  </si>
  <si>
    <t>Vojka</t>
  </si>
  <si>
    <t>Zatín</t>
  </si>
  <si>
    <t>Zbehňov</t>
  </si>
  <si>
    <t>Zemplín</t>
  </si>
  <si>
    <t>Zemplínska Nová Ves</t>
  </si>
  <si>
    <t>Zemplínska Teplica</t>
  </si>
  <si>
    <t>Zemplínske Hradište</t>
  </si>
  <si>
    <t>Zemplínske Jastrabie</t>
  </si>
  <si>
    <t>Zemplínsky Branč</t>
  </si>
  <si>
    <t>Vranov nad Topľou</t>
  </si>
  <si>
    <t>Babie</t>
  </si>
  <si>
    <t>Banské</t>
  </si>
  <si>
    <t>Bystré</t>
  </si>
  <si>
    <t>Uloža</t>
  </si>
  <si>
    <t>Veľký Folkmar</t>
  </si>
  <si>
    <t>Vítkovce</t>
  </si>
  <si>
    <t>Vojkovce</t>
  </si>
  <si>
    <t>Sirník</t>
  </si>
  <si>
    <t>Slivník</t>
  </si>
  <si>
    <t>Soľnička</t>
  </si>
  <si>
    <t>Somotor</t>
  </si>
  <si>
    <t>Strážne</t>
  </si>
  <si>
    <t>Svinice</t>
  </si>
  <si>
    <t>Veľké Kapušany</t>
  </si>
  <si>
    <t>Veľké Ozorovce</t>
  </si>
  <si>
    <t>Veľké Raškovce</t>
  </si>
  <si>
    <t>Veľké Trakany</t>
  </si>
  <si>
    <t>Poráč</t>
  </si>
  <si>
    <t>Prakovce</t>
  </si>
  <si>
    <t>Richnava</t>
  </si>
  <si>
    <t>Rudňany</t>
  </si>
  <si>
    <t>Slatvina</t>
  </si>
  <si>
    <t>Slovinky</t>
  </si>
  <si>
    <t>Smolnícka Huta</t>
  </si>
  <si>
    <t>Smolník</t>
  </si>
  <si>
    <t>Spišské Podhradie</t>
  </si>
  <si>
    <t>Spišské Tomášovce</t>
  </si>
  <si>
    <t>Spišské Vlachy</t>
  </si>
  <si>
    <t>Spišský Hrhov</t>
  </si>
  <si>
    <t>Spišský Hrušov</t>
  </si>
  <si>
    <t>Spišský Štvrtok</t>
  </si>
  <si>
    <t>Švedlár</t>
  </si>
  <si>
    <t>Teplička</t>
  </si>
  <si>
    <t>Torysky</t>
  </si>
  <si>
    <t>Úhorná</t>
  </si>
  <si>
    <t>Letanovce</t>
  </si>
  <si>
    <t>Levoča</t>
  </si>
  <si>
    <t>Lieskovany</t>
  </si>
  <si>
    <t>Lúčka</t>
  </si>
  <si>
    <t>Margecany</t>
  </si>
  <si>
    <t>Markušovce</t>
  </si>
  <si>
    <t>Matejovce nad Hornádom</t>
  </si>
  <si>
    <t>Mlynky</t>
  </si>
  <si>
    <t>Mníšek nad Hnilcom</t>
  </si>
  <si>
    <t>Nálepkovo</t>
  </si>
  <si>
    <t>Nemešany</t>
  </si>
  <si>
    <t>Nižné Repaše</t>
  </si>
  <si>
    <t>Odorín</t>
  </si>
  <si>
    <t>Olcnava</t>
  </si>
  <si>
    <t>Ordzovany</t>
  </si>
  <si>
    <t>Poľanovce</t>
  </si>
  <si>
    <t>Pongrácovce</t>
  </si>
  <si>
    <t>Klátova Nová Ves</t>
  </si>
  <si>
    <t>Kolačno</t>
  </si>
  <si>
    <t>Koniarovce</t>
  </si>
  <si>
    <t>Kovarce</t>
  </si>
  <si>
    <t>Krásna Ves</t>
  </si>
  <si>
    <t>Krnča</t>
  </si>
  <si>
    <t>Krtovce</t>
  </si>
  <si>
    <t>Kšinná</t>
  </si>
  <si>
    <t>Chrasť nad Hornádom</t>
  </si>
  <si>
    <t>Iliašovce</t>
  </si>
  <si>
    <t>Jamník</t>
  </si>
  <si>
    <t>Kaľava</t>
  </si>
  <si>
    <t>Klčov</t>
  </si>
  <si>
    <t>Kojšov</t>
  </si>
  <si>
    <t>Kolinovce</t>
  </si>
  <si>
    <t>Krompachy</t>
  </si>
  <si>
    <t>Blesovce</t>
  </si>
  <si>
    <t>Bojná</t>
  </si>
  <si>
    <t>Bošany</t>
  </si>
  <si>
    <t>Brezolupy</t>
  </si>
  <si>
    <t>Cimenná</t>
  </si>
  <si>
    <t>Čermany</t>
  </si>
  <si>
    <t>Čierna Lehota</t>
  </si>
  <si>
    <t>Dežerice</t>
  </si>
  <si>
    <t>Dubnička</t>
  </si>
  <si>
    <t>Hajná Nová Ves</t>
  </si>
  <si>
    <t>Haláčovce</t>
  </si>
  <si>
    <t>Horné Naštice</t>
  </si>
  <si>
    <t>Horné Obdokovce</t>
  </si>
  <si>
    <t>Horné Štitáre</t>
  </si>
  <si>
    <t>Hradište</t>
  </si>
  <si>
    <t>Hrušovany</t>
  </si>
  <si>
    <t>Chynorany</t>
  </si>
  <si>
    <t>Kamanová</t>
  </si>
  <si>
    <t>Žalobín</t>
  </si>
  <si>
    <t>Bratislava _ mestská časť Podunajské Biskupice</t>
  </si>
  <si>
    <t>Bratislava _ mestská časť Ružinov</t>
  </si>
  <si>
    <t>Bratislava _ mestská časť Vrakuňa</t>
  </si>
  <si>
    <t>Bratislava _ mestská časť Nové Mesto</t>
  </si>
  <si>
    <t>Bratislava _ mestská časť Vajnory</t>
  </si>
  <si>
    <t>Ruská Poruba</t>
  </si>
  <si>
    <t>Ruská Voľa</t>
  </si>
  <si>
    <t>Vyšný Kazimír</t>
  </si>
  <si>
    <t>Sačurov</t>
  </si>
  <si>
    <t>Sečovská Polianka</t>
  </si>
  <si>
    <t>Sedliská</t>
  </si>
  <si>
    <t>Skrabské</t>
  </si>
  <si>
    <t>Soľ</t>
  </si>
  <si>
    <t>Tovarné</t>
  </si>
  <si>
    <t>Vlača</t>
  </si>
  <si>
    <t>Vyšná Sitnica</t>
  </si>
  <si>
    <t>Závada</t>
  </si>
  <si>
    <t>Nižná Sitnica</t>
  </si>
  <si>
    <t>Nižný Hrušov</t>
  </si>
  <si>
    <t>Nová Kelča</t>
  </si>
  <si>
    <t>Ondavské Matiašovce</t>
  </si>
  <si>
    <t>Pakostov</t>
  </si>
  <si>
    <t>Petkovce</t>
  </si>
  <si>
    <t>Petrovce</t>
  </si>
  <si>
    <t>Poša</t>
  </si>
  <si>
    <t>Prituľany</t>
  </si>
  <si>
    <t>Remeniny</t>
  </si>
  <si>
    <t>Rohožník</t>
  </si>
  <si>
    <t>Rudlov</t>
  </si>
  <si>
    <t>Ruská Kajňa</t>
  </si>
  <si>
    <t>Ptrukša</t>
  </si>
  <si>
    <t>Rad</t>
  </si>
  <si>
    <t>Ruská</t>
  </si>
  <si>
    <t>Sečovce</t>
  </si>
  <si>
    <t>Holčíkovce</t>
  </si>
  <si>
    <t>Jastrabie nad Topľou</t>
  </si>
  <si>
    <t>Komárany</t>
  </si>
  <si>
    <t>Košarovce</t>
  </si>
  <si>
    <t>Kučín</t>
  </si>
  <si>
    <t>Kvakovce</t>
  </si>
  <si>
    <t>Majerovce</t>
  </si>
  <si>
    <t>Malá Domaša</t>
  </si>
  <si>
    <t>Matiaška</t>
  </si>
  <si>
    <t>Medzianky</t>
  </si>
  <si>
    <t>Merník</t>
  </si>
  <si>
    <t>Michalok</t>
  </si>
  <si>
    <t>Ladmovce</t>
  </si>
  <si>
    <t>Lastovce</t>
  </si>
  <si>
    <t>Leles</t>
  </si>
  <si>
    <t>Luhyňa</t>
  </si>
  <si>
    <t>Malé Ozorovce</t>
  </si>
  <si>
    <t>Malý Horeš</t>
  </si>
  <si>
    <t>Malý Kamenec</t>
  </si>
  <si>
    <t>Maťovské Vojkovce</t>
  </si>
  <si>
    <t>Michaľany</t>
  </si>
  <si>
    <t>Bratislava _ mestská časť Staré Mesto</t>
  </si>
  <si>
    <t>Novosad</t>
  </si>
  <si>
    <t>Nový Ruskov</t>
  </si>
  <si>
    <t>Oborín</t>
  </si>
  <si>
    <t>Plechotice</t>
  </si>
  <si>
    <t>Svätuše</t>
  </si>
  <si>
    <t>Poľany</t>
  </si>
  <si>
    <t>Parchovany</t>
  </si>
  <si>
    <t>Pribeník</t>
  </si>
  <si>
    <t>Čierna nad Tisou</t>
  </si>
  <si>
    <t>Čierne Pole</t>
  </si>
  <si>
    <t>Dargov</t>
  </si>
  <si>
    <t>Dobrá</t>
  </si>
  <si>
    <t>Drahňov</t>
  </si>
  <si>
    <t>Dvorianky</t>
  </si>
  <si>
    <t>Egreš</t>
  </si>
  <si>
    <t>Hraň</t>
  </si>
  <si>
    <t>Hrčeľ</t>
  </si>
  <si>
    <t>Hriadky</t>
  </si>
  <si>
    <t>Ižkovce</t>
  </si>
  <si>
    <t>Kapušianske Kľačany</t>
  </si>
  <si>
    <t>Kašov</t>
  </si>
  <si>
    <t>Kazimír</t>
  </si>
  <si>
    <t>Kožuchov</t>
  </si>
  <si>
    <t>Kráľovský Chlmec</t>
  </si>
  <si>
    <t>Kravany</t>
  </si>
  <si>
    <t>Krišovská Liesková</t>
  </si>
  <si>
    <t>Kysta</t>
  </si>
  <si>
    <t>Vyšný Orlík</t>
  </si>
  <si>
    <t>Trebišov</t>
  </si>
  <si>
    <t>Bačka</t>
  </si>
  <si>
    <t>Bačkov</t>
  </si>
  <si>
    <t>Bara</t>
  </si>
  <si>
    <t>Beša</t>
  </si>
  <si>
    <t>Biel</t>
  </si>
  <si>
    <t>Svätá Mária</t>
  </si>
  <si>
    <t>Boľ</t>
  </si>
  <si>
    <t>Borša</t>
  </si>
  <si>
    <t>Boťany</t>
  </si>
  <si>
    <t>Brezina</t>
  </si>
  <si>
    <t>Byšta</t>
  </si>
  <si>
    <t>Cejkov</t>
  </si>
  <si>
    <t>Čeľovce</t>
  </si>
  <si>
    <t>Čerhov</t>
  </si>
  <si>
    <t>Černochov</t>
  </si>
  <si>
    <t>Čičarovce</t>
  </si>
  <si>
    <t>Čierna</t>
  </si>
  <si>
    <t>Štefurov</t>
  </si>
  <si>
    <t>Tisinec</t>
  </si>
  <si>
    <t>Turany nad Ondavou</t>
  </si>
  <si>
    <t>Vagrinec</t>
  </si>
  <si>
    <t>Valkovce</t>
  </si>
  <si>
    <t>Varechovce</t>
  </si>
  <si>
    <t>Veľkrop</t>
  </si>
  <si>
    <t>Vislava</t>
  </si>
  <si>
    <t>Vladiča</t>
  </si>
  <si>
    <t>Vojtovce</t>
  </si>
  <si>
    <t>Vyšná Jedľová</t>
  </si>
  <si>
    <t>Vyšná Pisaná</t>
  </si>
  <si>
    <t>Vyšný Mirošov</t>
  </si>
  <si>
    <t>Nová Polianka</t>
  </si>
  <si>
    <t>Okrúhle</t>
  </si>
  <si>
    <t>Oľšavka</t>
  </si>
  <si>
    <t>Potoky</t>
  </si>
  <si>
    <t>Príkra</t>
  </si>
  <si>
    <t>Pstriná</t>
  </si>
  <si>
    <t>Rakovčík</t>
  </si>
  <si>
    <t>Roztoky</t>
  </si>
  <si>
    <t>Kručov</t>
  </si>
  <si>
    <t>Soboš</t>
  </si>
  <si>
    <t>Soľník</t>
  </si>
  <si>
    <t>Staškovce</t>
  </si>
  <si>
    <t>Stropkov</t>
  </si>
  <si>
    <t>Šandal</t>
  </si>
  <si>
    <t>Šarbov</t>
  </si>
  <si>
    <t>Kružlová</t>
  </si>
  <si>
    <t>Kurimka</t>
  </si>
  <si>
    <t>Lomné</t>
  </si>
  <si>
    <t>Makovce</t>
  </si>
  <si>
    <t>Matovce</t>
  </si>
  <si>
    <t>Medvedie</t>
  </si>
  <si>
    <t>Mestisko</t>
  </si>
  <si>
    <t>Miňovce</t>
  </si>
  <si>
    <t>Mrázovce</t>
  </si>
  <si>
    <t>Nižná Olšava</t>
  </si>
  <si>
    <t>Nižná Pisaná</t>
  </si>
  <si>
    <t>Nižný Komárnik</t>
  </si>
  <si>
    <t>Nižný Mirošov</t>
  </si>
  <si>
    <t>Nižný Orlík</t>
  </si>
  <si>
    <t>Gribov</t>
  </si>
  <si>
    <t>Havranec</t>
  </si>
  <si>
    <t>Hrabovčík</t>
  </si>
  <si>
    <t>Hunkovce</t>
  </si>
  <si>
    <t>Chotča</t>
  </si>
  <si>
    <t>Jurkova Voľa</t>
  </si>
  <si>
    <t>Kapišová</t>
  </si>
  <si>
    <t>Kečkovce</t>
  </si>
  <si>
    <t>Kolbovce</t>
  </si>
  <si>
    <t>Korejovce</t>
  </si>
  <si>
    <t>Kožuchovce</t>
  </si>
  <si>
    <t>Krajná Bystrá</t>
  </si>
  <si>
    <t>Krajná Poľana</t>
  </si>
  <si>
    <t>Krajná Porúbka</t>
  </si>
  <si>
    <t>Krajné Čierno</t>
  </si>
  <si>
    <t>Krišľovce</t>
  </si>
  <si>
    <t>Krušinec</t>
  </si>
  <si>
    <t>Vislanka</t>
  </si>
  <si>
    <t>Vyšné Ružbachy</t>
  </si>
  <si>
    <t>Svidník</t>
  </si>
  <si>
    <t>Baňa</t>
  </si>
  <si>
    <t>Belejovce</t>
  </si>
  <si>
    <t>Beňadikovce</t>
  </si>
  <si>
    <t>Bodružal</t>
  </si>
  <si>
    <t>Breznička</t>
  </si>
  <si>
    <t>Brusnica</t>
  </si>
  <si>
    <t>Bukovce</t>
  </si>
  <si>
    <t>Cernina</t>
  </si>
  <si>
    <t>Cigla</t>
  </si>
  <si>
    <t>Dlhoňa</t>
  </si>
  <si>
    <t>Dobroslava</t>
  </si>
  <si>
    <t>Dubová</t>
  </si>
  <si>
    <t>Duplín</t>
  </si>
  <si>
    <t>Malý Lipník</t>
  </si>
  <si>
    <t>Mníšek nad Popradom</t>
  </si>
  <si>
    <t>Nižné Ružbachy</t>
  </si>
  <si>
    <t>Nová Ľubovňa</t>
  </si>
  <si>
    <t>Obručné</t>
  </si>
  <si>
    <t>Orlov</t>
  </si>
  <si>
    <t>Plaveč</t>
  </si>
  <si>
    <t>Plavnica</t>
  </si>
  <si>
    <t>Podolínec</t>
  </si>
  <si>
    <t>Pusté Pole</t>
  </si>
  <si>
    <t>Ruská Voľa nad Popradom</t>
  </si>
  <si>
    <t>Starina</t>
  </si>
  <si>
    <t>Stráňany</t>
  </si>
  <si>
    <t>Sulín</t>
  </si>
  <si>
    <t>Šambron</t>
  </si>
  <si>
    <t>Šarišské Jastrabie</t>
  </si>
  <si>
    <t>Údol</t>
  </si>
  <si>
    <t>Veľká Lesná</t>
  </si>
  <si>
    <t>Veľký Lipník</t>
  </si>
  <si>
    <t>Ďurková</t>
  </si>
  <si>
    <t>Forbasy</t>
  </si>
  <si>
    <t>Haligovce</t>
  </si>
  <si>
    <t>Hniezdne</t>
  </si>
  <si>
    <t>Hraničné</t>
  </si>
  <si>
    <t>Hromoš</t>
  </si>
  <si>
    <t>Chmeľnica</t>
  </si>
  <si>
    <t>Jakubany</t>
  </si>
  <si>
    <t>Kamienka</t>
  </si>
  <si>
    <t>Kolačkov</t>
  </si>
  <si>
    <t>Kremná</t>
  </si>
  <si>
    <t>Lacková</t>
  </si>
  <si>
    <t>Lesnica</t>
  </si>
  <si>
    <t>Litmanová</t>
  </si>
  <si>
    <t>Lomnička</t>
  </si>
  <si>
    <t>Ľubotín</t>
  </si>
  <si>
    <t>Domaňovce</t>
  </si>
  <si>
    <t>Dravce</t>
  </si>
  <si>
    <t>Gelnica</t>
  </si>
  <si>
    <t>Granč_Petrovce</t>
  </si>
  <si>
    <t>Harichovce</t>
  </si>
  <si>
    <t>Helcmanovce</t>
  </si>
  <si>
    <t>Henclová</t>
  </si>
  <si>
    <t>Hincovce</t>
  </si>
  <si>
    <t>Hnilčík</t>
  </si>
  <si>
    <t>Hnilec</t>
  </si>
  <si>
    <t>Hrabušice</t>
  </si>
  <si>
    <t>Vyšné Repaše</t>
  </si>
  <si>
    <t>Vyšný Slavkov</t>
  </si>
  <si>
    <t>Závadka</t>
  </si>
  <si>
    <t>Žakarovce</t>
  </si>
  <si>
    <t>Stará Ľubovňa</t>
  </si>
  <si>
    <t>Čirč</t>
  </si>
  <si>
    <t>Slavoška</t>
  </si>
  <si>
    <t>Slavošovce</t>
  </si>
  <si>
    <t>Stratená</t>
  </si>
  <si>
    <t>Šivetice</t>
  </si>
  <si>
    <t>Štítnik</t>
  </si>
  <si>
    <t>Turčok</t>
  </si>
  <si>
    <t>Vlachovo</t>
  </si>
  <si>
    <t>Vyšná Slaná</t>
  </si>
  <si>
    <t>Spišská Nová Ves</t>
  </si>
  <si>
    <t>Arnutovce</t>
  </si>
  <si>
    <t>Baldovce</t>
  </si>
  <si>
    <t>Beharovce</t>
  </si>
  <si>
    <t>Betlanovce</t>
  </si>
  <si>
    <t>Bijacovce</t>
  </si>
  <si>
    <t>Brutovce</t>
  </si>
  <si>
    <t>Buglovce</t>
  </si>
  <si>
    <t>Danišovce</t>
  </si>
  <si>
    <t>Dlhé Stráže</t>
  </si>
  <si>
    <t>Doľany</t>
  </si>
  <si>
    <t>Ochtiná</t>
  </si>
  <si>
    <t>Pača</t>
  </si>
  <si>
    <t>Pašková</t>
  </si>
  <si>
    <t>Petrovo</t>
  </si>
  <si>
    <t>Prihradzany</t>
  </si>
  <si>
    <t>Rákoš</t>
  </si>
  <si>
    <t>Rakovnica</t>
  </si>
  <si>
    <t>Rejdová</t>
  </si>
  <si>
    <t>Revúca</t>
  </si>
  <si>
    <t>Revúcka Lehota</t>
  </si>
  <si>
    <t>Rochovce</t>
  </si>
  <si>
    <t>Roštár</t>
  </si>
  <si>
    <t>Rozložná</t>
  </si>
  <si>
    <t>Rožňavské Bystré</t>
  </si>
  <si>
    <t>Rudná</t>
  </si>
  <si>
    <t>Silica</t>
  </si>
  <si>
    <t>Silická Brezová</t>
  </si>
  <si>
    <t>Silická Jablonica</t>
  </si>
  <si>
    <t>Sirk</t>
  </si>
  <si>
    <t>Slavec</t>
  </si>
  <si>
    <t>Kobeliarovo</t>
  </si>
  <si>
    <t>Koceľovce</t>
  </si>
  <si>
    <t>Kováčová</t>
  </si>
  <si>
    <t>Krásnohorská Dlhá Lúka</t>
  </si>
  <si>
    <t>Krásnohorské Podhradie</t>
  </si>
  <si>
    <t>Kunova Teplica</t>
  </si>
  <si>
    <t>Licince</t>
  </si>
  <si>
    <t>Lipovník</t>
  </si>
  <si>
    <t>Lubeník</t>
  </si>
  <si>
    <t>Markuška</t>
  </si>
  <si>
    <t>Meliata</t>
  </si>
  <si>
    <t>Muráň</t>
  </si>
  <si>
    <t>Muránska Dlhá Lúka</t>
  </si>
  <si>
    <t>Muránska Huta</t>
  </si>
  <si>
    <t>Muránska Lehota</t>
  </si>
  <si>
    <t>Muránska Zdychava</t>
  </si>
  <si>
    <t>Nandraž</t>
  </si>
  <si>
    <t>Nižná Slaná</t>
  </si>
  <si>
    <t>Dedinky</t>
  </si>
  <si>
    <t>Dlhá Ves</t>
  </si>
  <si>
    <t>Drnava</t>
  </si>
  <si>
    <t>Gemerská Poloma</t>
  </si>
  <si>
    <t>Gemerské Teplice</t>
  </si>
  <si>
    <t>Gemerský Sad</t>
  </si>
  <si>
    <t>Gočaltovo</t>
  </si>
  <si>
    <t>Gočovo</t>
  </si>
  <si>
    <t>Hanková</t>
  </si>
  <si>
    <t>Henckovce</t>
  </si>
  <si>
    <t>Honce</t>
  </si>
  <si>
    <t>Hrhov</t>
  </si>
  <si>
    <t>Chyžné</t>
  </si>
  <si>
    <t>Jablonov nad Turňou</t>
  </si>
  <si>
    <t>Jelšava</t>
  </si>
  <si>
    <t>Kameňany</t>
  </si>
  <si>
    <t>Uzovský Šalgov</t>
  </si>
  <si>
    <t>Veľký Slivník</t>
  </si>
  <si>
    <t>Veľký Šariš</t>
  </si>
  <si>
    <t>Víťaz</t>
  </si>
  <si>
    <t>Vysoká</t>
  </si>
  <si>
    <t>Vyšná Šebastová</t>
  </si>
  <si>
    <t>Záborské</t>
  </si>
  <si>
    <t>Záhradné</t>
  </si>
  <si>
    <t>Zlatá Baňa</t>
  </si>
  <si>
    <t>Žehňa</t>
  </si>
  <si>
    <t>Žipov</t>
  </si>
  <si>
    <t>Župčany</t>
  </si>
  <si>
    <t>Ardovo</t>
  </si>
  <si>
    <t>Betliar</t>
  </si>
  <si>
    <t>Bohúňovo</t>
  </si>
  <si>
    <t>Bôrka</t>
  </si>
  <si>
    <t>Čoltovo</t>
  </si>
  <si>
    <t>Seniakovce</t>
  </si>
  <si>
    <t>Oľšov</t>
  </si>
  <si>
    <t>Ondrašovce</t>
  </si>
  <si>
    <t>Ostrovany</t>
  </si>
  <si>
    <t>Ovčie</t>
  </si>
  <si>
    <t>Pečovská Nová Ves</t>
  </si>
  <si>
    <t>Petrovany</t>
  </si>
  <si>
    <t>Podhorany</t>
  </si>
  <si>
    <t>Podhradík</t>
  </si>
  <si>
    <t>Poloma</t>
  </si>
  <si>
    <t>Proč</t>
  </si>
  <si>
    <t>Radatice</t>
  </si>
  <si>
    <t>Ratvaj</t>
  </si>
  <si>
    <t>Ražňany</t>
  </si>
  <si>
    <t>Renčišov</t>
  </si>
  <si>
    <t>Rokycany</t>
  </si>
  <si>
    <t>Rožkovany</t>
  </si>
  <si>
    <t>Ruská Nová Ves</t>
  </si>
  <si>
    <t>Sabinov</t>
  </si>
  <si>
    <t>Sedlice</t>
  </si>
  <si>
    <t>Lada</t>
  </si>
  <si>
    <t>Lemešany</t>
  </si>
  <si>
    <t>Lesíček</t>
  </si>
  <si>
    <t>Ličartovce</t>
  </si>
  <si>
    <t>Lipany</t>
  </si>
  <si>
    <t>Lipovce</t>
  </si>
  <si>
    <t>Ľubovec</t>
  </si>
  <si>
    <t>Lúčina</t>
  </si>
  <si>
    <t>Ľutina</t>
  </si>
  <si>
    <t>Malý Šariš</t>
  </si>
  <si>
    <t>Miklušovce</t>
  </si>
  <si>
    <t>Milpoš</t>
  </si>
  <si>
    <t>Mirkovce</t>
  </si>
  <si>
    <t>Mošurov</t>
  </si>
  <si>
    <t>Nemcovce</t>
  </si>
  <si>
    <t>Nižný Slavkov</t>
  </si>
  <si>
    <t>Okružná</t>
  </si>
  <si>
    <t>Chmeľovec</t>
  </si>
  <si>
    <t>Chminianska Nová Ves</t>
  </si>
  <si>
    <t>Chminianske Jakubovany</t>
  </si>
  <si>
    <t>Chmiňany</t>
  </si>
  <si>
    <t>Jakovany</t>
  </si>
  <si>
    <t>Jakubova Voľa</t>
  </si>
  <si>
    <t>Jakubovany</t>
  </si>
  <si>
    <t>Janov</t>
  </si>
  <si>
    <t>Janovík</t>
  </si>
  <si>
    <t>Jarovnice</t>
  </si>
  <si>
    <t>Kamenica</t>
  </si>
  <si>
    <t>Kapušany</t>
  </si>
  <si>
    <t>Kendice</t>
  </si>
  <si>
    <t>Klenov</t>
  </si>
  <si>
    <t>Kojatice</t>
  </si>
  <si>
    <t>Kokošovce</t>
  </si>
  <si>
    <t>Krásna Lúka</t>
  </si>
  <si>
    <t>Krížovany</t>
  </si>
  <si>
    <t>Kvačany</t>
  </si>
  <si>
    <t>Ďačov</t>
  </si>
  <si>
    <t>Daletice</t>
  </si>
  <si>
    <t>Demjata</t>
  </si>
  <si>
    <t>Drienica</t>
  </si>
  <si>
    <t>Drienov</t>
  </si>
  <si>
    <t>Drienovská Nová Ves</t>
  </si>
  <si>
    <t>Dubovica</t>
  </si>
  <si>
    <t>Dulova Ves</t>
  </si>
  <si>
    <t>Fintice</t>
  </si>
  <si>
    <t>Fričovce</t>
  </si>
  <si>
    <t>Fulianka</t>
  </si>
  <si>
    <t>Geraltov</t>
  </si>
  <si>
    <t>Gregorovce</t>
  </si>
  <si>
    <t>Hanigovce</t>
  </si>
  <si>
    <t>Hendrichovce</t>
  </si>
  <si>
    <t>Hermanovce</t>
  </si>
  <si>
    <t>Hrabkov</t>
  </si>
  <si>
    <t>Hubošovce</t>
  </si>
  <si>
    <t>Chmeľov</t>
  </si>
  <si>
    <t>Výborná</t>
  </si>
  <si>
    <t>Šuňava</t>
  </si>
  <si>
    <t>Žakovce</t>
  </si>
  <si>
    <t>Ždiar</t>
  </si>
  <si>
    <t>Abranovce</t>
  </si>
  <si>
    <t>Bajerov</t>
  </si>
  <si>
    <t>Bajerovce</t>
  </si>
  <si>
    <t>Bertotovce</t>
  </si>
  <si>
    <t>Bodovce</t>
  </si>
  <si>
    <t>Bretejovce</t>
  </si>
  <si>
    <t>Brezovica</t>
  </si>
  <si>
    <t>Brezovička</t>
  </si>
  <si>
    <t>Brežany</t>
  </si>
  <si>
    <t>Bzenov</t>
  </si>
  <si>
    <t>Čelovce</t>
  </si>
  <si>
    <t>Červená Voda</t>
  </si>
  <si>
    <t>Červenica pri Sabinove</t>
  </si>
  <si>
    <t>Spišská Teplica</t>
  </si>
  <si>
    <t>Spišské Bystré</t>
  </si>
  <si>
    <t>Spišské Hanušovce</t>
  </si>
  <si>
    <t>Spišský Štiavnik</t>
  </si>
  <si>
    <t>Stará Lesná</t>
  </si>
  <si>
    <t>Stráne pod Tatrami</t>
  </si>
  <si>
    <t>Svit</t>
  </si>
  <si>
    <t>Štrba</t>
  </si>
  <si>
    <t>Švábovce</t>
  </si>
  <si>
    <t>Toporec</t>
  </si>
  <si>
    <t>Tvarožná</t>
  </si>
  <si>
    <t>Veľká Franková</t>
  </si>
  <si>
    <t>Veľká Lomnica</t>
  </si>
  <si>
    <t>Veľký Slavkov</t>
  </si>
  <si>
    <t>Vikartovce</t>
  </si>
  <si>
    <t>Vlková</t>
  </si>
  <si>
    <t>Vlkovce</t>
  </si>
  <si>
    <t>Vrbov</t>
  </si>
  <si>
    <t>Krížová Ves</t>
  </si>
  <si>
    <t>Lechnica</t>
  </si>
  <si>
    <t>Lendak</t>
  </si>
  <si>
    <t>Liptovská Teplička</t>
  </si>
  <si>
    <t>Majere</t>
  </si>
  <si>
    <t>Ľubica</t>
  </si>
  <si>
    <t>Matiašovce</t>
  </si>
  <si>
    <t>Mengusovce</t>
  </si>
  <si>
    <t>Mlynčeky</t>
  </si>
  <si>
    <t>Mlynica</t>
  </si>
  <si>
    <t>Osturňa</t>
  </si>
  <si>
    <t>Rakúsy</t>
  </si>
  <si>
    <t>Reľov</t>
  </si>
  <si>
    <t>Slovenská Ves</t>
  </si>
  <si>
    <t>Spišská Belá</t>
  </si>
  <si>
    <t>Spišská Stará Ves</t>
  </si>
  <si>
    <t>Zemplínska Široká</t>
  </si>
  <si>
    <t>Poprad</t>
  </si>
  <si>
    <t>Abrahámovce</t>
  </si>
  <si>
    <t>Batizovce</t>
  </si>
  <si>
    <t>Červený Kláštor</t>
  </si>
  <si>
    <t>Gánovce</t>
  </si>
  <si>
    <t>Gerlachov</t>
  </si>
  <si>
    <t>Havka</t>
  </si>
  <si>
    <t>Holumnica</t>
  </si>
  <si>
    <t>Hôrka</t>
  </si>
  <si>
    <t>Hozelec</t>
  </si>
  <si>
    <t>Hradisko</t>
  </si>
  <si>
    <t>Hranovnica</t>
  </si>
  <si>
    <t>Huncovce</t>
  </si>
  <si>
    <t>Ihľany</t>
  </si>
  <si>
    <t>Jánovce</t>
  </si>
  <si>
    <t>Jezersko</t>
  </si>
  <si>
    <t>Jurské</t>
  </si>
  <si>
    <t>Tašuľa</t>
  </si>
  <si>
    <t>Tibava</t>
  </si>
  <si>
    <t>Tušická Nová Ves</t>
  </si>
  <si>
    <t>Úbrež</t>
  </si>
  <si>
    <t>Veľké Revištia</t>
  </si>
  <si>
    <t>Zalužice</t>
  </si>
  <si>
    <t>Vinné</t>
  </si>
  <si>
    <t>Vojnatina</t>
  </si>
  <si>
    <t>Voľa</t>
  </si>
  <si>
    <t>Vyšná Rybnica</t>
  </si>
  <si>
    <t>Vyšné Nemecké</t>
  </si>
  <si>
    <t>Vyšné Remety</t>
  </si>
  <si>
    <t>Záhor</t>
  </si>
  <si>
    <t>Pozdišovce</t>
  </si>
  <si>
    <t>Priekopa</t>
  </si>
  <si>
    <t>Pusté Čemerné</t>
  </si>
  <si>
    <t>Rakovec nad Ondavou</t>
  </si>
  <si>
    <t>Remetské Hámre</t>
  </si>
  <si>
    <t>Ruská Bystrá</t>
  </si>
  <si>
    <t>Ruskovce</t>
  </si>
  <si>
    <t>Ruský Hrabovec</t>
  </si>
  <si>
    <t>Slavkovce</t>
  </si>
  <si>
    <t>Sliepkovce</t>
  </si>
  <si>
    <t>Sobrance</t>
  </si>
  <si>
    <t>Staré</t>
  </si>
  <si>
    <t>Strážske</t>
  </si>
  <si>
    <t>Stretava</t>
  </si>
  <si>
    <t>Suché</t>
  </si>
  <si>
    <t>Svätuš</t>
  </si>
  <si>
    <t>Malčice</t>
  </si>
  <si>
    <t>Malé Raškovce</t>
  </si>
  <si>
    <t>Markovce</t>
  </si>
  <si>
    <t>Moravany</t>
  </si>
  <si>
    <t>Nacina Ves</t>
  </si>
  <si>
    <t>Nižná Rybnica</t>
  </si>
  <si>
    <t>Nižné Nemecké</t>
  </si>
  <si>
    <t>Orechová</t>
  </si>
  <si>
    <t>Oreské</t>
  </si>
  <si>
    <t>Ostrov</t>
  </si>
  <si>
    <t>Palín</t>
  </si>
  <si>
    <t>Petrikovce</t>
  </si>
  <si>
    <t>Petrovce nad Laborcom</t>
  </si>
  <si>
    <t>Pinkovce</t>
  </si>
  <si>
    <t>Podhoroď</t>
  </si>
  <si>
    <t>Jenkovce</t>
  </si>
  <si>
    <t>Jovsa</t>
  </si>
  <si>
    <t>Kaluža</t>
  </si>
  <si>
    <t>Koňuš</t>
  </si>
  <si>
    <t>Zemplínske Kopčany</t>
  </si>
  <si>
    <t>Koromľa</t>
  </si>
  <si>
    <t>Krásnovce</t>
  </si>
  <si>
    <t>Kristy</t>
  </si>
  <si>
    <t>Kusín</t>
  </si>
  <si>
    <t>Lastomír</t>
  </si>
  <si>
    <t>Laškovce</t>
  </si>
  <si>
    <t>Lekárovce</t>
  </si>
  <si>
    <t>Lesné</t>
  </si>
  <si>
    <t>Ložín</t>
  </si>
  <si>
    <t>Lúčky</t>
  </si>
  <si>
    <t>Blatné Remety</t>
  </si>
  <si>
    <t>Blatné Revištia</t>
  </si>
  <si>
    <t>Bracovce</t>
  </si>
  <si>
    <t>Budkovce</t>
  </si>
  <si>
    <t>Bunkovce</t>
  </si>
  <si>
    <t>Čečehov</t>
  </si>
  <si>
    <t>Dúbravka</t>
  </si>
  <si>
    <t>Falkušovce</t>
  </si>
  <si>
    <t>Fekišovce</t>
  </si>
  <si>
    <t>Hatalov</t>
  </si>
  <si>
    <t>Hažín</t>
  </si>
  <si>
    <t>Horňa</t>
  </si>
  <si>
    <t>Horovce</t>
  </si>
  <si>
    <t>Husák</t>
  </si>
  <si>
    <t>Choňkovce</t>
  </si>
  <si>
    <t>Iňačovce</t>
  </si>
  <si>
    <t>Inovce</t>
  </si>
  <si>
    <t>Vajkovce</t>
  </si>
  <si>
    <t>Valaliky</t>
  </si>
  <si>
    <t>Veľká Ida</t>
  </si>
  <si>
    <t>Veľká Lodina</t>
  </si>
  <si>
    <t>Vtáčkovce</t>
  </si>
  <si>
    <t>Vyšná Hutka</t>
  </si>
  <si>
    <t>Vyšná Kamenica</t>
  </si>
  <si>
    <t>Vyšná Myšľa</t>
  </si>
  <si>
    <t>Vyšný Čaj</t>
  </si>
  <si>
    <t>Vyšný Klátov</t>
  </si>
  <si>
    <t>Zlatá Idka</t>
  </si>
  <si>
    <t>Ždaňa</t>
  </si>
  <si>
    <t>Bajany</t>
  </si>
  <si>
    <t>Bánovce nad Ondavou</t>
  </si>
  <si>
    <t>Baškovce</t>
  </si>
  <si>
    <t>Beňatina</t>
  </si>
  <si>
    <t>Blatná Polianka</t>
  </si>
  <si>
    <t>Ploské</t>
  </si>
  <si>
    <t>Rešica</t>
  </si>
  <si>
    <t>Rozhanovce</t>
  </si>
  <si>
    <t>Ruskov</t>
  </si>
  <si>
    <t>Sady nad Torysou</t>
  </si>
  <si>
    <t>Seňa</t>
  </si>
  <si>
    <t>Slanec</t>
  </si>
  <si>
    <t>Slanská Huta</t>
  </si>
  <si>
    <t>Slanské Nové Mesto</t>
  </si>
  <si>
    <t>Sokoľ</t>
  </si>
  <si>
    <t>Svinica</t>
  </si>
  <si>
    <t>Šemša</t>
  </si>
  <si>
    <t>Štós</t>
  </si>
  <si>
    <t>Trebejov</t>
  </si>
  <si>
    <t>Trsťany</t>
  </si>
  <si>
    <t>Trstené pri Hornáde</t>
  </si>
  <si>
    <t>Medzev</t>
  </si>
  <si>
    <t>Mokrance</t>
  </si>
  <si>
    <t>Mudrovce</t>
  </si>
  <si>
    <t>Nižná Kamenica</t>
  </si>
  <si>
    <t>Nižná Myšľa</t>
  </si>
  <si>
    <t>Nižný Čaj</t>
  </si>
  <si>
    <t>Nižný Klátov</t>
  </si>
  <si>
    <t>Nižný Lánec</t>
  </si>
  <si>
    <t>Turnianska Nová Ves</t>
  </si>
  <si>
    <t>Nováčany</t>
  </si>
  <si>
    <t>Nová Polhora</t>
  </si>
  <si>
    <t>Obišovce</t>
  </si>
  <si>
    <t>Olšovany</t>
  </si>
  <si>
    <t>Opiná</t>
  </si>
  <si>
    <t>Paňovce</t>
  </si>
  <si>
    <t>Peder</t>
  </si>
  <si>
    <t>Herľany</t>
  </si>
  <si>
    <t>Hodkovce</t>
  </si>
  <si>
    <t>Hýľov</t>
  </si>
  <si>
    <t>Chrastné</t>
  </si>
  <si>
    <t>Janík</t>
  </si>
  <si>
    <t>Jasov</t>
  </si>
  <si>
    <t>Kalša</t>
  </si>
  <si>
    <t>Kecerovce</t>
  </si>
  <si>
    <t>Kecerovský Lipovec</t>
  </si>
  <si>
    <t>Kokšov_Bakša</t>
  </si>
  <si>
    <t>Komárovce</t>
  </si>
  <si>
    <t>Košická Belá</t>
  </si>
  <si>
    <t>Košická Polianka</t>
  </si>
  <si>
    <t>Košické Oľšany</t>
  </si>
  <si>
    <t>Košický Klečenov</t>
  </si>
  <si>
    <t>Kráľovce</t>
  </si>
  <si>
    <t>Kysak</t>
  </si>
  <si>
    <t>Bohdanovce</t>
  </si>
  <si>
    <t>Boliarov</t>
  </si>
  <si>
    <t>Budimír</t>
  </si>
  <si>
    <t>Bukovec</t>
  </si>
  <si>
    <t>Bunetice</t>
  </si>
  <si>
    <t>Čaňa</t>
  </si>
  <si>
    <t>Čečejovce</t>
  </si>
  <si>
    <t>Čižatice</t>
  </si>
  <si>
    <t>Drienovec</t>
  </si>
  <si>
    <t>Družstevná pri Hornáde</t>
  </si>
  <si>
    <t>Geča</t>
  </si>
  <si>
    <t>Gyňov</t>
  </si>
  <si>
    <t>Hačava</t>
  </si>
  <si>
    <t>Valentovce</t>
  </si>
  <si>
    <t>Výrava</t>
  </si>
  <si>
    <t>Vyšná Jablonka</t>
  </si>
  <si>
    <t>Vyšné Ladičkovce</t>
  </si>
  <si>
    <t>Zboj</t>
  </si>
  <si>
    <t>Zbojné</t>
  </si>
  <si>
    <t>Zbudské Dlhé</t>
  </si>
  <si>
    <t>Zubné</t>
  </si>
  <si>
    <t>Bačkovík</t>
  </si>
  <si>
    <t>Baška</t>
  </si>
  <si>
    <t>Belža</t>
  </si>
  <si>
    <t>Beniakovce</t>
  </si>
  <si>
    <t>Bidovce</t>
  </si>
  <si>
    <t>Runina</t>
  </si>
  <si>
    <t>Ruská Volová</t>
  </si>
  <si>
    <t>Slovenské Krivé</t>
  </si>
  <si>
    <t>Stakčínska Roztoka</t>
  </si>
  <si>
    <t>Stakčín</t>
  </si>
  <si>
    <t>Sukov</t>
  </si>
  <si>
    <t>Svetlice</t>
  </si>
  <si>
    <t>Šmigovec</t>
  </si>
  <si>
    <t>Topoľa</t>
  </si>
  <si>
    <t>Topoľovka</t>
  </si>
  <si>
    <t>Ubľa</t>
  </si>
  <si>
    <t>Udavské</t>
  </si>
  <si>
    <t>Ulič</t>
  </si>
  <si>
    <t>Uličské Krivé</t>
  </si>
  <si>
    <t>Ňagov</t>
  </si>
  <si>
    <t>NechválovaPolianka</t>
  </si>
  <si>
    <t>Nižná Jablonka</t>
  </si>
  <si>
    <t>Nižné Ladičkovce</t>
  </si>
  <si>
    <t>Nová Sedlica</t>
  </si>
  <si>
    <t>Ohradzany</t>
  </si>
  <si>
    <t>Oľka</t>
  </si>
  <si>
    <t>Oľšinkov</t>
  </si>
  <si>
    <t>Osadné</t>
  </si>
  <si>
    <t>Papín</t>
  </si>
  <si>
    <t>Parihuzovce</t>
  </si>
  <si>
    <t>Pčoliné</t>
  </si>
  <si>
    <t>Ptičie</t>
  </si>
  <si>
    <t>Radvaň nad Laborcom</t>
  </si>
  <si>
    <t>Roškovce</t>
  </si>
  <si>
    <t>Jankovce</t>
  </si>
  <si>
    <t>Kalinov</t>
  </si>
  <si>
    <t>Kalná Roztoka</t>
  </si>
  <si>
    <t>Kamenica nad Cirochou</t>
  </si>
  <si>
    <t>Karná</t>
  </si>
  <si>
    <t>Klenová</t>
  </si>
  <si>
    <t>Kochanovce</t>
  </si>
  <si>
    <t>Kolonica</t>
  </si>
  <si>
    <t>Koškovce</t>
  </si>
  <si>
    <t>Ladomirov</t>
  </si>
  <si>
    <t>Ľubiša</t>
  </si>
  <si>
    <t>Lukačovce</t>
  </si>
  <si>
    <t>Michajlov</t>
  </si>
  <si>
    <t>Modra nad Cirochou</t>
  </si>
  <si>
    <t>Myslina</t>
  </si>
  <si>
    <t>Brestov nad Laborcom</t>
  </si>
  <si>
    <t>Čabalovce</t>
  </si>
  <si>
    <t>Čabiny</t>
  </si>
  <si>
    <t>Čukalovce</t>
  </si>
  <si>
    <t>Dedačov</t>
  </si>
  <si>
    <t>Dlhé nad Cirochou</t>
  </si>
  <si>
    <t>Habura</t>
  </si>
  <si>
    <t>Hostovice</t>
  </si>
  <si>
    <t>Hrabová Roztoka</t>
  </si>
  <si>
    <t>Hrubov</t>
  </si>
  <si>
    <t>Hudcovce</t>
  </si>
  <si>
    <t>Rokytov pri Humennom</t>
  </si>
  <si>
    <t>Chlmec</t>
  </si>
  <si>
    <t>Jabloň</t>
  </si>
  <si>
    <t>Jalová</t>
  </si>
  <si>
    <t>Šašová</t>
  </si>
  <si>
    <t>Šiba</t>
  </si>
  <si>
    <t>Tarnov</t>
  </si>
  <si>
    <t>Tročany</t>
  </si>
  <si>
    <t>Varadka</t>
  </si>
  <si>
    <t>Vyšná Polianka</t>
  </si>
  <si>
    <t>Vyšná Voľa</t>
  </si>
  <si>
    <t>Raslavice</t>
  </si>
  <si>
    <t>Vyšný Kručov</t>
  </si>
  <si>
    <t>Vyšný Tvarožec</t>
  </si>
  <si>
    <t>Zborov</t>
  </si>
  <si>
    <t>Zlaté</t>
  </si>
  <si>
    <t>Železník</t>
  </si>
  <si>
    <t>Želmanovce</t>
  </si>
  <si>
    <t>Belá nad Cirochou</t>
  </si>
  <si>
    <t>Brekov</t>
  </si>
  <si>
    <t>Nižná Voľa</t>
  </si>
  <si>
    <t>Nižný Tvarožec</t>
  </si>
  <si>
    <t>Oľšavce</t>
  </si>
  <si>
    <t>Ortuťová</t>
  </si>
  <si>
    <t>Osikov</t>
  </si>
  <si>
    <t>Petrová</t>
  </si>
  <si>
    <t>Regetovka</t>
  </si>
  <si>
    <t>Rešov</t>
  </si>
  <si>
    <t>Richvald</t>
  </si>
  <si>
    <t>Rokytov</t>
  </si>
  <si>
    <t>Smilno</t>
  </si>
  <si>
    <t>Snakov</t>
  </si>
  <si>
    <t>Stebnícka Huta</t>
  </si>
  <si>
    <t>Stebník</t>
  </si>
  <si>
    <t>Stuľany</t>
  </si>
  <si>
    <t>Sveržov</t>
  </si>
  <si>
    <t>Šarišské Čierne</t>
  </si>
  <si>
    <t>Kuková</t>
  </si>
  <si>
    <t>Kurima</t>
  </si>
  <si>
    <t>Kurov</t>
  </si>
  <si>
    <t>Lascov</t>
  </si>
  <si>
    <t>Lenartov</t>
  </si>
  <si>
    <t>Lipová</t>
  </si>
  <si>
    <t>Livov</t>
  </si>
  <si>
    <t>Livovská Huta</t>
  </si>
  <si>
    <t>Lopúchov</t>
  </si>
  <si>
    <t>Lukov</t>
  </si>
  <si>
    <t>Malcov</t>
  </si>
  <si>
    <t>Marhaň</t>
  </si>
  <si>
    <t>Mičakovce</t>
  </si>
  <si>
    <t>Mikulášová</t>
  </si>
  <si>
    <t>Mokroluh</t>
  </si>
  <si>
    <t>Nižná Polianka</t>
  </si>
  <si>
    <t>Hervartov</t>
  </si>
  <si>
    <t>Hrabovec</t>
  </si>
  <si>
    <t>Hutka</t>
  </si>
  <si>
    <t>Chmeľová</t>
  </si>
  <si>
    <t>Janovce</t>
  </si>
  <si>
    <t>Jedlinka</t>
  </si>
  <si>
    <t>Kalnište</t>
  </si>
  <si>
    <t>Kľušov</t>
  </si>
  <si>
    <t>Kobylnice</t>
  </si>
  <si>
    <t>Kobyly</t>
  </si>
  <si>
    <t>Komárov</t>
  </si>
  <si>
    <t>Koprivnica</t>
  </si>
  <si>
    <t>Kožany</t>
  </si>
  <si>
    <t>Kračúnovce</t>
  </si>
  <si>
    <t>Krivé</t>
  </si>
  <si>
    <t>Kríže</t>
  </si>
  <si>
    <t>Kružlov</t>
  </si>
  <si>
    <t>Andrejová</t>
  </si>
  <si>
    <t>Bartošovce</t>
  </si>
  <si>
    <t>Becherov</t>
  </si>
  <si>
    <t>Beloveža</t>
  </si>
  <si>
    <t>Bogliarka</t>
  </si>
  <si>
    <t>Brezov</t>
  </si>
  <si>
    <t>Brezovka</t>
  </si>
  <si>
    <t>Buclovany</t>
  </si>
  <si>
    <t>Cigeľka</t>
  </si>
  <si>
    <t>Dubinné</t>
  </si>
  <si>
    <t>Frička</t>
  </si>
  <si>
    <t>Gaboltov</t>
  </si>
  <si>
    <t>Giraltovce</t>
  </si>
  <si>
    <t>Harhaj</t>
  </si>
  <si>
    <t>Hažlín</t>
  </si>
  <si>
    <t>Hertník</t>
  </si>
  <si>
    <t>Slatinské Lazy</t>
  </si>
  <si>
    <t>Sliač</t>
  </si>
  <si>
    <t>Stožok</t>
  </si>
  <si>
    <t>Sudince</t>
  </si>
  <si>
    <t>Súdovce</t>
  </si>
  <si>
    <t>Terany</t>
  </si>
  <si>
    <t>Tŕnie</t>
  </si>
  <si>
    <t>Turová</t>
  </si>
  <si>
    <t>Uňatín</t>
  </si>
  <si>
    <t>Sverepec</t>
  </si>
  <si>
    <t>Vígľaš</t>
  </si>
  <si>
    <t>Vígľašská Huta_Kalinka</t>
  </si>
  <si>
    <t>Zemiansky Vrbovok</t>
  </si>
  <si>
    <t>Vaniškovce</t>
  </si>
  <si>
    <t>Zvolenská Slatina</t>
  </si>
  <si>
    <t>Železná Breznica</t>
  </si>
  <si>
    <t>Žibritov</t>
  </si>
  <si>
    <t>Bardejov</t>
  </si>
  <si>
    <t>Krupina</t>
  </si>
  <si>
    <t>Lackov</t>
  </si>
  <si>
    <t>Ladzany</t>
  </si>
  <si>
    <t>Ľubotice</t>
  </si>
  <si>
    <t>Litava</t>
  </si>
  <si>
    <t>Ratkovce</t>
  </si>
  <si>
    <t>Medovarce</t>
  </si>
  <si>
    <t>Michalková</t>
  </si>
  <si>
    <t>Očová</t>
  </si>
  <si>
    <t>Pliešovce</t>
  </si>
  <si>
    <t>Podzámčok</t>
  </si>
  <si>
    <t>Rykynčice</t>
  </si>
  <si>
    <t>Čimhová</t>
  </si>
  <si>
    <t>Sebechleby</t>
  </si>
  <si>
    <t>Selce</t>
  </si>
  <si>
    <t>Senohrad</t>
  </si>
  <si>
    <t>Sielnica</t>
  </si>
  <si>
    <t>Drienovo</t>
  </si>
  <si>
    <t>Dúbravy</t>
  </si>
  <si>
    <t>Dudince</t>
  </si>
  <si>
    <t>Hontianske Moravce</t>
  </si>
  <si>
    <t>Hontianske Nemce</t>
  </si>
  <si>
    <t>Hontianske Tesáre</t>
  </si>
  <si>
    <t>Horný Tisovník</t>
  </si>
  <si>
    <t>Hriňová</t>
  </si>
  <si>
    <t>Hronská Breznica</t>
  </si>
  <si>
    <t>Jalšovík</t>
  </si>
  <si>
    <t>Klokoč</t>
  </si>
  <si>
    <t>Kozí Vrbovok</t>
  </si>
  <si>
    <t>Kráľovce_Krnišov</t>
  </si>
  <si>
    <t>Kriváň</t>
  </si>
  <si>
    <t>Slančík</t>
  </si>
  <si>
    <t>Háj</t>
  </si>
  <si>
    <t>Nižná Hutka</t>
  </si>
  <si>
    <t>Zvolen</t>
  </si>
  <si>
    <t>Babiná</t>
  </si>
  <si>
    <t>Bacúrov</t>
  </si>
  <si>
    <t>Budča</t>
  </si>
  <si>
    <t>Bzovík</t>
  </si>
  <si>
    <t>Bzovská Lehôtka</t>
  </si>
  <si>
    <t>Cerovo</t>
  </si>
  <si>
    <t>Čekovce</t>
  </si>
  <si>
    <t>Detva</t>
  </si>
  <si>
    <t>Detvianska Huta</t>
  </si>
  <si>
    <t>Devičie</t>
  </si>
  <si>
    <t>Dobrá Niva</t>
  </si>
  <si>
    <t>Dolný Badín</t>
  </si>
  <si>
    <t>Domaníky</t>
  </si>
  <si>
    <t>Rajec</t>
  </si>
  <si>
    <t>Rajecká Lesná</t>
  </si>
  <si>
    <t>Rajecké Teplice</t>
  </si>
  <si>
    <t>Rosina</t>
  </si>
  <si>
    <t>Stráňavy</t>
  </si>
  <si>
    <t>Stránske</t>
  </si>
  <si>
    <t>Stráža</t>
  </si>
  <si>
    <t>Strečno</t>
  </si>
  <si>
    <t>Súľov_Hradná</t>
  </si>
  <si>
    <t>Svederník</t>
  </si>
  <si>
    <t>Štiavnik</t>
  </si>
  <si>
    <t>Teplička nad Váhom</t>
  </si>
  <si>
    <t>Terchová</t>
  </si>
  <si>
    <t>Turie</t>
  </si>
  <si>
    <t>Varín</t>
  </si>
  <si>
    <t>Veľké Rovné</t>
  </si>
  <si>
    <t>Višňové</t>
  </si>
  <si>
    <t>Hosťovce</t>
  </si>
  <si>
    <t>Hvozdnica</t>
  </si>
  <si>
    <t>Kolárovice</t>
  </si>
  <si>
    <t>Konská</t>
  </si>
  <si>
    <t>Kotešová</t>
  </si>
  <si>
    <t>Krasňany</t>
  </si>
  <si>
    <t>Kunerad</t>
  </si>
  <si>
    <t>Lietava</t>
  </si>
  <si>
    <t>Lietavská Svinná_Babkov</t>
  </si>
  <si>
    <t>Lutiše</t>
  </si>
  <si>
    <t>Lysica</t>
  </si>
  <si>
    <t>Maršová_Rašov</t>
  </si>
  <si>
    <t>Nededza</t>
  </si>
  <si>
    <t>Petrovice</t>
  </si>
  <si>
    <t>Veľká Lehota</t>
  </si>
  <si>
    <t>Veľké Pole</t>
  </si>
  <si>
    <t>Voznica</t>
  </si>
  <si>
    <t>Vyhne</t>
  </si>
  <si>
    <t>Žarnovica</t>
  </si>
  <si>
    <t>Župkov</t>
  </si>
  <si>
    <t>Žilina</t>
  </si>
  <si>
    <t>Belá</t>
  </si>
  <si>
    <t>Bytča</t>
  </si>
  <si>
    <t>Čičmany</t>
  </si>
  <si>
    <t>Divina</t>
  </si>
  <si>
    <t>Divinka</t>
  </si>
  <si>
    <t>Dlhé Pole</t>
  </si>
  <si>
    <t>Dolná Tižina</t>
  </si>
  <si>
    <t>Fačkov</t>
  </si>
  <si>
    <t>Gbeľany</t>
  </si>
  <si>
    <t>Hôrky</t>
  </si>
  <si>
    <t>Horný Hričov</t>
  </si>
  <si>
    <t>Močiar</t>
  </si>
  <si>
    <t>Nevoľné</t>
  </si>
  <si>
    <t>Nová Baňa</t>
  </si>
  <si>
    <t>Ostrý Grúň</t>
  </si>
  <si>
    <t>Píla</t>
  </si>
  <si>
    <t>Pitelová</t>
  </si>
  <si>
    <t>Počúvadlo</t>
  </si>
  <si>
    <t>Prenčov</t>
  </si>
  <si>
    <t>Repište</t>
  </si>
  <si>
    <t>Rudno nad Hronom</t>
  </si>
  <si>
    <t>Sklené Teplice</t>
  </si>
  <si>
    <t>Slaská</t>
  </si>
  <si>
    <t>Stará Kremnička</t>
  </si>
  <si>
    <t>Štiavnické Bane</t>
  </si>
  <si>
    <t>Tekovská Breznica</t>
  </si>
  <si>
    <t>Tekovské Nemce</t>
  </si>
  <si>
    <t>Trnavá Hora</t>
  </si>
  <si>
    <t>Hrabičov</t>
  </si>
  <si>
    <t>Hronská Dúbrava</t>
  </si>
  <si>
    <t>Hronský Beňadik</t>
  </si>
  <si>
    <t>Ihráč</t>
  </si>
  <si>
    <t>Ilija</t>
  </si>
  <si>
    <t>Janova Lehota</t>
  </si>
  <si>
    <t>Jastrabá</t>
  </si>
  <si>
    <t>Kľak</t>
  </si>
  <si>
    <t>Kopernica</t>
  </si>
  <si>
    <t>Kozelník</t>
  </si>
  <si>
    <t>Krahule</t>
  </si>
  <si>
    <t>Kremnica</t>
  </si>
  <si>
    <t>Kremnické Bane</t>
  </si>
  <si>
    <t>Kunešov</t>
  </si>
  <si>
    <t>Lehôtka pod Brehmi</t>
  </si>
  <si>
    <t>Lovča</t>
  </si>
  <si>
    <t>Lovčica_Trubín</t>
  </si>
  <si>
    <t>Malá Lehota</t>
  </si>
  <si>
    <t>Želovce</t>
  </si>
  <si>
    <t>Žiar nad Hronom</t>
  </si>
  <si>
    <t>Svätý Anton</t>
  </si>
  <si>
    <t>Baďan</t>
  </si>
  <si>
    <t>Banská Belá</t>
  </si>
  <si>
    <t>Banská Štiavnica</t>
  </si>
  <si>
    <t>Banský Studenec</t>
  </si>
  <si>
    <t>Bartošova Lehôtka</t>
  </si>
  <si>
    <t>Beluj</t>
  </si>
  <si>
    <t>Bzenica</t>
  </si>
  <si>
    <t>Dekýš</t>
  </si>
  <si>
    <t>Dolná Trnávka</t>
  </si>
  <si>
    <t>Dolná Ves</t>
  </si>
  <si>
    <t>Dolná Ždaňa</t>
  </si>
  <si>
    <t>Hodruša_Hámre</t>
  </si>
  <si>
    <t>Hliník nad Hronom</t>
  </si>
  <si>
    <t>Horná Ždaňa</t>
  </si>
  <si>
    <t>Horné Hámre</t>
  </si>
  <si>
    <t>Príbelce</t>
  </si>
  <si>
    <t>Seľany</t>
  </si>
  <si>
    <t>Slovenské Ďarmoty</t>
  </si>
  <si>
    <t>Slovenské Kľačany</t>
  </si>
  <si>
    <t>Stredné Plachtince</t>
  </si>
  <si>
    <t>Sucháň</t>
  </si>
  <si>
    <t>Suché Brezovo</t>
  </si>
  <si>
    <t>Širákov</t>
  </si>
  <si>
    <t>Veľká Ves nad Ipľom</t>
  </si>
  <si>
    <t>Veľké Zlievce</t>
  </si>
  <si>
    <t>Veľký Lom</t>
  </si>
  <si>
    <t>Vinica</t>
  </si>
  <si>
    <t>Vrbovka</t>
  </si>
  <si>
    <t>Záhorce</t>
  </si>
  <si>
    <t>Kiarov</t>
  </si>
  <si>
    <t>Kleňany</t>
  </si>
  <si>
    <t>Koláre</t>
  </si>
  <si>
    <t>Kosihovce</t>
  </si>
  <si>
    <t>Kosihy nad Ipľom</t>
  </si>
  <si>
    <t>Kováčovce</t>
  </si>
  <si>
    <t>Ľuboriečka</t>
  </si>
  <si>
    <t>Malá Čalomija</t>
  </si>
  <si>
    <t>Malé Zlievce</t>
  </si>
  <si>
    <t>Modrý Kameň</t>
  </si>
  <si>
    <t>Muľa</t>
  </si>
  <si>
    <t>Nová Ves</t>
  </si>
  <si>
    <t>Obeckov</t>
  </si>
  <si>
    <t>Olováry</t>
  </si>
  <si>
    <t>Opatovská Nová Ves</t>
  </si>
  <si>
    <t>Opava</t>
  </si>
  <si>
    <t>Pôtor</t>
  </si>
  <si>
    <t>Pravica</t>
  </si>
  <si>
    <t>Bušince</t>
  </si>
  <si>
    <t>Čebovce</t>
  </si>
  <si>
    <t>Čeláre</t>
  </si>
  <si>
    <t>Dolinka</t>
  </si>
  <si>
    <t>Dolná Strehová</t>
  </si>
  <si>
    <t>Dolné Plachtince</t>
  </si>
  <si>
    <t>Dolné Strháre</t>
  </si>
  <si>
    <t>Glabušovce</t>
  </si>
  <si>
    <t>Horná Strehová</t>
  </si>
  <si>
    <t>Horné Strháre</t>
  </si>
  <si>
    <t>Chrastince</t>
  </si>
  <si>
    <t>Chrťany</t>
  </si>
  <si>
    <t>Ipeľské Predmostie</t>
  </si>
  <si>
    <t>Teplý Vrch</t>
  </si>
  <si>
    <t>Tisovec</t>
  </si>
  <si>
    <t>Tomášovce</t>
  </si>
  <si>
    <t>Uzovská Panica</t>
  </si>
  <si>
    <t>Včelince</t>
  </si>
  <si>
    <t>Večelkov</t>
  </si>
  <si>
    <t>Veľké Teriakovce</t>
  </si>
  <si>
    <t>Veľký Blh</t>
  </si>
  <si>
    <t>Vieska nad Blhom</t>
  </si>
  <si>
    <t>Vlkyňa</t>
  </si>
  <si>
    <t>Vyšný Skálnik</t>
  </si>
  <si>
    <t>Zádor</t>
  </si>
  <si>
    <t>Žíp</t>
  </si>
  <si>
    <t>Bátorová</t>
  </si>
  <si>
    <t>Brusník</t>
  </si>
  <si>
    <t>Rimavské Brezovo</t>
  </si>
  <si>
    <t>Rimavské Janovce</t>
  </si>
  <si>
    <t>Rumince</t>
  </si>
  <si>
    <t>Rybník</t>
  </si>
  <si>
    <t>Skerešovo</t>
  </si>
  <si>
    <t>Slizké</t>
  </si>
  <si>
    <t>Stará Bašta</t>
  </si>
  <si>
    <t>Stránska</t>
  </si>
  <si>
    <t>Leváre</t>
  </si>
  <si>
    <t>Studená</t>
  </si>
  <si>
    <t>Sušany</t>
  </si>
  <si>
    <t>Sútor</t>
  </si>
  <si>
    <t>Tornaľa</t>
  </si>
  <si>
    <t>Širkovce</t>
  </si>
  <si>
    <t>Španie Pole</t>
  </si>
  <si>
    <t>Štrkovec</t>
  </si>
  <si>
    <t>Tachty</t>
  </si>
  <si>
    <t>Nová Bašta</t>
  </si>
  <si>
    <t>Orávka</t>
  </si>
  <si>
    <t>Otročok</t>
  </si>
  <si>
    <t>Ožďany</t>
  </si>
  <si>
    <t>Polina</t>
  </si>
  <si>
    <t>Potok</t>
  </si>
  <si>
    <t>Radnovce</t>
  </si>
  <si>
    <t>Rašice</t>
  </si>
  <si>
    <t>Ratková</t>
  </si>
  <si>
    <t>Ratkovská Suchá</t>
  </si>
  <si>
    <t>Ratkovské Bystré</t>
  </si>
  <si>
    <t>Rimavská Baňa</t>
  </si>
  <si>
    <t>Rimavská Seč</t>
  </si>
  <si>
    <t>Janice</t>
  </si>
  <si>
    <t>Jestice</t>
  </si>
  <si>
    <t>Kaloša</t>
  </si>
  <si>
    <t>Kesovce</t>
  </si>
  <si>
    <t>Klenovec</t>
  </si>
  <si>
    <t>Kociha</t>
  </si>
  <si>
    <t>Kráľ</t>
  </si>
  <si>
    <t>Krokava</t>
  </si>
  <si>
    <t>Kružno</t>
  </si>
  <si>
    <t>Kyjatice</t>
  </si>
  <si>
    <t>Lehota nad Rimavicou</t>
  </si>
  <si>
    <t>Lenartovce</t>
  </si>
  <si>
    <t>Lenka</t>
  </si>
  <si>
    <t>Lipovec</t>
  </si>
  <si>
    <t>Lukovištia</t>
  </si>
  <si>
    <t>Martinová</t>
  </si>
  <si>
    <t>Gemerský Jablonec</t>
  </si>
  <si>
    <t>Gortva</t>
  </si>
  <si>
    <t>Hajnáčka</t>
  </si>
  <si>
    <t>Hnúšťa</t>
  </si>
  <si>
    <t>Hodejov</t>
  </si>
  <si>
    <t>Hodejovec</t>
  </si>
  <si>
    <t>Horné Zahorany</t>
  </si>
  <si>
    <t>Hostice</t>
  </si>
  <si>
    <t>Hostišovce</t>
  </si>
  <si>
    <t>Hrachovo</t>
  </si>
  <si>
    <t>Hrnčiarska Ves</t>
  </si>
  <si>
    <t>Hrnčiarske Zalužany</t>
  </si>
  <si>
    <t>Hrušovo</t>
  </si>
  <si>
    <t>Hubovo</t>
  </si>
  <si>
    <t>Husiná</t>
  </si>
  <si>
    <t>Chanava</t>
  </si>
  <si>
    <t>Chrámec</t>
  </si>
  <si>
    <t>Chvalová</t>
  </si>
  <si>
    <t>Bottovo</t>
  </si>
  <si>
    <t>Budikovany</t>
  </si>
  <si>
    <t>Čerenčany</t>
  </si>
  <si>
    <t>Čierny Potok</t>
  </si>
  <si>
    <t>Číž</t>
  </si>
  <si>
    <t>Dražice</t>
  </si>
  <si>
    <t>Drienčany</t>
  </si>
  <si>
    <t>Drňa</t>
  </si>
  <si>
    <t>Držkovce</t>
  </si>
  <si>
    <t>Dubno</t>
  </si>
  <si>
    <t>Dubovec</t>
  </si>
  <si>
    <t>Figa</t>
  </si>
  <si>
    <t>Gemer</t>
  </si>
  <si>
    <t>Gemerček</t>
  </si>
  <si>
    <t>Gemerská Panica</t>
  </si>
  <si>
    <t>Gemerská Ves</t>
  </si>
  <si>
    <t>Gemerské Dechtáre</t>
  </si>
  <si>
    <t>Poluvsie</t>
  </si>
  <si>
    <t>Poruba</t>
  </si>
  <si>
    <t>Pravenec</t>
  </si>
  <si>
    <t>Radobica</t>
  </si>
  <si>
    <t>Ráztočno</t>
  </si>
  <si>
    <t>Rudnianska Lehota</t>
  </si>
  <si>
    <t>Sebedražie</t>
  </si>
  <si>
    <t>Seč</t>
  </si>
  <si>
    <t>Šútovce</t>
  </si>
  <si>
    <t>Temeš</t>
  </si>
  <si>
    <t>Tužina</t>
  </si>
  <si>
    <t>Valaská Belá</t>
  </si>
  <si>
    <t>Veľká Čausa</t>
  </si>
  <si>
    <t>Zemianske Kostoľany</t>
  </si>
  <si>
    <t>Rimavská Sobota</t>
  </si>
  <si>
    <t>Babinec</t>
  </si>
  <si>
    <t>Barca</t>
  </si>
  <si>
    <t>Bátka</t>
  </si>
  <si>
    <t>Belín</t>
  </si>
  <si>
    <t>Blhovce</t>
  </si>
  <si>
    <t>Kamenec pod Vtáčnikom</t>
  </si>
  <si>
    <t>Kanianka</t>
  </si>
  <si>
    <t>Kľačno</t>
  </si>
  <si>
    <t>Kocurany</t>
  </si>
  <si>
    <t>Kostolná Ves</t>
  </si>
  <si>
    <t>Lazany</t>
  </si>
  <si>
    <t>Lehota pod Vtáčnikom</t>
  </si>
  <si>
    <t>Liešťany</t>
  </si>
  <si>
    <t>Malá Čausa</t>
  </si>
  <si>
    <t>Malinová</t>
  </si>
  <si>
    <t>Nedožery_Brezany</t>
  </si>
  <si>
    <t>Nevidzany</t>
  </si>
  <si>
    <t>Nitrianske Pravno</t>
  </si>
  <si>
    <t>Nitrianske Rudno</t>
  </si>
  <si>
    <t>Nitrianske Sučany</t>
  </si>
  <si>
    <t>Nitrica</t>
  </si>
  <si>
    <t>Nováky</t>
  </si>
  <si>
    <t>Opatovce nad Nitrou</t>
  </si>
  <si>
    <t>Oslany</t>
  </si>
  <si>
    <t>Podhradie</t>
  </si>
  <si>
    <t>Klin nad Bodrogom</t>
  </si>
  <si>
    <t>Stanča</t>
  </si>
  <si>
    <t>Budince</t>
  </si>
  <si>
    <t>Prievidza</t>
  </si>
  <si>
    <t>Bojnice</t>
  </si>
  <si>
    <t>Bystričany</t>
  </si>
  <si>
    <t>Cigeľ</t>
  </si>
  <si>
    <t>Čavoj</t>
  </si>
  <si>
    <t>Čereňany</t>
  </si>
  <si>
    <t>Diviacka Nová Ves</t>
  </si>
  <si>
    <t>Diviaky nad Nitricou</t>
  </si>
  <si>
    <t>Dolné Vestenice</t>
  </si>
  <si>
    <t>Handlová</t>
  </si>
  <si>
    <t>Horné Vestenice</t>
  </si>
  <si>
    <t>Chrenovec_Brusno</t>
  </si>
  <si>
    <t>Chvojnica</t>
  </si>
  <si>
    <t>Lúky</t>
  </si>
  <si>
    <t>Lysá pod Makytou</t>
  </si>
  <si>
    <t>Košecké Podhradie</t>
  </si>
  <si>
    <t>Mestečko</t>
  </si>
  <si>
    <t>Nová Dubnica</t>
  </si>
  <si>
    <t>Papradno</t>
  </si>
  <si>
    <t>Plevník_Drienové</t>
  </si>
  <si>
    <t>Prečín</t>
  </si>
  <si>
    <t>Pruské</t>
  </si>
  <si>
    <t>Pružina</t>
  </si>
  <si>
    <t>Púchov</t>
  </si>
  <si>
    <t>Stupné</t>
  </si>
  <si>
    <t>Tuchyňa</t>
  </si>
  <si>
    <t>Udiča</t>
  </si>
  <si>
    <t>Vrchteplá</t>
  </si>
  <si>
    <t>Malá Tŕňa</t>
  </si>
  <si>
    <t>Záriečie</t>
  </si>
  <si>
    <t>Bolešov</t>
  </si>
  <si>
    <t>Brvnište</t>
  </si>
  <si>
    <t>Dohňany</t>
  </si>
  <si>
    <t>Dolná Breznica</t>
  </si>
  <si>
    <t>Dolná Mariková</t>
  </si>
  <si>
    <t>Domaniža</t>
  </si>
  <si>
    <t>Dubnica nad Váhom</t>
  </si>
  <si>
    <t>Dulov</t>
  </si>
  <si>
    <t>Horná Mariková</t>
  </si>
  <si>
    <t>Jasenica</t>
  </si>
  <si>
    <t>Kostolec</t>
  </si>
  <si>
    <t>Košeca</t>
  </si>
  <si>
    <t>Ladce</t>
  </si>
  <si>
    <t>Lednica</t>
  </si>
  <si>
    <t>Lednické Rovne</t>
  </si>
  <si>
    <t>Slovenské Pravno</t>
  </si>
  <si>
    <t>Socovce</t>
  </si>
  <si>
    <t>Sučany</t>
  </si>
  <si>
    <t>Šútovo</t>
  </si>
  <si>
    <t>Trebostovo</t>
  </si>
  <si>
    <t>Trnovo</t>
  </si>
  <si>
    <t>Turany</t>
  </si>
  <si>
    <t>Turček</t>
  </si>
  <si>
    <t>Turčianske Kľačany</t>
  </si>
  <si>
    <t>Turčianske Teplice</t>
  </si>
  <si>
    <t>Turčiansky Ďur</t>
  </si>
  <si>
    <t>Turčiansky Peter</t>
  </si>
  <si>
    <t>Valča</t>
  </si>
  <si>
    <t>Veľký Čepčín</t>
  </si>
  <si>
    <t>Vrícko</t>
  </si>
  <si>
    <t>Záborie</t>
  </si>
  <si>
    <t>Žabokreky</t>
  </si>
  <si>
    <t>Považská Bystrica</t>
  </si>
  <si>
    <t>Beluša</t>
  </si>
  <si>
    <t>Krpeľany</t>
  </si>
  <si>
    <t>Laskár</t>
  </si>
  <si>
    <t>Ležiachov</t>
  </si>
  <si>
    <t>Liešno</t>
  </si>
  <si>
    <t>Malý Čepčín</t>
  </si>
  <si>
    <t>Mošovce</t>
  </si>
  <si>
    <t>Nolčovo</t>
  </si>
  <si>
    <t>Ondrašová</t>
  </si>
  <si>
    <t>Príbovce</t>
  </si>
  <si>
    <t>Rudno</t>
  </si>
  <si>
    <t>Sklabiňa</t>
  </si>
  <si>
    <t>Sklabinský Podzámok</t>
  </si>
  <si>
    <t>Sklené</t>
  </si>
  <si>
    <t>Slovany</t>
  </si>
  <si>
    <t>Bodorová</t>
  </si>
  <si>
    <t>Borcová</t>
  </si>
  <si>
    <t>Brieštie</t>
  </si>
  <si>
    <t>Budiš</t>
  </si>
  <si>
    <t>Čremošné</t>
  </si>
  <si>
    <t>Dolný Kalník</t>
  </si>
  <si>
    <t>Dražkovce</t>
  </si>
  <si>
    <t>Folkušová</t>
  </si>
  <si>
    <t>Horná Štubňa</t>
  </si>
  <si>
    <t>Horný Kalník</t>
  </si>
  <si>
    <t>Ivančiná</t>
  </si>
  <si>
    <t>Jasenovo</t>
  </si>
  <si>
    <t>Jazernica</t>
  </si>
  <si>
    <t>Kaľamenová</t>
  </si>
  <si>
    <t>Karlová</t>
  </si>
  <si>
    <t>Kláštor pod Znievom</t>
  </si>
  <si>
    <t>Košťany nad Turcom</t>
  </si>
  <si>
    <t>Stará Halič</t>
  </si>
  <si>
    <t>Šiatorská Bukovinka</t>
  </si>
  <si>
    <t>Šíd</t>
  </si>
  <si>
    <t>Šoltýska</t>
  </si>
  <si>
    <t>Šurice</t>
  </si>
  <si>
    <t>Točnica</t>
  </si>
  <si>
    <t>Trebeľovce</t>
  </si>
  <si>
    <t>Tuhár</t>
  </si>
  <si>
    <t>Uhorské</t>
  </si>
  <si>
    <t>Veľká nad Ipľom</t>
  </si>
  <si>
    <t>Veľká Ves</t>
  </si>
  <si>
    <t>Veľké Dravce</t>
  </si>
  <si>
    <t>Abramová</t>
  </si>
  <si>
    <t>Belá_Dulice</t>
  </si>
  <si>
    <t>Benice</t>
  </si>
  <si>
    <t>Blatnica</t>
  </si>
  <si>
    <t>Blažovce</t>
  </si>
  <si>
    <t>Mučín</t>
  </si>
  <si>
    <t>Mýtna</t>
  </si>
  <si>
    <t>Nové Hony</t>
  </si>
  <si>
    <t>Ozdín</t>
  </si>
  <si>
    <t>Pinciná</t>
  </si>
  <si>
    <t>Podkriváň</t>
  </si>
  <si>
    <t>Podrečany</t>
  </si>
  <si>
    <t>Poltár</t>
  </si>
  <si>
    <t>Praha</t>
  </si>
  <si>
    <t>Prša</t>
  </si>
  <si>
    <t>Radzovce</t>
  </si>
  <si>
    <t>Rapovce</t>
  </si>
  <si>
    <t>Ratka</t>
  </si>
  <si>
    <t>Fiľakovo</t>
  </si>
  <si>
    <t>Fiľakovské Kováče</t>
  </si>
  <si>
    <t>Halič</t>
  </si>
  <si>
    <t>Holiša</t>
  </si>
  <si>
    <t>Jelšovec</t>
  </si>
  <si>
    <t>Kalinovo</t>
  </si>
  <si>
    <t>Kokava nad Rimavicou</t>
  </si>
  <si>
    <t>Látky</t>
  </si>
  <si>
    <t>Lehôtka</t>
  </si>
  <si>
    <t>Lentvora</t>
  </si>
  <si>
    <t>Lipovany</t>
  </si>
  <si>
    <t>Lovinobaňa</t>
  </si>
  <si>
    <t>Ľuboreč</t>
  </si>
  <si>
    <t>Lupoč</t>
  </si>
  <si>
    <t>Málinec</t>
  </si>
  <si>
    <t>Mašková</t>
  </si>
  <si>
    <t>Mládzovo</t>
  </si>
  <si>
    <t>Veterná Poruba</t>
  </si>
  <si>
    <t>Vlachy</t>
  </si>
  <si>
    <t>Východná</t>
  </si>
  <si>
    <t>Vyšná Boca</t>
  </si>
  <si>
    <t>Závažná Poruba</t>
  </si>
  <si>
    <t>Belina</t>
  </si>
  <si>
    <t>Boľkovce</t>
  </si>
  <si>
    <t>Budiná</t>
  </si>
  <si>
    <t>Čamovce</t>
  </si>
  <si>
    <t>České Brezovo</t>
  </si>
  <si>
    <t>Divín</t>
  </si>
  <si>
    <t>Dobroč</t>
  </si>
  <si>
    <t>Kotmanová</t>
  </si>
  <si>
    <t>Partizánska Ľupča</t>
  </si>
  <si>
    <t>Pavčina Lehota</t>
  </si>
  <si>
    <t>Pavlova Ves</t>
  </si>
  <si>
    <t>Podtureň</t>
  </si>
  <si>
    <t>Pribylina</t>
  </si>
  <si>
    <t>Prosiek</t>
  </si>
  <si>
    <t>Ružomberok</t>
  </si>
  <si>
    <t>Liptovské Sliače</t>
  </si>
  <si>
    <t>Smrečany</t>
  </si>
  <si>
    <t>Stankovany</t>
  </si>
  <si>
    <t>Svätý Kríž</t>
  </si>
  <si>
    <t>Štiavnička</t>
  </si>
  <si>
    <t>Trstené</t>
  </si>
  <si>
    <t>Uhorská Ves</t>
  </si>
  <si>
    <t>Valaská Dubová</t>
  </si>
  <si>
    <t>Vavrišovo</t>
  </si>
  <si>
    <t>Važec</t>
  </si>
  <si>
    <t>Veľké Borové</t>
  </si>
  <si>
    <t>Liptovská Teplá</t>
  </si>
  <si>
    <t>Liptovské Beharovce</t>
  </si>
  <si>
    <t>Liptovské Kľačany</t>
  </si>
  <si>
    <t>Liptovské Matiašovce</t>
  </si>
  <si>
    <t>Liptovské Revúce</t>
  </si>
  <si>
    <t>Liptovský Ján</t>
  </si>
  <si>
    <t>Liptovský Michal</t>
  </si>
  <si>
    <t>Liptovský Ondrej</t>
  </si>
  <si>
    <t>Liptovský Trnovec</t>
  </si>
  <si>
    <t>Ľubeľa</t>
  </si>
  <si>
    <t>Ľubochňa</t>
  </si>
  <si>
    <t>Ludrová</t>
  </si>
  <si>
    <t>Malatíny</t>
  </si>
  <si>
    <t>Malé Borové</t>
  </si>
  <si>
    <t>Malužiná</t>
  </si>
  <si>
    <t>Martinček</t>
  </si>
  <si>
    <t>Nižná Boca</t>
  </si>
  <si>
    <t>Galovany</t>
  </si>
  <si>
    <t>Gôtovany</t>
  </si>
  <si>
    <t>Hubová</t>
  </si>
  <si>
    <t>Huty</t>
  </si>
  <si>
    <t>Hybe</t>
  </si>
  <si>
    <t>Kalameny</t>
  </si>
  <si>
    <t>Komjatná</t>
  </si>
  <si>
    <t>Kráľova Lehota</t>
  </si>
  <si>
    <t>Lazisko</t>
  </si>
  <si>
    <t>Likavka</t>
  </si>
  <si>
    <t>Liptovská Anna</t>
  </si>
  <si>
    <t>Liptovská Kokava</t>
  </si>
  <si>
    <t>Liptovská Lúžna</t>
  </si>
  <si>
    <t>Liptovská Osada</t>
  </si>
  <si>
    <t>Liptovská Sielnica</t>
  </si>
  <si>
    <t>Liptovská Štiavnica</t>
  </si>
  <si>
    <t>Vasiľov</t>
  </si>
  <si>
    <t>Vavrečka</t>
  </si>
  <si>
    <t>Veličná</t>
  </si>
  <si>
    <t>Vitanová</t>
  </si>
  <si>
    <t>Vyšný Kubín</t>
  </si>
  <si>
    <t>Zábiedovo</t>
  </si>
  <si>
    <t>Zákamenné</t>
  </si>
  <si>
    <t>Zázrivá</t>
  </si>
  <si>
    <t>Zuberec</t>
  </si>
  <si>
    <t>Zubrohlava</t>
  </si>
  <si>
    <t>Žaškov</t>
  </si>
  <si>
    <t>Beňadiková</t>
  </si>
  <si>
    <t>Bešeňová</t>
  </si>
  <si>
    <t>Bobrovček</t>
  </si>
  <si>
    <t>Bobrovec</t>
  </si>
  <si>
    <t>Bukovina</t>
  </si>
  <si>
    <t>Demänovská Dolina</t>
  </si>
  <si>
    <t>Oravská Polhora</t>
  </si>
  <si>
    <t>Oravská Poruba</t>
  </si>
  <si>
    <t>Oravské Veselé</t>
  </si>
  <si>
    <t>Oravský Biely Potok</t>
  </si>
  <si>
    <t>Oravský Podzámok</t>
  </si>
  <si>
    <t>Osádka</t>
  </si>
  <si>
    <t>Párnica</t>
  </si>
  <si>
    <t>Podbiel</t>
  </si>
  <si>
    <t>Pribiš</t>
  </si>
  <si>
    <t>Pucov</t>
  </si>
  <si>
    <t>Rabča</t>
  </si>
  <si>
    <t>Rabčice</t>
  </si>
  <si>
    <t>Sedliacka Dubová</t>
  </si>
  <si>
    <t>Sihelné</t>
  </si>
  <si>
    <t>Suchá Hora</t>
  </si>
  <si>
    <t>Štefanov nad Oravou</t>
  </si>
  <si>
    <t>Ťapešovo</t>
  </si>
  <si>
    <t>Trstená</t>
  </si>
  <si>
    <t>Tvrdošín</t>
  </si>
  <si>
    <t>Horná Lehota</t>
  </si>
  <si>
    <t>Hruštín</t>
  </si>
  <si>
    <t>Chlebnice</t>
  </si>
  <si>
    <t>Istebné</t>
  </si>
  <si>
    <t>Jasenová</t>
  </si>
  <si>
    <t>Klin</t>
  </si>
  <si>
    <t>Kraľovany</t>
  </si>
  <si>
    <t>Krušetnica</t>
  </si>
  <si>
    <t>Leštiny</t>
  </si>
  <si>
    <t>Liesek</t>
  </si>
  <si>
    <t>Lokca</t>
  </si>
  <si>
    <t>Lomná</t>
  </si>
  <si>
    <t>Námestovo</t>
  </si>
  <si>
    <t>Nižná</t>
  </si>
  <si>
    <t>Rudinka</t>
  </si>
  <si>
    <t>Rudinská</t>
  </si>
  <si>
    <t>Skalité</t>
  </si>
  <si>
    <t>Snežnica</t>
  </si>
  <si>
    <t>Stará Bystrica</t>
  </si>
  <si>
    <t>Staškov</t>
  </si>
  <si>
    <t>Svrčinovec</t>
  </si>
  <si>
    <t>Turzovka</t>
  </si>
  <si>
    <t>Zákopčie</t>
  </si>
  <si>
    <t>Zborov nad Bystricou</t>
  </si>
  <si>
    <t>Dolný Kubín</t>
  </si>
  <si>
    <t>Babín</t>
  </si>
  <si>
    <t>Beňadovo</t>
  </si>
  <si>
    <t>Bobrov</t>
  </si>
  <si>
    <t>Breza</t>
  </si>
  <si>
    <t>Dlhá nad Oravou</t>
  </si>
  <si>
    <t>Habovka</t>
  </si>
  <si>
    <t>Hladovka</t>
  </si>
  <si>
    <t>Horný Vadičov</t>
  </si>
  <si>
    <t>Klubina</t>
  </si>
  <si>
    <t>Krásno nad Kysucou</t>
  </si>
  <si>
    <t>Kysucký Lieskovec</t>
  </si>
  <si>
    <t>Lopušné Pažite</t>
  </si>
  <si>
    <t>Makov</t>
  </si>
  <si>
    <t>Nesluša</t>
  </si>
  <si>
    <t>Nová Bystrica</t>
  </si>
  <si>
    <t>Ochodnica</t>
  </si>
  <si>
    <t>Olešná</t>
  </si>
  <si>
    <t>Oščadnica</t>
  </si>
  <si>
    <t>Podvysoká</t>
  </si>
  <si>
    <t>Povina</t>
  </si>
  <si>
    <t>Radôstka</t>
  </si>
  <si>
    <t>Raková</t>
  </si>
  <si>
    <t>Rudina</t>
  </si>
  <si>
    <t>Ráztoka</t>
  </si>
  <si>
    <t>Sebedín_Bečov</t>
  </si>
  <si>
    <t>Sihla</t>
  </si>
  <si>
    <t>Slovenská Ľupča</t>
  </si>
  <si>
    <t>Staré Hory</t>
  </si>
  <si>
    <t>Strelníky</t>
  </si>
  <si>
    <t>Špania Dolina</t>
  </si>
  <si>
    <t>Telgárt</t>
  </si>
  <si>
    <t>Tajov</t>
  </si>
  <si>
    <t>Valaská</t>
  </si>
  <si>
    <t>Vaľkovňa</t>
  </si>
  <si>
    <t>Závadka nad Hronom</t>
  </si>
  <si>
    <t>Čadca</t>
  </si>
  <si>
    <t>Čierne</t>
  </si>
  <si>
    <t>Dlhá nad Kysucou</t>
  </si>
  <si>
    <t>Dolný Vadičov</t>
  </si>
  <si>
    <t>Dunajov</t>
  </si>
  <si>
    <t>Lučatín</t>
  </si>
  <si>
    <t>Medzibrod</t>
  </si>
  <si>
    <t>Môlča</t>
  </si>
  <si>
    <t>Moštenica</t>
  </si>
  <si>
    <t>Mýto pod Ďumbierom</t>
  </si>
  <si>
    <t>Nemecká</t>
  </si>
  <si>
    <t>Oravce</t>
  </si>
  <si>
    <t>Osrblie</t>
  </si>
  <si>
    <t>Podbrezová</t>
  </si>
  <si>
    <t>Podkonice</t>
  </si>
  <si>
    <t>Pohorelá</t>
  </si>
  <si>
    <t>Pohronská Polhora</t>
  </si>
  <si>
    <t>Pohronský Bukovec</t>
  </si>
  <si>
    <t>Polomka</t>
  </si>
  <si>
    <t>Poniky</t>
  </si>
  <si>
    <t>Povrazník</t>
  </si>
  <si>
    <t>Predajná</t>
  </si>
  <si>
    <t>Priechod</t>
  </si>
  <si>
    <t>Dolná Mičiná</t>
  </si>
  <si>
    <t>Dolný Harmanec</t>
  </si>
  <si>
    <t>Donovaly</t>
  </si>
  <si>
    <t>Dúbravica</t>
  </si>
  <si>
    <t>Harmanec</t>
  </si>
  <si>
    <t>Heľpa</t>
  </si>
  <si>
    <t>Horná Mičiná</t>
  </si>
  <si>
    <t>Horné Pršany</t>
  </si>
  <si>
    <t>Hronec</t>
  </si>
  <si>
    <t>Brusno</t>
  </si>
  <si>
    <t>Jarabá</t>
  </si>
  <si>
    <t>Jasenie</t>
  </si>
  <si>
    <t>Kordíky</t>
  </si>
  <si>
    <t>Králiky</t>
  </si>
  <si>
    <t>Lom nad Rimavicou</t>
  </si>
  <si>
    <t>Ľubietová</t>
  </si>
  <si>
    <t>Štefanová</t>
  </si>
  <si>
    <t>Tomášov</t>
  </si>
  <si>
    <t>Tureň</t>
  </si>
  <si>
    <t>Veľký Biel</t>
  </si>
  <si>
    <t>Viničné</t>
  </si>
  <si>
    <t>Vinosady</t>
  </si>
  <si>
    <t>Vištuk</t>
  </si>
  <si>
    <t>Vysoká pri Morave</t>
  </si>
  <si>
    <t>Záhorská Ves</t>
  </si>
  <si>
    <t>Zohor</t>
  </si>
  <si>
    <t>Banská Bystrica</t>
  </si>
  <si>
    <t>Bacúch</t>
  </si>
  <si>
    <t>Badín</t>
  </si>
  <si>
    <t>Beňuš</t>
  </si>
  <si>
    <t>Baláže</t>
  </si>
  <si>
    <t>Braväcovo</t>
  </si>
  <si>
    <t>Brezno</t>
  </si>
  <si>
    <t>Čerín</t>
  </si>
  <si>
    <t>Čierny Balog</t>
  </si>
  <si>
    <t>Dolná Lehota</t>
  </si>
  <si>
    <t>Láb</t>
  </si>
  <si>
    <t>Lozorno</t>
  </si>
  <si>
    <t>Malacky</t>
  </si>
  <si>
    <t>Malinovo</t>
  </si>
  <si>
    <t>Marianka</t>
  </si>
  <si>
    <t>Miloslavov</t>
  </si>
  <si>
    <t>Modra</t>
  </si>
  <si>
    <t>Most pri Bratislave</t>
  </si>
  <si>
    <t>Nová Dedinka</t>
  </si>
  <si>
    <t>Pernek</t>
  </si>
  <si>
    <t>Pezinok</t>
  </si>
  <si>
    <t>Plavecký Štvrtok</t>
  </si>
  <si>
    <t>Rovinka</t>
  </si>
  <si>
    <t>Senec</t>
  </si>
  <si>
    <t>Slovenský Grob</t>
  </si>
  <si>
    <t>Stupava</t>
  </si>
  <si>
    <t>Suchohrad</t>
  </si>
  <si>
    <t>Šenkvice</t>
  </si>
  <si>
    <t>Báhoň</t>
  </si>
  <si>
    <t>Bernolákovo</t>
  </si>
  <si>
    <t>Blatné</t>
  </si>
  <si>
    <t>Borinka</t>
  </si>
  <si>
    <t>Budmerice</t>
  </si>
  <si>
    <t>Častá</t>
  </si>
  <si>
    <t>Čataj</t>
  </si>
  <si>
    <t>Gajary</t>
  </si>
  <si>
    <t>Hamuliakovo</t>
  </si>
  <si>
    <t>Ivanka pri Dunaji</t>
  </si>
  <si>
    <t>Jablonec</t>
  </si>
  <si>
    <t>Jakubov</t>
  </si>
  <si>
    <t>Svätý Jur</t>
  </si>
  <si>
    <t>Kalinkovo</t>
  </si>
  <si>
    <t>Kostolište</t>
  </si>
  <si>
    <t>Kuchyňa</t>
  </si>
  <si>
    <t>Rakovice</t>
  </si>
  <si>
    <t>Ratnovce</t>
  </si>
  <si>
    <t>Ružindol</t>
  </si>
  <si>
    <t>Sasinkovo</t>
  </si>
  <si>
    <t>Siladice</t>
  </si>
  <si>
    <t>Smolenice</t>
  </si>
  <si>
    <t>Suchá nad Parnou</t>
  </si>
  <si>
    <t>Špačince</t>
  </si>
  <si>
    <t>Šúrovce</t>
  </si>
  <si>
    <t>Trebatice</t>
  </si>
  <si>
    <t>Trstín</t>
  </si>
  <si>
    <t>Veselé</t>
  </si>
  <si>
    <t>Voderady</t>
  </si>
  <si>
    <t>Vrbové</t>
  </si>
  <si>
    <t>Zavar</t>
  </si>
  <si>
    <t>Zeleneč</t>
  </si>
  <si>
    <t>Žlkovce</t>
  </si>
  <si>
    <t>Kočín_Lančár</t>
  </si>
  <si>
    <t>Koplotovce</t>
  </si>
  <si>
    <t>Košolná</t>
  </si>
  <si>
    <t>Krakovany</t>
  </si>
  <si>
    <t>Leopoldov</t>
  </si>
  <si>
    <t>Madunice</t>
  </si>
  <si>
    <t>Majcichov</t>
  </si>
  <si>
    <t>Ivachnová</t>
  </si>
  <si>
    <t>Malženice</t>
  </si>
  <si>
    <t>Merašice</t>
  </si>
  <si>
    <t>Turík</t>
  </si>
  <si>
    <t>Pastuchov</t>
  </si>
  <si>
    <t>Pečeňady</t>
  </si>
  <si>
    <t>Piešťany</t>
  </si>
  <si>
    <t>Prašník</t>
  </si>
  <si>
    <t>Dobrá Voda</t>
  </si>
  <si>
    <t>Dolná Krupá</t>
  </si>
  <si>
    <t>Dolné Dubové</t>
  </si>
  <si>
    <t>Dolné Orešany</t>
  </si>
  <si>
    <t>Dolné Otrokovce</t>
  </si>
  <si>
    <t>Dolné Trhovište</t>
  </si>
  <si>
    <t>Dolný Lopašov</t>
  </si>
  <si>
    <t>Drahovce</t>
  </si>
  <si>
    <t>Dvorníky</t>
  </si>
  <si>
    <t>Hlohovec</t>
  </si>
  <si>
    <t>Horná Krupá</t>
  </si>
  <si>
    <t>Horné Orešany</t>
  </si>
  <si>
    <t>Horné Otrokovce</t>
  </si>
  <si>
    <t>Chtelnica</t>
  </si>
  <si>
    <t>Jalšové</t>
  </si>
  <si>
    <t>Jaslovské Bohunice</t>
  </si>
  <si>
    <t>Kátlovce</t>
  </si>
  <si>
    <t>Kľačany</t>
  </si>
  <si>
    <t>Trenčianska Turná</t>
  </si>
  <si>
    <t>Trenčianske Jastrabie</t>
  </si>
  <si>
    <t>Trenčianske Mitice</t>
  </si>
  <si>
    <t>Trenčianske Teplice</t>
  </si>
  <si>
    <t>Vaďovce</t>
  </si>
  <si>
    <t>Veľká Hradná</t>
  </si>
  <si>
    <t>Bíňovce</t>
  </si>
  <si>
    <t>Bohdanovce nad Trnavou</t>
  </si>
  <si>
    <t>Bojničky</t>
  </si>
  <si>
    <t>Boleráz</t>
  </si>
  <si>
    <t>Borová</t>
  </si>
  <si>
    <t>Borovce</t>
  </si>
  <si>
    <t>Bučany</t>
  </si>
  <si>
    <t>Buková</t>
  </si>
  <si>
    <t>Červeník</t>
  </si>
  <si>
    <t>Dechtice</t>
  </si>
  <si>
    <t>Moravské Lieskové</t>
  </si>
  <si>
    <t>Nemšová</t>
  </si>
  <si>
    <t>Nová Bošáca</t>
  </si>
  <si>
    <t>Nová Lehota</t>
  </si>
  <si>
    <t>Nové Mesto nad Váhom</t>
  </si>
  <si>
    <t>Očkov</t>
  </si>
  <si>
    <t>Opatovce</t>
  </si>
  <si>
    <t>Pobedim</t>
  </si>
  <si>
    <t>Podolie</t>
  </si>
  <si>
    <t>Potvorice</t>
  </si>
  <si>
    <t>Považany</t>
  </si>
  <si>
    <t>Selec</t>
  </si>
  <si>
    <t>Soblahov</t>
  </si>
  <si>
    <t>Stará Lehota</t>
  </si>
  <si>
    <t>Stará Turá</t>
  </si>
  <si>
    <t>Svinná</t>
  </si>
  <si>
    <t>Štvrtok</t>
  </si>
  <si>
    <t>Trenčianska Teplá</t>
  </si>
  <si>
    <t>Horná Streda</t>
  </si>
  <si>
    <t>Horná Súča</t>
  </si>
  <si>
    <t>Horňany</t>
  </si>
  <si>
    <t>Horné Srnie</t>
  </si>
  <si>
    <t>Hrádok</t>
  </si>
  <si>
    <t>Hrachovište</t>
  </si>
  <si>
    <t>Hrašné</t>
  </si>
  <si>
    <t>Chocholná_Velčice</t>
  </si>
  <si>
    <t>Ivanovce</t>
  </si>
  <si>
    <t>Kálnica</t>
  </si>
  <si>
    <t>Kočovce</t>
  </si>
  <si>
    <t>Kostolná_Záriečie</t>
  </si>
  <si>
    <t>Kostolné</t>
  </si>
  <si>
    <t>Krivosúd_Bodovka</t>
  </si>
  <si>
    <t>Lúka</t>
  </si>
  <si>
    <t>Mníchova Lehota</t>
  </si>
  <si>
    <t>Modrová</t>
  </si>
  <si>
    <t>Modrovka</t>
  </si>
  <si>
    <t>Velušovce</t>
  </si>
  <si>
    <t>Vozokany</t>
  </si>
  <si>
    <t>Zlatníky</t>
  </si>
  <si>
    <t>Žabokreky nad Nitrou</t>
  </si>
  <si>
    <t>Trenčín</t>
  </si>
  <si>
    <t>Bošáca</t>
  </si>
  <si>
    <t>Brunovce</t>
  </si>
  <si>
    <t>Bzince pod Javorinou</t>
  </si>
  <si>
    <t>Čachtice</t>
  </si>
  <si>
    <t>Častkovce</t>
  </si>
  <si>
    <t>Dolná Poruba</t>
  </si>
  <si>
    <t>Dolná Súča</t>
  </si>
  <si>
    <t>Dolné Srnie</t>
  </si>
  <si>
    <t>Drietoma</t>
  </si>
  <si>
    <t>Dubodiel</t>
  </si>
  <si>
    <t>Hôrka nad Váhom</t>
  </si>
  <si>
    <t>Slatina nad Bebravou</t>
  </si>
  <si>
    <t>Slatinka nad Bebravou</t>
  </si>
  <si>
    <t>Súlovce</t>
  </si>
  <si>
    <t>Šalgovce</t>
  </si>
  <si>
    <t>Šípkov</t>
  </si>
  <si>
    <t>Šišov</t>
  </si>
  <si>
    <t>Tesáre</t>
  </si>
  <si>
    <t>Timoradza</t>
  </si>
  <si>
    <t>Trebichava</t>
  </si>
  <si>
    <t>Tvrdomestice</t>
  </si>
  <si>
    <t>Uhrovské Podhradie</t>
  </si>
  <si>
    <t>Urmince</t>
  </si>
  <si>
    <t>Veľké Dvorany</t>
  </si>
  <si>
    <t>Veľké Hoste</t>
  </si>
  <si>
    <t>Veľké Chlievany</t>
  </si>
  <si>
    <t>Veľké Kršteňany</t>
  </si>
  <si>
    <t>Veľké Ripňany</t>
  </si>
  <si>
    <t>Veľký Klíž</t>
  </si>
  <si>
    <t>Nemečky</t>
  </si>
  <si>
    <t>Nitrianska Blatnica</t>
  </si>
  <si>
    <t>Nitrianska Streda</t>
  </si>
  <si>
    <t>Norovce</t>
  </si>
  <si>
    <t>Omastiná</t>
  </si>
  <si>
    <t>Oponice</t>
  </si>
  <si>
    <t>Ostratice</t>
  </si>
  <si>
    <t>Partizánske</t>
  </si>
  <si>
    <t>Pažiť</t>
  </si>
  <si>
    <t>Pečeňany</t>
  </si>
  <si>
    <t>Podlužany</t>
  </si>
  <si>
    <t>Prašice</t>
  </si>
  <si>
    <t>Pravotice</t>
  </si>
  <si>
    <t>Preseľany</t>
  </si>
  <si>
    <t>Prusy</t>
  </si>
  <si>
    <t>Radošina</t>
  </si>
  <si>
    <t>Rajčany</t>
  </si>
  <si>
    <t>Rybany</t>
  </si>
  <si>
    <t>Skačany</t>
  </si>
  <si>
    <t>Šaštín_Stráže</t>
  </si>
  <si>
    <t>Štefanov</t>
  </si>
  <si>
    <t>Trnovec</t>
  </si>
  <si>
    <t>Unín</t>
  </si>
  <si>
    <t>Veľké Leváre</t>
  </si>
  <si>
    <t>Vrádište</t>
  </si>
  <si>
    <t>Vrbovce</t>
  </si>
  <si>
    <t>Závod</t>
  </si>
  <si>
    <t>Topoľčany</t>
  </si>
  <si>
    <t>Ludanice</t>
  </si>
  <si>
    <t>Malá Hradná</t>
  </si>
  <si>
    <t>Malé Hoste</t>
  </si>
  <si>
    <t>Malé Kršteňany</t>
  </si>
  <si>
    <t>Malé Ripňany</t>
  </si>
  <si>
    <t>Miezgovce</t>
  </si>
  <si>
    <t>Nadlice</t>
  </si>
  <si>
    <t>Nedanovce</t>
  </si>
  <si>
    <t>Nedašovce</t>
  </si>
  <si>
    <t>Polianka</t>
  </si>
  <si>
    <t>Popudinské Močidľany</t>
  </si>
  <si>
    <t>Poriadie</t>
  </si>
  <si>
    <t>Priepasné</t>
  </si>
  <si>
    <t>Prietrž</t>
  </si>
  <si>
    <t>Prietržka</t>
  </si>
  <si>
    <t>Prievaly</t>
  </si>
  <si>
    <t>Radimov</t>
  </si>
  <si>
    <t>Rovensko</t>
  </si>
  <si>
    <t>Skalica</t>
  </si>
  <si>
    <t>Smolinské</t>
  </si>
  <si>
    <t>Smrdáky</t>
  </si>
  <si>
    <t>Sobotište</t>
  </si>
  <si>
    <t>Sološnica</t>
  </si>
  <si>
    <t>Stará Myjava</t>
  </si>
  <si>
    <t>Studienka</t>
  </si>
  <si>
    <t>Šajdíkove Humence</t>
  </si>
  <si>
    <t>Kátov</t>
  </si>
  <si>
    <t>Kopčany</t>
  </si>
  <si>
    <t>Košariská</t>
  </si>
  <si>
    <t>Koválov</t>
  </si>
  <si>
    <t>Kuklov</t>
  </si>
  <si>
    <t>Kúty</t>
  </si>
  <si>
    <t>Lakšárska Nová Ves</t>
  </si>
  <si>
    <t>Letničie</t>
  </si>
  <si>
    <t>Malé Leváre</t>
  </si>
  <si>
    <t>Mokrý Háj</t>
  </si>
  <si>
    <t>Moravský Svätý Ján</t>
  </si>
  <si>
    <t>Osuské</t>
  </si>
  <si>
    <t>Plavecké Podhradie</t>
  </si>
  <si>
    <t>Plavecký Mikuláš</t>
  </si>
  <si>
    <t>Plavecký Peter</t>
  </si>
  <si>
    <t>Podbranč</t>
  </si>
  <si>
    <t>Borský Svätý Jur</t>
  </si>
  <si>
    <t>Borský Mikuláš</t>
  </si>
  <si>
    <t>Brestovec</t>
  </si>
  <si>
    <t>Brezová pod Bradlom</t>
  </si>
  <si>
    <t>Brodské</t>
  </si>
  <si>
    <t>Cerová</t>
  </si>
  <si>
    <t>Čáry</t>
  </si>
  <si>
    <t>Častkov</t>
  </si>
  <si>
    <t>Dojč</t>
  </si>
  <si>
    <t>Dubovce</t>
  </si>
  <si>
    <t>Gbely</t>
  </si>
  <si>
    <t>Hlboké</t>
  </si>
  <si>
    <t>Hradište pod Vrátnom</t>
  </si>
  <si>
    <t>Chropov</t>
  </si>
  <si>
    <t>Jablonica</t>
  </si>
  <si>
    <t>Jablonka</t>
  </si>
  <si>
    <t>Sereď</t>
  </si>
  <si>
    <t>Sládkovičovo</t>
  </si>
  <si>
    <t>Šaľa</t>
  </si>
  <si>
    <t>Šalgočka</t>
  </si>
  <si>
    <t>Šintava</t>
  </si>
  <si>
    <t>Šoporňa</t>
  </si>
  <si>
    <t>Tešedíkovo</t>
  </si>
  <si>
    <t>Tomášikovo</t>
  </si>
  <si>
    <t>Topoľnica</t>
  </si>
  <si>
    <t>Trnovec nad Váhom</t>
  </si>
  <si>
    <t>Trstice</t>
  </si>
  <si>
    <t>Váhovce</t>
  </si>
  <si>
    <t>Veľká Mača</t>
  </si>
  <si>
    <t>Veľké Úľany</t>
  </si>
  <si>
    <t>Veľký Grob</t>
  </si>
  <si>
    <t>Vinohrady nad Váhom</t>
  </si>
  <si>
    <t>Vlčany</t>
  </si>
  <si>
    <t>Žihárec</t>
  </si>
  <si>
    <t>Senica</t>
  </si>
  <si>
    <t>Horné Saliby</t>
  </si>
  <si>
    <t>Hoste</t>
  </si>
  <si>
    <t>Hrubá Borša</t>
  </si>
  <si>
    <t>Hrubý Šúr</t>
  </si>
  <si>
    <t>Hurbanova Ves</t>
  </si>
  <si>
    <t>Jelka</t>
  </si>
  <si>
    <t>Kajal</t>
  </si>
  <si>
    <t>Kostolná pri Dunaji</t>
  </si>
  <si>
    <t>Košúty</t>
  </si>
  <si>
    <t>Kráľov Brod</t>
  </si>
  <si>
    <t>Kráľová nad Váhom</t>
  </si>
  <si>
    <t>Kráľová pri Senci</t>
  </si>
  <si>
    <t>Mostová</t>
  </si>
  <si>
    <t>Neded</t>
  </si>
  <si>
    <t>Pata</t>
  </si>
  <si>
    <t>Pusté Sady</t>
  </si>
  <si>
    <t>Pusté Úľany</t>
  </si>
  <si>
    <t>Reca</t>
  </si>
  <si>
    <t>Selice</t>
  </si>
  <si>
    <t>Semerovo</t>
  </si>
  <si>
    <t>Sikenička</t>
  </si>
  <si>
    <t>Strekov</t>
  </si>
  <si>
    <t>Svodín</t>
  </si>
  <si>
    <t>Šarkan</t>
  </si>
  <si>
    <t>Štúrovo</t>
  </si>
  <si>
    <t>Trávnica</t>
  </si>
  <si>
    <t>Tvrdošovce</t>
  </si>
  <si>
    <t>Veľké Lovce</t>
  </si>
  <si>
    <t>Zemné</t>
  </si>
  <si>
    <t>Galanta</t>
  </si>
  <si>
    <t>Abrahám</t>
  </si>
  <si>
    <t>Čierna Voda</t>
  </si>
  <si>
    <t>Dlhá nad Váhom</t>
  </si>
  <si>
    <t>Dolné Saliby</t>
  </si>
  <si>
    <t>Dolný Chotár</t>
  </si>
  <si>
    <t>Komjatice</t>
  </si>
  <si>
    <t>Komoča</t>
  </si>
  <si>
    <t>Ľubá</t>
  </si>
  <si>
    <t>Malá nad Hronom</t>
  </si>
  <si>
    <t>Malé Kosihy</t>
  </si>
  <si>
    <t>Maňa</t>
  </si>
  <si>
    <t>Michal nad Žitavou</t>
  </si>
  <si>
    <t>Veľký Kýr</t>
  </si>
  <si>
    <t>Mojzesovo</t>
  </si>
  <si>
    <t>Mužla</t>
  </si>
  <si>
    <t>Nová Vieska</t>
  </si>
  <si>
    <t>Palárikovo</t>
  </si>
  <si>
    <t>Bodíky</t>
  </si>
  <si>
    <t>Podhájska</t>
  </si>
  <si>
    <t>Radava</t>
  </si>
  <si>
    <t>Rastislavice</t>
  </si>
  <si>
    <t>Rúbaň</t>
  </si>
  <si>
    <t>Bánov</t>
  </si>
  <si>
    <t>Bardoňovo</t>
  </si>
  <si>
    <t>Bešeňov</t>
  </si>
  <si>
    <t>Bíňa</t>
  </si>
  <si>
    <t>Bruty</t>
  </si>
  <si>
    <t>Čechy</t>
  </si>
  <si>
    <t>Černík</t>
  </si>
  <si>
    <t>Dedinka</t>
  </si>
  <si>
    <t>Dolný Ohaj</t>
  </si>
  <si>
    <t>Dvory nad Žitavou</t>
  </si>
  <si>
    <t>Gbelce</t>
  </si>
  <si>
    <t>Hul</t>
  </si>
  <si>
    <t>Chľaba</t>
  </si>
  <si>
    <t>Jasová</t>
  </si>
  <si>
    <t>Jatov</t>
  </si>
  <si>
    <t>Kamenín</t>
  </si>
  <si>
    <t>Kmeťovo</t>
  </si>
  <si>
    <t>Kolta</t>
  </si>
  <si>
    <t>Tehla</t>
  </si>
  <si>
    <t>Tekovské Lužany</t>
  </si>
  <si>
    <t>Tekovský Hrádok</t>
  </si>
  <si>
    <t>Tlmače</t>
  </si>
  <si>
    <t>Tupá</t>
  </si>
  <si>
    <t>Turá</t>
  </si>
  <si>
    <t>Veľké Turovce</t>
  </si>
  <si>
    <t>Veľký Ďur</t>
  </si>
  <si>
    <t>Vyškovce nad Ipľom</t>
  </si>
  <si>
    <t>Vyšné nad Hronom</t>
  </si>
  <si>
    <t>Zalaba</t>
  </si>
  <si>
    <t>Zbrojníky</t>
  </si>
  <si>
    <t>Želiezovce</t>
  </si>
  <si>
    <t>Žemberovce</t>
  </si>
  <si>
    <t>Žemliare</t>
  </si>
  <si>
    <t>Nové Zámky</t>
  </si>
  <si>
    <t>Andovce</t>
  </si>
  <si>
    <t>Nová Dedina</t>
  </si>
  <si>
    <t>Nový Tekov</t>
  </si>
  <si>
    <t>Nýrovce</t>
  </si>
  <si>
    <t>Ondrejovce</t>
  </si>
  <si>
    <t>Pastovce</t>
  </si>
  <si>
    <t>Plášťovce</t>
  </si>
  <si>
    <t>Plavé Vozokany</t>
  </si>
  <si>
    <t>Pohronský Ruskov</t>
  </si>
  <si>
    <t>Santovka</t>
  </si>
  <si>
    <t>Slatina</t>
  </si>
  <si>
    <t>Starý Hrádok</t>
  </si>
  <si>
    <t>Starý Tekov</t>
  </si>
  <si>
    <t>Šahy</t>
  </si>
  <si>
    <t>Šalov</t>
  </si>
  <si>
    <t>Hronské Kľačany</t>
  </si>
  <si>
    <t>Hronské Kosihy</t>
  </si>
  <si>
    <t>Iňa</t>
  </si>
  <si>
    <t>Ipeľské Úľany</t>
  </si>
  <si>
    <t>Ipeľský Sokolec</t>
  </si>
  <si>
    <t>Jabloňovce</t>
  </si>
  <si>
    <t>Jur nad Hronom</t>
  </si>
  <si>
    <t>Kalná nad Hronom</t>
  </si>
  <si>
    <t>Kozárovce</t>
  </si>
  <si>
    <t>Krškany</t>
  </si>
  <si>
    <t>Kubáňovo</t>
  </si>
  <si>
    <t>Kukučínov</t>
  </si>
  <si>
    <t>Kuraľany</t>
  </si>
  <si>
    <t>Lok</t>
  </si>
  <si>
    <t>Lula</t>
  </si>
  <si>
    <t>Málaš</t>
  </si>
  <si>
    <t>Mýtne Ludany</t>
  </si>
  <si>
    <t>Bielovce</t>
  </si>
  <si>
    <t>Bory</t>
  </si>
  <si>
    <t>Čajkov</t>
  </si>
  <si>
    <t>Demandice</t>
  </si>
  <si>
    <t>Devičany</t>
  </si>
  <si>
    <t>Dolná Seč</t>
  </si>
  <si>
    <t>Dolné Semerovce</t>
  </si>
  <si>
    <t>Dolný Pial</t>
  </si>
  <si>
    <t>Domadice</t>
  </si>
  <si>
    <t>Drženice</t>
  </si>
  <si>
    <t>Hontianska Vrbica</t>
  </si>
  <si>
    <t>Horná Seč</t>
  </si>
  <si>
    <t>Horné Semerovce</t>
  </si>
  <si>
    <t>Horné Turovce</t>
  </si>
  <si>
    <t>Horný Pial</t>
  </si>
  <si>
    <t>Orechová Potôň</t>
  </si>
  <si>
    <t>Padáň</t>
  </si>
  <si>
    <t>Sap</t>
  </si>
  <si>
    <t>Pataš</t>
  </si>
  <si>
    <t>Rohovce</t>
  </si>
  <si>
    <t>Šamorín</t>
  </si>
  <si>
    <t>Štvrtok na Ostrove</t>
  </si>
  <si>
    <t>Topoľníky</t>
  </si>
  <si>
    <t>Ňárad</t>
  </si>
  <si>
    <t>Trstená na Ostrove</t>
  </si>
  <si>
    <t>Veľká Paka</t>
  </si>
  <si>
    <t>Veľké Blahovo</t>
  </si>
  <si>
    <t>Vojka nad Dunajom</t>
  </si>
  <si>
    <t>Vrakúň</t>
  </si>
  <si>
    <t>Vydrany</t>
  </si>
  <si>
    <t>Levice</t>
  </si>
  <si>
    <t>Bajka</t>
  </si>
  <si>
    <t>Bátovce</t>
  </si>
  <si>
    <t>Horný Bar</t>
  </si>
  <si>
    <t>Dolný Štál</t>
  </si>
  <si>
    <t>Hubice</t>
  </si>
  <si>
    <t>Hviezdoslavov</t>
  </si>
  <si>
    <t>Jahodná</t>
  </si>
  <si>
    <t>Kľúčovec</t>
  </si>
  <si>
    <t>Kostolné Kračany</t>
  </si>
  <si>
    <t>Kvetoslavov</t>
  </si>
  <si>
    <t>Lehnice</t>
  </si>
  <si>
    <t>Medveďov</t>
  </si>
  <si>
    <t>Mierovo</t>
  </si>
  <si>
    <t>Michal na Ostrove</t>
  </si>
  <si>
    <t>Nový Život</t>
  </si>
  <si>
    <t>Ohrady</t>
  </si>
  <si>
    <t>Okoč</t>
  </si>
  <si>
    <t>Oľdza</t>
  </si>
  <si>
    <t>Šrobárová</t>
  </si>
  <si>
    <t>Trávnik</t>
  </si>
  <si>
    <t>Veľké Kosihy</t>
  </si>
  <si>
    <t>Vrbová nad Váhom</t>
  </si>
  <si>
    <t>Zlatná na Ostrove</t>
  </si>
  <si>
    <t>Báč</t>
  </si>
  <si>
    <t>Baka</t>
  </si>
  <si>
    <t>Blahová</t>
  </si>
  <si>
    <t>Blatná na Ostrove</t>
  </si>
  <si>
    <t>Boheľov</t>
  </si>
  <si>
    <t>Čakany</t>
  </si>
  <si>
    <t>Veľký Meder</t>
  </si>
  <si>
    <t>Čiližská Radvaň</t>
  </si>
  <si>
    <t>Dobrohošť</t>
  </si>
  <si>
    <t>Dolný Bar</t>
  </si>
  <si>
    <t>Gabčíkovo</t>
  </si>
  <si>
    <t>Holice</t>
  </si>
  <si>
    <t>Horná Potôň</t>
  </si>
  <si>
    <t>Dulovce</t>
  </si>
  <si>
    <t>Hurbanovo</t>
  </si>
  <si>
    <t>Chotín</t>
  </si>
  <si>
    <t>Imeľ</t>
  </si>
  <si>
    <t>Iža</t>
  </si>
  <si>
    <t>Klížska Nemá</t>
  </si>
  <si>
    <t>Kolárovo</t>
  </si>
  <si>
    <t>Kravany nad Dunajom</t>
  </si>
  <si>
    <t>Lipové</t>
  </si>
  <si>
    <t>Marcelová</t>
  </si>
  <si>
    <t>Moča</t>
  </si>
  <si>
    <t>Modrany</t>
  </si>
  <si>
    <t>Mudroňovo</t>
  </si>
  <si>
    <t>Nesvady</t>
  </si>
  <si>
    <t>Okoličná na Ostrove</t>
  </si>
  <si>
    <t>Pribeta</t>
  </si>
  <si>
    <t>Sokolce</t>
  </si>
  <si>
    <t>Vieska nad Žitavou</t>
  </si>
  <si>
    <t>Vinodol</t>
  </si>
  <si>
    <t>Vráble</t>
  </si>
  <si>
    <t>Výčapy_Opatovce</t>
  </si>
  <si>
    <t>Zbehy</t>
  </si>
  <si>
    <t>Žikava</t>
  </si>
  <si>
    <t>Žirany</t>
  </si>
  <si>
    <t>Žitavce</t>
  </si>
  <si>
    <t>Bajč</t>
  </si>
  <si>
    <t>Bodza</t>
  </si>
  <si>
    <t>Búč</t>
  </si>
  <si>
    <t>Čalovec</t>
  </si>
  <si>
    <t>Číčov</t>
  </si>
  <si>
    <t>Dedina Mládeže</t>
  </si>
  <si>
    <t>Svätý Peter</t>
  </si>
  <si>
    <t>Nová Ves nad Žitavou</t>
  </si>
  <si>
    <t>Nové Sady</t>
  </si>
  <si>
    <t>Obyce</t>
  </si>
  <si>
    <t>Paňa</t>
  </si>
  <si>
    <t>Poľný Kesov</t>
  </si>
  <si>
    <t>Rišňovce</t>
  </si>
  <si>
    <t>Rumanová</t>
  </si>
  <si>
    <t>Skýcov</t>
  </si>
  <si>
    <t>Močenok</t>
  </si>
  <si>
    <t>Slepčany</t>
  </si>
  <si>
    <t>Šurianky</t>
  </si>
  <si>
    <t>Tajná</t>
  </si>
  <si>
    <t>Tesárske Mlyňany</t>
  </si>
  <si>
    <t>Topoľčianky</t>
  </si>
  <si>
    <t>Velčice</t>
  </si>
  <si>
    <t>Veľká Dolina</t>
  </si>
  <si>
    <t>Veľké Zálužie</t>
  </si>
  <si>
    <t>Veľký Cetín</t>
  </si>
  <si>
    <t>Jelšovce</t>
  </si>
  <si>
    <t>Klasov</t>
  </si>
  <si>
    <t>Kolíňany</t>
  </si>
  <si>
    <t>Kostoľany pod Tribečom</t>
  </si>
  <si>
    <t>Ladice</t>
  </si>
  <si>
    <t>Lehota</t>
  </si>
  <si>
    <t>Lovce</t>
  </si>
  <si>
    <t>Lúčnica nad Žitavou</t>
  </si>
  <si>
    <t>Lukáčovce</t>
  </si>
  <si>
    <t>Machulince</t>
  </si>
  <si>
    <t>Veľké Chyndice</t>
  </si>
  <si>
    <t>Malé Zálužie</t>
  </si>
  <si>
    <t>Mankovce</t>
  </si>
  <si>
    <t>Martin nad Žitavou</t>
  </si>
  <si>
    <t>Melek</t>
  </si>
  <si>
    <t>Mojmírovce</t>
  </si>
  <si>
    <t>Neverice</t>
  </si>
  <si>
    <t>Nitra</t>
  </si>
  <si>
    <t>Alekšince</t>
  </si>
  <si>
    <t>Báb</t>
  </si>
  <si>
    <t>Branč</t>
  </si>
  <si>
    <t>Čakajovce</t>
  </si>
  <si>
    <t>Čaradice</t>
  </si>
  <si>
    <t>Čeľadice</t>
  </si>
  <si>
    <t>Čierne Kľačany</t>
  </si>
  <si>
    <t>Čifáre</t>
  </si>
  <si>
    <t>Dolné Obdokovce</t>
  </si>
  <si>
    <t>Golianovo</t>
  </si>
  <si>
    <t>Hájske</t>
  </si>
  <si>
    <t>Hostie</t>
  </si>
  <si>
    <t>Hruboňovo</t>
  </si>
  <si>
    <t>Choča</t>
  </si>
  <si>
    <t>Zubák</t>
  </si>
  <si>
    <t>Jedľové Kostoľany</t>
  </si>
  <si>
    <t>Jelenec</t>
  </si>
  <si>
    <t>Gáň</t>
  </si>
  <si>
    <t>Salka</t>
  </si>
  <si>
    <t>Novoť</t>
  </si>
  <si>
    <t>Oravská Jasenica</t>
  </si>
  <si>
    <t>Oravská Lesná</t>
  </si>
  <si>
    <t>Perín_Chym</t>
  </si>
  <si>
    <t>Šarišská Poruba</t>
  </si>
  <si>
    <t>Šarišské Bohdanovce</t>
  </si>
  <si>
    <t>Šarišské Dravce</t>
  </si>
  <si>
    <t>Šarišské Michaľany</t>
  </si>
  <si>
    <t>Šarišské Sokolovce</t>
  </si>
  <si>
    <t>Šindliar</t>
  </si>
  <si>
    <t>Široké</t>
  </si>
  <si>
    <t>Teriakovce</t>
  </si>
  <si>
    <t>Terňa</t>
  </si>
  <si>
    <t>Tichý Potok</t>
  </si>
  <si>
    <t>Torysa</t>
  </si>
  <si>
    <t>Trnkov</t>
  </si>
  <si>
    <t>Tuhrina</t>
  </si>
  <si>
    <t>Tulčík</t>
  </si>
  <si>
    <t>Uzovce</t>
  </si>
  <si>
    <t>Nižný Žipov</t>
  </si>
  <si>
    <t>Bratislava _ mestská časť Rača</t>
  </si>
  <si>
    <t>Bratislava _ mestská časť Devínska Nová Ves</t>
  </si>
  <si>
    <t>Bratislava _ mestská časť Dúbravka</t>
  </si>
  <si>
    <t>Bratislava _ mestská časť Karlova Ves</t>
  </si>
  <si>
    <t>Bratislava _ mestská časť Devín</t>
  </si>
  <si>
    <t>Bratislava _ mestská časť Lamač</t>
  </si>
  <si>
    <t>Bratislava _ mestská časť Záhorská Bystrica</t>
  </si>
  <si>
    <t>Bratislava _ mestská časť Čunovo</t>
  </si>
  <si>
    <t>Bratislava _ mestská časť Jarovce</t>
  </si>
  <si>
    <t>Bratislava _ mestská časť Petržalka</t>
  </si>
  <si>
    <t>Bratislava _ mestská časť Rusovce</t>
  </si>
  <si>
    <t>Belince</t>
  </si>
  <si>
    <t>Biskupová</t>
  </si>
  <si>
    <t>Košice - mestská časť Lorinčík</t>
  </si>
  <si>
    <t>Šelpice</t>
  </si>
  <si>
    <t>Horné Chlebany</t>
  </si>
  <si>
    <t>Zemianske Podhradie</t>
  </si>
  <si>
    <t>Bodzianske Lúky</t>
  </si>
  <si>
    <t>Cabaj-Čápor</t>
  </si>
  <si>
    <t>Gemérska Hôrka</t>
  </si>
  <si>
    <t>Breziny</t>
  </si>
  <si>
    <t>Ďanová</t>
  </si>
  <si>
    <t>Mútne</t>
  </si>
  <si>
    <t>Vlky</t>
  </si>
  <si>
    <t>Veľké Bierovce</t>
  </si>
  <si>
    <t>Brestovany</t>
  </si>
  <si>
    <t>Omšenie</t>
  </si>
  <si>
    <t>Podkylava</t>
  </si>
  <si>
    <t>Adamovské Kochanovce</t>
  </si>
  <si>
    <t>Beckov</t>
  </si>
  <si>
    <t>Uhrovec</t>
  </si>
  <si>
    <t>Lužany</t>
  </si>
  <si>
    <t>Petrova Ves</t>
  </si>
  <si>
    <t>Zemianske Sady</t>
  </si>
  <si>
    <t>Šurany</t>
  </si>
  <si>
    <t>Kamenný Most</t>
  </si>
  <si>
    <t>Dubník</t>
  </si>
  <si>
    <t>Šarovce</t>
  </si>
  <si>
    <t>Čaka</t>
  </si>
  <si>
    <t>Tôň</t>
  </si>
  <si>
    <t>Zemianska Olča</t>
  </si>
  <si>
    <t>Pohranice</t>
  </si>
  <si>
    <t>Jarok</t>
  </si>
  <si>
    <t>názov obce</t>
  </si>
  <si>
    <t>Bratislavský samosprávny kraj</t>
  </si>
  <si>
    <t>nesplnená podmienka vyrovnaného rozpočtu</t>
  </si>
  <si>
    <t>výdavky rastú</t>
  </si>
  <si>
    <t>Trnavský samosprávny kraj</t>
  </si>
  <si>
    <t>Trenčiansky samosprávny kraj</t>
  </si>
  <si>
    <t>Nitriansky samosprávny kraj</t>
  </si>
  <si>
    <t>Žilinský samosprávny kraj</t>
  </si>
  <si>
    <t>Banskobystrický samosprávny kraj</t>
  </si>
  <si>
    <t>Prešovský samosprávny kraj</t>
  </si>
  <si>
    <t>Košický samosprávny kraj</t>
  </si>
  <si>
    <t>Tab 17: Zoznam obcí, ktoré v roku 2025 nepredložili potrebné výkazy pre vyhodnotenie dlhu</t>
  </si>
  <si>
    <t>kód obce/VÚC</t>
  </si>
  <si>
    <t>Tab 18: Plnenie dlhovej brzdy samosprávami (detailný zoznam obcí a VÚC) - v eur</t>
  </si>
  <si>
    <t>rok</t>
  </si>
  <si>
    <t>úrokovo-rastový diferenciál</t>
  </si>
  <si>
    <t>2024-2030</t>
  </si>
  <si>
    <t>Pozn.: V rokoch 2026 až 2030 ide o prognózu RRZ z júla 2026</t>
  </si>
  <si>
    <t>4,5*</t>
  </si>
  <si>
    <t>61,4*</t>
  </si>
  <si>
    <t>Tab 8: Plnenie pravidiel rozpočtovej transparentnosti</t>
  </si>
  <si>
    <t>Tabuľka 9:  Vyhodnotenie plnenia odporúčaní RRZ z augusta 2025</t>
  </si>
  <si>
    <t xml:space="preserve">Znenie ústavného zákona </t>
  </si>
  <si>
    <r>
      <t>nesplnené</t>
    </r>
    <r>
      <rPr>
        <b/>
        <sz val="9"/>
        <rFont val="Calibri"/>
        <family val="2"/>
        <scheme val="minor"/>
      </rPr>
      <t xml:space="preserve"> </t>
    </r>
  </si>
  <si>
    <t>sankcia sa neuplatňuje</t>
  </si>
  <si>
    <t>Podľa informácií MF SR a ÚV SR neboli po 22. novembri 2025 poskytnuté prostriedky z rezervy vlády, ani z rezervy predsedu vlády.</t>
  </si>
  <si>
    <t>sankcia sa neuplatnila</t>
  </si>
  <si>
    <t>väčšina obcí a žiadny VÚC nesplnili</t>
  </si>
  <si>
    <r>
      <t>Samosprávy sú zároveň povinné schváliť na rok 2026 len vyrovnaný alebo prebytkový</t>
    </r>
    <r>
      <rPr>
        <sz val="9"/>
        <color rgb="FF13B5EA"/>
        <rFont val="Calibri"/>
        <family val="2"/>
        <scheme val="minor"/>
      </rPr>
      <t>*</t>
    </r>
    <r>
      <rPr>
        <sz val="9"/>
        <color rgb="FF000000"/>
        <rFont val="Calibri"/>
        <family val="2"/>
        <scheme val="minor"/>
      </rPr>
      <t xml:space="preserve"> rozpočet.</t>
    </r>
  </si>
  <si>
    <t xml:space="preserve">priebežne sa formálne plní </t>
  </si>
  <si>
    <t>Platy členov vlády v roku 2026 ostali na úrovni z 1. mája 2022, resp. roku 2021. Vláda si však vo februári 2024 schválila niekoľkonásobné zvýšenie paušálnych náhrad, ktoré formálne netvoria súčasť platu, čím ale obchádza účel tejto sankcie.</t>
  </si>
  <si>
    <r>
      <t>K viazaniu došlo v máji 2023, pričom dlh sa odvtedy kontinuálne nachádza nad tretím sankčným pásmom. Pokiaľ sa úroveň hrubého dlhu verejnej správy nezníži pod hranicu tretieho sankčného pásma dlhovej brzdy</t>
    </r>
    <r>
      <rPr>
        <sz val="11"/>
        <color rgb="FF000000"/>
        <rFont val="Calibri"/>
        <family val="2"/>
        <scheme val="minor"/>
      </rPr>
      <t xml:space="preserve"> </t>
    </r>
    <r>
      <rPr>
        <sz val="9"/>
        <color rgb="FF000000"/>
        <rFont val="Calibri"/>
        <family val="2"/>
        <scheme val="minor"/>
      </rPr>
      <t>a</t>
    </r>
    <r>
      <rPr>
        <sz val="10"/>
        <color rgb="FF000000"/>
        <rFont val="Calibri"/>
        <family val="2"/>
        <scheme val="minor"/>
      </rPr>
      <t xml:space="preserve"> </t>
    </r>
    <r>
      <rPr>
        <sz val="9"/>
        <color rgb="FF000000"/>
        <rFont val="Calibri"/>
        <family val="2"/>
        <scheme val="minor"/>
      </rPr>
      <t>opätovne neprekročí hranicu 3. sankčného pásma, ministerstvo financií nie je povinné znovu viazať 3 % výdavkov štátneho rozpočtu.</t>
    </r>
  </si>
  <si>
    <t>priebežne sa plní</t>
  </si>
  <si>
    <t>V rozpočte verejnej správy na rok 2026 nebola  rozpočtovaná rezerva vlády, ani rezerva predsedu vlády. Vyhodnotenie bude možné až po skončení roku 2026.</t>
  </si>
  <si>
    <t>zatiaľ nemožno vyhodnotiť</t>
  </si>
  <si>
    <t>Rozpočty samospráv na rok 2027 zatiaľ neboli schválené.</t>
  </si>
  <si>
    <r>
      <t>Samosprávy sú zároveň povinné schváliť na rok 2027 len vyrovnaný alebo prebytkový</t>
    </r>
    <r>
      <rPr>
        <sz val="9"/>
        <color rgb="FF13B5EA"/>
        <rFont val="Calibri"/>
        <family val="2"/>
        <scheme val="minor"/>
      </rPr>
      <t>*</t>
    </r>
    <r>
      <rPr>
        <sz val="9"/>
        <color rgb="FF000000"/>
        <rFont val="Calibri"/>
        <family val="2"/>
        <scheme val="minor"/>
      </rPr>
      <t xml:space="preserve"> rozpočet.</t>
    </r>
  </si>
  <si>
    <t>Pozn.: V rámci Výročnej správy o pokroku SR 2026 nebol uvedený aktuálny výhľad verejných financií, t.j. strednodobá prognóza MF SR za predpokladu nezmenených opatrení.</t>
  </si>
  <si>
    <t xml:space="preserve">*Údaje za deficit a dlh v roku 2025 predstavujú notifikovanú skutočnosť z apríla 2026                                                         </t>
  </si>
  <si>
    <t xml:space="preserve">Vláda počas roka 2025 nepredložila návrh opatrení na zníženie dlhu. </t>
  </si>
  <si>
    <t>Vláda nesmie predložiť na rokovanie národnej rady návrh rozpočtu verejnej správy na roky 2026 až 2028, ktorý obsahuje medziročný nominálny rast konsolidovaných výdavkov v porovnaní so schváleným rozpočtom na rok 2025.</t>
  </si>
  <si>
    <t>Vláda nemôže predložiť národnej rade návrh rozpočtu verejnej správy na roky 2026 až 2028 s rozpočtovým schodkom.</t>
  </si>
  <si>
    <t>Vláda nesmie predložiť na rokovanie národnej rady návrh rozpočtu verejnej správy na roky 2027 až 2029, ktorý obsahuje medziročný nominálny rast konsolidovaných výdavkov v porovnaní so schváleným rozpočtom na rok 2026.</t>
  </si>
  <si>
    <t>Vláda nemôže predložiť národnej rade návrh rozpočtu verejnej správy na roky 2027 až 2029 s rozpočtovým schodkom.</t>
  </si>
  <si>
    <t>Tabuľka 3: Plnenie dlhovej brzdy na úrovni samospráv (čl. 12 ods. 5 písm. d) a ods. 6 písm. b))</t>
  </si>
  <si>
    <t xml:space="preserve">Vláda počas roka 2025 nepredstavila návrh opatrení na zníženie dlhu. Návrh nebol zatiaľ predložený na rokovanie NR SR ani v roku 2026. Vláda tak mala urobiť bez zbytočného odkladu po zverejnení výšky dlhu za rok 2025 v apríli 2026.  </t>
  </si>
  <si>
    <t>** V roku 2025 sa vyhodnocovali sankcie na základe skutočnej úrovne dlhu v roku 2024 a hraníc sankčných pásiem platných pre rok 2024. V roku 2026 sa vyhodnocovali sankcie na základe skutočnej úrovne dlhu v roku 2025 a hraníc sankčných pásiem platných pre rok 2025.</t>
  </si>
  <si>
    <t>Formálne splnené v roku 2025, v roku 2026 sa priebežne formálne plní</t>
  </si>
  <si>
    <t>V roku 2025 ostali platy členov vlády na úrovni z 1. mája 2022, resp. 2021. Platí to aj pre rok 2026. Vláda si však vo februári 2024 schválila niekoľkonásobné zvýšenie paušálnych náhrad, ktoré formálne netvoria súčasť platu, čím ale obchádza účel tejto sankcie.</t>
  </si>
  <si>
    <t>Do 22. novembra 2025 (vrátane) platila 24-mesačná výnimka z plnenia tretieho, štvrtého a piateho sankčného pásma dlhovej brzdy.</t>
  </si>
  <si>
    <t>neuplatnené</t>
  </si>
  <si>
    <t>K viazaniu došlo v máji 2023, pričom dlh sa odvtedy kontinuálne nachádza nad tretím sankčným pásmom. Pokiaľ sa úroveň hrubého dlhu verejnej správy nezníži pod hranicu tretieho sankčného pásma dlhovej brzdy a opätovne neprekročí hranicu 3. sankčného pásma, ministerstvo financií nie je povinné znovu viazať 3 % výdavkov štátneho rozpočtu.</t>
  </si>
  <si>
    <t>splnené v roku 2025, v roku 2026 sa priebežne plní</t>
  </si>
  <si>
    <t xml:space="preserve">neuplatnené v roku 2025, v roku 2026 zatiaľ nemožno vyhodnotiť </t>
  </si>
  <si>
    <t>v roku 2025 splnilo 529 obcí, v roku 2026 zatiaľ nemožno vyhodnotiť</t>
  </si>
  <si>
    <r>
      <t xml:space="preserve">Ak výška dlhu dosiahne 57 % podielu na HDP a zároveň nedosiahne 60 % podielu na HDP </t>
    </r>
    <r>
      <rPr>
        <i/>
        <sz val="10"/>
        <color rgb="FF000000"/>
        <rFont val="Calibri"/>
        <family val="2"/>
        <scheme val="minor"/>
      </rPr>
      <t>(za rok 2024 sú hranice vo výške 50 resp. 53 % HDP, za rok 2025 sú hranice hranice vo výške 49 resp. 52 % HDP**)</t>
    </r>
  </si>
  <si>
    <t xml:space="preserve">Do 22. novembra 2025 (vrátane) platila 24-mesačná výnimka z plnenia tretieho, štvrtého a piateho sankčného pásma dlhovej brzdy. </t>
  </si>
  <si>
    <t>neuplatnené v roku 2025, v roku 2026 zatiaľ nemožno vyhodnotiť</t>
  </si>
  <si>
    <t>v roku 2025 splnilo 1130 obcí, v roku 2026 zatiaľ nemožno vyhodnotiť</t>
  </si>
  <si>
    <r>
      <rPr>
        <b/>
        <sz val="10"/>
        <color rgb="FFEE0000"/>
        <rFont val="Calibri"/>
        <family val="2"/>
        <scheme val="minor"/>
      </rPr>
      <t>v roku 2025 nesplnené</t>
    </r>
    <r>
      <rPr>
        <b/>
        <sz val="10"/>
        <color rgb="FF000000"/>
        <rFont val="Calibri"/>
        <family val="2"/>
        <scheme val="minor"/>
      </rPr>
      <t xml:space="preserve">, </t>
    </r>
    <r>
      <rPr>
        <b/>
        <sz val="10"/>
        <color rgb="FF00B050"/>
        <rFont val="Calibri"/>
        <family val="2"/>
        <scheme val="minor"/>
      </rPr>
      <t>v roku 2026 splnené</t>
    </r>
  </si>
  <si>
    <t xml:space="preserve">Vláde vznikla 23. novembra 2025 povinnosť bezodkladne požiadať NR SR o vyslovenie dôvery. Žiadosť podala až 17. júna 2026, teda po takmer siedmich mesiacoch, v deň vydania nálezu Ústavného súdu SR. Podľa výkladu Ústavného súdu môže táto povinnosť vzniknúť najviac raz za kalendárny rok. Podaním žiadosti ju preto vláda v roku 2026 splnila. </t>
  </si>
  <si>
    <t xml:space="preserve">nesplnené </t>
  </si>
  <si>
    <t>neuplatňuje sa</t>
  </si>
  <si>
    <t>Stratégia riadenia štátneho dlhu, bola prijatá v auguste 2025 a v plnej miere sa premietla aj do rozpočtového dokumentu.</t>
  </si>
  <si>
    <t>Sledovanie čistého namiesto hrubého dlhu a zmodernizovanie dlhovej brzdy na základe doterajších skúseností (prísnejšie opatrenia pri prekročení nižších sankčných pásiem, ochrana ekonomiky pred prudkou zmenou v rozpočtovej politike za predpokladu dostatočnej konsolidácie, väčší rozdiel medzi spodným a horným pásmom, minimalizovať možnosť formálneho plnenie, resp. obchádzania sankcií).</t>
  </si>
  <si>
    <t>Posilniť záväznosť limitov verejných výdavkov ich ústavným ukotvením a ich opätovné prepojenie na koncept dosiahnutia a ochrany dlhodobej udržateľnosti hospodárenia Slovenskej republiky v zmysle čl. 55a Ústavy SR tak, ako to bolo v pôvodných národných výdavkových limitoch od konca roku 2022 do júla 2024.</t>
  </si>
  <si>
    <t>Vzhľadom na prísnosť sankcií dlhovej brzdy voči samosprávam, ktoré majú minimálne možnosti prispieť k zníženiu celkového verejného dlhu, úplne vypustiť povinnosti schváliť vyrovnaný alebo prebytkový rozpočet a aj povinnosť mať rozpočtované nerastúce výdavky. Nahradiť ich pravidlami rozpočtovej disciplíny, ktoré sú v súčasnosti v zákone o rozpočtových pravidlách územnej samosprávy, ako napríklad povinnosť prijímať preventívne opatrenia, ak sa ich zadlženie blíži k hranici 60 % príjmov predchádzajúceho roka</t>
  </si>
  <si>
    <t xml:space="preserve">Premietnuť požiadavky smernice o rozpočtových rámcoch v oblasti posilnenia nezávislosti Rady a stanovenia nových úlohu pre Radu. </t>
  </si>
  <si>
    <t xml:space="preserve">Požiadavky boli premietnuté len v obmedzenej miere. MF SR v aktualizovanej príručke k vybraným pravidlám pre rozpočtové rámce uviedlo RRZ (a NBS) ako orgán, ktorý má ex-post hodnotiť makroekonomické a rozpočtové prognózy. V súvislosti so smernicou sa ešte uzákonil tzv. princíp dodržuj alebo vysvetľuj nadväzujúci na hodnotenie Rady k výročnej správe o pokroku do zákona o rozpočtových pravidlách verejnej správy. </t>
  </si>
  <si>
    <t>Uzákoniť v rámci príslušných ustanovení zákona o rozpočtovej zodpovednosti alebo zákona o rozpočtových pravidlách verejnej správy používanie prognózy daňových a odvodových príjmov schválenej Výborom pre daňové prognózy v celom rozpočtovom procese, t.j. od prípravy výročnej správy o pokroku až po schválenie rozpočtu v NR SR, keďže odborné otázky, medzi ktoré patrí aj prognózovanie príjmov, by mali byť oddelené od politických rozhodnutí vlády a národnej rady.</t>
  </si>
  <si>
    <t>Rozpočtované sumy by mali v každej oblasti zohľadňovať odhad vo východiskovom roku, vývoj v NPC scenári a prijaté opatrenia (zatiaľ sa to tak prezentuje len v daniach a vo výdavkoch na zdravotníctvo).</t>
  </si>
  <si>
    <t>Bolo by vhodné, aby MF SR tejto úlohe priradilo vyššiu prioritu a v primeranom čase predstavilo konkrétne výsledky. MF SR deklaruje spoluprácu s viacerými inštitúciami pri budovaní dátovej základne a príprave metodík na ocenenia vybraných zložiek čistého bohatstva.</t>
  </si>
  <si>
    <t>Hlavné mesto Bratislava</t>
  </si>
  <si>
    <t>Mesto Košice</t>
  </si>
  <si>
    <t>Záhorie (vojenský obvod)</t>
  </si>
  <si>
    <t>Výčapy - Opatovce</t>
  </si>
  <si>
    <t>Bátorove Kosihy</t>
  </si>
  <si>
    <t>Šaštín - Stráže</t>
  </si>
  <si>
    <t>Žitná - Radiša</t>
  </si>
  <si>
    <t>Chocholná - Velčice</t>
  </si>
  <si>
    <t>Kostolná - Záriečie</t>
  </si>
  <si>
    <t>Krivosúd - Bodovka</t>
  </si>
  <si>
    <t>Kočín - Lančár</t>
  </si>
  <si>
    <t>Sebedín - Bečov</t>
  </si>
  <si>
    <t>Belá - Dulice</t>
  </si>
  <si>
    <t>Plevník - Drienové</t>
  </si>
  <si>
    <t>Visolaje</t>
  </si>
  <si>
    <t>Chrenovec - Brusno</t>
  </si>
  <si>
    <t>Koš</t>
  </si>
  <si>
    <t>Nedožery - Brezany</t>
  </si>
  <si>
    <t>Šuľa</t>
  </si>
  <si>
    <t>Hodruša - Hámre</t>
  </si>
  <si>
    <t>Lovčica - Trubín</t>
  </si>
  <si>
    <t>Lietavská Svinná - Babkov</t>
  </si>
  <si>
    <t>Maršová - Rašov</t>
  </si>
  <si>
    <t>Súľov - Hradná</t>
  </si>
  <si>
    <t>Kráľovce - Krnišov</t>
  </si>
  <si>
    <t>Lešť (vojenský obvod)</t>
  </si>
  <si>
    <t>Valaškovce (vojenský obvod)</t>
  </si>
  <si>
    <t>Vígľašská Huta - Kalinka</t>
  </si>
  <si>
    <t>Nechválova Polianka</t>
  </si>
  <si>
    <t>Kokšov - Bakša</t>
  </si>
  <si>
    <t>Perín - Chym</t>
  </si>
  <si>
    <t>Rankovce</t>
  </si>
  <si>
    <t>Kežmarok</t>
  </si>
  <si>
    <t>Vydrník</t>
  </si>
  <si>
    <t>Lažany</t>
  </si>
  <si>
    <t>Gemerská Hôrka</t>
  </si>
  <si>
    <t>Granč - Petrovce</t>
  </si>
  <si>
    <t>Radoma</t>
  </si>
  <si>
    <t>Bratislava I</t>
  </si>
  <si>
    <t>Bratislava - Staré Mesto</t>
  </si>
  <si>
    <t>Bratislava II</t>
  </si>
  <si>
    <t>Bratislava - Podunajské Biskupice</t>
  </si>
  <si>
    <t>Bratislava - Ružinov</t>
  </si>
  <si>
    <t>Bratislava - Vrakuňa</t>
  </si>
  <si>
    <t>Bratislava III</t>
  </si>
  <si>
    <t>Bratislava - Nové Mesto</t>
  </si>
  <si>
    <t>Bratislava - Rača</t>
  </si>
  <si>
    <t>Bratislava - Vajnory</t>
  </si>
  <si>
    <t>Bratislava IV</t>
  </si>
  <si>
    <t>Bratislava - Devínska Nová Ves</t>
  </si>
  <si>
    <t>Bratislava - Dúbravka</t>
  </si>
  <si>
    <t>Bratislava - Karlova Ves</t>
  </si>
  <si>
    <t>Bratislava - Devín</t>
  </si>
  <si>
    <t>Bratislava - Lamač</t>
  </si>
  <si>
    <t>Bratislava - Záhorská Bystrica</t>
  </si>
  <si>
    <t>Bratislava V</t>
  </si>
  <si>
    <t>Bratislava - Čunovo</t>
  </si>
  <si>
    <t>Bratislava - Jarovce</t>
  </si>
  <si>
    <t>Bratislava - Petržalka</t>
  </si>
  <si>
    <t>Bratislava - Rusovce</t>
  </si>
  <si>
    <t>Cabaj - Čápor</t>
  </si>
  <si>
    <t>Melčice - Lieskové</t>
  </si>
  <si>
    <t>Bellova Ves</t>
  </si>
  <si>
    <t>Dvorníky - Včeláre</t>
  </si>
  <si>
    <t>Košice I</t>
  </si>
  <si>
    <t>Košice - Kavečany</t>
  </si>
  <si>
    <t>Košice - Ťahanovce</t>
  </si>
  <si>
    <t>Košice - Sever</t>
  </si>
  <si>
    <t>Košice - Staré Mesto</t>
  </si>
  <si>
    <t>Košice II</t>
  </si>
  <si>
    <t>Košice - Lorinčík</t>
  </si>
  <si>
    <t>Košice - Pereš</t>
  </si>
  <si>
    <t>Košice - Myslava</t>
  </si>
  <si>
    <t>Košice - Západ</t>
  </si>
  <si>
    <t>Košice III</t>
  </si>
  <si>
    <t>Košice - Dargovských hrdinov</t>
  </si>
  <si>
    <t>Košice - Košická Nová Ves</t>
  </si>
  <si>
    <t>Košice IV</t>
  </si>
  <si>
    <t>Košice - Barca</t>
  </si>
  <si>
    <t>Košice - Šebastovce</t>
  </si>
  <si>
    <t>Košice - Krásna</t>
  </si>
  <si>
    <t>Košice - Nad jazerom</t>
  </si>
  <si>
    <t>Košice - Juh</t>
  </si>
  <si>
    <t>Košice - Šaca</t>
  </si>
  <si>
    <t>Košice - Poľov</t>
  </si>
  <si>
    <t>Košice - Sídlisko Ťahanovce</t>
  </si>
  <si>
    <t>Košice - Sídlisko KVP</t>
  </si>
  <si>
    <t>Košice - Džungľa</t>
  </si>
  <si>
    <t>Košice - Vyšné Opátske</t>
  </si>
  <si>
    <t>Košice - Luník IX</t>
  </si>
  <si>
    <t>NA</t>
  </si>
  <si>
    <t>Vyhodnotenie pravidiel pre obce (rok 2025)</t>
  </si>
  <si>
    <t>Kalkulačky, modely, metodiky</t>
  </si>
  <si>
    <t xml:space="preserve">Podľa informácií MF SR a ÚV SR neboli po 22. novembri 2025 poskytnuté dotácie z rezervy vlády, ani z rezervy predsedu vlády. V rozpočte verejnej správy na rok 2026 nebola rozpočtovaná rezerva vlády, ani rezerva predsedu vlády. </t>
  </si>
  <si>
    <t>Kvantifikácie opatrení a Stanoviská k leg. návrhom </t>
  </si>
  <si>
    <t>K viazaniu došlo v máji 2023. Dlh sa odvtedy kontinuálne nachádza nad tretím sankčným pásmom. Pokiaľ sa úroveň dlhu nezníži pod hranicu 3. sankčného pásma dlhovej brzdy, a opätovne ju neprekročí, MF SR nie je povinné znovu viazať 3 % výdavkov štátneho rozpočtu.</t>
  </si>
  <si>
    <t>Samosprávy sú povinné schváliť rozpočet na rok 2027 s výdavkami maximálne vo výške rozpočtovaných výdavkov v roku 2026.</t>
  </si>
  <si>
    <t>* Vyrovnaný alebo prebytkový rozpočet sa vzťahuje iba na bežný a kapitálový rozpočet a nezahŕňa finančné operácie                                                                           Zdroj: RRZ</t>
  </si>
  <si>
    <t>Návrh opatrení na zníženie dlhu zatiaľ nebol predložený na rokovanie NR SR ani v roku 2026. Vláda mala konať bez zbytočného odkladu po zverejnení výšky dlhu v apríli 2026.</t>
  </si>
  <si>
    <t>V roku 2025 zostali platy členov vlády na úrovni z 1. mája 2022, resp. roku 2021. Vláda si však vo februári 2024 schválila niekoľkonásobné zvýšenie paušálnych náhrad, ktoré formálne netvoria súčasť platu, čím však obchádza účel tejto sankcie.</t>
  </si>
  <si>
    <t>Návrh rozpočtu verejnej správy na roky 2026 až 2028 predložila vláda na rokovanie NR SR 10. októbra 2025 a NR SR ho schválila 21. októbra 2025. Rozpočet bol predložený a schválený pred uplynutím (22. novembra 2025) 24-mesačnej výnimky z plnenia sankcie. Sankcia vzťahujúca sa na rozpočet roku 2026 sa neuplatnila.</t>
  </si>
  <si>
    <t>Samosprávy sú povinné schváliť rozpočet na rok 2026 s výdavkami maximálne vo výške rozpočtovaných výdavkov v roku 2025.</t>
  </si>
  <si>
    <t>Rozpočty s medziročne nerastúcimi výdavkami malo 529 obcí a žiadny VÚC. Vyrovnané alebo prebytkové rozpočty malo 1130 obcí a žiadny VÚC. S oboma sankciami bolo v súlade 278 z 2926 obcí a žiadny z 8 VÚC. </t>
  </si>
  <si>
    <t>Vláde vznikla 23. novembra 2025 povinnosť bezodkladne požiadať NR SR o vyslovenie dôvery. Vláda požiadala NR SR o vyslovenie dôvery až 17. júna 2026, v deň vydania nálezu Ústavného súdu SR. Vláda konala takmer sedem mesiacov po vzniku povinnosti, čím nesplnila požiadavku, aby konala bez zbytočného odkladu.</t>
  </si>
  <si>
    <t xml:space="preserve">*Vyrovnaný alebo prebytkový rozpočet sa vzťahuje iba na bežný a kapitálový rozpočet a nezahŕňa finančné operácie.                                                                                               Zdroj: RRZ                                                                                                                           </t>
  </si>
  <si>
    <t>Návrh rozpočtu verejnej správy na roky 2027 až 2029 zatiaľ nebol do NR SR predložený.</t>
  </si>
  <si>
    <r>
      <t>Vláda 17. júna 2026 požiadala NR SR o vyslovenie dôvery.</t>
    </r>
    <r>
      <rPr>
        <sz val="11"/>
        <color rgb="FF000000"/>
        <rFont val="Calibri"/>
        <family val="2"/>
        <scheme val="minor"/>
      </rPr>
      <t xml:space="preserve"> </t>
    </r>
    <r>
      <rPr>
        <sz val="9"/>
        <color rgb="FF000000"/>
        <rFont val="Calibri"/>
        <family val="2"/>
        <scheme val="minor"/>
      </rPr>
      <t>Podľa výkladu Ústavného súdu môže táto povinnosť vzniknúť najviac raz za kalendárny rok.</t>
    </r>
  </si>
  <si>
    <t>Tabuľka 2: Hodnotenie plnenia sankcií dlhovej brzdy v roku 2026 (vzťahujúce sa k dlhu ku koncu roka 2025)</t>
  </si>
  <si>
    <r>
      <t>Tabuľka 1: Hodnotenie plnenia sankcií dlhovej brzdy v roku</t>
    </r>
    <r>
      <rPr>
        <sz val="10"/>
        <color rgb="FF13B5EA"/>
        <rFont val="Calibri"/>
        <family val="2"/>
        <scheme val="minor"/>
      </rPr>
      <t xml:space="preserve"> </t>
    </r>
    <r>
      <rPr>
        <b/>
        <sz val="10"/>
        <color rgb="FF13B5EA"/>
        <rFont val="Calibri"/>
        <family val="2"/>
        <scheme val="minor"/>
      </rPr>
      <t>2025 (vzťahujúce sa k dlhu ku koncu roka 2024)</t>
    </r>
  </si>
  <si>
    <t>Uložená pokuta v eurách</t>
  </si>
  <si>
    <t>nesplnené v roku 2025,  nesplnené v roku 2026</t>
  </si>
  <si>
    <r>
      <t xml:space="preserve">Ak výška dlhu dosiahne 53 % podielu na HDP a zároveň nedosiahne 55 % podielu na HDP </t>
    </r>
    <r>
      <rPr>
        <i/>
        <sz val="10"/>
        <color rgb="FF000000"/>
        <rFont val="Calibri"/>
        <family val="2"/>
        <scheme val="minor"/>
      </rPr>
      <t>(za rok 2024 sú hranice vo výške 46 resp. 48 % HDP, za rok 2025 sú 45 resp. 47 % HDP**)</t>
    </r>
  </si>
  <si>
    <t>b) znížia sa platy členov vlády na úroveň ich platov v 
predchádzajúcom rozpočtovom roku, ak ich platy v 
predchádzajúcom rozpočtovom roku boli nižšie; 
zníženie platov sa vykoná na obdobie od prvého dňa 
kalendárneho mesiaca nasledujúceho po zverejnení 
výšky dlhu až do konca kalendárneho mesiaca, v 
ktorom bola zverejnená výška dlhu nižšia ako 53 % 
podielu na HDP (za rok 2024 je hranica vo výške 46 % HDP, za rok 2025 je to 45 % HDP**)</t>
  </si>
  <si>
    <r>
      <t xml:space="preserve">Ak výška dlhu dosiahne 55 % podielu na HDP a zároveň nedosiahne 57 % podielu na HDP </t>
    </r>
    <r>
      <rPr>
        <i/>
        <sz val="10"/>
        <color rgb="FF000000"/>
        <rFont val="Calibri"/>
        <family val="2"/>
        <scheme val="minor"/>
      </rPr>
      <t>(za rok 2024 sú hranice vo výške 48 resp. 50 % HDP, za rok 2025 sú 47 resp. 49 % HDP**)</t>
    </r>
  </si>
  <si>
    <t xml:space="preserve"> S oboma sankciami bolo v súlade 278 z 2926 obcí a žiadny z 8 VÚC. Rozpočty samospráv na rok 2027 zatiaľ neboli schválené.</t>
  </si>
  <si>
    <t>Návrh rozpočtu verejnej správy na roky 2026 až 2028 predložila vláda na rokovanie NR SR 10. 10. 2025 a NR SR ho schválila 21. 10. 2025. Rozpočet bol schválený pred uplynutím 24-mesačnej výnimky z plnenia sankcie. Sankcia vzťahujúca sa na rozpočet roku 2026 sa tak neuplatnila. 
Návrh rozpočtu verejnej správy na roky 2027 až 2029 zatiaľ nebol do NR SR predložený.</t>
  </si>
  <si>
    <t xml:space="preserve">Návrh rozpočtu verejnej správy na roky 2026 až 2028 predložila vláda na rokovanie NR SR 10. 10. 2025 a NR SR ho schválila 21. 10. 2025. Rozpočet bol schválený pred uplynutím 24-mesačnej výnimky z plnenia sankcie. Sankcia vzťahujúca sa na rozpočet roku 2026 sa tak neuplatnila. 
Návrh rozpočtu verejnej správy na roky 2027 až 2029 zatiaľ nebol do NR SR predložený. </t>
  </si>
  <si>
    <t>S oboma sankciami bolo v súlade 278 z 2926 obcí a žiadny z 8 VÚC. Rozpočty samospráv na rok 2027 zatiaľ neboli schválené.</t>
  </si>
  <si>
    <t>Ak výška dlhu dosiahne 60 % podielu na HDP a viac (za rok 2024 je hranica 53 % HDP, za rok 2025 je hranica 52 % HDP), okrem realizácie postupu podľa odsekov 4 až 6, vláda požiada národnú radu o vyslovenie dôvery vláde.</t>
  </si>
  <si>
    <t xml:space="preserve">Počas roka 2025 došlo zmenami v zákone o sociálnych službách k vytvoreniu nových úloh pre VÚC. Od roku 2027 dôjde k navýšeniu podielu výnosu DPFO pre VÚC, čo však v plnej miere nepokryje dodatočné výdavky VÚC. RRZ odhaduje dodatočný negatívny vplyv na VÚC na 18 mil. eur ročne od 2027. </t>
  </si>
  <si>
    <t>V súčasnosti prebieha overovanie výšky dlhu za rok 2025 u 17 obcí. Oslovených bolo aj 22 obcí, ktoré nepredložili výkazy. Po preverení výšky dlhu začne MF SR správne konanie o uložení pokuty.</t>
  </si>
  <si>
    <t>MF SR zverejnilo prognózu Výboru pre daňové prognózy dňa 17. 2. 2025, teda po termíne 15. 2. 2025. Ostatné prognózy MF SR zverejnilo v súlade s požiadavkami.</t>
  </si>
  <si>
    <t>(mil. eur)</t>
  </si>
  <si>
    <t xml:space="preserve">Tabuľka 13: Prehľad priem. hodnôt príspevkov k zmene dlhu v jednotlivých obdobiach </t>
  </si>
  <si>
    <t>Pozn.: (+) zvyšuje a (-) znižuje hotovosť na účtoch verejnej správy. V rokoch 2026 až 2030 ide o prognózu RRZ z júla 2026.</t>
  </si>
  <si>
    <r>
      <t xml:space="preserve">medziročná </t>
    </r>
    <r>
      <rPr>
        <b/>
        <sz val="10"/>
        <color theme="0"/>
        <rFont val="Aptos Narrow"/>
        <family val="2"/>
      </rPr>
      <t>zmena uprav.</t>
    </r>
    <r>
      <rPr>
        <b/>
        <sz val="10"/>
        <color theme="0"/>
        <rFont val="Calibri"/>
        <family val="2"/>
        <scheme val="minor"/>
      </rPr>
      <t xml:space="preserve"> výdavkov (v eur)</t>
    </r>
  </si>
  <si>
    <t>saldo rozpočtu na rok 2026 (v eur)</t>
  </si>
  <si>
    <t>Graf 6: Kumulatívne príspevky vybraných faktorov k zmene dlhu v rokoch 2026-2030</t>
  </si>
  <si>
    <t>Príspevky k medziročnej zmene dlhu (2026-2030)</t>
  </si>
  <si>
    <t>Graf 7: Medziročné príspevky vybraných faktorov k zmene dlhu v rokoch 2025-2030</t>
  </si>
  <si>
    <t>Graf 6: Kumulatívne príspevky vybraných faktorov k zmene dlhu v rokoch 2026 – 2030</t>
  </si>
  <si>
    <t>Graf 7: Medziročné príspevky vybraných faktorov k zmene dlhu v rokoch 2025 – 2030</t>
  </si>
  <si>
    <t>Tabuľka 1: Hodnotenie plnenia sankcií dlhovej brzdy v roku 2025</t>
  </si>
  <si>
    <t>Tabuľka 2: Hodnotenie plnenia sankcií dlhovej brzdy v roku 2026</t>
  </si>
  <si>
    <t>Tabuľka 3: Plnenie dlhovej brzdy na úrovni samospráv</t>
  </si>
  <si>
    <t>Tabuľka 12: Prehľad vybraných príspevkov k medziročnej zmene dlhu v rokoch 2020 – 2030</t>
  </si>
  <si>
    <t>Tabuľka 13: Prehľad priemerných hodnôt príspevkov k zmene dlhu v jednotlivých obdobiach</t>
  </si>
  <si>
    <t>Tabuľka 18: Plnenie dlhovej brzdy samosprávami (detailný zoznam obcí a VÚC) - tabuľka je iba súčasťou dátovej prílohy</t>
  </si>
  <si>
    <t>Tabuľka 10: Vývoj dlhu medzi rokmi 2020-2030</t>
  </si>
  <si>
    <t>Tabuľka 12: Prehľad vybraných príspevkov k medziročnej zmene dlhu v rokoch 2020-2030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</si>
</sst>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
    <numFmt numFmtId="166" formatCode="#,##0.0000"/>
  </numFmts>
  <fonts count="11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sz val="11"/>
      <name val="Arial"/>
      <family val="2"/>
      <charset val="238"/>
    </font>
    <font>
      <sz val="10"/>
      <color theme="1"/>
      <name val="Calibri"/>
      <family val="2"/>
      <scheme val="minor"/>
    </font>
    <font>
      <sz val="8"/>
      <color theme="1"/>
      <name val="Calibri"/>
      <family val="2"/>
      <scheme val="minor"/>
    </font>
    <font>
      <sz val="8"/>
      <name val="Arial"/>
      <family val="2"/>
      <charset val="238"/>
    </font>
    <font>
      <u/>
      <sz val="11"/>
      <color theme="10"/>
      <name val="Calibri"/>
      <family val="2"/>
      <scheme val="minor"/>
    </font>
    <font>
      <u/>
      <sz val="11"/>
      <color theme="10"/>
      <name val="Calibri"/>
      <family val="2"/>
      <charset val="238"/>
      <scheme val="minor"/>
    </font>
    <font>
      <sz val="8"/>
      <name val="Calibri"/>
      <family val="2"/>
      <scheme val="minor"/>
    </font>
    <font>
      <sz val="11"/>
      <color theme="1"/>
      <name val="Calibri"/>
      <family val="2"/>
      <charset val="238"/>
    </font>
    <font>
      <u/>
      <sz val="11"/>
      <color theme="10"/>
      <name val="Calibri"/>
      <family val="2"/>
      <charset val="238"/>
    </font>
    <font>
      <b/>
      <sz val="19"/>
      <color rgb="FF13B5EA"/>
      <name val="Calibri"/>
      <family val="2"/>
      <scheme val="minor"/>
    </font>
    <font>
      <i/>
      <sz val="9"/>
      <color theme="1"/>
      <name val="Calibri"/>
      <family val="2"/>
      <scheme val="minor"/>
    </font>
    <font>
      <sz val="10"/>
      <name val="Calibri"/>
      <family val="2"/>
      <scheme val="minor"/>
    </font>
    <font>
      <b/>
      <sz val="10"/>
      <color theme="0"/>
      <name val="Calibri"/>
      <family val="2"/>
      <scheme val="minor"/>
    </font>
    <font>
      <i/>
      <sz val="8"/>
      <color rgb="FF13B5EA"/>
      <name val="Calibri"/>
      <family val="2"/>
      <scheme val="minor"/>
    </font>
    <font>
      <i/>
      <sz val="8"/>
      <color rgb="FF00B0F0"/>
      <name val="Calibri"/>
      <family val="2"/>
      <scheme val="minor"/>
    </font>
    <font>
      <b/>
      <sz val="11"/>
      <color rgb="FF00B0F0"/>
      <name val="Calibri"/>
      <family val="2"/>
      <scheme val="minor"/>
    </font>
    <font>
      <b/>
      <sz val="10"/>
      <color rgb="FF13B5EA"/>
      <name val="Calibri"/>
      <family val="2"/>
      <scheme val="minor"/>
    </font>
    <font>
      <sz val="9"/>
      <color theme="1"/>
      <name val="Calibri"/>
      <family val="2"/>
      <scheme val="minor"/>
    </font>
    <font>
      <b/>
      <sz val="9"/>
      <color rgb="FF000000"/>
      <name val="Calibri"/>
      <family val="2"/>
      <scheme val="minor"/>
    </font>
    <font>
      <sz val="10"/>
      <color rgb="FF13B5EA"/>
      <name val="Calibri"/>
      <family val="2"/>
      <scheme val="minor"/>
    </font>
    <font>
      <sz val="10"/>
      <color rgb="FF000000"/>
      <name val="Calibri"/>
      <family val="2"/>
      <scheme val="minor"/>
    </font>
    <font>
      <b/>
      <sz val="10"/>
      <color rgb="FF000000"/>
      <name val="Calibri"/>
      <family val="2"/>
      <scheme val="minor"/>
    </font>
    <font>
      <b/>
      <sz val="11"/>
      <color rgb="FF13B5EA"/>
      <name val="Calibri"/>
      <family val="2"/>
      <scheme val="minor"/>
    </font>
    <font>
      <b/>
      <sz val="10"/>
      <color rgb="FFFFFFFF"/>
      <name val="Calibri"/>
      <family val="2"/>
      <scheme val="minor"/>
    </font>
    <font>
      <sz val="9"/>
      <name val="Calibri"/>
      <family val="2"/>
      <scheme val="minor"/>
    </font>
    <font>
      <sz val="10"/>
      <color rgb="FF00B050"/>
      <name val="Calibri"/>
      <family val="2"/>
      <scheme val="minor"/>
    </font>
    <font>
      <b/>
      <sz val="10"/>
      <color theme="1"/>
      <name val="Calibri"/>
      <family val="2"/>
      <scheme val="minor"/>
    </font>
    <font>
      <b/>
      <sz val="10"/>
      <color rgb="FF00B050"/>
      <name val="Calibri"/>
      <family val="2"/>
      <scheme val="minor"/>
    </font>
    <font>
      <b/>
      <sz val="10"/>
      <color rgb="FFFFC000"/>
      <name val="Calibri"/>
      <family val="2"/>
      <scheme val="minor"/>
    </font>
    <font>
      <i/>
      <sz val="10"/>
      <color rgb="FF13B5EA"/>
      <name val="Calibri"/>
      <family val="2"/>
      <scheme val="minor"/>
    </font>
    <font>
      <sz val="11"/>
      <name val="Calibri"/>
      <family val="2"/>
      <scheme val="minor"/>
    </font>
    <font>
      <b/>
      <sz val="10"/>
      <name val="Calibri"/>
      <family val="2"/>
      <scheme val="minor"/>
    </font>
    <font>
      <b/>
      <i/>
      <sz val="8"/>
      <color theme="0" tint="-0.499984740745262"/>
      <name val="Calibri"/>
      <family val="2"/>
      <scheme val="minor"/>
    </font>
    <font>
      <b/>
      <i/>
      <sz val="8"/>
      <color rgb="FFFF0000"/>
      <name val="Calibri"/>
      <family val="2"/>
      <scheme val="minor"/>
    </font>
    <font>
      <sz val="10"/>
      <color theme="0"/>
      <name val="Calibri"/>
      <family val="2"/>
      <scheme val="minor"/>
    </font>
    <font>
      <sz val="8"/>
      <color theme="5"/>
      <name val="Calibri"/>
      <family val="2"/>
      <scheme val="minor"/>
    </font>
    <font>
      <b/>
      <sz val="11"/>
      <color theme="1"/>
      <name val="Calibri"/>
      <family val="2"/>
      <scheme val="minor"/>
    </font>
    <font>
      <sz val="8"/>
      <color rgb="FF13B5EA"/>
      <name val="Calibri"/>
      <family val="2"/>
      <scheme val="minor"/>
    </font>
    <font>
      <sz val="10"/>
      <color theme="0" tint="-0.499984740745262"/>
      <name val="Calibri"/>
      <family val="2"/>
      <scheme val="minor"/>
    </font>
    <font>
      <sz val="10.5"/>
      <color rgb="FF13B5EA"/>
      <name val="Calibri"/>
      <family val="2"/>
      <scheme val="minor"/>
    </font>
    <font>
      <sz val="10"/>
      <name val="Calibri"/>
      <family val="2"/>
      <charset val="238"/>
      <scheme val="minor"/>
    </font>
    <font>
      <i/>
      <sz val="9"/>
      <color rgb="FF13B5EA"/>
      <name val="Calibri"/>
      <family val="2"/>
      <scheme val="minor"/>
    </font>
    <font>
      <b/>
      <sz val="10"/>
      <color rgb="FF13B5EA"/>
      <name val="Calibri"/>
      <family val="2"/>
      <charset val="238"/>
      <scheme val="minor"/>
    </font>
    <font>
      <i/>
      <sz val="8"/>
      <color rgb="FF13B5EA"/>
      <name val="Calibri"/>
      <family val="2"/>
      <charset val="238"/>
      <scheme val="minor"/>
    </font>
    <font>
      <sz val="10"/>
      <color rgb="FF000000"/>
      <name val="Calibri"/>
      <family val="2"/>
      <charset val="238"/>
      <scheme val="minor"/>
    </font>
    <font>
      <sz val="10"/>
      <name val="Arial Narrow"/>
      <family val="2"/>
      <charset val="238"/>
    </font>
    <font>
      <sz val="11"/>
      <name val="Calibri"/>
      <family val="2"/>
      <charset val="238"/>
      <scheme val="minor"/>
    </font>
    <font>
      <b/>
      <i/>
      <sz val="10"/>
      <color rgb="FF000000"/>
      <name val="Calibri"/>
      <family val="2"/>
      <scheme val="minor"/>
    </font>
    <font>
      <i/>
      <sz val="11"/>
      <color theme="1"/>
      <name val="Calibri"/>
      <family val="2"/>
      <scheme val="minor"/>
    </font>
    <font>
      <b/>
      <sz val="13.5"/>
      <color theme="4"/>
      <name val="Space Grotesk"/>
    </font>
    <font>
      <sz val="10"/>
      <color theme="1"/>
      <name val="Calibri"/>
      <family val="2"/>
      <charset val="238"/>
      <scheme val="minor"/>
    </font>
    <font>
      <b/>
      <sz val="10"/>
      <color theme="0"/>
      <name val="Calibri"/>
      <family val="2"/>
      <charset val="238"/>
      <scheme val="minor"/>
    </font>
    <font>
      <i/>
      <sz val="10"/>
      <color rgb="FF00B0F0"/>
      <name val="Calibri"/>
      <family val="2"/>
      <charset val="238"/>
      <scheme val="minor"/>
    </font>
    <font>
      <b/>
      <sz val="10"/>
      <color theme="1"/>
      <name val="Calibri"/>
      <family val="2"/>
      <charset val="238"/>
      <scheme val="minor"/>
    </font>
    <font>
      <i/>
      <sz val="10"/>
      <color theme="1"/>
      <name val="Calibri"/>
      <family val="2"/>
      <scheme val="minor"/>
    </font>
    <font>
      <b/>
      <i/>
      <sz val="9"/>
      <color rgb="FF13B5EA"/>
      <name val="Calibri"/>
      <family val="2"/>
      <charset val="238"/>
      <scheme val="minor"/>
    </font>
    <font>
      <i/>
      <sz val="8"/>
      <color theme="5"/>
      <name val="Calibri"/>
      <family val="2"/>
      <charset val="238"/>
      <scheme val="minor"/>
    </font>
    <font>
      <b/>
      <sz val="11"/>
      <color theme="0"/>
      <name val="Calibri"/>
      <family val="2"/>
      <scheme val="minor"/>
    </font>
    <font>
      <sz val="11"/>
      <color theme="3"/>
      <name val="Calibri"/>
      <family val="2"/>
      <scheme val="minor"/>
    </font>
    <font>
      <b/>
      <sz val="11"/>
      <color rgb="FF13B5EA"/>
      <name val="Calibri"/>
      <family val="2"/>
    </font>
    <font>
      <sz val="10"/>
      <color rgb="FF050505"/>
      <name val="Calibri"/>
      <family val="2"/>
    </font>
    <font>
      <i/>
      <sz val="8"/>
      <color theme="1"/>
      <name val="Calibri"/>
      <family val="2"/>
      <scheme val="minor"/>
    </font>
    <font>
      <sz val="11"/>
      <color rgb="FFFF0000"/>
      <name val="Calibri"/>
      <family val="2"/>
      <charset val="238"/>
      <scheme val="minor"/>
    </font>
    <font>
      <b/>
      <sz val="11"/>
      <color theme="1"/>
      <name val="Calibri"/>
      <family val="2"/>
      <charset val="238"/>
      <scheme val="minor"/>
    </font>
    <font>
      <b/>
      <i/>
      <sz val="9"/>
      <color rgb="FFFFFFFF"/>
      <name val="Calibri"/>
      <family val="2"/>
      <scheme val="minor"/>
    </font>
    <font>
      <sz val="9"/>
      <color rgb="FF000000"/>
      <name val="Calibri"/>
      <family val="2"/>
      <scheme val="minor"/>
    </font>
    <font>
      <b/>
      <sz val="9"/>
      <color rgb="FF13B5EA"/>
      <name val="Calibri"/>
      <family val="2"/>
      <scheme val="minor"/>
    </font>
    <font>
      <b/>
      <sz val="11"/>
      <color rgb="FFFFFFFF"/>
      <name val="Calibri"/>
      <family val="2"/>
      <charset val="238"/>
      <scheme val="minor"/>
    </font>
    <font>
      <b/>
      <sz val="11"/>
      <color rgb="FF13B5EA"/>
      <name val="Calibri"/>
      <family val="2"/>
      <charset val="238"/>
      <scheme val="minor"/>
    </font>
    <font>
      <b/>
      <sz val="9"/>
      <color indexed="81"/>
      <name val="Segoe UI"/>
      <family val="2"/>
    </font>
    <font>
      <sz val="9"/>
      <color indexed="81"/>
      <name val="Segoe UI"/>
      <family val="2"/>
    </font>
    <font>
      <b/>
      <sz val="10"/>
      <color theme="0" tint="-0.14999847407452621"/>
      <name val="Calibri"/>
      <family val="2"/>
      <charset val="238"/>
      <scheme val="minor"/>
    </font>
    <font>
      <b/>
      <sz val="10"/>
      <color theme="5"/>
      <name val="Calibri"/>
      <family val="2"/>
      <scheme val="minor"/>
    </font>
    <font>
      <sz val="10"/>
      <color theme="0" tint="-0.14999847407452621"/>
      <name val="Calibri"/>
      <family val="2"/>
      <charset val="238"/>
      <scheme val="minor"/>
    </font>
    <font>
      <i/>
      <sz val="8"/>
      <color theme="5"/>
      <name val="Calibri"/>
      <family val="2"/>
      <scheme val="minor"/>
    </font>
    <font>
      <b/>
      <sz val="10"/>
      <color theme="5"/>
      <name val="Calibri"/>
      <family val="2"/>
      <charset val="238"/>
      <scheme val="minor"/>
    </font>
    <font>
      <i/>
      <sz val="10"/>
      <color theme="0"/>
      <name val="Calibri"/>
      <family val="2"/>
      <charset val="238"/>
      <scheme val="minor"/>
    </font>
    <font>
      <b/>
      <i/>
      <sz val="10"/>
      <color rgb="FFFFFFFF"/>
      <name val="Calibri"/>
      <family val="2"/>
      <scheme val="minor"/>
    </font>
    <font>
      <sz val="10.5"/>
      <color theme="1"/>
      <name val="Calibri"/>
      <family val="2"/>
      <scheme val="minor"/>
    </font>
    <font>
      <b/>
      <sz val="10"/>
      <color rgb="FF92D050"/>
      <name val="Calibri"/>
      <family val="2"/>
      <scheme val="minor"/>
    </font>
    <font>
      <sz val="10"/>
      <name val="Times New Roman"/>
      <family val="1"/>
    </font>
    <font>
      <b/>
      <sz val="9.5"/>
      <color theme="0"/>
      <name val="Calibri"/>
      <family val="2"/>
      <scheme val="minor"/>
    </font>
    <font>
      <sz val="11"/>
      <color rgb="FF000000"/>
      <name val="Calibri"/>
      <family val="2"/>
      <scheme val="minor"/>
    </font>
    <font>
      <i/>
      <sz val="10"/>
      <color rgb="FF000000"/>
      <name val="Calibri"/>
      <family val="2"/>
      <scheme val="minor"/>
    </font>
    <font>
      <b/>
      <sz val="10"/>
      <color rgb="FFEE0000"/>
      <name val="Calibri"/>
      <family val="2"/>
      <scheme val="minor"/>
    </font>
    <font>
      <sz val="10"/>
      <color rgb="FFFF0000"/>
      <name val="Calibri"/>
      <family val="2"/>
      <scheme val="minor"/>
    </font>
    <font>
      <b/>
      <sz val="10"/>
      <color theme="0"/>
      <name val="Aptos Narrow"/>
      <family val="2"/>
    </font>
    <font>
      <i/>
      <sz val="9"/>
      <color theme="5"/>
      <name val="Calibri"/>
      <family val="2"/>
      <scheme val="minor"/>
    </font>
    <font>
      <i/>
      <sz val="9"/>
      <color theme="3"/>
      <name val="Calibri"/>
      <family val="2"/>
      <scheme val="minor"/>
    </font>
    <font>
      <b/>
      <sz val="11"/>
      <color theme="3"/>
      <name val="Calibri"/>
      <family val="2"/>
      <scheme val="minor"/>
    </font>
    <font>
      <sz val="10"/>
      <color rgb="FFFFC000"/>
      <name val="Calibri"/>
      <family val="2"/>
      <scheme val="minor"/>
    </font>
    <font>
      <b/>
      <sz val="10"/>
      <color rgb="FF00B0F0"/>
      <name val="Calibri"/>
      <family val="2"/>
      <scheme val="minor"/>
    </font>
    <font>
      <sz val="11"/>
      <color rgb="FFFF0000"/>
      <name val="Calibri"/>
      <family val="2"/>
      <scheme val="minor"/>
    </font>
    <font>
      <sz val="11"/>
      <name val="Carlito"/>
    </font>
    <font>
      <b/>
      <sz val="9"/>
      <name val="Calibri"/>
      <family val="2"/>
      <scheme val="minor"/>
    </font>
    <font>
      <sz val="9"/>
      <color rgb="FF13B5EA"/>
      <name val="Calibri"/>
      <family val="2"/>
      <scheme val="minor"/>
    </font>
    <font>
      <b/>
      <sz val="9"/>
      <color rgb="FFFFFFFF"/>
      <name val="Calibri"/>
      <family val="2"/>
      <scheme val="minor"/>
    </font>
    <font>
      <b/>
      <sz val="9"/>
      <color rgb="FFEE0000"/>
      <name val="Calibri"/>
      <family val="2"/>
      <scheme val="minor"/>
    </font>
    <font>
      <sz val="8"/>
      <color rgb="FF000000"/>
      <name val="Calibri"/>
      <family val="2"/>
      <scheme val="minor"/>
    </font>
  </fonts>
  <fills count="11">
    <fill>
      <patternFill patternType="none"/>
    </fill>
    <fill>
      <patternFill patternType="gray125"/>
    </fill>
    <fill>
      <patternFill patternType="solid">
        <fgColor rgb="FF13B5EA"/>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rgb="FF00B0F0"/>
        <bgColor indexed="64"/>
      </patternFill>
    </fill>
    <fill>
      <patternFill patternType="solid">
        <fgColor rgb="FFDCB47B"/>
        <bgColor indexed="64"/>
      </patternFill>
    </fill>
    <fill>
      <patternFill patternType="solid">
        <fgColor rgb="FF58595B"/>
        <bgColor indexed="64"/>
      </patternFill>
    </fill>
    <fill>
      <patternFill patternType="solid">
        <fgColor rgb="FF3657A7"/>
        <bgColor indexed="64"/>
      </patternFill>
    </fill>
    <fill>
      <patternFill patternType="solid">
        <fgColor theme="5"/>
        <bgColor indexed="64"/>
      </patternFill>
    </fill>
  </fills>
  <borders count="44">
    <border>
      <left/>
      <right/>
      <top/>
      <bottom/>
      <diagonal/>
    </border>
    <border>
      <left/>
      <right/>
      <top/>
      <bottom style="thin">
        <color rgb="FF13B5EA"/>
      </bottom>
      <diagonal/>
    </border>
    <border>
      <left/>
      <right/>
      <top style="thin">
        <color rgb="FF13B5EA"/>
      </top>
      <bottom/>
      <diagonal/>
    </border>
    <border>
      <left/>
      <right/>
      <top style="thin">
        <color rgb="FF13B5EA"/>
      </top>
      <bottom style="thin">
        <color rgb="FF13B5EA"/>
      </bottom>
      <diagonal/>
    </border>
    <border>
      <left/>
      <right/>
      <top/>
      <bottom style="thin">
        <color theme="0" tint="-0.14996795556505021"/>
      </bottom>
      <diagonal/>
    </border>
    <border>
      <left/>
      <right/>
      <top style="medium">
        <color rgb="FF13B5EA"/>
      </top>
      <bottom/>
      <diagonal/>
    </border>
    <border>
      <left style="thin">
        <color theme="0" tint="-0.249977111117893"/>
      </left>
      <right/>
      <top style="thin">
        <color theme="0" tint="-0.249977111117893"/>
      </top>
      <bottom/>
      <diagonal/>
    </border>
    <border>
      <left style="thin">
        <color theme="6"/>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style="medium">
        <color rgb="FF58595B"/>
      </top>
      <bottom style="thin">
        <color theme="0" tint="-0.249977111117893"/>
      </bottom>
      <diagonal/>
    </border>
    <border>
      <left style="thin">
        <color theme="0" tint="-0.249977111117893"/>
      </left>
      <right/>
      <top style="medium">
        <color rgb="FF58595B"/>
      </top>
      <bottom style="thin">
        <color theme="0" tint="-0.249977111117893"/>
      </bottom>
      <diagonal/>
    </border>
    <border>
      <left/>
      <right/>
      <top style="medium">
        <color rgb="FF58595B"/>
      </top>
      <bottom/>
      <diagonal/>
    </border>
    <border>
      <left/>
      <right/>
      <top style="medium">
        <color rgb="FF58595B"/>
      </top>
      <bottom style="medium">
        <color rgb="FF58595B"/>
      </bottom>
      <diagonal/>
    </border>
    <border>
      <left/>
      <right style="thin">
        <color theme="0" tint="-0.249977111117893"/>
      </right>
      <top/>
      <bottom/>
      <diagonal/>
    </border>
    <border>
      <left style="thin">
        <color theme="0" tint="-0.249977111117893"/>
      </left>
      <right/>
      <top style="thin">
        <color theme="0" tint="-0.249977111117893"/>
      </top>
      <bottom style="medium">
        <color rgb="FF58595B"/>
      </bottom>
      <diagonal/>
    </border>
    <border>
      <left/>
      <right/>
      <top style="thin">
        <color theme="0" tint="-0.249977111117893"/>
      </top>
      <bottom style="medium">
        <color rgb="FF58595B"/>
      </bottom>
      <diagonal/>
    </border>
    <border>
      <left/>
      <right/>
      <top style="medium">
        <color rgb="FF58595B"/>
      </top>
      <bottom style="thin">
        <color theme="0" tint="-0.249977111117893"/>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theme="0" tint="-0.249977111117893"/>
      </left>
      <right/>
      <top style="medium">
        <color rgb="FF58595B"/>
      </top>
      <bottom/>
      <diagonal/>
    </border>
    <border>
      <left/>
      <right style="thin">
        <color theme="0" tint="-0.249977111117893"/>
      </right>
      <top style="medium">
        <color rgb="FF58595B"/>
      </top>
      <bottom/>
      <diagonal/>
    </border>
    <border>
      <left/>
      <right/>
      <top/>
      <bottom style="thin">
        <color theme="5"/>
      </bottom>
      <diagonal/>
    </border>
    <border>
      <left style="thin">
        <color theme="0" tint="-0.249977111117893"/>
      </left>
      <right/>
      <top style="thin">
        <color theme="4" tint="0.59999389629810485"/>
      </top>
      <bottom/>
      <diagonal/>
    </border>
    <border>
      <left/>
      <right style="thin">
        <color theme="0" tint="-0.249977111117893"/>
      </right>
      <top style="thin">
        <color theme="4" tint="0.59999389629810485"/>
      </top>
      <bottom/>
      <diagonal/>
    </border>
    <border>
      <left/>
      <right/>
      <top style="thin">
        <color theme="0" tint="-0.249977111117893"/>
      </top>
      <bottom style="medium">
        <color rgb="FF13B5EA"/>
      </bottom>
      <diagonal/>
    </border>
    <border>
      <left style="medium">
        <color rgb="FF13B5EA"/>
      </left>
      <right style="medium">
        <color rgb="FF13B5EA"/>
      </right>
      <top/>
      <bottom/>
      <diagonal/>
    </border>
    <border>
      <left/>
      <right/>
      <top/>
      <bottom style="medium">
        <color rgb="FF13B5EA"/>
      </bottom>
      <diagonal/>
    </border>
    <border>
      <left/>
      <right/>
      <top/>
      <bottom style="medium">
        <color rgb="FFBFBFBF"/>
      </bottom>
      <diagonal/>
    </border>
    <border>
      <left/>
      <right style="medium">
        <color rgb="FFFFFFFF"/>
      </right>
      <top/>
      <bottom style="medium">
        <color rgb="FF13B5EA"/>
      </bottom>
      <diagonal/>
    </border>
    <border>
      <left/>
      <right/>
      <top style="medium">
        <color rgb="FF00B0F0"/>
      </top>
      <bottom/>
      <diagonal/>
    </border>
    <border>
      <left/>
      <right/>
      <top style="medium">
        <color rgb="FF13B5EA"/>
      </top>
      <bottom style="medium">
        <color rgb="FF00B0F0"/>
      </bottom>
      <diagonal/>
    </border>
    <border>
      <left/>
      <right/>
      <top style="thin">
        <color theme="0" tint="-0.249977111117893"/>
      </top>
      <bottom style="thin">
        <color theme="0" tint="-0.249977111117893"/>
      </bottom>
      <diagonal/>
    </border>
    <border>
      <left/>
      <right/>
      <top/>
      <bottom style="medium">
        <color rgb="FF58595B"/>
      </bottom>
      <diagonal/>
    </border>
    <border>
      <left/>
      <right style="thin">
        <color rgb="FF13B5EA"/>
      </right>
      <top/>
      <bottom style="thin">
        <color rgb="FF13B5EA"/>
      </bottom>
      <diagonal/>
    </border>
    <border>
      <left/>
      <right style="thin">
        <color rgb="FF13B5EA"/>
      </right>
      <top/>
      <bottom/>
      <diagonal/>
    </border>
    <border>
      <left style="thin">
        <color rgb="FF13B5EA"/>
      </left>
      <right/>
      <top style="thin">
        <color rgb="FF13B5EA"/>
      </top>
      <bottom style="thin">
        <color rgb="FF13B5EA"/>
      </bottom>
      <diagonal/>
    </border>
    <border>
      <left style="thin">
        <color theme="0"/>
      </left>
      <right/>
      <top/>
      <bottom/>
      <diagonal/>
    </border>
    <border>
      <left/>
      <right style="thin">
        <color theme="0"/>
      </right>
      <top/>
      <bottom/>
      <diagonal/>
    </border>
    <border>
      <left/>
      <right/>
      <top style="medium">
        <color rgb="FF13B5EA"/>
      </top>
      <bottom style="medium">
        <color rgb="FFBFBFBF"/>
      </bottom>
      <diagonal/>
    </border>
    <border>
      <left/>
      <right/>
      <top style="medium">
        <color rgb="FFBFBFBF"/>
      </top>
      <bottom style="medium">
        <color rgb="FF13B5EA"/>
      </bottom>
      <diagonal/>
    </border>
  </borders>
  <cellStyleXfs count="43">
    <xf numFmtId="0" fontId="0" fillId="0" borderId="0"/>
    <xf numFmtId="0" fontId="13" fillId="0" borderId="0"/>
    <xf numFmtId="0" fontId="14" fillId="0" borderId="0"/>
    <xf numFmtId="0" fontId="15" fillId="0" borderId="0"/>
    <xf numFmtId="0" fontId="13" fillId="0" borderId="0"/>
    <xf numFmtId="0" fontId="15" fillId="0" borderId="0"/>
    <xf numFmtId="0" fontId="16" fillId="0" borderId="0"/>
    <xf numFmtId="0" fontId="16" fillId="0" borderId="0"/>
    <xf numFmtId="0" fontId="15" fillId="0" borderId="0"/>
    <xf numFmtId="9" fontId="15" fillId="0" borderId="0" applyFont="0" applyFill="0" applyBorder="0" applyAlignment="0" applyProtection="0"/>
    <xf numFmtId="0" fontId="14" fillId="0" borderId="0"/>
    <xf numFmtId="0" fontId="13" fillId="0" borderId="0"/>
    <xf numFmtId="9" fontId="13"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9" fontId="19" fillId="0" borderId="0" applyFont="0" applyFill="0" applyBorder="0" applyAlignment="0" applyProtection="0"/>
    <xf numFmtId="0" fontId="20" fillId="0" borderId="0" applyNumberFormat="0" applyFill="0" applyBorder="0" applyAlignment="0" applyProtection="0"/>
    <xf numFmtId="0" fontId="12" fillId="0" borderId="0"/>
    <xf numFmtId="0" fontId="11" fillId="0" borderId="0"/>
    <xf numFmtId="0" fontId="13" fillId="0" borderId="0"/>
    <xf numFmtId="0" fontId="21" fillId="0" borderId="0" applyNumberFormat="0" applyFill="0" applyBorder="0" applyAlignment="0" applyProtection="0"/>
    <xf numFmtId="0" fontId="10" fillId="0" borderId="0"/>
    <xf numFmtId="0" fontId="13" fillId="0" borderId="0"/>
    <xf numFmtId="0" fontId="9" fillId="0" borderId="0"/>
    <xf numFmtId="0" fontId="14" fillId="0" borderId="0"/>
    <xf numFmtId="0" fontId="8" fillId="0" borderId="0"/>
    <xf numFmtId="0" fontId="23" fillId="0" borderId="0"/>
    <xf numFmtId="0" fontId="23" fillId="0" borderId="0"/>
    <xf numFmtId="0" fontId="24" fillId="0" borderId="0" applyNumberFormat="0" applyFill="0" applyBorder="0" applyAlignment="0" applyProtection="0"/>
    <xf numFmtId="0" fontId="23" fillId="0" borderId="0"/>
    <xf numFmtId="0" fontId="6" fillId="0" borderId="0"/>
    <xf numFmtId="0" fontId="61" fillId="0" borderId="0"/>
    <xf numFmtId="0" fontId="14" fillId="0" borderId="0"/>
    <xf numFmtId="9" fontId="6" fillId="0" borderId="0" applyFont="0" applyFill="0" applyBorder="0" applyAlignment="0" applyProtection="0"/>
    <xf numFmtId="0" fontId="5" fillId="0" borderId="0"/>
    <xf numFmtId="0" fontId="4" fillId="0" borderId="0"/>
    <xf numFmtId="0" fontId="3" fillId="0" borderId="0"/>
    <xf numFmtId="0" fontId="2" fillId="0" borderId="0"/>
    <xf numFmtId="0" fontId="13" fillId="0" borderId="0"/>
    <xf numFmtId="0" fontId="1" fillId="0" borderId="0"/>
    <xf numFmtId="0" fontId="61" fillId="0" borderId="0"/>
    <xf numFmtId="0" fontId="109" fillId="0" borderId="0"/>
  </cellStyleXfs>
  <cellXfs count="583">
    <xf numFmtId="0" fontId="0" fillId="0" borderId="0" xfId="0"/>
    <xf numFmtId="0" fontId="13" fillId="0" borderId="0" xfId="0" applyFont="1"/>
    <xf numFmtId="0" fontId="28" fillId="2" borderId="0" xfId="11" applyFont="1" applyFill="1" applyAlignment="1">
      <alignment vertical="center"/>
    </xf>
    <xf numFmtId="0" fontId="28" fillId="2" borderId="0" xfId="11" applyFont="1" applyFill="1" applyAlignment="1">
      <alignment horizontal="right" vertical="center"/>
    </xf>
    <xf numFmtId="0" fontId="29" fillId="0" borderId="0" xfId="11" applyFont="1" applyAlignment="1">
      <alignment vertical="top"/>
    </xf>
    <xf numFmtId="0" fontId="13" fillId="0" borderId="0" xfId="11" applyAlignment="1">
      <alignment vertical="top"/>
    </xf>
    <xf numFmtId="0" fontId="30" fillId="0" borderId="2" xfId="0" applyFont="1" applyBorder="1" applyAlignment="1">
      <alignment horizontal="right" vertical="top"/>
    </xf>
    <xf numFmtId="0" fontId="13" fillId="0" borderId="0" xfId="11"/>
    <xf numFmtId="0" fontId="17" fillId="0" borderId="0" xfId="0" applyFont="1" applyAlignment="1">
      <alignment vertical="center" wrapText="1"/>
    </xf>
    <xf numFmtId="0" fontId="38" fillId="0" borderId="0" xfId="0" applyFont="1"/>
    <xf numFmtId="0" fontId="36" fillId="0" borderId="1" xfId="0" applyFont="1" applyBorder="1" applyAlignment="1">
      <alignment horizontal="center" vertical="center"/>
    </xf>
    <xf numFmtId="0" fontId="0" fillId="0" borderId="0" xfId="0" applyAlignment="1">
      <alignment wrapText="1"/>
    </xf>
    <xf numFmtId="0" fontId="39" fillId="2" borderId="0" xfId="0" applyFont="1" applyFill="1" applyAlignment="1">
      <alignment horizontal="center" vertical="center"/>
    </xf>
    <xf numFmtId="0" fontId="30" fillId="0" borderId="0" xfId="0" applyFont="1" applyAlignment="1">
      <alignment horizontal="right" vertical="center" wrapText="1"/>
    </xf>
    <xf numFmtId="0" fontId="0" fillId="0" borderId="0" xfId="0" applyAlignment="1">
      <alignment horizontal="center" wrapText="1"/>
    </xf>
    <xf numFmtId="0" fontId="17" fillId="0" borderId="0" xfId="0" applyFont="1" applyAlignment="1">
      <alignment horizontal="center" vertical="center" wrapText="1"/>
    </xf>
    <xf numFmtId="0" fontId="36" fillId="0" borderId="0" xfId="0" applyFont="1" applyAlignment="1">
      <alignment horizontal="justify" vertical="center" wrapText="1"/>
    </xf>
    <xf numFmtId="0" fontId="36" fillId="0" borderId="0" xfId="0" applyFont="1" applyAlignment="1">
      <alignment vertical="center" wrapText="1"/>
    </xf>
    <xf numFmtId="0" fontId="39" fillId="2" borderId="0" xfId="0" applyFont="1" applyFill="1" applyAlignment="1">
      <alignment horizontal="center" vertical="center" wrapText="1"/>
    </xf>
    <xf numFmtId="0" fontId="39" fillId="2" borderId="0" xfId="0" applyFont="1" applyFill="1" applyAlignment="1">
      <alignment vertical="center" wrapText="1"/>
    </xf>
    <xf numFmtId="49" fontId="17" fillId="0" borderId="0" xfId="0" applyNumberFormat="1" applyFont="1" applyAlignment="1">
      <alignment vertical="center" wrapText="1"/>
    </xf>
    <xf numFmtId="0" fontId="41" fillId="0" borderId="0" xfId="0" applyFont="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30" fillId="0" borderId="2" xfId="0" applyFont="1" applyBorder="1" applyAlignment="1">
      <alignment horizontal="right" vertical="top" wrapText="1"/>
    </xf>
    <xf numFmtId="0" fontId="18" fillId="0" borderId="0" xfId="0" applyFont="1" applyAlignment="1">
      <alignment vertical="center"/>
    </xf>
    <xf numFmtId="0" fontId="32" fillId="0" borderId="0" xfId="4" applyFont="1"/>
    <xf numFmtId="0" fontId="32" fillId="0" borderId="0" xfId="4" applyFont="1" applyAlignment="1">
      <alignment horizontal="left"/>
    </xf>
    <xf numFmtId="0" fontId="13" fillId="0" borderId="0" xfId="4"/>
    <xf numFmtId="0" fontId="33" fillId="0" borderId="0" xfId="4" applyFont="1"/>
    <xf numFmtId="0" fontId="13" fillId="0" borderId="0" xfId="3" applyFont="1"/>
    <xf numFmtId="0" fontId="38" fillId="0" borderId="0" xfId="4" applyFont="1"/>
    <xf numFmtId="0" fontId="28" fillId="2" borderId="0" xfId="4" applyFont="1" applyFill="1"/>
    <xf numFmtId="0" fontId="28" fillId="2" borderId="0" xfId="4" applyFont="1" applyFill="1" applyAlignment="1">
      <alignment horizontal="right" vertical="center"/>
    </xf>
    <xf numFmtId="0" fontId="32" fillId="0" borderId="0" xfId="4" applyFont="1" applyAlignment="1">
      <alignment horizontal="center" vertical="center"/>
    </xf>
    <xf numFmtId="0" fontId="17" fillId="0" borderId="0" xfId="4" applyFont="1"/>
    <xf numFmtId="0" fontId="17" fillId="0" borderId="0" xfId="4" applyFont="1" applyAlignment="1">
      <alignment vertical="center"/>
    </xf>
    <xf numFmtId="3" fontId="17" fillId="0" borderId="0" xfId="4" applyNumberFormat="1" applyFont="1"/>
    <xf numFmtId="164" fontId="17" fillId="0" borderId="0" xfId="4" applyNumberFormat="1" applyFont="1" applyAlignment="1">
      <alignment vertical="center"/>
    </xf>
    <xf numFmtId="0" fontId="17" fillId="0" borderId="1" xfId="4" applyFont="1" applyBorder="1" applyAlignment="1">
      <alignment vertical="center"/>
    </xf>
    <xf numFmtId="164" fontId="17" fillId="0" borderId="1" xfId="4" applyNumberFormat="1" applyFont="1" applyBorder="1" applyAlignment="1">
      <alignment vertical="center"/>
    </xf>
    <xf numFmtId="0" fontId="38" fillId="0" borderId="0" xfId="4" applyFont="1" applyAlignment="1">
      <alignment horizontal="left"/>
    </xf>
    <xf numFmtId="0" fontId="29" fillId="0" borderId="0" xfId="4" applyFont="1"/>
    <xf numFmtId="0" fontId="17" fillId="0" borderId="0" xfId="0" applyFont="1"/>
    <xf numFmtId="0" fontId="36" fillId="0" borderId="0" xfId="0" applyFont="1" applyAlignment="1">
      <alignment horizontal="center" vertical="center" wrapText="1"/>
    </xf>
    <xf numFmtId="49" fontId="36" fillId="0" borderId="0" xfId="0" applyNumberFormat="1"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49" fontId="36" fillId="0" borderId="0" xfId="0" applyNumberFormat="1" applyFont="1" applyAlignment="1">
      <alignment vertical="center" wrapText="1"/>
    </xf>
    <xf numFmtId="0" fontId="39" fillId="0" borderId="0" xfId="0" applyFont="1" applyAlignment="1">
      <alignment horizontal="left" vertical="center" wrapText="1"/>
    </xf>
    <xf numFmtId="3" fontId="29" fillId="0" borderId="2" xfId="4" applyNumberFormat="1" applyFont="1" applyBorder="1" applyAlignment="1">
      <alignment horizontal="right" vertical="center"/>
    </xf>
    <xf numFmtId="0" fontId="28" fillId="2" borderId="0" xfId="4" applyFont="1" applyFill="1" applyAlignment="1">
      <alignment horizontal="center" vertical="center"/>
    </xf>
    <xf numFmtId="0" fontId="42" fillId="0" borderId="0" xfId="4" applyFont="1" applyAlignment="1">
      <alignment vertical="center"/>
    </xf>
    <xf numFmtId="0" fontId="17" fillId="0" borderId="0" xfId="4" applyFont="1" applyAlignment="1">
      <alignment horizontal="left" vertical="center" indent="1"/>
    </xf>
    <xf numFmtId="0" fontId="42" fillId="0" borderId="0" xfId="4" applyFont="1" applyAlignment="1">
      <alignment horizontal="left" vertical="center"/>
    </xf>
    <xf numFmtId="165" fontId="13" fillId="0" borderId="0" xfId="4" applyNumberFormat="1"/>
    <xf numFmtId="165" fontId="42" fillId="0" borderId="0" xfId="4" applyNumberFormat="1" applyFont="1" applyAlignment="1">
      <alignment horizontal="center" vertical="center"/>
    </xf>
    <xf numFmtId="165" fontId="17" fillId="0" borderId="0" xfId="4" applyNumberFormat="1" applyFont="1" applyAlignment="1">
      <alignment horizontal="center" vertical="center"/>
    </xf>
    <xf numFmtId="165" fontId="17" fillId="0" borderId="0" xfId="4" applyNumberFormat="1" applyFont="1"/>
    <xf numFmtId="3" fontId="38" fillId="0" borderId="0" xfId="0" applyNumberFormat="1" applyFont="1" applyAlignment="1">
      <alignment horizontal="left"/>
    </xf>
    <xf numFmtId="3" fontId="46" fillId="0" borderId="0" xfId="0" applyNumberFormat="1" applyFont="1"/>
    <xf numFmtId="0" fontId="46" fillId="0" borderId="0" xfId="0" applyFont="1"/>
    <xf numFmtId="0" fontId="27" fillId="0" borderId="0" xfId="0" applyFont="1" applyAlignment="1">
      <alignment vertical="center"/>
    </xf>
    <xf numFmtId="3" fontId="13" fillId="0" borderId="0" xfId="11" applyNumberFormat="1"/>
    <xf numFmtId="165" fontId="13" fillId="0" borderId="0" xfId="11" applyNumberFormat="1"/>
    <xf numFmtId="0" fontId="28" fillId="2" borderId="0" xfId="1" applyFont="1" applyFill="1" applyAlignment="1">
      <alignment horizontal="center" vertical="center" wrapText="1"/>
    </xf>
    <xf numFmtId="0" fontId="13" fillId="0" borderId="0" xfId="1"/>
    <xf numFmtId="0" fontId="17" fillId="0" borderId="0" xfId="1" applyFont="1" applyAlignment="1">
      <alignment horizontal="center" vertical="center"/>
    </xf>
    <xf numFmtId="165" fontId="27" fillId="0" borderId="0" xfId="0" applyNumberFormat="1" applyFont="1" applyAlignment="1">
      <alignment horizontal="center" vertical="center" wrapText="1"/>
    </xf>
    <xf numFmtId="164" fontId="17" fillId="0" borderId="0" xfId="1" applyNumberFormat="1" applyFont="1" applyAlignment="1">
      <alignment horizontal="center" vertical="center" wrapText="1"/>
    </xf>
    <xf numFmtId="164" fontId="17" fillId="0" borderId="0" xfId="0" applyNumberFormat="1" applyFont="1" applyAlignment="1">
      <alignment horizontal="center" vertical="center" wrapText="1"/>
    </xf>
    <xf numFmtId="165" fontId="17" fillId="0" borderId="0" xfId="0" applyNumberFormat="1" applyFont="1" applyAlignment="1">
      <alignment horizontal="center" vertical="center" wrapText="1"/>
    </xf>
    <xf numFmtId="164" fontId="17" fillId="0" borderId="0" xfId="1" applyNumberFormat="1" applyFont="1" applyAlignment="1">
      <alignment horizontal="center"/>
    </xf>
    <xf numFmtId="165" fontId="17" fillId="0" borderId="0" xfId="1" applyNumberFormat="1" applyFont="1" applyAlignment="1">
      <alignment horizontal="center" vertical="center"/>
    </xf>
    <xf numFmtId="0" fontId="17" fillId="0" borderId="1" xfId="1" applyFont="1" applyBorder="1" applyAlignment="1">
      <alignment horizontal="center" vertical="center"/>
    </xf>
    <xf numFmtId="0" fontId="38" fillId="0" borderId="0" xfId="3" applyFont="1"/>
    <xf numFmtId="0" fontId="33" fillId="0" borderId="0" xfId="1" applyFont="1"/>
    <xf numFmtId="3" fontId="33" fillId="0" borderId="0" xfId="1" applyNumberFormat="1" applyFont="1"/>
    <xf numFmtId="166" fontId="17" fillId="0" borderId="0" xfId="4" applyNumberFormat="1" applyFont="1"/>
    <xf numFmtId="0" fontId="50" fillId="0" borderId="0" xfId="4" applyFont="1"/>
    <xf numFmtId="0" fontId="32" fillId="0" borderId="0" xfId="1" applyFont="1" applyAlignment="1">
      <alignment vertical="center"/>
    </xf>
    <xf numFmtId="0" fontId="27" fillId="0" borderId="0" xfId="2" applyFont="1"/>
    <xf numFmtId="0" fontId="27" fillId="2" borderId="0" xfId="2" applyFont="1" applyFill="1"/>
    <xf numFmtId="0" fontId="29" fillId="0" borderId="0" xfId="2" applyFont="1" applyAlignment="1">
      <alignment horizontal="right"/>
    </xf>
    <xf numFmtId="0" fontId="39" fillId="2" borderId="0" xfId="2" applyFont="1" applyFill="1" applyAlignment="1">
      <alignment vertical="center"/>
    </xf>
    <xf numFmtId="0" fontId="36" fillId="0" borderId="0" xfId="2" applyFont="1" applyAlignment="1">
      <alignment vertical="center"/>
    </xf>
    <xf numFmtId="164" fontId="27" fillId="0" borderId="0" xfId="2" applyNumberFormat="1" applyFont="1" applyAlignment="1">
      <alignment horizontal="center" vertical="center"/>
    </xf>
    <xf numFmtId="0" fontId="53" fillId="0" borderId="0" xfId="2" applyFont="1"/>
    <xf numFmtId="0" fontId="45" fillId="0" borderId="0" xfId="0" applyFont="1" applyAlignment="1">
      <alignment vertical="top" wrapText="1"/>
    </xf>
    <xf numFmtId="2" fontId="38" fillId="0" borderId="0" xfId="13" applyNumberFormat="1" applyFont="1"/>
    <xf numFmtId="0" fontId="29" fillId="0" borderId="0" xfId="0" applyFont="1" applyAlignment="1">
      <alignment horizontal="right" vertical="top"/>
    </xf>
    <xf numFmtId="0" fontId="27" fillId="0" borderId="0" xfId="6" applyFont="1"/>
    <xf numFmtId="0" fontId="50" fillId="2" borderId="0" xfId="6" applyFont="1" applyFill="1" applyAlignment="1">
      <alignment horizontal="center"/>
    </xf>
    <xf numFmtId="0" fontId="28" fillId="2" borderId="0" xfId="6" applyFont="1" applyFill="1" applyAlignment="1">
      <alignment horizontal="center" vertical="center"/>
    </xf>
    <xf numFmtId="165" fontId="27" fillId="0" borderId="0" xfId="6" applyNumberFormat="1" applyFont="1"/>
    <xf numFmtId="165" fontId="47" fillId="0" borderId="0" xfId="6" applyNumberFormat="1" applyFont="1"/>
    <xf numFmtId="165" fontId="47" fillId="0" borderId="1" xfId="6" applyNumberFormat="1" applyFont="1" applyBorder="1"/>
    <xf numFmtId="0" fontId="27" fillId="0" borderId="2" xfId="6" applyFont="1" applyBorder="1"/>
    <xf numFmtId="0" fontId="28" fillId="0" borderId="0" xfId="6" applyFont="1" applyAlignment="1">
      <alignment horizontal="center" vertical="center"/>
    </xf>
    <xf numFmtId="0" fontId="29" fillId="0" borderId="2" xfId="6" applyFont="1" applyBorder="1" applyAlignment="1">
      <alignment horizontal="right"/>
    </xf>
    <xf numFmtId="0" fontId="47" fillId="0" borderId="0" xfId="6" applyFont="1"/>
    <xf numFmtId="3" fontId="47" fillId="0" borderId="0" xfId="6" applyNumberFormat="1" applyFont="1"/>
    <xf numFmtId="3" fontId="17" fillId="0" borderId="0" xfId="6" applyNumberFormat="1" applyFont="1"/>
    <xf numFmtId="0" fontId="27" fillId="0" borderId="0" xfId="6" applyFont="1" applyAlignment="1">
      <alignment vertical="top" wrapText="1"/>
    </xf>
    <xf numFmtId="0" fontId="29" fillId="0" borderId="0" xfId="6" applyFont="1" applyAlignment="1">
      <alignment horizontal="right" vertical="top"/>
    </xf>
    <xf numFmtId="0" fontId="13" fillId="0" borderId="0" xfId="13" applyFont="1"/>
    <xf numFmtId="0" fontId="27" fillId="0" borderId="0" xfId="14" applyFont="1"/>
    <xf numFmtId="2" fontId="28" fillId="2" borderId="0" xfId="13" applyNumberFormat="1" applyFont="1" applyFill="1"/>
    <xf numFmtId="0" fontId="28" fillId="2" borderId="0" xfId="13" applyFont="1" applyFill="1" applyAlignment="1">
      <alignment horizontal="right"/>
    </xf>
    <xf numFmtId="17" fontId="28" fillId="2" borderId="0" xfId="13" applyNumberFormat="1" applyFont="1" applyFill="1" applyAlignment="1">
      <alignment horizontal="right"/>
    </xf>
    <xf numFmtId="17" fontId="17" fillId="2" borderId="0" xfId="13" applyNumberFormat="1" applyFont="1" applyFill="1" applyAlignment="1">
      <alignment horizontal="right"/>
    </xf>
    <xf numFmtId="2" fontId="54" fillId="0" borderId="0" xfId="13" applyNumberFormat="1" applyFont="1"/>
    <xf numFmtId="0" fontId="35" fillId="0" borderId="0" xfId="13" applyFont="1"/>
    <xf numFmtId="0" fontId="54" fillId="0" borderId="0" xfId="13" applyFont="1"/>
    <xf numFmtId="2" fontId="17" fillId="0" borderId="0" xfId="13" applyNumberFormat="1" applyFont="1"/>
    <xf numFmtId="2" fontId="13" fillId="0" borderId="0" xfId="13" applyNumberFormat="1" applyFont="1"/>
    <xf numFmtId="0" fontId="17" fillId="0" borderId="0" xfId="13" applyFont="1"/>
    <xf numFmtId="1" fontId="54" fillId="0" borderId="0" xfId="15" applyNumberFormat="1" applyFont="1" applyFill="1" applyAlignment="1">
      <alignment horizontal="right"/>
    </xf>
    <xf numFmtId="1" fontId="54" fillId="0" borderId="0" xfId="15" applyNumberFormat="1" applyFont="1"/>
    <xf numFmtId="3" fontId="17" fillId="0" borderId="0" xfId="13" applyNumberFormat="1" applyFont="1" applyAlignment="1">
      <alignment horizontal="right"/>
    </xf>
    <xf numFmtId="3" fontId="17" fillId="0" borderId="0" xfId="13" applyNumberFormat="1" applyFont="1"/>
    <xf numFmtId="3" fontId="17" fillId="0" borderId="0" xfId="19" applyNumberFormat="1" applyFont="1" applyAlignment="1">
      <alignment horizontal="right"/>
    </xf>
    <xf numFmtId="1" fontId="54" fillId="0" borderId="0" xfId="15" applyNumberFormat="1" applyFont="1" applyFill="1"/>
    <xf numFmtId="9" fontId="54" fillId="0" borderId="0" xfId="15" applyFont="1" applyFill="1" applyAlignment="1">
      <alignment horizontal="right"/>
    </xf>
    <xf numFmtId="9" fontId="54" fillId="0" borderId="0" xfId="15" applyFont="1" applyAlignment="1">
      <alignment horizontal="right"/>
    </xf>
    <xf numFmtId="1" fontId="54" fillId="0" borderId="0" xfId="15" applyNumberFormat="1" applyFont="1" applyAlignment="1">
      <alignment horizontal="right"/>
    </xf>
    <xf numFmtId="9" fontId="17" fillId="0" borderId="0" xfId="16" applyFont="1" applyFill="1" applyAlignment="1">
      <alignment horizontal="right"/>
    </xf>
    <xf numFmtId="4" fontId="17" fillId="0" borderId="0" xfId="13" applyNumberFormat="1" applyFont="1" applyAlignment="1">
      <alignment horizontal="right"/>
    </xf>
    <xf numFmtId="3" fontId="33" fillId="0" borderId="0" xfId="13" applyNumberFormat="1" applyFont="1" applyAlignment="1">
      <alignment horizontal="right"/>
    </xf>
    <xf numFmtId="0" fontId="40" fillId="0" borderId="0" xfId="14" applyFont="1"/>
    <xf numFmtId="0" fontId="55" fillId="0" borderId="0" xfId="13" applyFont="1"/>
    <xf numFmtId="0" fontId="46" fillId="0" borderId="0" xfId="14" applyFont="1"/>
    <xf numFmtId="0" fontId="52" fillId="0" borderId="0" xfId="4" applyFont="1"/>
    <xf numFmtId="0" fontId="52" fillId="0" borderId="0" xfId="3" applyFont="1"/>
    <xf numFmtId="0" fontId="47" fillId="0" borderId="3" xfId="0" applyFont="1" applyBorder="1" applyAlignment="1">
      <alignment vertical="center"/>
    </xf>
    <xf numFmtId="0" fontId="32" fillId="0" borderId="0" xfId="4" applyFont="1" applyAlignment="1">
      <alignment horizontal="right"/>
    </xf>
    <xf numFmtId="0" fontId="33" fillId="0" borderId="0" xfId="4" applyFont="1" applyAlignment="1">
      <alignment horizontal="right"/>
    </xf>
    <xf numFmtId="0" fontId="13" fillId="0" borderId="0" xfId="4" applyAlignment="1">
      <alignment horizontal="right"/>
    </xf>
    <xf numFmtId="3" fontId="29" fillId="0" borderId="0" xfId="4" applyNumberFormat="1" applyFont="1" applyAlignment="1">
      <alignment horizontal="right" vertical="center"/>
    </xf>
    <xf numFmtId="3" fontId="27" fillId="0" borderId="0" xfId="0" applyNumberFormat="1" applyFont="1" applyAlignment="1">
      <alignment horizontal="right" vertical="center" indent="1"/>
    </xf>
    <xf numFmtId="3" fontId="27" fillId="0" borderId="0" xfId="0" applyNumberFormat="1" applyFont="1" applyAlignment="1">
      <alignment horizontal="right" vertical="center" indent="2"/>
    </xf>
    <xf numFmtId="164" fontId="47" fillId="0" borderId="0" xfId="0" applyNumberFormat="1" applyFont="1" applyAlignment="1">
      <alignment horizontal="right" vertical="center" indent="1"/>
    </xf>
    <xf numFmtId="164" fontId="47" fillId="0" borderId="0" xfId="0" applyNumberFormat="1" applyFont="1" applyAlignment="1">
      <alignment horizontal="right" vertical="center" indent="2"/>
    </xf>
    <xf numFmtId="3" fontId="47" fillId="0" borderId="3" xfId="0" applyNumberFormat="1" applyFont="1" applyBorder="1" applyAlignment="1">
      <alignment horizontal="right" vertical="center" indent="1"/>
    </xf>
    <xf numFmtId="3" fontId="47" fillId="0" borderId="3" xfId="0" applyNumberFormat="1" applyFont="1" applyBorder="1" applyAlignment="1">
      <alignment horizontal="right" vertical="center" indent="2"/>
    </xf>
    <xf numFmtId="164" fontId="47" fillId="0" borderId="3" xfId="0" applyNumberFormat="1" applyFont="1" applyBorder="1" applyAlignment="1">
      <alignment horizontal="right" vertical="center" indent="1"/>
    </xf>
    <xf numFmtId="164" fontId="47" fillId="0" borderId="3" xfId="0" applyNumberFormat="1" applyFont="1" applyBorder="1" applyAlignment="1">
      <alignment horizontal="right" vertical="center" indent="2"/>
    </xf>
    <xf numFmtId="0" fontId="42" fillId="0" borderId="3" xfId="11" applyFont="1" applyBorder="1"/>
    <xf numFmtId="4" fontId="42" fillId="0" borderId="3" xfId="11" applyNumberFormat="1" applyFont="1" applyBorder="1" applyAlignment="1">
      <alignment horizontal="right"/>
    </xf>
    <xf numFmtId="3" fontId="0" fillId="0" borderId="0" xfId="11" applyNumberFormat="1" applyFont="1"/>
    <xf numFmtId="0" fontId="27" fillId="0" borderId="0" xfId="11" applyFont="1"/>
    <xf numFmtId="4" fontId="27" fillId="0" borderId="0" xfId="11" applyNumberFormat="1" applyFont="1" applyAlignment="1">
      <alignment horizontal="right"/>
    </xf>
    <xf numFmtId="0" fontId="27" fillId="0" borderId="0" xfId="11" applyFont="1" applyAlignment="1">
      <alignment horizontal="right"/>
    </xf>
    <xf numFmtId="0" fontId="58" fillId="4" borderId="0" xfId="0" applyFont="1" applyFill="1"/>
    <xf numFmtId="0" fontId="7" fillId="4" borderId="0" xfId="0" applyFont="1" applyFill="1"/>
    <xf numFmtId="0" fontId="28" fillId="6" borderId="0" xfId="0" applyFont="1" applyFill="1"/>
    <xf numFmtId="164" fontId="17" fillId="0" borderId="0" xfId="0" applyNumberFormat="1" applyFont="1"/>
    <xf numFmtId="0" fontId="36" fillId="5" borderId="0" xfId="0" applyFont="1" applyFill="1" applyAlignment="1">
      <alignment vertical="center" wrapText="1"/>
    </xf>
    <xf numFmtId="0" fontId="36" fillId="0" borderId="6" xfId="0" applyFont="1" applyBorder="1" applyAlignment="1">
      <alignment vertical="center" wrapText="1"/>
    </xf>
    <xf numFmtId="0" fontId="36" fillId="0" borderId="7" xfId="0" applyFont="1" applyBorder="1" applyAlignment="1">
      <alignment vertical="center" wrapText="1"/>
    </xf>
    <xf numFmtId="0" fontId="36" fillId="0" borderId="8" xfId="0" applyFont="1" applyBorder="1" applyAlignment="1">
      <alignment vertical="center" wrapText="1"/>
    </xf>
    <xf numFmtId="0" fontId="36" fillId="0" borderId="10" xfId="0" applyFont="1" applyBorder="1" applyAlignment="1">
      <alignment vertical="center" wrapText="1"/>
    </xf>
    <xf numFmtId="0" fontId="36" fillId="0" borderId="9" xfId="0" applyFont="1" applyBorder="1" applyAlignment="1">
      <alignment horizontal="justify" vertical="center" wrapText="1"/>
    </xf>
    <xf numFmtId="0" fontId="36" fillId="0" borderId="10" xfId="0" applyFont="1" applyBorder="1" applyAlignment="1">
      <alignment horizontal="justify" vertical="center" wrapText="1"/>
    </xf>
    <xf numFmtId="0" fontId="37" fillId="0" borderId="0" xfId="0" applyFont="1" applyAlignment="1">
      <alignment vertical="center" wrapText="1"/>
    </xf>
    <xf numFmtId="0" fontId="60" fillId="0" borderId="12" xfId="0" applyFont="1" applyBorder="1" applyAlignment="1">
      <alignment horizontal="justify" vertical="center"/>
    </xf>
    <xf numFmtId="0" fontId="36" fillId="0" borderId="13" xfId="0" applyFont="1" applyBorder="1" applyAlignment="1">
      <alignment vertical="center" wrapText="1"/>
    </xf>
    <xf numFmtId="0" fontId="37" fillId="0" borderId="14" xfId="0" applyFont="1" applyBorder="1" applyAlignment="1">
      <alignment vertical="center" wrapText="1"/>
    </xf>
    <xf numFmtId="0" fontId="36" fillId="0" borderId="12" xfId="0" applyFont="1" applyBorder="1" applyAlignment="1">
      <alignment vertical="center" wrapText="1"/>
    </xf>
    <xf numFmtId="0" fontId="36" fillId="0" borderId="11" xfId="0" applyFont="1" applyBorder="1" applyAlignment="1">
      <alignment horizontal="justify" vertical="center" wrapText="1"/>
    </xf>
    <xf numFmtId="0" fontId="36" fillId="0" borderId="16" xfId="0" applyFont="1" applyBorder="1" applyAlignment="1">
      <alignment horizontal="justify" vertical="center" wrapText="1"/>
    </xf>
    <xf numFmtId="0" fontId="37" fillId="0" borderId="15" xfId="0" applyFont="1" applyBorder="1" applyAlignment="1">
      <alignment vertical="center" wrapText="1"/>
    </xf>
    <xf numFmtId="0" fontId="17" fillId="0" borderId="14" xfId="0" applyFont="1" applyBorder="1" applyAlignment="1">
      <alignment vertical="center" wrapText="1"/>
    </xf>
    <xf numFmtId="0" fontId="36" fillId="0" borderId="17" xfId="0" applyFont="1" applyBorder="1" applyAlignment="1">
      <alignment vertical="center" wrapText="1"/>
    </xf>
    <xf numFmtId="0" fontId="17" fillId="0" borderId="15" xfId="0" applyFont="1" applyBorder="1" applyAlignment="1">
      <alignment vertical="center" wrapText="1"/>
    </xf>
    <xf numFmtId="0" fontId="42" fillId="0" borderId="14" xfId="0" applyFont="1" applyBorder="1" applyAlignment="1">
      <alignment vertical="center" wrapText="1"/>
    </xf>
    <xf numFmtId="0" fontId="36" fillId="5" borderId="14" xfId="0" applyFont="1" applyFill="1" applyBorder="1" applyAlignment="1">
      <alignment horizontal="justify" vertical="center" wrapText="1"/>
    </xf>
    <xf numFmtId="0" fontId="36" fillId="5" borderId="10" xfId="0" applyFont="1" applyFill="1" applyBorder="1" applyAlignment="1">
      <alignment vertical="center" wrapText="1"/>
    </xf>
    <xf numFmtId="0" fontId="36" fillId="5" borderId="14" xfId="0" applyFont="1" applyFill="1" applyBorder="1" applyAlignment="1">
      <alignment vertical="center" wrapText="1"/>
    </xf>
    <xf numFmtId="0" fontId="36" fillId="5" borderId="18" xfId="0" applyFont="1" applyFill="1" applyBorder="1" applyAlignment="1">
      <alignment vertical="center" wrapText="1"/>
    </xf>
    <xf numFmtId="0" fontId="36" fillId="5" borderId="19" xfId="0" applyFont="1" applyFill="1" applyBorder="1" applyAlignment="1">
      <alignment vertical="center" wrapText="1"/>
    </xf>
    <xf numFmtId="0" fontId="59" fillId="0" borderId="0" xfId="0" applyFont="1" applyAlignment="1">
      <alignment vertical="top" wrapText="1"/>
    </xf>
    <xf numFmtId="0" fontId="59" fillId="0" borderId="0" xfId="0" applyFont="1" applyAlignment="1">
      <alignment vertical="top"/>
    </xf>
    <xf numFmtId="0" fontId="38" fillId="0" borderId="0" xfId="0" applyFont="1" applyAlignment="1">
      <alignment vertical="center"/>
    </xf>
    <xf numFmtId="0" fontId="39" fillId="2" borderId="0" xfId="0" applyFont="1" applyFill="1" applyAlignment="1">
      <alignment horizontal="left" vertical="center" indent="1"/>
    </xf>
    <xf numFmtId="0" fontId="28" fillId="0" borderId="0" xfId="4" applyFont="1"/>
    <xf numFmtId="0" fontId="28" fillId="0" borderId="0" xfId="4" applyFont="1" applyAlignment="1">
      <alignment horizontal="center" vertical="center"/>
    </xf>
    <xf numFmtId="0" fontId="28" fillId="0" borderId="0" xfId="4" applyFont="1" applyAlignment="1">
      <alignment horizontal="center" vertical="center" wrapText="1"/>
    </xf>
    <xf numFmtId="165" fontId="32" fillId="0" borderId="0" xfId="4" applyNumberFormat="1" applyFont="1" applyAlignment="1">
      <alignment horizontal="center" vertical="center"/>
    </xf>
    <xf numFmtId="3" fontId="45" fillId="0" borderId="0" xfId="4" applyNumberFormat="1" applyFont="1" applyAlignment="1">
      <alignment vertical="center"/>
    </xf>
    <xf numFmtId="3" fontId="45" fillId="0" borderId="0" xfId="4" applyNumberFormat="1" applyFont="1" applyAlignment="1">
      <alignment horizontal="right" vertical="center"/>
    </xf>
    <xf numFmtId="165" fontId="42" fillId="0" borderId="20" xfId="4" applyNumberFormat="1" applyFont="1" applyBorder="1" applyAlignment="1">
      <alignment horizontal="center" vertical="center"/>
    </xf>
    <xf numFmtId="165" fontId="17" fillId="0" borderId="0" xfId="4" applyNumberFormat="1" applyFont="1" applyAlignment="1">
      <alignment horizontal="center"/>
    </xf>
    <xf numFmtId="0" fontId="63" fillId="0" borderId="0" xfId="2" applyFont="1" applyAlignment="1">
      <alignment horizontal="right" vertical="center"/>
    </xf>
    <xf numFmtId="164" fontId="17" fillId="0" borderId="0" xfId="2" applyNumberFormat="1" applyFont="1" applyAlignment="1">
      <alignment horizontal="center"/>
    </xf>
    <xf numFmtId="0" fontId="38" fillId="0" borderId="0" xfId="1" applyFont="1" applyAlignment="1">
      <alignment vertical="center"/>
    </xf>
    <xf numFmtId="0" fontId="64" fillId="0" borderId="0" xfId="4" applyFont="1"/>
    <xf numFmtId="0" fontId="17" fillId="7" borderId="21" xfId="4" applyFont="1" applyFill="1" applyBorder="1" applyAlignment="1">
      <alignment vertical="center"/>
    </xf>
    <xf numFmtId="0" fontId="50" fillId="8" borderId="21" xfId="4" applyFont="1" applyFill="1" applyBorder="1"/>
    <xf numFmtId="0" fontId="50" fillId="9" borderId="21" xfId="4" applyFont="1" applyFill="1" applyBorder="1" applyAlignment="1">
      <alignment vertical="center"/>
    </xf>
    <xf numFmtId="0" fontId="28" fillId="2" borderId="22" xfId="4" applyFont="1" applyFill="1" applyBorder="1" applyAlignment="1">
      <alignment vertical="center"/>
    </xf>
    <xf numFmtId="0" fontId="65" fillId="0" borderId="0" xfId="1" applyFont="1"/>
    <xf numFmtId="0" fontId="27" fillId="0" borderId="1" xfId="2" applyFont="1" applyBorder="1"/>
    <xf numFmtId="164" fontId="17" fillId="0" borderId="1" xfId="2" applyNumberFormat="1" applyFont="1" applyBorder="1" applyAlignment="1">
      <alignment horizontal="center" vertical="center"/>
    </xf>
    <xf numFmtId="49" fontId="36" fillId="0" borderId="1" xfId="0" applyNumberFormat="1" applyFont="1" applyBorder="1" applyAlignment="1">
      <alignment horizontal="center" vertical="center" wrapText="1"/>
    </xf>
    <xf numFmtId="0" fontId="43" fillId="0" borderId="1" xfId="0" applyFont="1" applyBorder="1" applyAlignment="1">
      <alignment horizontal="center" vertical="center" wrapText="1"/>
    </xf>
    <xf numFmtId="3" fontId="64" fillId="0" borderId="0" xfId="4" applyNumberFormat="1" applyFont="1" applyAlignment="1">
      <alignment horizontal="right"/>
    </xf>
    <xf numFmtId="0" fontId="27" fillId="0" borderId="1" xfId="4" applyFont="1" applyBorder="1" applyAlignment="1">
      <alignment horizontal="left" vertical="center" indent="1"/>
    </xf>
    <xf numFmtId="0" fontId="17" fillId="0" borderId="1" xfId="4" applyFont="1" applyBorder="1" applyAlignment="1">
      <alignment horizontal="left" vertical="center" indent="1"/>
    </xf>
    <xf numFmtId="165" fontId="17" fillId="0" borderId="1" xfId="4" applyNumberFormat="1" applyFont="1" applyBorder="1" applyAlignment="1">
      <alignment horizontal="center" vertical="center"/>
    </xf>
    <xf numFmtId="0" fontId="56" fillId="0" borderId="0" xfId="25" applyFont="1"/>
    <xf numFmtId="0" fontId="67" fillId="2" borderId="0" xfId="25" applyFont="1" applyFill="1"/>
    <xf numFmtId="0" fontId="67" fillId="2" borderId="0" xfId="25" applyFont="1" applyFill="1" applyAlignment="1">
      <alignment horizontal="center" vertical="center" wrapText="1"/>
    </xf>
    <xf numFmtId="0" fontId="68" fillId="0" borderId="0" xfId="25" applyFont="1" applyAlignment="1">
      <alignment horizontal="right"/>
    </xf>
    <xf numFmtId="2" fontId="56" fillId="0" borderId="0" xfId="25" applyNumberFormat="1" applyFont="1"/>
    <xf numFmtId="0" fontId="56" fillId="0" borderId="0" xfId="25" applyFont="1" applyAlignment="1">
      <alignment horizontal="right"/>
    </xf>
    <xf numFmtId="0" fontId="17" fillId="0" borderId="1" xfId="0" applyFont="1" applyBorder="1"/>
    <xf numFmtId="0" fontId="70" fillId="0" borderId="0" xfId="2" applyFont="1" applyAlignment="1">
      <alignment vertical="center" wrapText="1"/>
    </xf>
    <xf numFmtId="0" fontId="17" fillId="5" borderId="14" xfId="0" applyFont="1" applyFill="1" applyBorder="1"/>
    <xf numFmtId="0" fontId="36" fillId="0" borderId="23" xfId="0" applyFont="1" applyBorder="1" applyAlignment="1">
      <alignment vertical="center" wrapText="1"/>
    </xf>
    <xf numFmtId="0" fontId="36" fillId="0" borderId="24" xfId="0" applyFont="1" applyBorder="1" applyAlignment="1">
      <alignment horizontal="justify" vertical="center" wrapText="1"/>
    </xf>
    <xf numFmtId="0" fontId="71" fillId="0" borderId="5" xfId="0" applyFont="1" applyBorder="1"/>
    <xf numFmtId="0" fontId="31" fillId="0" borderId="0" xfId="11" applyFont="1" applyAlignment="1">
      <alignment vertical="center"/>
    </xf>
    <xf numFmtId="0" fontId="72" fillId="0" borderId="0" xfId="0" applyFont="1" applyAlignment="1">
      <alignment horizontal="right"/>
    </xf>
    <xf numFmtId="0" fontId="73" fillId="2" borderId="0" xfId="11" applyFont="1" applyFill="1" applyAlignment="1">
      <alignment vertical="center" wrapText="1"/>
    </xf>
    <xf numFmtId="165" fontId="73" fillId="2" borderId="0" xfId="12" applyNumberFormat="1" applyFont="1" applyFill="1" applyBorder="1" applyAlignment="1">
      <alignment horizontal="right" vertical="center" wrapText="1"/>
    </xf>
    <xf numFmtId="3" fontId="73" fillId="2" borderId="0" xfId="11" applyNumberFormat="1" applyFont="1" applyFill="1" applyAlignment="1">
      <alignment horizontal="right" vertical="center" wrapText="1"/>
    </xf>
    <xf numFmtId="165" fontId="18" fillId="0" borderId="0" xfId="11" applyNumberFormat="1" applyFont="1"/>
    <xf numFmtId="165" fontId="72" fillId="0" borderId="0" xfId="11" applyNumberFormat="1" applyFont="1" applyAlignment="1">
      <alignment horizontal="right"/>
    </xf>
    <xf numFmtId="0" fontId="66" fillId="0" borderId="0" xfId="0" applyFont="1"/>
    <xf numFmtId="0" fontId="66" fillId="0" borderId="25" xfId="0" applyFont="1" applyBorder="1"/>
    <xf numFmtId="0" fontId="6" fillId="0" borderId="0" xfId="31"/>
    <xf numFmtId="0" fontId="75" fillId="0" borderId="0" xfId="0" applyFont="1"/>
    <xf numFmtId="0" fontId="76" fillId="0" borderId="0" xfId="31" applyFont="1" applyAlignment="1">
      <alignment horizontal="left" vertical="center"/>
    </xf>
    <xf numFmtId="0" fontId="76" fillId="0" borderId="0" xfId="31" applyFont="1" applyAlignment="1">
      <alignment horizontal="center" vertical="center"/>
    </xf>
    <xf numFmtId="0" fontId="76" fillId="0" borderId="1" xfId="31" applyFont="1" applyBorder="1" applyAlignment="1">
      <alignment horizontal="left" vertical="center"/>
    </xf>
    <xf numFmtId="0" fontId="76" fillId="0" borderId="1" xfId="31" applyFont="1" applyBorder="1" applyAlignment="1">
      <alignment horizontal="center" vertical="center"/>
    </xf>
    <xf numFmtId="0" fontId="0" fillId="4" borderId="0" xfId="0" applyFill="1"/>
    <xf numFmtId="0" fontId="25" fillId="4" borderId="0" xfId="0" applyFont="1" applyFill="1"/>
    <xf numFmtId="0" fontId="26" fillId="4" borderId="0" xfId="0" applyFont="1" applyFill="1"/>
    <xf numFmtId="165" fontId="17" fillId="0" borderId="1" xfId="1" applyNumberFormat="1" applyFont="1" applyBorder="1" applyAlignment="1">
      <alignment horizontal="center" vertical="center"/>
    </xf>
    <xf numFmtId="0" fontId="50" fillId="0" borderId="0" xfId="1" applyFont="1" applyAlignment="1">
      <alignment horizontal="center"/>
    </xf>
    <xf numFmtId="0" fontId="13" fillId="0" borderId="0" xfId="1" applyAlignment="1">
      <alignment horizontal="center"/>
    </xf>
    <xf numFmtId="0" fontId="17" fillId="0" borderId="0" xfId="1" applyFont="1" applyAlignment="1">
      <alignment horizontal="center"/>
    </xf>
    <xf numFmtId="0" fontId="17" fillId="0" borderId="1" xfId="1" applyFont="1" applyBorder="1" applyAlignment="1">
      <alignment horizontal="center"/>
    </xf>
    <xf numFmtId="0" fontId="20" fillId="0" borderId="0" xfId="17"/>
    <xf numFmtId="0" fontId="77" fillId="0" borderId="0" xfId="0" applyFont="1"/>
    <xf numFmtId="0" fontId="77" fillId="0" borderId="0" xfId="0" applyFont="1" applyAlignment="1">
      <alignment vertical="center"/>
    </xf>
    <xf numFmtId="0" fontId="28" fillId="2" borderId="0" xfId="2" applyFont="1" applyFill="1" applyAlignment="1">
      <alignment horizontal="center"/>
    </xf>
    <xf numFmtId="0" fontId="36" fillId="0" borderId="26" xfId="0" applyFont="1" applyBorder="1" applyAlignment="1">
      <alignment vertical="center" wrapText="1"/>
    </xf>
    <xf numFmtId="0" fontId="0" fillId="0" borderId="5" xfId="0" applyBorder="1"/>
    <xf numFmtId="0" fontId="36" fillId="0" borderId="27" xfId="0" applyFont="1" applyBorder="1" applyAlignment="1">
      <alignment horizontal="justify" vertical="center" wrapText="1"/>
    </xf>
    <xf numFmtId="0" fontId="0" fillId="0" borderId="5" xfId="0" applyBorder="1" applyAlignment="1">
      <alignment wrapText="1"/>
    </xf>
    <xf numFmtId="0" fontId="36" fillId="5" borderId="28" xfId="0" applyFont="1" applyFill="1" applyBorder="1" applyAlignment="1">
      <alignment vertical="center" wrapText="1"/>
    </xf>
    <xf numFmtId="0" fontId="81" fillId="0" borderId="0" xfId="0" applyFont="1" applyAlignment="1">
      <alignment horizontal="center" vertical="center"/>
    </xf>
    <xf numFmtId="0" fontId="81" fillId="0" borderId="0" xfId="0" applyFont="1" applyAlignment="1">
      <alignment horizontal="justify" vertical="center" wrapText="1"/>
    </xf>
    <xf numFmtId="0" fontId="82" fillId="0" borderId="0" xfId="0" applyFont="1" applyAlignment="1">
      <alignment horizontal="center" vertical="center"/>
    </xf>
    <xf numFmtId="0" fontId="83" fillId="10" borderId="29" xfId="38" applyFont="1" applyFill="1" applyBorder="1" applyAlignment="1">
      <alignment horizontal="left" vertical="center"/>
    </xf>
    <xf numFmtId="0" fontId="83" fillId="10" borderId="29" xfId="38" applyFont="1" applyFill="1" applyBorder="1" applyAlignment="1">
      <alignment horizontal="center" vertical="center" wrapText="1"/>
    </xf>
    <xf numFmtId="0" fontId="0" fillId="0" borderId="0" xfId="39" applyFont="1"/>
    <xf numFmtId="0" fontId="2" fillId="0" borderId="0" xfId="38" applyAlignment="1">
      <alignment horizontal="left"/>
    </xf>
    <xf numFmtId="164" fontId="2" fillId="0" borderId="0" xfId="38" applyNumberFormat="1" applyAlignment="1">
      <alignment horizontal="center"/>
    </xf>
    <xf numFmtId="0" fontId="2" fillId="0" borderId="0" xfId="38"/>
    <xf numFmtId="1" fontId="62" fillId="0" borderId="0" xfId="38" applyNumberFormat="1" applyFont="1" applyAlignment="1">
      <alignment horizontal="center"/>
    </xf>
    <xf numFmtId="165" fontId="52" fillId="0" borderId="0" xfId="38" applyNumberFormat="1" applyFont="1" applyAlignment="1">
      <alignment horizontal="center"/>
    </xf>
    <xf numFmtId="165" fontId="2" fillId="0" borderId="0" xfId="38" applyNumberFormat="1" applyAlignment="1">
      <alignment horizontal="center"/>
    </xf>
    <xf numFmtId="165" fontId="78" fillId="0" borderId="0" xfId="38" applyNumberFormat="1" applyFont="1" applyAlignment="1">
      <alignment horizontal="center"/>
    </xf>
    <xf numFmtId="0" fontId="52" fillId="0" borderId="0" xfId="38" applyFont="1" applyAlignment="1">
      <alignment horizontal="left"/>
    </xf>
    <xf numFmtId="0" fontId="83" fillId="0" borderId="0" xfId="38" applyFont="1" applyAlignment="1">
      <alignment horizontal="center" vertical="center"/>
    </xf>
    <xf numFmtId="0" fontId="83" fillId="0" borderId="0" xfId="38" applyFont="1" applyAlignment="1">
      <alignment horizontal="center" vertical="center" wrapText="1"/>
    </xf>
    <xf numFmtId="0" fontId="79" fillId="0" borderId="0" xfId="38" applyFont="1" applyAlignment="1">
      <alignment horizontal="left"/>
    </xf>
    <xf numFmtId="3" fontId="27" fillId="0" borderId="0" xfId="6" applyNumberFormat="1" applyFont="1"/>
    <xf numFmtId="0" fontId="32" fillId="0" borderId="0" xfId="30" applyFont="1"/>
    <xf numFmtId="0" fontId="87" fillId="0" borderId="0" xfId="25" applyFont="1" applyAlignment="1">
      <alignment horizontal="center" vertical="center" wrapText="1"/>
    </xf>
    <xf numFmtId="0" fontId="66" fillId="0" borderId="0" xfId="40" applyFont="1" applyAlignment="1">
      <alignment horizontal="right"/>
    </xf>
    <xf numFmtId="0" fontId="88" fillId="0" borderId="0" xfId="30" applyFont="1"/>
    <xf numFmtId="49" fontId="66" fillId="0" borderId="0" xfId="40" applyNumberFormat="1" applyFont="1" applyAlignment="1">
      <alignment horizontal="right"/>
    </xf>
    <xf numFmtId="0" fontId="89" fillId="0" borderId="0" xfId="25" applyFont="1"/>
    <xf numFmtId="2" fontId="89" fillId="0" borderId="0" xfId="25" applyNumberFormat="1" applyFont="1"/>
    <xf numFmtId="3" fontId="69" fillId="0" borderId="0" xfId="40" applyNumberFormat="1" applyFont="1"/>
    <xf numFmtId="164" fontId="56" fillId="0" borderId="0" xfId="25" applyNumberFormat="1" applyFont="1"/>
    <xf numFmtId="0" fontId="56" fillId="0" borderId="0" xfId="41" applyFont="1"/>
    <xf numFmtId="164" fontId="91" fillId="0" borderId="0" xfId="40" applyNumberFormat="1" applyFont="1"/>
    <xf numFmtId="164" fontId="92" fillId="0" borderId="0" xfId="40" applyNumberFormat="1" applyFont="1"/>
    <xf numFmtId="0" fontId="90" fillId="0" borderId="0" xfId="25" applyFont="1" applyAlignment="1">
      <alignment horizontal="right"/>
    </xf>
    <xf numFmtId="0" fontId="67" fillId="0" borderId="0" xfId="25" applyFont="1" applyAlignment="1">
      <alignment horizontal="right"/>
    </xf>
    <xf numFmtId="0" fontId="58" fillId="0" borderId="0" xfId="25" applyFont="1" applyAlignment="1">
      <alignment horizontal="center" vertical="center" wrapText="1"/>
    </xf>
    <xf numFmtId="49" fontId="66" fillId="0" borderId="1" xfId="40" applyNumberFormat="1" applyFont="1" applyBorder="1" applyAlignment="1">
      <alignment horizontal="right"/>
    </xf>
    <xf numFmtId="164" fontId="69" fillId="0" borderId="1" xfId="40" applyNumberFormat="1" applyFont="1" applyBorder="1"/>
    <xf numFmtId="0" fontId="73" fillId="2" borderId="0" xfId="11" applyFont="1" applyFill="1" applyAlignment="1">
      <alignment horizontal="right" vertical="center" wrapText="1"/>
    </xf>
    <xf numFmtId="165" fontId="13" fillId="0" borderId="4" xfId="11" applyNumberFormat="1" applyBorder="1" applyAlignment="1">
      <alignment horizontal="right" vertical="center" wrapText="1"/>
    </xf>
    <xf numFmtId="3" fontId="13" fillId="0" borderId="4" xfId="11" applyNumberFormat="1" applyBorder="1" applyAlignment="1">
      <alignment horizontal="right" vertical="center" wrapText="1"/>
    </xf>
    <xf numFmtId="4" fontId="13" fillId="0" borderId="4" xfId="11" applyNumberFormat="1" applyBorder="1" applyAlignment="1">
      <alignment horizontal="right" vertical="center" wrapText="1"/>
    </xf>
    <xf numFmtId="165" fontId="13" fillId="3" borderId="4" xfId="11" applyNumberFormat="1" applyFill="1" applyBorder="1" applyAlignment="1">
      <alignment horizontal="right" vertical="center" wrapText="1"/>
    </xf>
    <xf numFmtId="3" fontId="13" fillId="3" borderId="4" xfId="11" applyNumberFormat="1" applyFill="1" applyBorder="1" applyAlignment="1">
      <alignment horizontal="right" vertical="center" wrapText="1"/>
    </xf>
    <xf numFmtId="4" fontId="13" fillId="3" borderId="4" xfId="11" applyNumberFormat="1" applyFill="1" applyBorder="1" applyAlignment="1">
      <alignment horizontal="right" vertical="center" wrapText="1"/>
    </xf>
    <xf numFmtId="0" fontId="67" fillId="10" borderId="0" xfId="0" applyFont="1" applyFill="1" applyAlignment="1">
      <alignment vertical="center"/>
    </xf>
    <xf numFmtId="0" fontId="36" fillId="0" borderId="0" xfId="0" applyFont="1" applyAlignment="1">
      <alignment horizontal="justify" vertical="center"/>
    </xf>
    <xf numFmtId="0" fontId="29" fillId="0" borderId="0" xfId="0" applyFont="1" applyAlignment="1">
      <alignment horizontal="right" vertical="center" wrapText="1"/>
    </xf>
    <xf numFmtId="0" fontId="36" fillId="0" borderId="0" xfId="0" applyFont="1" applyAlignment="1">
      <alignment horizontal="left" vertical="center" wrapText="1"/>
    </xf>
    <xf numFmtId="0" fontId="36" fillId="0" borderId="0" xfId="0" applyFont="1" applyAlignment="1">
      <alignment horizontal="center" vertical="center"/>
    </xf>
    <xf numFmtId="14" fontId="36" fillId="0" borderId="0" xfId="0" applyNumberFormat="1" applyFont="1" applyAlignment="1">
      <alignment horizontal="center" vertical="center"/>
    </xf>
    <xf numFmtId="14" fontId="35" fillId="0" borderId="0" xfId="0" applyNumberFormat="1" applyFont="1" applyAlignment="1">
      <alignment horizontal="center" vertical="center"/>
    </xf>
    <xf numFmtId="14" fontId="35" fillId="0" borderId="0" xfId="0" applyNumberFormat="1" applyFont="1" applyAlignment="1">
      <alignment horizontal="center" vertical="center" wrapText="1"/>
    </xf>
    <xf numFmtId="14" fontId="36" fillId="0" borderId="2" xfId="0" applyNumberFormat="1" applyFont="1" applyBorder="1" applyAlignment="1">
      <alignment horizontal="center" vertical="center"/>
    </xf>
    <xf numFmtId="14" fontId="35" fillId="0" borderId="1" xfId="0" applyNumberFormat="1" applyFont="1" applyBorder="1" applyAlignment="1">
      <alignment horizontal="center" vertical="center" wrapText="1"/>
    </xf>
    <xf numFmtId="14" fontId="27" fillId="0" borderId="1" xfId="0" applyNumberFormat="1" applyFont="1" applyBorder="1" applyAlignment="1">
      <alignment horizontal="center" vertical="center"/>
    </xf>
    <xf numFmtId="0" fontId="93" fillId="2" borderId="0" xfId="0" applyFont="1" applyFill="1" applyAlignment="1">
      <alignment horizontal="center" vertical="center"/>
    </xf>
    <xf numFmtId="0" fontId="39" fillId="6" borderId="0" xfId="0" applyFont="1" applyFill="1" applyAlignment="1">
      <alignment horizontal="center" vertical="center" wrapText="1"/>
    </xf>
    <xf numFmtId="0" fontId="39" fillId="6" borderId="0" xfId="0" applyFont="1" applyFill="1" applyAlignment="1">
      <alignment horizontal="center" vertical="center"/>
    </xf>
    <xf numFmtId="0" fontId="32" fillId="0" borderId="0" xfId="6" applyFont="1" applyAlignment="1">
      <alignment horizontal="left"/>
    </xf>
    <xf numFmtId="0" fontId="38" fillId="4" borderId="0" xfId="4" applyFont="1" applyFill="1"/>
    <xf numFmtId="0" fontId="32" fillId="4" borderId="0" xfId="4" applyFont="1" applyFill="1"/>
    <xf numFmtId="0" fontId="32" fillId="4" borderId="0" xfId="4" applyFont="1" applyFill="1" applyAlignment="1">
      <alignment horizontal="left"/>
    </xf>
    <xf numFmtId="0" fontId="28" fillId="4" borderId="0" xfId="4" applyFont="1" applyFill="1"/>
    <xf numFmtId="0" fontId="28" fillId="4" borderId="0" xfId="4" applyFont="1" applyFill="1" applyAlignment="1">
      <alignment horizontal="center" vertical="center"/>
    </xf>
    <xf numFmtId="0" fontId="42" fillId="4" borderId="0" xfId="4" applyFont="1" applyFill="1" applyAlignment="1">
      <alignment vertical="center"/>
    </xf>
    <xf numFmtId="165" fontId="42" fillId="4" borderId="0" xfId="4" applyNumberFormat="1" applyFont="1" applyFill="1" applyAlignment="1">
      <alignment horizontal="center" vertical="center"/>
    </xf>
    <xf numFmtId="0" fontId="17" fillId="4" borderId="0" xfId="4" applyFont="1" applyFill="1" applyAlignment="1">
      <alignment horizontal="left" vertical="center" indent="1"/>
    </xf>
    <xf numFmtId="165" fontId="17" fillId="4" borderId="0" xfId="4" applyNumberFormat="1" applyFont="1" applyFill="1" applyAlignment="1">
      <alignment horizontal="center" vertical="center"/>
    </xf>
    <xf numFmtId="0" fontId="26" fillId="4" borderId="1" xfId="4" applyFont="1" applyFill="1" applyBorder="1" applyAlignment="1">
      <alignment horizontal="left" vertical="center" indent="1"/>
    </xf>
    <xf numFmtId="165" fontId="26" fillId="4" borderId="1" xfId="4" applyNumberFormat="1" applyFont="1" applyFill="1" applyBorder="1" applyAlignment="1">
      <alignment horizontal="center" vertical="center"/>
    </xf>
    <xf numFmtId="0" fontId="29" fillId="4" borderId="0" xfId="4" applyFont="1" applyFill="1"/>
    <xf numFmtId="0" fontId="0" fillId="4" borderId="0" xfId="4" applyFont="1" applyFill="1" applyAlignment="1">
      <alignment horizontal="right"/>
    </xf>
    <xf numFmtId="0" fontId="0" fillId="4" borderId="0" xfId="4" applyFont="1" applyFill="1"/>
    <xf numFmtId="3" fontId="29" fillId="4" borderId="0" xfId="4" applyNumberFormat="1" applyFont="1" applyFill="1" applyAlignment="1">
      <alignment horizontal="right" vertical="center"/>
    </xf>
    <xf numFmtId="0" fontId="33" fillId="4" borderId="0" xfId="4" applyFont="1" applyFill="1"/>
    <xf numFmtId="0" fontId="13" fillId="4" borderId="0" xfId="4" applyFill="1"/>
    <xf numFmtId="0" fontId="26" fillId="4" borderId="0" xfId="4" applyFont="1" applyFill="1" applyAlignment="1">
      <alignment horizontal="left" vertical="center" indent="1"/>
    </xf>
    <xf numFmtId="165" fontId="26" fillId="4" borderId="0" xfId="4" applyNumberFormat="1" applyFont="1" applyFill="1" applyAlignment="1">
      <alignment horizontal="center" vertical="center"/>
    </xf>
    <xf numFmtId="0" fontId="94" fillId="0" borderId="0" xfId="0" applyFont="1" applyAlignment="1">
      <alignment vertical="center" wrapText="1"/>
    </xf>
    <xf numFmtId="0" fontId="97" fillId="2" borderId="0" xfId="4" applyFont="1" applyFill="1"/>
    <xf numFmtId="0" fontId="97" fillId="2" borderId="0" xfId="4" applyFont="1" applyFill="1" applyAlignment="1">
      <alignment horizontal="center" vertical="center"/>
    </xf>
    <xf numFmtId="0" fontId="29" fillId="0" borderId="0" xfId="0" applyFont="1" applyAlignment="1">
      <alignment horizontal="left" vertical="center"/>
    </xf>
    <xf numFmtId="0" fontId="39" fillId="0" borderId="0" xfId="0" applyFont="1" applyAlignment="1">
      <alignment horizontal="center" vertical="center"/>
    </xf>
    <xf numFmtId="0" fontId="94" fillId="0" borderId="0" xfId="0" applyFont="1" applyAlignment="1">
      <alignment vertical="center"/>
    </xf>
    <xf numFmtId="0" fontId="100" fillId="0" borderId="0" xfId="0" applyFont="1" applyAlignment="1">
      <alignment horizontal="center" vertical="center" wrapText="1"/>
    </xf>
    <xf numFmtId="0" fontId="36" fillId="0" borderId="30" xfId="0" applyFont="1" applyBorder="1" applyAlignment="1">
      <alignment horizontal="justify" vertical="center" wrapText="1"/>
    </xf>
    <xf numFmtId="0" fontId="47" fillId="0" borderId="0" xfId="0" applyFont="1" applyAlignment="1">
      <alignment horizontal="center" vertical="center" wrapText="1"/>
    </xf>
    <xf numFmtId="0" fontId="36" fillId="0" borderId="5" xfId="0" applyFont="1" applyBorder="1" applyAlignment="1">
      <alignment horizontal="center" vertical="center"/>
    </xf>
    <xf numFmtId="0" fontId="36" fillId="0" borderId="5" xfId="0" applyFont="1" applyBorder="1" applyAlignment="1">
      <alignment horizontal="justify" vertical="center" wrapText="1"/>
    </xf>
    <xf numFmtId="0" fontId="43" fillId="0" borderId="5" xfId="0" applyFont="1" applyBorder="1" applyAlignment="1">
      <alignment horizontal="center" vertical="center"/>
    </xf>
    <xf numFmtId="0" fontId="37" fillId="0" borderId="0" xfId="0" applyFont="1" applyAlignment="1">
      <alignment horizontal="center" vertical="center"/>
    </xf>
    <xf numFmtId="0" fontId="36" fillId="0" borderId="30" xfId="0" applyFont="1" applyBorder="1" applyAlignment="1">
      <alignment horizontal="center" vertical="center"/>
    </xf>
    <xf numFmtId="0" fontId="43" fillId="0" borderId="0" xfId="0" applyFont="1" applyAlignment="1">
      <alignment horizontal="center" vertical="center"/>
    </xf>
    <xf numFmtId="0" fontId="36" fillId="0" borderId="0" xfId="0" applyFont="1" applyAlignment="1">
      <alignment horizontal="left" vertical="center"/>
    </xf>
    <xf numFmtId="0" fontId="36" fillId="0" borderId="30" xfId="0" applyFont="1" applyBorder="1" applyAlignment="1">
      <alignment horizontal="left" vertical="center"/>
    </xf>
    <xf numFmtId="0" fontId="95" fillId="0" borderId="30" xfId="0" applyFont="1" applyBorder="1" applyAlignment="1">
      <alignment horizontal="center" vertical="center"/>
    </xf>
    <xf numFmtId="0" fontId="32" fillId="0" borderId="0" xfId="0" applyFont="1" applyAlignment="1">
      <alignment horizontal="left" vertical="center"/>
    </xf>
    <xf numFmtId="0" fontId="27" fillId="0" borderId="0" xfId="0" applyFont="1" applyAlignment="1">
      <alignment horizontal="justify" vertical="center" wrapText="1"/>
    </xf>
    <xf numFmtId="49" fontId="36" fillId="0" borderId="0" xfId="0" applyNumberFormat="1" applyFont="1" applyAlignment="1">
      <alignment horizontal="center" vertical="center"/>
    </xf>
    <xf numFmtId="49" fontId="39" fillId="2" borderId="0" xfId="0" applyNumberFormat="1" applyFont="1" applyFill="1" applyAlignment="1">
      <alignment horizontal="center" vertical="center"/>
    </xf>
    <xf numFmtId="49" fontId="94" fillId="0" borderId="0" xfId="0" applyNumberFormat="1" applyFont="1" applyAlignment="1">
      <alignment vertical="center"/>
    </xf>
    <xf numFmtId="49" fontId="27" fillId="0" borderId="0" xfId="0" applyNumberFormat="1" applyFont="1" applyAlignment="1">
      <alignment horizontal="center" vertical="center"/>
    </xf>
    <xf numFmtId="49" fontId="96" fillId="0" borderId="0" xfId="0" applyNumberFormat="1" applyFont="1" applyAlignment="1">
      <alignment horizontal="center" vertical="center"/>
    </xf>
    <xf numFmtId="49" fontId="27" fillId="0" borderId="5" xfId="0" applyNumberFormat="1" applyFont="1" applyBorder="1" applyAlignment="1">
      <alignment horizontal="center" vertical="center"/>
    </xf>
    <xf numFmtId="49" fontId="0" fillId="0" borderId="0" xfId="0" applyNumberFormat="1"/>
    <xf numFmtId="0" fontId="94" fillId="0" borderId="30" xfId="0" applyFont="1" applyBorder="1" applyAlignment="1">
      <alignment vertical="center" wrapText="1"/>
    </xf>
    <xf numFmtId="0" fontId="39" fillId="0" borderId="0" xfId="0" applyFont="1" applyAlignment="1">
      <alignment horizontal="left" vertical="center"/>
    </xf>
    <xf numFmtId="0" fontId="67" fillId="10" borderId="0" xfId="0" applyFont="1" applyFill="1" applyAlignment="1">
      <alignment horizontal="right" vertical="center" wrapText="1"/>
    </xf>
    <xf numFmtId="3" fontId="66" fillId="0" borderId="0" xfId="0" applyNumberFormat="1" applyFont="1"/>
    <xf numFmtId="3" fontId="66" fillId="0" borderId="25" xfId="0" applyNumberFormat="1" applyFont="1" applyBorder="1"/>
    <xf numFmtId="3" fontId="13" fillId="0" borderId="4" xfId="11" applyNumberFormat="1" applyBorder="1" applyAlignment="1">
      <alignment vertical="center" wrapText="1"/>
    </xf>
    <xf numFmtId="3" fontId="13" fillId="3" borderId="4" xfId="11" applyNumberFormat="1" applyFill="1" applyBorder="1" applyAlignment="1">
      <alignment vertical="center" wrapText="1"/>
    </xf>
    <xf numFmtId="0" fontId="70" fillId="0" borderId="1" xfId="4" applyFont="1" applyBorder="1" applyAlignment="1">
      <alignment vertical="center"/>
    </xf>
    <xf numFmtId="0" fontId="17" fillId="4" borderId="1" xfId="4" applyFont="1" applyFill="1" applyBorder="1" applyAlignment="1">
      <alignment horizontal="left" vertical="center" indent="1"/>
    </xf>
    <xf numFmtId="165" fontId="17" fillId="4" borderId="1" xfId="4" applyNumberFormat="1" applyFont="1" applyFill="1" applyBorder="1" applyAlignment="1">
      <alignment horizontal="center" vertical="center"/>
    </xf>
    <xf numFmtId="14" fontId="36" fillId="0" borderId="0" xfId="0" applyNumberFormat="1" applyFont="1" applyAlignment="1">
      <alignment horizontal="center" vertical="center" wrapText="1"/>
    </xf>
    <xf numFmtId="14" fontId="36" fillId="0" borderId="2" xfId="0" applyNumberFormat="1" applyFont="1" applyBorder="1" applyAlignment="1">
      <alignment horizontal="center" vertical="center" wrapText="1"/>
    </xf>
    <xf numFmtId="0" fontId="36" fillId="0" borderId="2" xfId="0" applyFont="1" applyBorder="1" applyAlignment="1">
      <alignment horizontal="center" vertical="center"/>
    </xf>
    <xf numFmtId="0" fontId="20" fillId="0" borderId="0" xfId="17" applyAlignment="1">
      <alignment vertical="center"/>
    </xf>
    <xf numFmtId="0" fontId="20" fillId="0" borderId="0" xfId="17" applyFill="1" applyAlignment="1">
      <alignment vertical="center"/>
    </xf>
    <xf numFmtId="0" fontId="32" fillId="0" borderId="0" xfId="0" applyFont="1" applyAlignment="1">
      <alignment horizontal="justify" vertical="center" wrapText="1"/>
    </xf>
    <xf numFmtId="14" fontId="101" fillId="0" borderId="1" xfId="0" applyNumberFormat="1" applyFont="1" applyBorder="1" applyAlignment="1">
      <alignment horizontal="center" vertical="center"/>
    </xf>
    <xf numFmtId="3" fontId="0" fillId="0" borderId="0" xfId="0" applyNumberFormat="1"/>
    <xf numFmtId="3" fontId="17" fillId="0" borderId="0" xfId="0" applyNumberFormat="1" applyFont="1"/>
    <xf numFmtId="0" fontId="28" fillId="6" borderId="0" xfId="0" applyFont="1" applyFill="1" applyAlignment="1">
      <alignment horizontal="left" vertical="center"/>
    </xf>
    <xf numFmtId="0" fontId="28" fillId="6" borderId="0" xfId="0" applyFont="1" applyFill="1" applyAlignment="1">
      <alignment horizontal="center" vertical="center" wrapText="1"/>
    </xf>
    <xf numFmtId="3" fontId="28" fillId="6" borderId="0" xfId="0" applyNumberFormat="1" applyFont="1" applyFill="1" applyAlignment="1">
      <alignment horizontal="center" vertical="center" wrapText="1"/>
    </xf>
    <xf numFmtId="0" fontId="17" fillId="0" borderId="25" xfId="0" applyFont="1" applyBorder="1"/>
    <xf numFmtId="3" fontId="17" fillId="0" borderId="25" xfId="0" applyNumberFormat="1" applyFont="1" applyBorder="1"/>
    <xf numFmtId="0" fontId="104" fillId="0" borderId="0" xfId="0" applyFont="1"/>
    <xf numFmtId="0" fontId="105" fillId="0" borderId="0" xfId="0" applyFont="1"/>
    <xf numFmtId="3" fontId="103" fillId="0" borderId="0" xfId="0" applyNumberFormat="1" applyFont="1"/>
    <xf numFmtId="0" fontId="39" fillId="6" borderId="0" xfId="0" applyFont="1" applyFill="1" applyAlignment="1">
      <alignment horizontal="left" vertical="center"/>
    </xf>
    <xf numFmtId="0" fontId="106" fillId="0" borderId="0" xfId="0" applyFont="1" applyAlignment="1">
      <alignment horizontal="left" vertical="center"/>
    </xf>
    <xf numFmtId="3" fontId="106" fillId="0" borderId="0" xfId="0" applyNumberFormat="1" applyFont="1" applyAlignment="1">
      <alignment horizontal="right" vertical="center"/>
    </xf>
    <xf numFmtId="0" fontId="106" fillId="0" borderId="0" xfId="0" applyFont="1" applyAlignment="1">
      <alignment horizontal="right" vertical="center" wrapText="1"/>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right" vertical="center" wrapText="1"/>
    </xf>
    <xf numFmtId="0" fontId="101" fillId="0" borderId="0" xfId="0" applyFont="1" applyAlignment="1">
      <alignment horizontal="left" vertical="center"/>
    </xf>
    <xf numFmtId="0" fontId="101" fillId="0" borderId="0" xfId="0" applyFont="1" applyAlignment="1">
      <alignment horizontal="right" vertical="center"/>
    </xf>
    <xf numFmtId="0" fontId="101" fillId="0" borderId="0" xfId="0" applyFont="1" applyAlignment="1">
      <alignment horizontal="right" vertical="center" wrapText="1"/>
    </xf>
    <xf numFmtId="0" fontId="36" fillId="0" borderId="0" xfId="0" applyFont="1" applyAlignment="1">
      <alignment horizontal="right" vertical="center"/>
    </xf>
    <xf numFmtId="0" fontId="36" fillId="0" borderId="0" xfId="0" applyFont="1" applyAlignment="1">
      <alignment horizontal="right" vertical="center" wrapText="1"/>
    </xf>
    <xf numFmtId="0" fontId="37" fillId="0" borderId="1" xfId="0" applyFont="1" applyBorder="1" applyAlignment="1">
      <alignment horizontal="left" vertical="center"/>
    </xf>
    <xf numFmtId="3" fontId="37" fillId="0" borderId="1" xfId="0" applyNumberFormat="1" applyFont="1" applyBorder="1" applyAlignment="1">
      <alignment horizontal="right" vertical="center"/>
    </xf>
    <xf numFmtId="0" fontId="37" fillId="0" borderId="1" xfId="0" applyFont="1" applyBorder="1" applyAlignment="1">
      <alignment horizontal="right" vertical="center" wrapText="1"/>
    </xf>
    <xf numFmtId="0" fontId="32" fillId="0" borderId="0" xfId="0" applyFont="1" applyAlignment="1">
      <alignment vertical="center"/>
    </xf>
    <xf numFmtId="0" fontId="107" fillId="0" borderId="0" xfId="0" applyFont="1"/>
    <xf numFmtId="4" fontId="47" fillId="0" borderId="0" xfId="6" applyNumberFormat="1" applyFont="1"/>
    <xf numFmtId="0" fontId="66" fillId="0" borderId="0" xfId="38" applyFont="1" applyAlignment="1">
      <alignment horizontal="left"/>
    </xf>
    <xf numFmtId="1" fontId="56" fillId="0" borderId="0" xfId="38" applyNumberFormat="1" applyFont="1" applyAlignment="1">
      <alignment horizontal="center"/>
    </xf>
    <xf numFmtId="0" fontId="90" fillId="0" borderId="0" xfId="0" applyFont="1"/>
    <xf numFmtId="0" fontId="13" fillId="3" borderId="4" xfId="11" applyFill="1" applyBorder="1" applyAlignment="1">
      <alignment vertical="center" wrapText="1"/>
    </xf>
    <xf numFmtId="0" fontId="13" fillId="0" borderId="4" xfId="11" applyBorder="1" applyAlignment="1">
      <alignment vertical="center" wrapText="1"/>
    </xf>
    <xf numFmtId="0" fontId="74" fillId="0" borderId="4" xfId="11" applyFont="1" applyBorder="1" applyAlignment="1">
      <alignment vertical="center" wrapText="1"/>
    </xf>
    <xf numFmtId="0" fontId="74" fillId="3" borderId="0" xfId="11" applyFont="1" applyFill="1" applyAlignment="1">
      <alignment vertical="center" wrapText="1"/>
    </xf>
    <xf numFmtId="3" fontId="13" fillId="3" borderId="0" xfId="11" applyNumberFormat="1" applyFill="1" applyAlignment="1">
      <alignment vertical="center" wrapText="1"/>
    </xf>
    <xf numFmtId="165" fontId="13" fillId="3" borderId="0" xfId="11" applyNumberFormat="1" applyFill="1" applyAlignment="1">
      <alignment horizontal="right" vertical="center" wrapText="1"/>
    </xf>
    <xf numFmtId="3" fontId="13" fillId="3" borderId="0" xfId="11" applyNumberFormat="1" applyFill="1" applyAlignment="1">
      <alignment horizontal="right" vertical="center" wrapText="1"/>
    </xf>
    <xf numFmtId="4" fontId="13" fillId="3" borderId="0" xfId="11" applyNumberFormat="1" applyFill="1" applyAlignment="1">
      <alignment horizontal="right" vertical="center" wrapText="1"/>
    </xf>
    <xf numFmtId="0" fontId="52" fillId="0" borderId="3" xfId="11" applyFont="1" applyBorder="1" applyAlignment="1">
      <alignment vertical="center" wrapText="1"/>
    </xf>
    <xf numFmtId="3" fontId="13" fillId="0" borderId="3" xfId="11" applyNumberFormat="1" applyBorder="1" applyAlignment="1">
      <alignment horizontal="right" vertical="center" wrapText="1"/>
    </xf>
    <xf numFmtId="165" fontId="52" fillId="0" borderId="3" xfId="11" applyNumberFormat="1" applyFont="1" applyBorder="1" applyAlignment="1">
      <alignment horizontal="right" vertical="center" wrapText="1"/>
    </xf>
    <xf numFmtId="0" fontId="52" fillId="0" borderId="0" xfId="0" applyFont="1"/>
    <xf numFmtId="0" fontId="108" fillId="0" borderId="0" xfId="0" applyFont="1"/>
    <xf numFmtId="0" fontId="73" fillId="0" borderId="0" xfId="0" applyFont="1"/>
    <xf numFmtId="0" fontId="73" fillId="0" borderId="0" xfId="0" applyFont="1" applyAlignment="1">
      <alignment horizontal="left"/>
    </xf>
    <xf numFmtId="0" fontId="46" fillId="0" borderId="0" xfId="0" applyFont="1" applyAlignment="1">
      <alignment horizontal="right"/>
    </xf>
    <xf numFmtId="0" fontId="46" fillId="0" borderId="0" xfId="0" applyFont="1" applyAlignment="1">
      <alignment horizontal="left"/>
    </xf>
    <xf numFmtId="0" fontId="73" fillId="10" borderId="0" xfId="0" applyFont="1" applyFill="1" applyAlignment="1">
      <alignment horizontal="left"/>
    </xf>
    <xf numFmtId="3" fontId="73" fillId="10" borderId="0" xfId="0" applyNumberFormat="1" applyFont="1" applyFill="1" applyAlignment="1">
      <alignment horizontal="left"/>
    </xf>
    <xf numFmtId="0" fontId="0" fillId="0" borderId="0" xfId="0" applyAlignment="1">
      <alignment horizontal="left"/>
    </xf>
    <xf numFmtId="0" fontId="36" fillId="0" borderId="30" xfId="0" applyFont="1" applyBorder="1" applyAlignment="1">
      <alignment horizontal="center" vertical="center" wrapText="1"/>
    </xf>
    <xf numFmtId="0" fontId="57" fillId="0" borderId="0" xfId="0" applyFont="1" applyAlignment="1">
      <alignment vertical="top" wrapText="1"/>
    </xf>
    <xf numFmtId="0" fontId="29" fillId="0" borderId="0" xfId="0" applyFont="1" applyAlignment="1">
      <alignment horizontal="right" vertical="center"/>
    </xf>
    <xf numFmtId="0" fontId="29" fillId="0" borderId="0" xfId="0" applyFont="1" applyAlignment="1">
      <alignment vertical="center"/>
    </xf>
    <xf numFmtId="0" fontId="112" fillId="2" borderId="0" xfId="0" applyFont="1" applyFill="1" applyAlignment="1">
      <alignment horizontal="left" vertical="center"/>
    </xf>
    <xf numFmtId="0" fontId="112" fillId="2" borderId="0" xfId="0" applyFont="1" applyFill="1" applyAlignment="1">
      <alignment horizontal="center" vertical="center"/>
    </xf>
    <xf numFmtId="0" fontId="81" fillId="0" borderId="30" xfId="0" applyFont="1" applyBorder="1" applyAlignment="1">
      <alignment horizontal="justify" vertical="center"/>
    </xf>
    <xf numFmtId="0" fontId="113" fillId="0" borderId="30" xfId="0" applyFont="1" applyBorder="1" applyAlignment="1">
      <alignment horizontal="center" vertical="center"/>
    </xf>
    <xf numFmtId="0" fontId="110" fillId="0" borderId="30" xfId="0" applyFont="1" applyBorder="1" applyAlignment="1">
      <alignment horizontal="center" vertical="center" wrapText="1"/>
    </xf>
    <xf numFmtId="0" fontId="81" fillId="0" borderId="30" xfId="0" applyFont="1" applyBorder="1" applyAlignment="1">
      <alignment horizontal="justify" vertical="center" wrapText="1"/>
    </xf>
    <xf numFmtId="0" fontId="40" fillId="0" borderId="30" xfId="0" applyFont="1" applyBorder="1" applyAlignment="1">
      <alignment horizontal="justify" vertical="center" wrapText="1"/>
    </xf>
    <xf numFmtId="0" fontId="81" fillId="0" borderId="0" xfId="0" applyFont="1" applyAlignment="1">
      <alignment horizontal="justify" vertical="center"/>
    </xf>
    <xf numFmtId="0" fontId="113" fillId="0" borderId="30" xfId="0" applyFont="1" applyBorder="1" applyAlignment="1">
      <alignment horizontal="center" vertical="center" wrapText="1"/>
    </xf>
    <xf numFmtId="0" fontId="114" fillId="0" borderId="0" xfId="0" applyFont="1" applyAlignment="1">
      <alignment vertical="center"/>
    </xf>
    <xf numFmtId="0" fontId="81" fillId="0" borderId="31" xfId="0" applyFont="1" applyBorder="1" applyAlignment="1">
      <alignment horizontal="justify" vertical="center"/>
    </xf>
    <xf numFmtId="0" fontId="110" fillId="0" borderId="31" xfId="0" applyFont="1" applyBorder="1" applyAlignment="1">
      <alignment horizontal="center" vertical="center" wrapText="1"/>
    </xf>
    <xf numFmtId="0" fontId="81" fillId="0" borderId="32" xfId="0" applyFont="1" applyBorder="1" applyAlignment="1">
      <alignment horizontal="justify" vertical="center"/>
    </xf>
    <xf numFmtId="0" fontId="36" fillId="0" borderId="30" xfId="0" applyFont="1" applyBorder="1" applyAlignment="1">
      <alignment horizontal="justify" vertical="center"/>
    </xf>
    <xf numFmtId="0" fontId="36" fillId="0" borderId="34" xfId="0" applyFont="1" applyBorder="1" applyAlignment="1">
      <alignment horizontal="justify" vertical="center"/>
    </xf>
    <xf numFmtId="0" fontId="36" fillId="0" borderId="34" xfId="0" applyFont="1" applyBorder="1" applyAlignment="1">
      <alignment horizontal="center" vertical="center" wrapText="1"/>
    </xf>
    <xf numFmtId="0" fontId="36" fillId="0" borderId="34" xfId="0" applyFont="1" applyBorder="1" applyAlignment="1">
      <alignment horizontal="center" vertical="center"/>
    </xf>
    <xf numFmtId="0" fontId="100" fillId="0" borderId="0" xfId="0" applyFont="1" applyAlignment="1">
      <alignment horizontal="center" vertical="center"/>
    </xf>
    <xf numFmtId="0" fontId="47" fillId="0" borderId="30" xfId="0" applyFont="1" applyBorder="1" applyAlignment="1">
      <alignment horizontal="center" vertical="center"/>
    </xf>
    <xf numFmtId="0" fontId="0" fillId="5" borderId="0" xfId="0" applyFill="1"/>
    <xf numFmtId="0" fontId="17" fillId="5" borderId="10" xfId="0" applyFont="1" applyFill="1" applyBorder="1"/>
    <xf numFmtId="0" fontId="17" fillId="0" borderId="35" xfId="0" applyFont="1" applyBorder="1" applyAlignment="1">
      <alignment vertical="center" wrapText="1"/>
    </xf>
    <xf numFmtId="0" fontId="17" fillId="0" borderId="6" xfId="0" applyFont="1" applyBorder="1" applyAlignment="1">
      <alignment vertical="center"/>
    </xf>
    <xf numFmtId="0" fontId="42" fillId="0" borderId="36" xfId="0" applyFont="1" applyBorder="1" applyAlignment="1">
      <alignment vertical="center" wrapText="1"/>
    </xf>
    <xf numFmtId="0" fontId="17" fillId="0" borderId="17" xfId="0" applyFont="1" applyBorder="1" applyAlignment="1">
      <alignment vertical="center" wrapText="1"/>
    </xf>
    <xf numFmtId="0" fontId="0" fillId="5" borderId="35" xfId="0" applyFill="1" applyBorder="1"/>
    <xf numFmtId="165" fontId="42" fillId="0" borderId="38" xfId="4" applyNumberFormat="1" applyFont="1" applyBorder="1" applyAlignment="1">
      <alignment horizontal="center" vertical="center"/>
    </xf>
    <xf numFmtId="165" fontId="17" fillId="0" borderId="38" xfId="4" applyNumberFormat="1" applyFont="1" applyBorder="1" applyAlignment="1">
      <alignment horizontal="center" vertical="center"/>
    </xf>
    <xf numFmtId="165" fontId="17" fillId="0" borderId="37" xfId="4" applyNumberFormat="1" applyFont="1" applyBorder="1" applyAlignment="1">
      <alignment horizontal="center" vertical="center"/>
    </xf>
    <xf numFmtId="0" fontId="28" fillId="2" borderId="41" xfId="4" applyFont="1" applyFill="1" applyBorder="1" applyAlignment="1">
      <alignment horizontal="center" vertical="center"/>
    </xf>
    <xf numFmtId="2" fontId="17" fillId="0" borderId="0" xfId="4" applyNumberFormat="1" applyFont="1" applyAlignment="1">
      <alignment horizontal="center" vertical="center"/>
    </xf>
    <xf numFmtId="2" fontId="17" fillId="0" borderId="38" xfId="4" applyNumberFormat="1" applyFont="1" applyBorder="1" applyAlignment="1">
      <alignment horizontal="center" vertical="center"/>
    </xf>
    <xf numFmtId="2" fontId="17" fillId="0" borderId="0" xfId="4" applyNumberFormat="1" applyFont="1" applyAlignment="1">
      <alignment horizontal="center"/>
    </xf>
    <xf numFmtId="0" fontId="17" fillId="0" borderId="0" xfId="4" applyFont="1" applyAlignment="1">
      <alignment horizontal="center"/>
    </xf>
    <xf numFmtId="3" fontId="17" fillId="0" borderId="0" xfId="4" applyNumberFormat="1" applyFont="1" applyAlignment="1">
      <alignment horizontal="center" vertical="center"/>
    </xf>
    <xf numFmtId="3" fontId="17" fillId="0" borderId="38" xfId="4" applyNumberFormat="1" applyFont="1" applyBorder="1" applyAlignment="1">
      <alignment horizontal="center" vertical="center"/>
    </xf>
    <xf numFmtId="3" fontId="17" fillId="0" borderId="0" xfId="4" applyNumberFormat="1" applyFont="1" applyAlignment="1">
      <alignment horizontal="center"/>
    </xf>
    <xf numFmtId="2" fontId="101" fillId="0" borderId="0" xfId="4" applyNumberFormat="1" applyFont="1" applyAlignment="1">
      <alignment horizontal="center" vertical="center"/>
    </xf>
    <xf numFmtId="2" fontId="101" fillId="0" borderId="38" xfId="4" applyNumberFormat="1" applyFont="1" applyBorder="1" applyAlignment="1">
      <alignment horizontal="center" vertical="center"/>
    </xf>
    <xf numFmtId="2" fontId="101" fillId="0" borderId="0" xfId="4" applyNumberFormat="1" applyFont="1" applyAlignment="1">
      <alignment horizontal="center"/>
    </xf>
    <xf numFmtId="0" fontId="101" fillId="0" borderId="0" xfId="4" applyFont="1" applyAlignment="1">
      <alignment horizontal="center"/>
    </xf>
    <xf numFmtId="0" fontId="108" fillId="0" borderId="0" xfId="4" applyFont="1" applyAlignment="1">
      <alignment horizontal="center"/>
    </xf>
    <xf numFmtId="164" fontId="17" fillId="0" borderId="0" xfId="4" applyNumberFormat="1" applyFont="1" applyAlignment="1">
      <alignment horizontal="center" vertical="center"/>
    </xf>
    <xf numFmtId="164" fontId="17" fillId="0" borderId="38" xfId="4" applyNumberFormat="1" applyFont="1" applyBorder="1" applyAlignment="1">
      <alignment horizontal="center" vertical="center"/>
    </xf>
    <xf numFmtId="164" fontId="17" fillId="0" borderId="1" xfId="4" applyNumberFormat="1" applyFont="1" applyBorder="1" applyAlignment="1">
      <alignment horizontal="center" vertical="center"/>
    </xf>
    <xf numFmtId="164" fontId="17" fillId="0" borderId="37" xfId="4" applyNumberFormat="1" applyFont="1" applyBorder="1" applyAlignment="1">
      <alignment horizontal="center" vertical="center"/>
    </xf>
    <xf numFmtId="3" fontId="70" fillId="0" borderId="1" xfId="4" applyNumberFormat="1" applyFont="1" applyBorder="1" applyAlignment="1">
      <alignment horizontal="center" vertical="center"/>
    </xf>
    <xf numFmtId="3" fontId="70" fillId="0" borderId="39" xfId="4" applyNumberFormat="1" applyFont="1" applyBorder="1" applyAlignment="1">
      <alignment horizontal="center" vertical="center"/>
    </xf>
    <xf numFmtId="3" fontId="70" fillId="0" borderId="3" xfId="4" applyNumberFormat="1" applyFont="1" applyBorder="1" applyAlignment="1">
      <alignment horizontal="center" vertical="center"/>
    </xf>
    <xf numFmtId="3" fontId="70" fillId="0" borderId="3" xfId="4" applyNumberFormat="1" applyFont="1" applyBorder="1" applyAlignment="1">
      <alignment horizontal="center"/>
    </xf>
    <xf numFmtId="3" fontId="70" fillId="0" borderId="0" xfId="4" applyNumberFormat="1" applyFont="1" applyAlignment="1">
      <alignment horizontal="center"/>
    </xf>
    <xf numFmtId="0" fontId="28" fillId="2" borderId="40" xfId="4" applyFont="1" applyFill="1" applyBorder="1" applyAlignment="1">
      <alignment horizontal="center" vertical="center"/>
    </xf>
    <xf numFmtId="3" fontId="42" fillId="0" borderId="0" xfId="4" applyNumberFormat="1" applyFont="1" applyAlignment="1">
      <alignment horizontal="center" vertical="center"/>
    </xf>
    <xf numFmtId="3" fontId="42" fillId="0" borderId="38" xfId="4" applyNumberFormat="1" applyFont="1" applyBorder="1" applyAlignment="1">
      <alignment horizontal="center" vertical="center"/>
    </xf>
    <xf numFmtId="3" fontId="27" fillId="0" borderId="0" xfId="4" applyNumberFormat="1" applyFont="1" applyAlignment="1">
      <alignment horizontal="center" vertical="center"/>
    </xf>
    <xf numFmtId="3" fontId="27" fillId="0" borderId="38" xfId="4" applyNumberFormat="1" applyFont="1" applyBorder="1" applyAlignment="1">
      <alignment horizontal="center" vertical="center"/>
    </xf>
    <xf numFmtId="165" fontId="27" fillId="0" borderId="1" xfId="4" applyNumberFormat="1" applyFont="1" applyBorder="1" applyAlignment="1">
      <alignment horizontal="center" vertical="center"/>
    </xf>
    <xf numFmtId="165" fontId="27" fillId="0" borderId="37" xfId="4" applyNumberFormat="1" applyFont="1" applyBorder="1" applyAlignment="1">
      <alignment horizontal="center" vertical="center"/>
    </xf>
    <xf numFmtId="0" fontId="73" fillId="10" borderId="0" xfId="0" applyFont="1" applyFill="1" applyAlignment="1">
      <alignment horizontal="left" vertical="center"/>
    </xf>
    <xf numFmtId="0" fontId="73" fillId="10" borderId="0" xfId="0" applyFont="1" applyFill="1" applyAlignment="1">
      <alignment horizontal="left" vertical="center" wrapText="1"/>
    </xf>
    <xf numFmtId="0" fontId="17" fillId="0" borderId="0" xfId="0" applyFont="1" applyAlignment="1">
      <alignment horizontal="right"/>
    </xf>
    <xf numFmtId="0" fontId="17" fillId="0" borderId="25" xfId="0" applyFont="1" applyBorder="1" applyAlignment="1">
      <alignment horizontal="right"/>
    </xf>
    <xf numFmtId="0" fontId="90" fillId="0" borderId="0" xfId="0" applyFont="1" applyAlignment="1">
      <alignment horizontal="right"/>
    </xf>
    <xf numFmtId="0" fontId="32" fillId="0" borderId="0" xfId="0" applyFont="1" applyAlignment="1">
      <alignment vertical="top"/>
    </xf>
    <xf numFmtId="165" fontId="33" fillId="0" borderId="0" xfId="4" applyNumberFormat="1" applyFont="1"/>
    <xf numFmtId="0" fontId="113" fillId="0" borderId="5" xfId="0" applyFont="1" applyBorder="1" applyAlignment="1">
      <alignment horizontal="center" vertical="center" wrapText="1"/>
    </xf>
    <xf numFmtId="0" fontId="81" fillId="0" borderId="42" xfId="0" applyFont="1" applyBorder="1" applyAlignment="1">
      <alignment horizontal="justify" vertical="center"/>
    </xf>
    <xf numFmtId="0" fontId="110" fillId="0" borderId="42" xfId="0" applyFont="1" applyBorder="1" applyAlignment="1">
      <alignment horizontal="center" vertical="center" wrapText="1"/>
    </xf>
    <xf numFmtId="0" fontId="81" fillId="0" borderId="43" xfId="0" applyFont="1" applyBorder="1" applyAlignment="1">
      <alignment horizontal="justify" vertical="center"/>
    </xf>
    <xf numFmtId="0" fontId="113" fillId="0" borderId="43" xfId="0" applyFont="1" applyBorder="1" applyAlignment="1">
      <alignment horizontal="center" vertical="center" wrapText="1"/>
    </xf>
    <xf numFmtId="0" fontId="39" fillId="6" borderId="0" xfId="0" applyFont="1" applyFill="1" applyAlignment="1">
      <alignment horizontal="justify" vertical="center"/>
    </xf>
    <xf numFmtId="0" fontId="94" fillId="0" borderId="0" xfId="0" applyFont="1" applyAlignment="1">
      <alignment horizontal="center" vertical="center"/>
    </xf>
    <xf numFmtId="0" fontId="94" fillId="0" borderId="30" xfId="0" applyFont="1" applyBorder="1" applyAlignment="1">
      <alignment horizontal="center" vertical="center"/>
    </xf>
    <xf numFmtId="0" fontId="46" fillId="0" borderId="0" xfId="17" applyFont="1"/>
    <xf numFmtId="0" fontId="46" fillId="0" borderId="0" xfId="17" applyFont="1" applyFill="1" applyAlignment="1">
      <alignment vertical="center"/>
    </xf>
    <xf numFmtId="0" fontId="46" fillId="0" borderId="0" xfId="17" applyFont="1" applyAlignment="1">
      <alignment vertical="center"/>
    </xf>
    <xf numFmtId="0" fontId="32" fillId="0" borderId="0" xfId="0" applyFont="1" applyAlignment="1">
      <alignment horizontal="justify" vertical="center"/>
    </xf>
    <xf numFmtId="0" fontId="81" fillId="0" borderId="5" xfId="0" applyFont="1" applyBorder="1" applyAlignment="1">
      <alignment horizontal="justify" vertical="center" wrapText="1"/>
    </xf>
    <xf numFmtId="0" fontId="81" fillId="0" borderId="30" xfId="0" applyFont="1" applyBorder="1" applyAlignment="1">
      <alignment horizontal="justify" vertical="center" wrapText="1"/>
    </xf>
    <xf numFmtId="0" fontId="29" fillId="0" borderId="5" xfId="0" applyFont="1" applyBorder="1" applyAlignment="1">
      <alignment horizontal="left" vertical="center" wrapText="1"/>
    </xf>
    <xf numFmtId="0" fontId="81" fillId="0" borderId="5" xfId="0" applyFont="1" applyBorder="1" applyAlignment="1">
      <alignment horizontal="left" vertical="center" wrapText="1"/>
    </xf>
    <xf numFmtId="0" fontId="81" fillId="0" borderId="30" xfId="0" applyFont="1" applyBorder="1" applyAlignment="1">
      <alignment horizontal="left" vertical="center" wrapText="1"/>
    </xf>
    <xf numFmtId="0" fontId="29" fillId="0" borderId="5" xfId="0" applyFont="1" applyBorder="1" applyAlignment="1">
      <alignment horizontal="left" vertical="center"/>
    </xf>
    <xf numFmtId="0" fontId="29" fillId="0" borderId="0" xfId="0" applyFont="1" applyAlignment="1">
      <alignment horizontal="right" vertical="center"/>
    </xf>
    <xf numFmtId="0" fontId="29" fillId="0" borderId="33" xfId="0" applyFont="1" applyBorder="1" applyAlignment="1">
      <alignment horizontal="left" vertical="center" wrapText="1"/>
    </xf>
    <xf numFmtId="0" fontId="32" fillId="0" borderId="0" xfId="0" applyFont="1" applyAlignment="1">
      <alignment horizontal="left" vertical="center" wrapText="1"/>
    </xf>
    <xf numFmtId="0" fontId="31" fillId="0" borderId="0" xfId="11" applyFont="1" applyAlignment="1">
      <alignment vertical="center"/>
    </xf>
    <xf numFmtId="0" fontId="29" fillId="0" borderId="0" xfId="0" applyFont="1" applyAlignment="1">
      <alignment horizontal="right" vertical="center" wrapText="1"/>
    </xf>
    <xf numFmtId="0" fontId="37" fillId="0" borderId="0" xfId="0" applyFont="1" applyAlignment="1">
      <alignment horizontal="center" vertical="center" wrapText="1"/>
    </xf>
    <xf numFmtId="0" fontId="37" fillId="0" borderId="1" xfId="0" applyFont="1" applyBorder="1" applyAlignment="1">
      <alignment horizontal="center" vertical="center" wrapText="1"/>
    </xf>
    <xf numFmtId="0" fontId="37" fillId="0" borderId="2" xfId="0" applyFont="1" applyBorder="1" applyAlignment="1">
      <alignment horizontal="center" vertical="center" wrapText="1"/>
    </xf>
    <xf numFmtId="0" fontId="38" fillId="0" borderId="0" xfId="0" applyFont="1" applyAlignment="1">
      <alignment horizontal="justify" vertical="center" wrapText="1"/>
    </xf>
    <xf numFmtId="0" fontId="34" fillId="2" borderId="0" xfId="0" applyFont="1" applyFill="1" applyAlignment="1">
      <alignment horizontal="center" vertical="center"/>
    </xf>
    <xf numFmtId="0" fontId="93" fillId="2" borderId="0" xfId="0" applyFont="1" applyFill="1" applyAlignment="1">
      <alignment horizontal="center" vertical="center" wrapText="1"/>
    </xf>
    <xf numFmtId="0" fontId="80" fillId="2" borderId="0" xfId="0" applyFont="1" applyFill="1" applyAlignment="1">
      <alignment horizontal="center" vertical="center"/>
    </xf>
    <xf numFmtId="0" fontId="43" fillId="0" borderId="0" xfId="0" applyFont="1" applyAlignment="1">
      <alignment horizontal="center" vertical="center"/>
    </xf>
    <xf numFmtId="0" fontId="36" fillId="0" borderId="30" xfId="0" applyFont="1" applyBorder="1" applyAlignment="1">
      <alignment horizontal="justify" vertical="center" wrapText="1"/>
    </xf>
    <xf numFmtId="0" fontId="27" fillId="0" borderId="5" xfId="0" applyFont="1" applyBorder="1" applyAlignment="1">
      <alignment horizontal="justify" vertical="center" wrapText="1"/>
    </xf>
    <xf numFmtId="0" fontId="94" fillId="0" borderId="0" xfId="0" applyFont="1" applyAlignment="1">
      <alignment vertical="center"/>
    </xf>
    <xf numFmtId="0" fontId="36" fillId="0" borderId="5" xfId="0" applyFont="1" applyBorder="1" applyAlignment="1">
      <alignment horizontal="justify" vertical="center"/>
    </xf>
    <xf numFmtId="0" fontId="36" fillId="0" borderId="0" xfId="0" applyFont="1" applyAlignment="1">
      <alignment horizontal="justify" vertical="center" wrapText="1"/>
    </xf>
    <xf numFmtId="0" fontId="36" fillId="0" borderId="5" xfId="0" applyFont="1" applyBorder="1" applyAlignment="1">
      <alignment horizontal="justify" vertical="center" wrapText="1"/>
    </xf>
    <xf numFmtId="0" fontId="37" fillId="0" borderId="5" xfId="0" applyFont="1" applyBorder="1" applyAlignment="1">
      <alignment horizontal="center" vertical="center" wrapText="1"/>
    </xf>
    <xf numFmtId="0" fontId="37" fillId="0" borderId="30" xfId="0" applyFont="1" applyBorder="1" applyAlignment="1">
      <alignment horizontal="center" vertical="center" wrapText="1"/>
    </xf>
    <xf numFmtId="0" fontId="27" fillId="0" borderId="0" xfId="0" applyFont="1" applyAlignment="1">
      <alignment horizontal="justify" vertical="center" wrapText="1"/>
    </xf>
    <xf numFmtId="0" fontId="36" fillId="0" borderId="5" xfId="0" applyFont="1" applyBorder="1" applyAlignment="1">
      <alignment horizontal="center" vertical="center" wrapText="1"/>
    </xf>
    <xf numFmtId="0" fontId="36" fillId="0" borderId="30" xfId="0" applyFont="1" applyBorder="1" applyAlignment="1">
      <alignment horizontal="center" vertical="center" wrapText="1"/>
    </xf>
    <xf numFmtId="49" fontId="27" fillId="0" borderId="5" xfId="0" applyNumberFormat="1" applyFont="1" applyBorder="1" applyAlignment="1">
      <alignment horizontal="center" vertical="center"/>
    </xf>
    <xf numFmtId="49" fontId="27" fillId="0" borderId="30" xfId="0" applyNumberFormat="1" applyFont="1" applyBorder="1" applyAlignment="1">
      <alignment horizontal="center" vertical="center"/>
    </xf>
    <xf numFmtId="0" fontId="36" fillId="0" borderId="0" xfId="0" applyFont="1" applyAlignment="1">
      <alignment horizontal="center" vertical="center" wrapText="1"/>
    </xf>
    <xf numFmtId="49" fontId="96" fillId="0" borderId="0" xfId="0" applyNumberFormat="1" applyFont="1" applyAlignment="1">
      <alignment horizontal="center" vertical="center"/>
    </xf>
    <xf numFmtId="49" fontId="96" fillId="0" borderId="30" xfId="0" applyNumberFormat="1" applyFont="1" applyBorder="1" applyAlignment="1">
      <alignment horizontal="center" vertical="center"/>
    </xf>
    <xf numFmtId="0" fontId="27" fillId="0" borderId="30" xfId="0" applyFont="1" applyBorder="1" applyAlignment="1">
      <alignment horizontal="justify" vertical="center" wrapText="1"/>
    </xf>
    <xf numFmtId="49" fontId="27" fillId="0" borderId="0" xfId="0" applyNumberFormat="1" applyFont="1" applyAlignment="1">
      <alignment horizontal="center" vertical="center"/>
    </xf>
    <xf numFmtId="0" fontId="32" fillId="0" borderId="0" xfId="0" applyFont="1" applyAlignment="1">
      <alignment horizontal="left" vertical="center"/>
    </xf>
    <xf numFmtId="0" fontId="39" fillId="2" borderId="0" xfId="0" applyFont="1" applyFill="1" applyAlignment="1">
      <alignment horizontal="left" vertical="center"/>
    </xf>
    <xf numFmtId="0" fontId="47" fillId="0" borderId="0" xfId="0" applyFont="1" applyAlignment="1">
      <alignment horizontal="center" vertical="center" wrapText="1"/>
    </xf>
    <xf numFmtId="49" fontId="94" fillId="0" borderId="0" xfId="0" applyNumberFormat="1" applyFont="1" applyAlignment="1">
      <alignment vertical="center"/>
    </xf>
    <xf numFmtId="49" fontId="94" fillId="0" borderId="30" xfId="0" applyNumberFormat="1" applyFont="1" applyBorder="1" applyAlignment="1">
      <alignment vertical="center"/>
    </xf>
    <xf numFmtId="0" fontId="95" fillId="0" borderId="0" xfId="0" applyFont="1" applyAlignment="1">
      <alignment horizontal="center" vertical="center" wrapText="1"/>
    </xf>
    <xf numFmtId="0" fontId="95" fillId="0" borderId="30" xfId="0" applyFont="1" applyBorder="1" applyAlignment="1">
      <alignment horizontal="center" vertical="center" wrapText="1"/>
    </xf>
    <xf numFmtId="0" fontId="29" fillId="0" borderId="0" xfId="0" applyFont="1" applyAlignment="1">
      <alignment vertical="center"/>
    </xf>
    <xf numFmtId="0" fontId="36" fillId="0" borderId="0" xfId="0" applyFont="1" applyAlignment="1">
      <alignment horizontal="justify" vertical="center"/>
    </xf>
    <xf numFmtId="0" fontId="53" fillId="0" borderId="0" xfId="0" applyFont="1" applyAlignment="1">
      <alignment horizontal="left" vertical="center" wrapText="1"/>
    </xf>
    <xf numFmtId="0" fontId="29" fillId="0" borderId="0" xfId="0" applyFont="1" applyAlignment="1">
      <alignment vertical="center" wrapText="1"/>
    </xf>
    <xf numFmtId="0" fontId="36" fillId="0" borderId="0" xfId="0" applyFont="1" applyAlignment="1">
      <alignment vertical="center" wrapText="1"/>
    </xf>
    <xf numFmtId="0" fontId="44" fillId="0" borderId="0" xfId="0" applyFont="1" applyAlignment="1">
      <alignment horizontal="center" vertical="center" wrapText="1"/>
    </xf>
    <xf numFmtId="0" fontId="17" fillId="0" borderId="0" xfId="0" applyFont="1" applyAlignment="1">
      <alignment horizontal="center" vertical="center" wrapText="1"/>
    </xf>
    <xf numFmtId="49" fontId="36" fillId="0" borderId="0" xfId="0" applyNumberFormat="1" applyFont="1" applyAlignment="1">
      <alignment horizontal="center" vertical="center" wrapText="1"/>
    </xf>
    <xf numFmtId="0" fontId="29" fillId="0" borderId="2" xfId="0" applyFont="1" applyBorder="1" applyAlignment="1">
      <alignment vertical="center" wrapText="1"/>
    </xf>
    <xf numFmtId="0" fontId="17" fillId="0" borderId="0" xfId="0" applyFont="1" applyAlignment="1">
      <alignment horizontal="left" vertical="center" wrapText="1"/>
    </xf>
    <xf numFmtId="0" fontId="38" fillId="0" borderId="0" xfId="0" applyFont="1" applyAlignment="1">
      <alignment vertical="center" wrapText="1"/>
    </xf>
    <xf numFmtId="0" fontId="39" fillId="2" borderId="0" xfId="0" applyFont="1" applyFill="1" applyAlignment="1">
      <alignment horizontal="left" vertical="center" wrapText="1"/>
    </xf>
    <xf numFmtId="0" fontId="42" fillId="0" borderId="0" xfId="0" applyFont="1" applyAlignment="1">
      <alignment horizontal="center" vertical="center" wrapText="1"/>
    </xf>
    <xf numFmtId="0" fontId="17" fillId="0" borderId="0" xfId="0" applyFont="1" applyAlignment="1">
      <alignment vertical="center" wrapText="1"/>
    </xf>
    <xf numFmtId="0" fontId="36" fillId="0" borderId="0" xfId="0" applyFont="1" applyAlignment="1">
      <alignment horizontal="left" vertical="center" wrapText="1"/>
    </xf>
    <xf numFmtId="0" fontId="36" fillId="0" borderId="1" xfId="0" applyFont="1" applyBorder="1" applyAlignment="1">
      <alignment horizontal="left" vertical="center" wrapText="1"/>
    </xf>
    <xf numFmtId="0" fontId="100" fillId="0" borderId="0" xfId="0" applyFont="1" applyAlignment="1">
      <alignment horizontal="center" vertical="center" wrapText="1"/>
    </xf>
    <xf numFmtId="0" fontId="29" fillId="4" borderId="2" xfId="4" applyFont="1" applyFill="1" applyBorder="1" applyAlignment="1">
      <alignment horizontal="left" vertical="center"/>
    </xf>
    <xf numFmtId="0" fontId="29" fillId="4" borderId="0" xfId="4" applyFont="1" applyFill="1" applyAlignment="1">
      <alignment horizontal="left" vertical="center"/>
    </xf>
    <xf numFmtId="0" fontId="38" fillId="0" borderId="0" xfId="4" applyFont="1" applyAlignment="1">
      <alignment horizontal="left"/>
    </xf>
    <xf numFmtId="0" fontId="30" fillId="0" borderId="2" xfId="0" applyFont="1" applyBorder="1" applyAlignment="1">
      <alignment horizontal="left" vertical="center" wrapText="1"/>
    </xf>
    <xf numFmtId="0" fontId="30" fillId="0" borderId="2" xfId="0" applyFont="1" applyBorder="1" applyAlignment="1">
      <alignment horizontal="left" vertical="center"/>
    </xf>
    <xf numFmtId="0" fontId="30" fillId="0" borderId="2" xfId="0" applyFont="1" applyBorder="1" applyAlignment="1">
      <alignment horizontal="right" vertical="center"/>
    </xf>
    <xf numFmtId="165" fontId="29" fillId="0" borderId="2" xfId="11" applyNumberFormat="1" applyFont="1" applyBorder="1" applyAlignment="1">
      <alignment horizontal="left" vertical="top" wrapText="1"/>
    </xf>
    <xf numFmtId="165" fontId="29" fillId="0" borderId="0" xfId="11" applyNumberFormat="1" applyFont="1" applyAlignment="1">
      <alignment horizontal="left" vertical="top" wrapText="1"/>
    </xf>
    <xf numFmtId="0" fontId="59" fillId="0" borderId="0" xfId="0" applyFont="1" applyAlignment="1">
      <alignment horizontal="left" vertical="center" wrapText="1"/>
    </xf>
    <xf numFmtId="0" fontId="59" fillId="0" borderId="0" xfId="0" applyFont="1" applyAlignment="1">
      <alignment horizontal="left" vertical="center"/>
    </xf>
    <xf numFmtId="0" fontId="29" fillId="0" borderId="2" xfId="1" applyFont="1" applyBorder="1" applyAlignment="1">
      <alignment horizontal="right" vertical="center"/>
    </xf>
    <xf numFmtId="0" fontId="32" fillId="0" borderId="0" xfId="4" applyFont="1" applyAlignment="1">
      <alignment horizontal="left"/>
    </xf>
    <xf numFmtId="2" fontId="38" fillId="0" borderId="0" xfId="13" applyNumberFormat="1" applyFont="1"/>
    <xf numFmtId="0" fontId="57" fillId="0" borderId="0" xfId="0" applyFont="1" applyAlignment="1">
      <alignment vertical="top" wrapText="1"/>
    </xf>
    <xf numFmtId="0" fontId="51" fillId="0" borderId="0" xfId="6" applyFont="1" applyAlignment="1">
      <alignment horizontal="left" vertical="top" wrapText="1"/>
    </xf>
    <xf numFmtId="0" fontId="84" fillId="0" borderId="0" xfId="38" applyFont="1" applyAlignment="1">
      <alignment horizontal="left" vertical="center"/>
    </xf>
  </cellXfs>
  <cellStyles count="43">
    <cellStyle name="Hyperlink" xfId="17" builtinId="8"/>
    <cellStyle name="Hyperlink 2" xfId="21" xr:uid="{A7533F9A-A2FE-4C9C-958D-087D40B45D35}"/>
    <cellStyle name="Hyperlink 3" xfId="29" xr:uid="{7F8F1150-BFB5-47E8-A2DB-AEC16FFB25B3}"/>
    <cellStyle name="Normal" xfId="0" builtinId="0"/>
    <cellStyle name="Normal 10" xfId="37" xr:uid="{F6BFA2BE-A6D5-4DA0-ABC2-A01254C6AF21}"/>
    <cellStyle name="Normal 11" xfId="39" xr:uid="{665A61D1-705E-4660-A5B3-927AA46341FD}"/>
    <cellStyle name="Normal 2" xfId="3" xr:uid="{EA9C1972-2F5D-4013-8C1E-22BB51E0EB4C}"/>
    <cellStyle name="Normal 2 2" xfId="24" xr:uid="{584FCBAB-A320-4E90-B24C-7DD687502010}"/>
    <cellStyle name="Normal 2 2 2" xfId="26" xr:uid="{3BF58146-5CFD-462A-BF77-6AC4BF2C0104}"/>
    <cellStyle name="Normal 2 2 2 3" xfId="31" xr:uid="{B35D975B-580A-4F2D-88FA-5F183AEC5903}"/>
    <cellStyle name="Normal 2 2 2 3 2" xfId="40" xr:uid="{960917DE-B782-4F5C-9062-12209FD6BC12}"/>
    <cellStyle name="Normal 2 3" xfId="2" xr:uid="{201B3729-80DA-4345-BE09-1FDAC9DB3934}"/>
    <cellStyle name="Normal 2 4" xfId="42" xr:uid="{1A3A6497-57B8-45FE-A8B4-B42E60EC82A7}"/>
    <cellStyle name="Normal 3" xfId="7" xr:uid="{A28BD2D7-8862-4CCF-8779-E1D28CBB8145}"/>
    <cellStyle name="Normal 4" xfId="18" xr:uid="{595F6804-C275-4E91-9112-A4F96A4B1149}"/>
    <cellStyle name="Normal 4 2 2" xfId="25" xr:uid="{89255035-3331-42FF-A9DF-74050332B7DC}"/>
    <cellStyle name="Normal 5" xfId="22" xr:uid="{059D02E9-76BA-4238-8DDC-7590A61CA710}"/>
    <cellStyle name="Normal 54" xfId="8" xr:uid="{D59459C1-A970-4D60-9B7A-F17BB7584431}"/>
    <cellStyle name="Normal 6" xfId="28" xr:uid="{196FD0B0-0C7E-444E-83C1-18AF2A355728}"/>
    <cellStyle name="Normal 7" xfId="32" xr:uid="{5B20D8C7-96EB-4450-91E6-A95F17CBA63B}"/>
    <cellStyle name="Normal 7 2" xfId="41" xr:uid="{F8B34E47-0CF8-4E97-9F07-DE935D9B997D}"/>
    <cellStyle name="Normal 8" xfId="35" xr:uid="{16BCB5C5-984D-4EA0-AA34-EDC8164A83DE}"/>
    <cellStyle name="Normal 9" xfId="36" xr:uid="{204E022E-A56B-42E3-83D1-0E59DC7C4FFB}"/>
    <cellStyle name="Normálna 2" xfId="1" xr:uid="{C6C839C1-919B-4F10-8AC9-D8C949F57CA7}"/>
    <cellStyle name="Normálna 2 2" xfId="10" xr:uid="{64F6562C-0F68-4E96-A6BE-9A96FCE55F40}"/>
    <cellStyle name="Normálna 2 3" xfId="14" xr:uid="{0BC42268-CE59-4A21-898A-009D717C1908}"/>
    <cellStyle name="Normálna 3" xfId="4" xr:uid="{8BC16951-5030-4F31-89F6-BF18FE831018}"/>
    <cellStyle name="Normálna 3 2" xfId="23" xr:uid="{39CE1326-599E-42F0-92AF-6B1D4553EAC2}"/>
    <cellStyle name="Normálna 4" xfId="5" xr:uid="{61EF92E7-0BAB-45A8-BC92-45F6C07E4406}"/>
    <cellStyle name="Normálna 5" xfId="6" xr:uid="{AC8830DD-301A-4E21-B2CC-65D218AB09B5}"/>
    <cellStyle name="Normálna 6" xfId="38" xr:uid="{5DC2F4D8-7D65-4B4D-B9B7-08215BD814E9}"/>
    <cellStyle name="Normálna 7" xfId="27" xr:uid="{1E1084A2-CAFF-4DD2-8316-4C7A448789FE}"/>
    <cellStyle name="Normálna 7 2" xfId="30" xr:uid="{73709043-8AE5-48DB-9713-C0EF42360C2A}"/>
    <cellStyle name="Normálne 2" xfId="20" xr:uid="{02C87D0F-29E6-4351-B2C4-A9031CFFEFD4}"/>
    <cellStyle name="Normálne 6" xfId="19" xr:uid="{38593010-97FF-431B-BA97-B07DA4CE8260}"/>
    <cellStyle name="Normálne 6 2" xfId="13" xr:uid="{3F79A1E2-D048-4558-8C1B-0FEB54489C74}"/>
    <cellStyle name="Normálne 7" xfId="11" xr:uid="{F86861C3-15C3-4EAF-B72E-D162AE36CCAA}"/>
    <cellStyle name="normálne_dane pre rozpocet 2006-2008_JUN2005_final" xfId="33" xr:uid="{9784EF54-97F2-43E0-8E4B-F3F38CD5E0E4}"/>
    <cellStyle name="Percent 2" xfId="34" xr:uid="{B7354675-F6C5-483A-82D9-B327BEAD1B17}"/>
    <cellStyle name="Percent 6" xfId="9" xr:uid="{214E5E31-7086-4560-BFF8-394348D6ABC8}"/>
    <cellStyle name="Percentá 2" xfId="15" xr:uid="{BC09C353-52BF-45AA-B3C1-F2E0B60FE38D}"/>
    <cellStyle name="Percentá 3" xfId="16" xr:uid="{5529B39F-D924-4E6D-8E75-DB1A8D6F83E4}"/>
    <cellStyle name="Percentá 4" xfId="12" xr:uid="{FE49D184-14B1-4A5C-9E6B-030FEF185A88}"/>
  </cellStyles>
  <dxfs count="8">
    <dxf>
      <fill>
        <patternFill>
          <bgColor theme="5" tint="0.79998168889431442"/>
        </patternFill>
      </fill>
    </dxf>
    <dxf>
      <fill>
        <patternFill>
          <fgColor theme="5" tint="0.79998168889431442"/>
          <bgColor theme="5" tint="0.79998168889431442"/>
        </patternFill>
      </fill>
    </dxf>
    <dxf>
      <fill>
        <patternFill>
          <bgColor theme="5" tint="0.79998168889431442"/>
        </patternFill>
      </fill>
    </dxf>
    <dxf>
      <fill>
        <patternFill>
          <fgColor theme="5" tint="0.79998168889431442"/>
          <bgColor theme="5" tint="0.79998168889431442"/>
        </patternFill>
      </fill>
    </dxf>
    <dxf>
      <fill>
        <patternFill>
          <bgColor theme="5" tint="0.79998168889431442"/>
        </patternFill>
      </fill>
    </dxf>
    <dxf>
      <fill>
        <patternFill>
          <fgColor theme="5" tint="0.79998168889431442"/>
          <bgColor theme="5" tint="0.79998168889431442"/>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F8E457AD-5AB3-4B8F-B160-9B530C1F4E8E}"/>
  </tableStyles>
  <colors>
    <mruColors>
      <color rgb="FFBFBFBF"/>
      <color rgb="FF13B5EA"/>
      <color rgb="FF58595B"/>
      <color rgb="FFDCB47B"/>
      <color rgb="FF7F7F7F"/>
      <color rgb="FFB1E8F9"/>
      <color rgb="FF3657A7"/>
      <color rgb="FF2035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024251453430295E-2"/>
          <c:y val="3.0324563732133627E-2"/>
          <c:w val="0.88169926558219358"/>
          <c:h val="0.75501377071196951"/>
        </c:manualLayout>
      </c:layout>
      <c:areaChart>
        <c:grouping val="stacked"/>
        <c:varyColors val="0"/>
        <c:ser>
          <c:idx val="1"/>
          <c:order val="2"/>
          <c:spPr>
            <a:solidFill>
              <a:srgbClr val="92D050">
                <a:alpha val="30000"/>
              </a:srgbClr>
            </a:solidFill>
            <a:ln>
              <a:noFill/>
            </a:ln>
            <a:effectLst/>
          </c:spPr>
          <c:cat>
            <c:strRef>
              <c:f>'G1,G2'!$A$3:$A$19</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'G1,G2'!$C$3:$C$19</c:f>
              <c:numCache>
                <c:formatCode>0.0</c:formatCode>
                <c:ptCount val="17"/>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numCache>
            </c:numRef>
          </c:val>
          <c:extLst>
            <c:ext xmlns:c16="http://schemas.microsoft.com/office/drawing/2014/chart" uri="{C3380CC4-5D6E-409C-BE32-E72D297353CC}">
              <c16:uniqueId val="{00000000-8C1A-46B7-BD4E-0BDC54FA0AB4}"/>
            </c:ext>
          </c:extLst>
        </c:ser>
        <c:ser>
          <c:idx val="2"/>
          <c:order val="3"/>
          <c:spPr>
            <a:solidFill>
              <a:srgbClr val="FFC000">
                <a:alpha val="30000"/>
              </a:srgbClr>
            </a:solidFill>
            <a:ln>
              <a:noFill/>
            </a:ln>
            <a:effectLst/>
          </c:spPr>
          <c:cat>
            <c:strRef>
              <c:f>'G1,G2'!$A$3:$A$19</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'G1,G2'!$D$3:$D$19</c:f>
              <c:numCache>
                <c:formatCode>0.0</c:formatCode>
                <c:ptCount val="17"/>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numCache>
            </c:numRef>
          </c:val>
          <c:extLst>
            <c:ext xmlns:c16="http://schemas.microsoft.com/office/drawing/2014/chart" uri="{C3380CC4-5D6E-409C-BE32-E72D297353CC}">
              <c16:uniqueId val="{00000001-8C1A-46B7-BD4E-0BDC54FA0AB4}"/>
            </c:ext>
          </c:extLst>
        </c:ser>
        <c:ser>
          <c:idx val="3"/>
          <c:order val="4"/>
          <c:spPr>
            <a:solidFill>
              <a:srgbClr val="FF0000">
                <a:alpha val="30000"/>
              </a:srgbClr>
            </a:solidFill>
            <a:ln>
              <a:noFill/>
            </a:ln>
            <a:effectLst/>
          </c:spPr>
          <c:cat>
            <c:strRef>
              <c:f>'G1,G2'!$A$3:$A$19</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'G1,G2'!$E$3:$E$19</c:f>
              <c:numCache>
                <c:formatCode>0.0</c:formatCode>
                <c:ptCount val="17"/>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numCache>
            </c:numRef>
          </c:val>
          <c:extLst>
            <c:ext xmlns:c16="http://schemas.microsoft.com/office/drawing/2014/chart" uri="{C3380CC4-5D6E-409C-BE32-E72D297353CC}">
              <c16:uniqueId val="{00000002-8C1A-46B7-BD4E-0BDC54FA0AB4}"/>
            </c:ext>
          </c:extLst>
        </c:ser>
        <c:dLbls>
          <c:showLegendKey val="0"/>
          <c:showVal val="0"/>
          <c:showCatName val="0"/>
          <c:showSerName val="0"/>
          <c:showPercent val="0"/>
          <c:showBubbleSize val="0"/>
        </c:dLbls>
        <c:axId val="785017072"/>
        <c:axId val="785016744"/>
      </c:areaChart>
      <c:barChart>
        <c:barDir val="col"/>
        <c:grouping val="stacked"/>
        <c:varyColors val="0"/>
        <c:ser>
          <c:idx val="0"/>
          <c:order val="0"/>
          <c:spPr>
            <a:solidFill>
              <a:srgbClr val="13B5EA"/>
            </a:solidFill>
            <a:ln>
              <a:solidFill>
                <a:srgbClr val="13B5EA"/>
              </a:solidFill>
            </a:ln>
            <a:effectLst/>
          </c:spPr>
          <c:invertIfNegative val="0"/>
          <c:dLbls>
            <c:dLbl>
              <c:idx val="15"/>
              <c:layout>
                <c:manualLayout>
                  <c:x val="-2.0604573890922306E-3"/>
                  <c:y val="-0.267587033361957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CC-4937-A058-1548BB486CB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'G1,G2'!$A$3:$A$19</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'G1,G2'!$B$3:$B$19</c:f>
              <c:numCache>
                <c:formatCode>0.0</c:formatCode>
                <c:ptCount val="17"/>
                <c:pt idx="1">
                  <c:v>7</c:v>
                </c:pt>
                <c:pt idx="2">
                  <c:v>4</c:v>
                </c:pt>
                <c:pt idx="3">
                  <c:v>1.9</c:v>
                </c:pt>
                <c:pt idx="4">
                  <c:v>1.4</c:v>
                </c:pt>
                <c:pt idx="5">
                  <c:v>0.4</c:v>
                </c:pt>
                <c:pt idx="6">
                  <c:v>0.83</c:v>
                </c:pt>
                <c:pt idx="7">
                  <c:v>1.1981153569580012</c:v>
                </c:pt>
                <c:pt idx="8">
                  <c:v>1.6497370647195042</c:v>
                </c:pt>
                <c:pt idx="9">
                  <c:v>4.858228919854187</c:v>
                </c:pt>
                <c:pt idx="10">
                  <c:v>4.2112790812321075</c:v>
                </c:pt>
                <c:pt idx="11">
                  <c:v>4.3475443730568299</c:v>
                </c:pt>
                <c:pt idx="12">
                  <c:v>5.3044454791111102</c:v>
                </c:pt>
                <c:pt idx="13">
                  <c:v>6.2484445868096152</c:v>
                </c:pt>
                <c:pt idx="14">
                  <c:v>5.3221647352831418</c:v>
                </c:pt>
                <c:pt idx="15">
                  <c:v>5.5230695068580919</c:v>
                </c:pt>
              </c:numCache>
            </c:numRef>
          </c:val>
          <c:extLst>
            <c:ext xmlns:c16="http://schemas.microsoft.com/office/drawing/2014/chart" uri="{C3380CC4-5D6E-409C-BE32-E72D297353CC}">
              <c16:uniqueId val="{00000004-8C1A-46B7-BD4E-0BDC54FA0AB4}"/>
            </c:ext>
          </c:extLst>
        </c:ser>
        <c:dLbls>
          <c:showLegendKey val="0"/>
          <c:showVal val="0"/>
          <c:showCatName val="0"/>
          <c:showSerName val="0"/>
          <c:showPercent val="0"/>
          <c:showBubbleSize val="0"/>
        </c:dLbls>
        <c:gapWidth val="150"/>
        <c:overlap val="100"/>
        <c:axId val="749424600"/>
        <c:axId val="749417712"/>
      </c:barChart>
      <c:lineChart>
        <c:grouping val="stacked"/>
        <c:varyColors val="0"/>
        <c:ser>
          <c:idx val="7"/>
          <c:order val="1"/>
          <c:spPr>
            <a:ln w="28575" cap="rnd">
              <a:noFill/>
              <a:round/>
            </a:ln>
            <a:effectLst/>
          </c:spPr>
          <c:marker>
            <c:symbol val="dash"/>
            <c:size val="2"/>
            <c:spPr>
              <a:solidFill>
                <a:schemeClr val="bg1">
                  <a:lumMod val="85000"/>
                </a:schemeClr>
              </a:solidFill>
              <a:ln w="0">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5-8C1A-46B7-BD4E-0BDC54FA0AB4}"/>
                </c:ext>
              </c:extLst>
            </c:dLbl>
            <c:dLbl>
              <c:idx val="15"/>
              <c:delete val="1"/>
              <c:extLst>
                <c:ext xmlns:c15="http://schemas.microsoft.com/office/drawing/2012/chart" uri="{CE6537A1-D6FC-4f65-9D91-7224C49458BB}"/>
                <c:ext xmlns:c16="http://schemas.microsoft.com/office/drawing/2014/chart" uri="{C3380CC4-5D6E-409C-BE32-E72D297353CC}">
                  <c16:uniqueId val="{00000001-F0CC-4937-A058-1548BB486CB4}"/>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'G1,G2'!$B$3:$B$18</c:f>
              <c:numCache>
                <c:formatCode>0.0</c:formatCode>
                <c:ptCount val="16"/>
                <c:pt idx="1">
                  <c:v>7</c:v>
                </c:pt>
                <c:pt idx="2">
                  <c:v>4</c:v>
                </c:pt>
                <c:pt idx="3">
                  <c:v>1.9</c:v>
                </c:pt>
                <c:pt idx="4">
                  <c:v>1.4</c:v>
                </c:pt>
                <c:pt idx="5">
                  <c:v>0.4</c:v>
                </c:pt>
                <c:pt idx="6">
                  <c:v>0.83</c:v>
                </c:pt>
                <c:pt idx="7">
                  <c:v>1.1981153569580012</c:v>
                </c:pt>
                <c:pt idx="8">
                  <c:v>1.6497370647195042</c:v>
                </c:pt>
                <c:pt idx="9">
                  <c:v>4.858228919854187</c:v>
                </c:pt>
                <c:pt idx="10">
                  <c:v>4.2112790812321075</c:v>
                </c:pt>
                <c:pt idx="11">
                  <c:v>4.3475443730568299</c:v>
                </c:pt>
                <c:pt idx="12">
                  <c:v>5.3044454791111102</c:v>
                </c:pt>
                <c:pt idx="13">
                  <c:v>6.2484445868096152</c:v>
                </c:pt>
                <c:pt idx="14">
                  <c:v>5.3221647352831418</c:v>
                </c:pt>
                <c:pt idx="15">
                  <c:v>5.5230695068580919</c:v>
                </c:pt>
              </c:numCache>
            </c:numRef>
          </c:val>
          <c:smooth val="0"/>
          <c:extLst>
            <c:ext xmlns:c16="http://schemas.microsoft.com/office/drawing/2014/chart" uri="{C3380CC4-5D6E-409C-BE32-E72D297353CC}">
              <c16:uniqueId val="{00000007-8C1A-46B7-BD4E-0BDC54FA0AB4}"/>
            </c:ext>
          </c:extLst>
        </c:ser>
        <c:dLbls>
          <c:showLegendKey val="0"/>
          <c:showVal val="0"/>
          <c:showCatName val="0"/>
          <c:showSerName val="0"/>
          <c:showPercent val="0"/>
          <c:showBubbleSize val="0"/>
        </c:dLbls>
        <c:marker val="1"/>
        <c:smooth val="0"/>
        <c:axId val="749424600"/>
        <c:axId val="749417712"/>
      </c:lineChart>
      <c:catAx>
        <c:axId val="749424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sk-SK"/>
          </a:p>
        </c:txPr>
        <c:crossAx val="749417712"/>
        <c:crosses val="autoZero"/>
        <c:auto val="1"/>
        <c:lblAlgn val="ctr"/>
        <c:lblOffset val="100"/>
        <c:noMultiLvlLbl val="0"/>
      </c:catAx>
      <c:valAx>
        <c:axId val="749417712"/>
        <c:scaling>
          <c:orientation val="minMax"/>
          <c:max val="9"/>
        </c:scaling>
        <c:delete val="0"/>
        <c:axPos val="l"/>
        <c:title>
          <c:tx>
            <c:rich>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sk-SK" sz="1000" i="1">
                    <a:solidFill>
                      <a:schemeClr val="tx1"/>
                    </a:solidFill>
                  </a:rPr>
                  <a:t>indikátor udržateľnosti (% HDP)</a:t>
                </a:r>
              </a:p>
            </c:rich>
          </c:tx>
          <c:layout>
            <c:manualLayout>
              <c:xMode val="edge"/>
              <c:yMode val="edge"/>
              <c:x val="7.7773327743194485E-3"/>
              <c:y val="0.11438084773644996"/>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sk-S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k-SK"/>
          </a:p>
        </c:txPr>
        <c:crossAx val="749424600"/>
        <c:crosses val="autoZero"/>
        <c:crossBetween val="between"/>
      </c:valAx>
      <c:valAx>
        <c:axId val="785016744"/>
        <c:scaling>
          <c:orientation val="minMax"/>
          <c:max val="9"/>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k-SK"/>
          </a:p>
        </c:txPr>
        <c:crossAx val="785017072"/>
        <c:crosses val="max"/>
        <c:crossBetween val="between"/>
      </c:valAx>
      <c:catAx>
        <c:axId val="785017072"/>
        <c:scaling>
          <c:orientation val="minMax"/>
        </c:scaling>
        <c:delete val="1"/>
        <c:axPos val="b"/>
        <c:numFmt formatCode="General" sourceLinked="1"/>
        <c:majorTickMark val="out"/>
        <c:minorTickMark val="none"/>
        <c:tickLblPos val="nextTo"/>
        <c:crossAx val="785016744"/>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latin typeface="+mn-lt"/>
        </a:defRPr>
      </a:pPr>
      <a:endParaRPr lang="sk-SK"/>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k-SK"/>
        </a:p>
      </c:txPr>
    </c:title>
    <c:autoTitleDeleted val="0"/>
    <c:plotArea>
      <c:layout>
        <c:manualLayout>
          <c:layoutTarget val="inner"/>
          <c:xMode val="edge"/>
          <c:yMode val="edge"/>
          <c:x val="3.9542704023754094E-2"/>
          <c:y val="4.6373227344002482E-2"/>
          <c:w val="0.94231021787015656"/>
          <c:h val="0.73806641414141416"/>
        </c:manualLayout>
      </c:layout>
      <c:barChart>
        <c:barDir val="col"/>
        <c:grouping val="clustered"/>
        <c:varyColors val="0"/>
        <c:ser>
          <c:idx val="0"/>
          <c:order val="0"/>
          <c:tx>
            <c:strRef>
              <c:f>'G12'!$B$2</c:f>
              <c:strCache>
                <c:ptCount val="1"/>
              </c:strCache>
            </c:strRef>
          </c:tx>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1-3A5E-441A-BB6C-0F9396F0E025}"/>
              </c:ext>
            </c:extLst>
          </c:dPt>
          <c:dPt>
            <c:idx val="1"/>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3-3A5E-441A-BB6C-0F9396F0E025}"/>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4-3A5E-441A-BB6C-0F9396F0E025}"/>
              </c:ext>
            </c:extLst>
          </c:dPt>
          <c:dPt>
            <c:idx val="4"/>
            <c:invertIfNegative val="0"/>
            <c:bubble3D val="0"/>
            <c:spPr>
              <a:solidFill>
                <a:schemeClr val="accent2">
                  <a:lumMod val="50000"/>
                </a:schemeClr>
              </a:solidFill>
              <a:ln>
                <a:noFill/>
              </a:ln>
              <a:effectLst/>
            </c:spPr>
            <c:extLst>
              <c:ext xmlns:c16="http://schemas.microsoft.com/office/drawing/2014/chart" uri="{C3380CC4-5D6E-409C-BE32-E72D297353CC}">
                <c16:uniqueId val="{00000005-3A5E-441A-BB6C-0F9396F0E025}"/>
              </c:ext>
            </c:extLst>
          </c:dPt>
          <c:dPt>
            <c:idx val="5"/>
            <c:invertIfNegative val="0"/>
            <c:bubble3D val="0"/>
            <c:spPr>
              <a:solidFill>
                <a:schemeClr val="accent4">
                  <a:lumMod val="50000"/>
                </a:schemeClr>
              </a:solidFill>
              <a:ln>
                <a:noFill/>
              </a:ln>
              <a:effectLst/>
            </c:spPr>
            <c:extLst>
              <c:ext xmlns:c16="http://schemas.microsoft.com/office/drawing/2014/chart" uri="{C3380CC4-5D6E-409C-BE32-E72D297353CC}">
                <c16:uniqueId val="{00000006-3A5E-441A-BB6C-0F9396F0E025}"/>
              </c:ext>
            </c:extLst>
          </c:dPt>
          <c:dPt>
            <c:idx val="6"/>
            <c:invertIfNegative val="0"/>
            <c:bubble3D val="0"/>
            <c:spPr>
              <a:solidFill>
                <a:schemeClr val="accent5"/>
              </a:solidFill>
              <a:ln>
                <a:noFill/>
              </a:ln>
              <a:effectLst/>
            </c:spPr>
            <c:extLst>
              <c:ext xmlns:c16="http://schemas.microsoft.com/office/drawing/2014/chart" uri="{C3380CC4-5D6E-409C-BE32-E72D297353CC}">
                <c16:uniqueId val="{00000007-3A5E-441A-BB6C-0F9396F0E025}"/>
              </c:ext>
            </c:extLst>
          </c:dPt>
          <c:dPt>
            <c:idx val="7"/>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F-7482-4835-9906-7A07CA864751}"/>
              </c:ext>
            </c:extLst>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'G12'!$A$3:$A$11</c15:sqref>
                  </c15:fullRef>
                </c:ext>
              </c:extLst>
              <c:f>('G12'!$A$3,'G12'!$A$5:$A$11)</c:f>
              <c:strCache>
                <c:ptCount val="8"/>
                <c:pt idx="0">
                  <c:v>Hodnotiace správy</c:v>
                </c:pt>
                <c:pt idx="1">
                  <c:v>Kvantifikácie opatrení a Stanoviská k leg. návrhom </c:v>
                </c:pt>
                <c:pt idx="2">
                  <c:v>Makroekonomické prognózy</c:v>
                </c:pt>
                <c:pt idx="3">
                  <c:v>Fiškálne prognózy</c:v>
                </c:pt>
                <c:pt idx="4">
                  <c:v>Komentáre a Working papers</c:v>
                </c:pt>
                <c:pt idx="5">
                  <c:v>Blogy a analytické blogy</c:v>
                </c:pt>
                <c:pt idx="6">
                  <c:v>Kalkulačky, modely, metodiky</c:v>
                </c:pt>
                <c:pt idx="7">
                  <c:v>Výzvy a stanoviská k stavu verejných financií</c:v>
                </c:pt>
              </c:strCache>
            </c:strRef>
          </c:cat>
          <c:val>
            <c:numRef>
              <c:extLst>
                <c:ext xmlns:c15="http://schemas.microsoft.com/office/drawing/2012/chart" uri="{02D57815-91ED-43cb-92C2-25804820EDAC}">
                  <c15:fullRef>
                    <c15:sqref>'G12'!$B$3:$B$11</c15:sqref>
                  </c15:fullRef>
                </c:ext>
              </c:extLst>
              <c:f>('G12'!$B$3,'G12'!$B$5:$B$11)</c:f>
              <c:numCache>
                <c:formatCode>General</c:formatCode>
                <c:ptCount val="8"/>
                <c:pt idx="0">
                  <c:v>7</c:v>
                </c:pt>
                <c:pt idx="1">
                  <c:v>6</c:v>
                </c:pt>
                <c:pt idx="2">
                  <c:v>3</c:v>
                </c:pt>
                <c:pt idx="3">
                  <c:v>13</c:v>
                </c:pt>
                <c:pt idx="4">
                  <c:v>7</c:v>
                </c:pt>
                <c:pt idx="5">
                  <c:v>8</c:v>
                </c:pt>
                <c:pt idx="6">
                  <c:v>4</c:v>
                </c:pt>
                <c:pt idx="7">
                  <c:v>2</c:v>
                </c:pt>
              </c:numCache>
            </c:numRef>
          </c:val>
          <c:extLst>
            <c:ext xmlns:c15="http://schemas.microsoft.com/office/drawing/2012/chart" uri="{02D57815-91ED-43cb-92C2-25804820EDAC}">
              <c15:categoryFilterExceptions>
                <c15:categoryFilterException>
                  <c15:sqref>'G12'!$B$4</c15:sqref>
                  <c15:spPr xmlns:c15="http://schemas.microsoft.com/office/drawing/2012/chart">
                    <a:solidFill>
                      <a:schemeClr val="accent3">
                        <a:lumMod val="40000"/>
                        <a:lumOff val="60000"/>
                      </a:schemeClr>
                    </a:solidFill>
                    <a:ln>
                      <a:noFill/>
                    </a:ln>
                    <a:effectLst/>
                  </c15:spPr>
                  <c15:invertIfNegative val="0"/>
                  <c15:bubble3D val="0"/>
                </c15:categoryFilterException>
              </c15:categoryFilterExceptions>
            </c:ext>
            <c:ext xmlns:c16="http://schemas.microsoft.com/office/drawing/2014/chart" uri="{C3380CC4-5D6E-409C-BE32-E72D297353CC}">
              <c16:uniqueId val="{00000000-3A5E-441A-BB6C-0F9396F0E025}"/>
            </c:ext>
          </c:extLst>
        </c:ser>
        <c:dLbls>
          <c:showLegendKey val="0"/>
          <c:showVal val="0"/>
          <c:showCatName val="0"/>
          <c:showSerName val="0"/>
          <c:showPercent val="0"/>
          <c:showBubbleSize val="0"/>
        </c:dLbls>
        <c:gapWidth val="49"/>
        <c:overlap val="5"/>
        <c:axId val="222401391"/>
        <c:axId val="222399471"/>
      </c:barChart>
      <c:catAx>
        <c:axId val="222401391"/>
        <c:scaling>
          <c:orientation val="minMax"/>
        </c:scaling>
        <c:delete val="1"/>
        <c:axPos val="b"/>
        <c:numFmt formatCode="General" sourceLinked="1"/>
        <c:majorTickMark val="none"/>
        <c:minorTickMark val="none"/>
        <c:tickLblPos val="nextTo"/>
        <c:crossAx val="222399471"/>
        <c:crosses val="autoZero"/>
        <c:auto val="1"/>
        <c:lblAlgn val="ctr"/>
        <c:lblOffset val="100"/>
        <c:noMultiLvlLbl val="0"/>
      </c:catAx>
      <c:valAx>
        <c:axId val="222399471"/>
        <c:scaling>
          <c:orientation val="minMax"/>
        </c:scaling>
        <c:delete val="0"/>
        <c:axPos val="l"/>
        <c:majorGridlines>
          <c:spPr>
            <a:ln w="9525" cap="flat" cmpd="sng" algn="ctr">
              <a:solidFill>
                <a:schemeClr val="accent1">
                  <a:lumMod val="40000"/>
                  <a:lumOff val="60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sk-SK"/>
          </a:p>
        </c:txPr>
        <c:crossAx val="222401391"/>
        <c:crosses val="autoZero"/>
        <c:crossBetween val="between"/>
      </c:valAx>
      <c:spPr>
        <a:noFill/>
        <a:ln>
          <a:noFill/>
        </a:ln>
        <a:effectLst/>
      </c:spPr>
    </c:plotArea>
    <c:legend>
      <c:legendPos val="b"/>
      <c:layout>
        <c:manualLayout>
          <c:xMode val="edge"/>
          <c:yMode val="edge"/>
          <c:x val="1.1623632967714841E-3"/>
          <c:y val="0.7978756271310703"/>
          <c:w val="0.99642468668622874"/>
          <c:h val="0.1895080736036886"/>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chemeClr val="tx1"/>
          </a:solidFill>
        </a:defRPr>
      </a:pPr>
      <a:endParaRPr lang="sk-SK"/>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15507436570428"/>
          <c:y val="5.1400554097404488E-2"/>
          <c:w val="0.87469335083114652"/>
          <c:h val="0.75618611111111111"/>
        </c:manualLayout>
      </c:layout>
      <c:barChart>
        <c:barDir val="col"/>
        <c:grouping val="clustered"/>
        <c:varyColors val="0"/>
        <c:ser>
          <c:idx val="0"/>
          <c:order val="0"/>
          <c:spPr>
            <a:solidFill>
              <a:srgbClr val="13B5EA"/>
            </a:solidFill>
          </c:spPr>
          <c:invertIfNegative val="0"/>
          <c:cat>
            <c:strRef>
              <c:f>'G13, G14'!$B$6:$M$6</c:f>
              <c:strCache>
                <c:ptCount val="12"/>
                <c:pt idx="0">
                  <c:v>0</c:v>
                </c:pt>
                <c:pt idx="1">
                  <c:v>10</c:v>
                </c:pt>
                <c:pt idx="2">
                  <c:v>20</c:v>
                </c:pt>
                <c:pt idx="3">
                  <c:v>30</c:v>
                </c:pt>
                <c:pt idx="4">
                  <c:v>40</c:v>
                </c:pt>
                <c:pt idx="5">
                  <c:v>50</c:v>
                </c:pt>
                <c:pt idx="6">
                  <c:v>60</c:v>
                </c:pt>
                <c:pt idx="7">
                  <c:v>70</c:v>
                </c:pt>
                <c:pt idx="8">
                  <c:v>80</c:v>
                </c:pt>
                <c:pt idx="9">
                  <c:v>90</c:v>
                </c:pt>
                <c:pt idx="10">
                  <c:v>100</c:v>
                </c:pt>
                <c:pt idx="11">
                  <c:v>viac</c:v>
                </c:pt>
              </c:strCache>
            </c:strRef>
          </c:cat>
          <c:val>
            <c:numRef>
              <c:f>'G13, G14'!$B$4:$M$4</c:f>
              <c:numCache>
                <c:formatCode>#,##0</c:formatCode>
                <c:ptCount val="12"/>
                <c:pt idx="0">
                  <c:v>1262</c:v>
                </c:pt>
                <c:pt idx="1">
                  <c:v>668</c:v>
                </c:pt>
                <c:pt idx="2">
                  <c:v>475</c:v>
                </c:pt>
                <c:pt idx="3">
                  <c:v>258</c:v>
                </c:pt>
                <c:pt idx="4">
                  <c:v>138</c:v>
                </c:pt>
                <c:pt idx="5">
                  <c:v>58</c:v>
                </c:pt>
                <c:pt idx="6">
                  <c:v>24</c:v>
                </c:pt>
                <c:pt idx="7">
                  <c:v>4</c:v>
                </c:pt>
                <c:pt idx="8">
                  <c:v>5</c:v>
                </c:pt>
                <c:pt idx="9">
                  <c:v>0</c:v>
                </c:pt>
                <c:pt idx="10">
                  <c:v>3</c:v>
                </c:pt>
                <c:pt idx="11">
                  <c:v>9</c:v>
                </c:pt>
              </c:numCache>
            </c:numRef>
          </c:val>
          <c:extLst>
            <c:ext xmlns:c16="http://schemas.microsoft.com/office/drawing/2014/chart" uri="{C3380CC4-5D6E-409C-BE32-E72D297353CC}">
              <c16:uniqueId val="{00000000-8EA9-4234-8153-44DFDF4F8CF0}"/>
            </c:ext>
          </c:extLst>
        </c:ser>
        <c:dLbls>
          <c:showLegendKey val="0"/>
          <c:showVal val="0"/>
          <c:showCatName val="0"/>
          <c:showSerName val="0"/>
          <c:showPercent val="0"/>
          <c:showBubbleSize val="0"/>
        </c:dLbls>
        <c:gapWidth val="25"/>
        <c:axId val="268401168"/>
        <c:axId val="268401560"/>
      </c:barChart>
      <c:lineChart>
        <c:grouping val="standard"/>
        <c:varyColors val="0"/>
        <c:ser>
          <c:idx val="1"/>
          <c:order val="1"/>
          <c:spPr>
            <a:ln>
              <a:solidFill>
                <a:schemeClr val="bg1">
                  <a:lumMod val="50000"/>
                </a:schemeClr>
              </a:solidFill>
            </a:ln>
          </c:spPr>
          <c:marker>
            <c:symbol val="none"/>
          </c:marker>
          <c:cat>
            <c:strRef>
              <c:f>'G13, G14'!$B$6:$M$6</c:f>
              <c:strCache>
                <c:ptCount val="12"/>
                <c:pt idx="0">
                  <c:v>0</c:v>
                </c:pt>
                <c:pt idx="1">
                  <c:v>10</c:v>
                </c:pt>
                <c:pt idx="2">
                  <c:v>20</c:v>
                </c:pt>
                <c:pt idx="3">
                  <c:v>30</c:v>
                </c:pt>
                <c:pt idx="4">
                  <c:v>40</c:v>
                </c:pt>
                <c:pt idx="5">
                  <c:v>50</c:v>
                </c:pt>
                <c:pt idx="6">
                  <c:v>60</c:v>
                </c:pt>
                <c:pt idx="7">
                  <c:v>70</c:v>
                </c:pt>
                <c:pt idx="8">
                  <c:v>80</c:v>
                </c:pt>
                <c:pt idx="9">
                  <c:v>90</c:v>
                </c:pt>
                <c:pt idx="10">
                  <c:v>100</c:v>
                </c:pt>
                <c:pt idx="11">
                  <c:v>viac</c:v>
                </c:pt>
              </c:strCache>
            </c:strRef>
          </c:cat>
          <c:val>
            <c:numRef>
              <c:f>'G13, G14'!$B$5:$M$5</c:f>
              <c:numCache>
                <c:formatCode>#,##0</c:formatCode>
                <c:ptCount val="12"/>
                <c:pt idx="0">
                  <c:v>1262</c:v>
                </c:pt>
                <c:pt idx="1">
                  <c:v>1930</c:v>
                </c:pt>
                <c:pt idx="2">
                  <c:v>2405</c:v>
                </c:pt>
                <c:pt idx="3">
                  <c:v>2663</c:v>
                </c:pt>
                <c:pt idx="4">
                  <c:v>2801</c:v>
                </c:pt>
                <c:pt idx="5">
                  <c:v>2859</c:v>
                </c:pt>
                <c:pt idx="6">
                  <c:v>2883</c:v>
                </c:pt>
                <c:pt idx="7">
                  <c:v>2887</c:v>
                </c:pt>
                <c:pt idx="8">
                  <c:v>2892</c:v>
                </c:pt>
                <c:pt idx="9">
                  <c:v>2892</c:v>
                </c:pt>
                <c:pt idx="10">
                  <c:v>2895</c:v>
                </c:pt>
                <c:pt idx="11">
                  <c:v>2904</c:v>
                </c:pt>
              </c:numCache>
            </c:numRef>
          </c:val>
          <c:smooth val="0"/>
          <c:extLst>
            <c:ext xmlns:c16="http://schemas.microsoft.com/office/drawing/2014/chart" uri="{C3380CC4-5D6E-409C-BE32-E72D297353CC}">
              <c16:uniqueId val="{00000001-8EA9-4234-8153-44DFDF4F8CF0}"/>
            </c:ext>
          </c:extLst>
        </c:ser>
        <c:dLbls>
          <c:showLegendKey val="0"/>
          <c:showVal val="0"/>
          <c:showCatName val="0"/>
          <c:showSerName val="0"/>
          <c:showPercent val="0"/>
          <c:showBubbleSize val="0"/>
        </c:dLbls>
        <c:marker val="1"/>
        <c:smooth val="0"/>
        <c:axId val="268402344"/>
        <c:axId val="268401952"/>
      </c:lineChart>
      <c:catAx>
        <c:axId val="268401168"/>
        <c:scaling>
          <c:orientation val="minMax"/>
        </c:scaling>
        <c:delete val="0"/>
        <c:axPos val="b"/>
        <c:numFmt formatCode="General" sourceLinked="1"/>
        <c:majorTickMark val="out"/>
        <c:minorTickMark val="none"/>
        <c:tickLblPos val="nextTo"/>
        <c:crossAx val="268401560"/>
        <c:crosses val="autoZero"/>
        <c:auto val="1"/>
        <c:lblAlgn val="r"/>
        <c:lblOffset val="100"/>
        <c:noMultiLvlLbl val="0"/>
      </c:catAx>
      <c:valAx>
        <c:axId val="268401560"/>
        <c:scaling>
          <c:orientation val="minMax"/>
        </c:scaling>
        <c:delete val="0"/>
        <c:axPos val="l"/>
        <c:majorGridlines>
          <c:spPr>
            <a:ln w="9525">
              <a:solidFill>
                <a:schemeClr val="accent1">
                  <a:lumMod val="40000"/>
                  <a:lumOff val="60000"/>
                </a:schemeClr>
              </a:solidFill>
              <a:prstDash val="dash"/>
            </a:ln>
          </c:spPr>
        </c:majorGridlines>
        <c:numFmt formatCode="#,##0" sourceLinked="1"/>
        <c:majorTickMark val="out"/>
        <c:minorTickMark val="none"/>
        <c:tickLblPos val="nextTo"/>
        <c:crossAx val="268401168"/>
        <c:crosses val="autoZero"/>
        <c:crossBetween val="between"/>
      </c:valAx>
      <c:valAx>
        <c:axId val="268401952"/>
        <c:scaling>
          <c:orientation val="minMax"/>
          <c:max val="3000"/>
        </c:scaling>
        <c:delete val="0"/>
        <c:axPos val="r"/>
        <c:numFmt formatCode="#,##0" sourceLinked="1"/>
        <c:majorTickMark val="out"/>
        <c:minorTickMark val="none"/>
        <c:tickLblPos val="nextTo"/>
        <c:crossAx val="268402344"/>
        <c:crosses val="max"/>
        <c:crossBetween val="between"/>
      </c:valAx>
      <c:catAx>
        <c:axId val="268402344"/>
        <c:scaling>
          <c:orientation val="minMax"/>
        </c:scaling>
        <c:delete val="1"/>
        <c:axPos val="b"/>
        <c:numFmt formatCode="General" sourceLinked="1"/>
        <c:majorTickMark val="out"/>
        <c:minorTickMark val="none"/>
        <c:tickLblPos val="nextTo"/>
        <c:crossAx val="268401952"/>
        <c:crosses val="autoZero"/>
        <c:auto val="1"/>
        <c:lblAlgn val="ctr"/>
        <c:lblOffset val="100"/>
        <c:noMultiLvlLbl val="0"/>
      </c:catAx>
      <c:spPr>
        <a:ln>
          <a:noFill/>
        </a:ln>
      </c:spPr>
    </c:plotArea>
    <c:plotVisOnly val="1"/>
    <c:dispBlanksAs val="gap"/>
    <c:showDLblsOverMax val="0"/>
  </c:chart>
  <c:spPr>
    <a:ln>
      <a:noFill/>
    </a:ln>
  </c:spPr>
  <c:txPr>
    <a:bodyPr/>
    <a:lstStyle/>
    <a:p>
      <a:pPr>
        <a:defRPr sz="1100">
          <a:solidFill>
            <a:schemeClr val="tx1"/>
          </a:solidFill>
          <a:latin typeface="+mn-lt"/>
        </a:defRPr>
      </a:pPr>
      <a:endParaRPr lang="sk-SK"/>
    </a:p>
  </c:txPr>
  <c:printSettings>
    <c:headerFooter/>
    <c:pageMargins b="0.75000000000000056" l="0.70000000000000051" r="0.70000000000000051" t="0.75000000000000056" header="0.30000000000000027" footer="0.30000000000000027"/>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010000000000015E-2"/>
          <c:y val="5.1400396825396821E-2"/>
          <c:w val="0.87469335083114652"/>
          <c:h val="0.79074673176535726"/>
        </c:manualLayout>
      </c:layout>
      <c:barChart>
        <c:barDir val="col"/>
        <c:grouping val="clustered"/>
        <c:varyColors val="0"/>
        <c:ser>
          <c:idx val="1"/>
          <c:order val="0"/>
          <c:spPr>
            <a:solidFill>
              <a:srgbClr val="13B5EA"/>
            </a:solidFill>
            <a:ln>
              <a:noFill/>
            </a:ln>
          </c:spPr>
          <c:invertIfNegative val="0"/>
          <c:cat>
            <c:strRef>
              <c:f>'G13, G14'!$B$15:$M$15</c:f>
              <c:strCache>
                <c:ptCount val="12"/>
                <c:pt idx="0">
                  <c:v>0</c:v>
                </c:pt>
                <c:pt idx="1">
                  <c:v>10</c:v>
                </c:pt>
                <c:pt idx="2">
                  <c:v>20</c:v>
                </c:pt>
                <c:pt idx="3">
                  <c:v>30</c:v>
                </c:pt>
                <c:pt idx="4">
                  <c:v>40</c:v>
                </c:pt>
                <c:pt idx="5">
                  <c:v>50</c:v>
                </c:pt>
                <c:pt idx="6">
                  <c:v>60</c:v>
                </c:pt>
                <c:pt idx="7">
                  <c:v>70</c:v>
                </c:pt>
                <c:pt idx="8">
                  <c:v>80</c:v>
                </c:pt>
                <c:pt idx="9">
                  <c:v>90</c:v>
                </c:pt>
                <c:pt idx="10">
                  <c:v>100</c:v>
                </c:pt>
                <c:pt idx="11">
                  <c:v>viac</c:v>
                </c:pt>
              </c:strCache>
            </c:strRef>
          </c:cat>
          <c:val>
            <c:numRef>
              <c:f>'G13, G14'!$B$13:$M$13</c:f>
              <c:numCache>
                <c:formatCode>0%</c:formatCode>
                <c:ptCount val="12"/>
                <c:pt idx="0">
                  <c:v>0</c:v>
                </c:pt>
                <c:pt idx="1">
                  <c:v>8.076368327864572E-2</c:v>
                </c:pt>
                <c:pt idx="2">
                  <c:v>0.21322320749756044</c:v>
                </c:pt>
                <c:pt idx="3">
                  <c:v>0.31263140563592551</c:v>
                </c:pt>
                <c:pt idx="4">
                  <c:v>0.13450359332289857</c:v>
                </c:pt>
                <c:pt idx="5">
                  <c:v>0.24743013857716895</c:v>
                </c:pt>
                <c:pt idx="6">
                  <c:v>4.0099592296359539E-3</c:v>
                </c:pt>
                <c:pt idx="7">
                  <c:v>5.4096241154063E-4</c:v>
                </c:pt>
                <c:pt idx="8">
                  <c:v>1.3204139724106612E-3</c:v>
                </c:pt>
                <c:pt idx="9">
                  <c:v>0</c:v>
                </c:pt>
                <c:pt idx="10">
                  <c:v>9.7697629067577821E-4</c:v>
                </c:pt>
                <c:pt idx="11">
                  <c:v>4.5996597835378013E-3</c:v>
                </c:pt>
              </c:numCache>
            </c:numRef>
          </c:val>
          <c:extLst>
            <c:ext xmlns:c16="http://schemas.microsoft.com/office/drawing/2014/chart" uri="{C3380CC4-5D6E-409C-BE32-E72D297353CC}">
              <c16:uniqueId val="{00000000-3F96-4A61-BB3F-E726F9E7C1EF}"/>
            </c:ext>
          </c:extLst>
        </c:ser>
        <c:dLbls>
          <c:showLegendKey val="0"/>
          <c:showVal val="0"/>
          <c:showCatName val="0"/>
          <c:showSerName val="0"/>
          <c:showPercent val="0"/>
          <c:showBubbleSize val="0"/>
        </c:dLbls>
        <c:gapWidth val="25"/>
        <c:axId val="268403128"/>
        <c:axId val="268403520"/>
      </c:barChart>
      <c:lineChart>
        <c:grouping val="standard"/>
        <c:varyColors val="0"/>
        <c:ser>
          <c:idx val="0"/>
          <c:order val="1"/>
          <c:spPr>
            <a:ln>
              <a:solidFill>
                <a:schemeClr val="bg1">
                  <a:lumMod val="50000"/>
                </a:schemeClr>
              </a:solidFill>
            </a:ln>
          </c:spPr>
          <c:marker>
            <c:symbol val="none"/>
          </c:marker>
          <c:cat>
            <c:strRef>
              <c:f>'G13, G14'!$B$15:$M$15</c:f>
              <c:strCache>
                <c:ptCount val="12"/>
                <c:pt idx="0">
                  <c:v>0</c:v>
                </c:pt>
                <c:pt idx="1">
                  <c:v>10</c:v>
                </c:pt>
                <c:pt idx="2">
                  <c:v>20</c:v>
                </c:pt>
                <c:pt idx="3">
                  <c:v>30</c:v>
                </c:pt>
                <c:pt idx="4">
                  <c:v>40</c:v>
                </c:pt>
                <c:pt idx="5">
                  <c:v>50</c:v>
                </c:pt>
                <c:pt idx="6">
                  <c:v>60</c:v>
                </c:pt>
                <c:pt idx="7">
                  <c:v>70</c:v>
                </c:pt>
                <c:pt idx="8">
                  <c:v>80</c:v>
                </c:pt>
                <c:pt idx="9">
                  <c:v>90</c:v>
                </c:pt>
                <c:pt idx="10">
                  <c:v>100</c:v>
                </c:pt>
                <c:pt idx="11">
                  <c:v>viac</c:v>
                </c:pt>
              </c:strCache>
            </c:strRef>
          </c:cat>
          <c:val>
            <c:numRef>
              <c:f>'G13, G14'!$B$14:$M$14</c:f>
              <c:numCache>
                <c:formatCode>0%</c:formatCode>
                <c:ptCount val="12"/>
                <c:pt idx="0">
                  <c:v>0</c:v>
                </c:pt>
                <c:pt idx="1">
                  <c:v>8.076368327864572E-2</c:v>
                </c:pt>
                <c:pt idx="2">
                  <c:v>0.29398689077620616</c:v>
                </c:pt>
                <c:pt idx="3">
                  <c:v>0.60661829641213161</c:v>
                </c:pt>
                <c:pt idx="4">
                  <c:v>0.74112188973503024</c:v>
                </c:pt>
                <c:pt idx="5">
                  <c:v>0.98855202831219913</c:v>
                </c:pt>
                <c:pt idx="6">
                  <c:v>0.99256198754183511</c:v>
                </c:pt>
                <c:pt idx="7">
                  <c:v>0.99310294995337578</c:v>
                </c:pt>
                <c:pt idx="8">
                  <c:v>0.99442336392578645</c:v>
                </c:pt>
                <c:pt idx="9">
                  <c:v>0.99442336392578645</c:v>
                </c:pt>
                <c:pt idx="10">
                  <c:v>0.99540034021646218</c:v>
                </c:pt>
                <c:pt idx="11">
                  <c:v>1</c:v>
                </c:pt>
              </c:numCache>
            </c:numRef>
          </c:val>
          <c:smooth val="0"/>
          <c:extLst>
            <c:ext xmlns:c16="http://schemas.microsoft.com/office/drawing/2014/chart" uri="{C3380CC4-5D6E-409C-BE32-E72D297353CC}">
              <c16:uniqueId val="{00000001-3F96-4A61-BB3F-E726F9E7C1EF}"/>
            </c:ext>
          </c:extLst>
        </c:ser>
        <c:dLbls>
          <c:showLegendKey val="0"/>
          <c:showVal val="0"/>
          <c:showCatName val="0"/>
          <c:showSerName val="0"/>
          <c:showPercent val="0"/>
          <c:showBubbleSize val="0"/>
        </c:dLbls>
        <c:marker val="1"/>
        <c:smooth val="0"/>
        <c:axId val="268404304"/>
        <c:axId val="268403912"/>
      </c:lineChart>
      <c:catAx>
        <c:axId val="268403128"/>
        <c:scaling>
          <c:orientation val="minMax"/>
        </c:scaling>
        <c:delete val="0"/>
        <c:axPos val="b"/>
        <c:numFmt formatCode="General" sourceLinked="1"/>
        <c:majorTickMark val="out"/>
        <c:minorTickMark val="none"/>
        <c:tickLblPos val="nextTo"/>
        <c:txPr>
          <a:bodyPr/>
          <a:lstStyle/>
          <a:p>
            <a:pPr>
              <a:defRPr sz="1100"/>
            </a:pPr>
            <a:endParaRPr lang="sk-SK"/>
          </a:p>
        </c:txPr>
        <c:crossAx val="268403520"/>
        <c:crosses val="autoZero"/>
        <c:auto val="1"/>
        <c:lblAlgn val="r"/>
        <c:lblOffset val="100"/>
        <c:noMultiLvlLbl val="0"/>
      </c:catAx>
      <c:valAx>
        <c:axId val="268403520"/>
        <c:scaling>
          <c:orientation val="minMax"/>
        </c:scaling>
        <c:delete val="0"/>
        <c:axPos val="l"/>
        <c:majorGridlines>
          <c:spPr>
            <a:ln w="9525">
              <a:solidFill>
                <a:schemeClr val="accent1">
                  <a:lumMod val="40000"/>
                  <a:lumOff val="60000"/>
                </a:schemeClr>
              </a:solidFill>
              <a:prstDash val="dash"/>
            </a:ln>
          </c:spPr>
        </c:majorGridlines>
        <c:numFmt formatCode="0%" sourceLinked="1"/>
        <c:majorTickMark val="out"/>
        <c:minorTickMark val="none"/>
        <c:tickLblPos val="nextTo"/>
        <c:txPr>
          <a:bodyPr/>
          <a:lstStyle/>
          <a:p>
            <a:pPr>
              <a:defRPr sz="1100"/>
            </a:pPr>
            <a:endParaRPr lang="sk-SK"/>
          </a:p>
        </c:txPr>
        <c:crossAx val="268403128"/>
        <c:crosses val="autoZero"/>
        <c:crossBetween val="between"/>
      </c:valAx>
      <c:valAx>
        <c:axId val="268403912"/>
        <c:scaling>
          <c:orientation val="minMax"/>
          <c:max val="1"/>
        </c:scaling>
        <c:delete val="0"/>
        <c:axPos val="r"/>
        <c:numFmt formatCode="0%" sourceLinked="1"/>
        <c:majorTickMark val="out"/>
        <c:minorTickMark val="none"/>
        <c:tickLblPos val="nextTo"/>
        <c:txPr>
          <a:bodyPr/>
          <a:lstStyle/>
          <a:p>
            <a:pPr>
              <a:defRPr sz="1100"/>
            </a:pPr>
            <a:endParaRPr lang="sk-SK"/>
          </a:p>
        </c:txPr>
        <c:crossAx val="268404304"/>
        <c:crosses val="max"/>
        <c:crossBetween val="between"/>
      </c:valAx>
      <c:catAx>
        <c:axId val="268404304"/>
        <c:scaling>
          <c:orientation val="minMax"/>
        </c:scaling>
        <c:delete val="1"/>
        <c:axPos val="b"/>
        <c:numFmt formatCode="General" sourceLinked="1"/>
        <c:majorTickMark val="out"/>
        <c:minorTickMark val="none"/>
        <c:tickLblPos val="nextTo"/>
        <c:crossAx val="268403912"/>
        <c:crosses val="autoZero"/>
        <c:auto val="1"/>
        <c:lblAlgn val="ctr"/>
        <c:lblOffset val="100"/>
        <c:noMultiLvlLbl val="0"/>
      </c:catAx>
    </c:plotArea>
    <c:plotVisOnly val="1"/>
    <c:dispBlanksAs val="gap"/>
    <c:showDLblsOverMax val="0"/>
  </c:chart>
  <c:spPr>
    <a:ln>
      <a:noFill/>
    </a:ln>
  </c:spPr>
  <c:txPr>
    <a:bodyPr/>
    <a:lstStyle/>
    <a:p>
      <a:pPr>
        <a:defRPr sz="1000">
          <a:latin typeface="+mn-lt"/>
        </a:defRPr>
      </a:pPr>
      <a:endParaRPr lang="sk-SK"/>
    </a:p>
  </c:txPr>
  <c:printSettings>
    <c:headerFooter/>
    <c:pageMargins b="0.75000000000000056" l="0.70000000000000051" r="0.70000000000000051" t="0.75000000000000056" header="0.30000000000000027" footer="0.30000000000000027"/>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083248631675272E-2"/>
          <c:y val="6.6729121774320707E-2"/>
          <c:w val="0.88954847903764944"/>
          <c:h val="0.80409260524517789"/>
        </c:manualLayout>
      </c:layout>
      <c:areaChart>
        <c:grouping val="standard"/>
        <c:varyColors val="0"/>
        <c:ser>
          <c:idx val="1"/>
          <c:order val="1"/>
          <c:tx>
            <c:strRef>
              <c:f>'G3'!$A$4</c:f>
              <c:strCache>
                <c:ptCount val="1"/>
                <c:pt idx="0">
                  <c:v>Dlh v scenári z roku 2025</c:v>
                </c:pt>
              </c:strCache>
            </c:strRef>
          </c:tx>
          <c:spPr>
            <a:solidFill>
              <a:schemeClr val="accent2"/>
            </a:solidFill>
            <a:ln>
              <a:noFill/>
            </a:ln>
            <a:effectLst/>
          </c:spPr>
          <c:dLbls>
            <c:dLbl>
              <c:idx val="0"/>
              <c:layout>
                <c:manualLayout>
                  <c:x val="1.7716386844558608E-2"/>
                  <c:y val="-9.9239764545120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C0-477D-A77D-FE4FF480DF43}"/>
                </c:ext>
              </c:extLst>
            </c:dLbl>
            <c:dLbl>
              <c:idx val="1"/>
              <c:delete val="1"/>
              <c:extLst>
                <c:ext xmlns:c15="http://schemas.microsoft.com/office/drawing/2012/chart" uri="{CE6537A1-D6FC-4f65-9D91-7224C49458BB}"/>
                <c:ext xmlns:c16="http://schemas.microsoft.com/office/drawing/2014/chart" uri="{C3380CC4-5D6E-409C-BE32-E72D297353CC}">
                  <c16:uniqueId val="{00000001-AAC0-477D-A77D-FE4FF480DF43}"/>
                </c:ext>
              </c:extLst>
            </c:dLbl>
            <c:dLbl>
              <c:idx val="2"/>
              <c:delete val="1"/>
              <c:extLst>
                <c:ext xmlns:c15="http://schemas.microsoft.com/office/drawing/2012/chart" uri="{CE6537A1-D6FC-4f65-9D91-7224C49458BB}"/>
                <c:ext xmlns:c16="http://schemas.microsoft.com/office/drawing/2014/chart" uri="{C3380CC4-5D6E-409C-BE32-E72D297353CC}">
                  <c16:uniqueId val="{00000002-AAC0-477D-A77D-FE4FF480DF43}"/>
                </c:ext>
              </c:extLst>
            </c:dLbl>
            <c:dLbl>
              <c:idx val="3"/>
              <c:delete val="1"/>
              <c:extLst>
                <c:ext xmlns:c15="http://schemas.microsoft.com/office/drawing/2012/chart" uri="{CE6537A1-D6FC-4f65-9D91-7224C49458BB}"/>
                <c:ext xmlns:c16="http://schemas.microsoft.com/office/drawing/2014/chart" uri="{C3380CC4-5D6E-409C-BE32-E72D297353CC}">
                  <c16:uniqueId val="{00000003-AAC0-477D-A77D-FE4FF480DF43}"/>
                </c:ext>
              </c:extLst>
            </c:dLbl>
            <c:dLbl>
              <c:idx val="4"/>
              <c:delete val="1"/>
              <c:extLst>
                <c:ext xmlns:c15="http://schemas.microsoft.com/office/drawing/2012/chart" uri="{CE6537A1-D6FC-4f65-9D91-7224C49458BB}"/>
                <c:ext xmlns:c16="http://schemas.microsoft.com/office/drawing/2014/chart" uri="{C3380CC4-5D6E-409C-BE32-E72D297353CC}">
                  <c16:uniqueId val="{00000004-AAC0-477D-A77D-FE4FF480DF43}"/>
                </c:ext>
              </c:extLst>
            </c:dLbl>
            <c:dLbl>
              <c:idx val="5"/>
              <c:delete val="1"/>
              <c:extLst>
                <c:ext xmlns:c15="http://schemas.microsoft.com/office/drawing/2012/chart" uri="{CE6537A1-D6FC-4f65-9D91-7224C49458BB}"/>
                <c:ext xmlns:c16="http://schemas.microsoft.com/office/drawing/2014/chart" uri="{C3380CC4-5D6E-409C-BE32-E72D297353CC}">
                  <c16:uniqueId val="{00000005-AAC0-477D-A77D-FE4FF480DF43}"/>
                </c:ext>
              </c:extLst>
            </c:dLbl>
            <c:dLbl>
              <c:idx val="6"/>
              <c:delete val="1"/>
              <c:extLst>
                <c:ext xmlns:c15="http://schemas.microsoft.com/office/drawing/2012/chart" uri="{CE6537A1-D6FC-4f65-9D91-7224C49458BB}"/>
                <c:ext xmlns:c16="http://schemas.microsoft.com/office/drawing/2014/chart" uri="{C3380CC4-5D6E-409C-BE32-E72D297353CC}">
                  <c16:uniqueId val="{00000006-AAC0-477D-A77D-FE4FF480DF43}"/>
                </c:ext>
              </c:extLst>
            </c:dLbl>
            <c:dLbl>
              <c:idx val="7"/>
              <c:delete val="1"/>
              <c:extLst>
                <c:ext xmlns:c15="http://schemas.microsoft.com/office/drawing/2012/chart" uri="{CE6537A1-D6FC-4f65-9D91-7224C49458BB}"/>
                <c:ext xmlns:c16="http://schemas.microsoft.com/office/drawing/2014/chart" uri="{C3380CC4-5D6E-409C-BE32-E72D297353CC}">
                  <c16:uniqueId val="{00000007-AAC0-477D-A77D-FE4FF480DF43}"/>
                </c:ext>
              </c:extLst>
            </c:dLbl>
            <c:dLbl>
              <c:idx val="8"/>
              <c:delete val="1"/>
              <c:extLst>
                <c:ext xmlns:c15="http://schemas.microsoft.com/office/drawing/2012/chart" uri="{CE6537A1-D6FC-4f65-9D91-7224C49458BB}"/>
                <c:ext xmlns:c16="http://schemas.microsoft.com/office/drawing/2014/chart" uri="{C3380CC4-5D6E-409C-BE32-E72D297353CC}">
                  <c16:uniqueId val="{00000008-AAC0-477D-A77D-FE4FF480DF43}"/>
                </c:ext>
              </c:extLst>
            </c:dLbl>
            <c:dLbl>
              <c:idx val="9"/>
              <c:delete val="1"/>
              <c:extLst>
                <c:ext xmlns:c15="http://schemas.microsoft.com/office/drawing/2012/chart" uri="{CE6537A1-D6FC-4f65-9D91-7224C49458BB}"/>
                <c:ext xmlns:c16="http://schemas.microsoft.com/office/drawing/2014/chart" uri="{C3380CC4-5D6E-409C-BE32-E72D297353CC}">
                  <c16:uniqueId val="{00000009-AAC0-477D-A77D-FE4FF480DF43}"/>
                </c:ext>
              </c:extLst>
            </c:dLbl>
            <c:dLbl>
              <c:idx val="10"/>
              <c:delete val="1"/>
              <c:extLst>
                <c:ext xmlns:c15="http://schemas.microsoft.com/office/drawing/2012/chart" uri="{CE6537A1-D6FC-4f65-9D91-7224C49458BB}"/>
                <c:ext xmlns:c16="http://schemas.microsoft.com/office/drawing/2014/chart" uri="{C3380CC4-5D6E-409C-BE32-E72D297353CC}">
                  <c16:uniqueId val="{0000000A-AAC0-477D-A77D-FE4FF480DF43}"/>
                </c:ext>
              </c:extLst>
            </c:dLbl>
            <c:dLbl>
              <c:idx val="11"/>
              <c:delete val="1"/>
              <c:extLst>
                <c:ext xmlns:c15="http://schemas.microsoft.com/office/drawing/2012/chart" uri="{CE6537A1-D6FC-4f65-9D91-7224C49458BB}"/>
                <c:ext xmlns:c16="http://schemas.microsoft.com/office/drawing/2014/chart" uri="{C3380CC4-5D6E-409C-BE32-E72D297353CC}">
                  <c16:uniqueId val="{0000000B-AAC0-477D-A77D-FE4FF480DF43}"/>
                </c:ext>
              </c:extLst>
            </c:dLbl>
            <c:dLbl>
              <c:idx val="12"/>
              <c:delete val="1"/>
              <c:extLst>
                <c:ext xmlns:c15="http://schemas.microsoft.com/office/drawing/2012/chart" uri="{CE6537A1-D6FC-4f65-9D91-7224C49458BB}"/>
                <c:ext xmlns:c16="http://schemas.microsoft.com/office/drawing/2014/chart" uri="{C3380CC4-5D6E-409C-BE32-E72D297353CC}">
                  <c16:uniqueId val="{0000000C-AAC0-477D-A77D-FE4FF480DF43}"/>
                </c:ext>
              </c:extLst>
            </c:dLbl>
            <c:dLbl>
              <c:idx val="13"/>
              <c:delete val="1"/>
              <c:extLst>
                <c:ext xmlns:c15="http://schemas.microsoft.com/office/drawing/2012/chart" uri="{CE6537A1-D6FC-4f65-9D91-7224C49458BB}"/>
                <c:ext xmlns:c16="http://schemas.microsoft.com/office/drawing/2014/chart" uri="{C3380CC4-5D6E-409C-BE32-E72D297353CC}">
                  <c16:uniqueId val="{0000000D-AAC0-477D-A77D-FE4FF480DF43}"/>
                </c:ext>
              </c:extLst>
            </c:dLbl>
            <c:dLbl>
              <c:idx val="14"/>
              <c:delete val="1"/>
              <c:extLst>
                <c:ext xmlns:c15="http://schemas.microsoft.com/office/drawing/2012/chart" uri="{CE6537A1-D6FC-4f65-9D91-7224C49458BB}"/>
                <c:ext xmlns:c16="http://schemas.microsoft.com/office/drawing/2014/chart" uri="{C3380CC4-5D6E-409C-BE32-E72D297353CC}">
                  <c16:uniqueId val="{0000000E-AAC0-477D-A77D-FE4FF480DF43}"/>
                </c:ext>
              </c:extLst>
            </c:dLbl>
            <c:dLbl>
              <c:idx val="15"/>
              <c:delete val="1"/>
              <c:extLst>
                <c:ext xmlns:c15="http://schemas.microsoft.com/office/drawing/2012/chart" uri="{CE6537A1-D6FC-4f65-9D91-7224C49458BB}"/>
                <c:ext xmlns:c16="http://schemas.microsoft.com/office/drawing/2014/chart" uri="{C3380CC4-5D6E-409C-BE32-E72D297353CC}">
                  <c16:uniqueId val="{0000000F-AAC0-477D-A77D-FE4FF480DF43}"/>
                </c:ext>
              </c:extLst>
            </c:dLbl>
            <c:dLbl>
              <c:idx val="16"/>
              <c:delete val="1"/>
              <c:extLst>
                <c:ext xmlns:c15="http://schemas.microsoft.com/office/drawing/2012/chart" uri="{CE6537A1-D6FC-4f65-9D91-7224C49458BB}"/>
                <c:ext xmlns:c16="http://schemas.microsoft.com/office/drawing/2014/chart" uri="{C3380CC4-5D6E-409C-BE32-E72D297353CC}">
                  <c16:uniqueId val="{00000010-AAC0-477D-A77D-FE4FF480DF43}"/>
                </c:ext>
              </c:extLst>
            </c:dLbl>
            <c:dLbl>
              <c:idx val="17"/>
              <c:delete val="1"/>
              <c:extLst>
                <c:ext xmlns:c15="http://schemas.microsoft.com/office/drawing/2012/chart" uri="{CE6537A1-D6FC-4f65-9D91-7224C49458BB}"/>
                <c:ext xmlns:c16="http://schemas.microsoft.com/office/drawing/2014/chart" uri="{C3380CC4-5D6E-409C-BE32-E72D297353CC}">
                  <c16:uniqueId val="{00000011-AAC0-477D-A77D-FE4FF480DF43}"/>
                </c:ext>
              </c:extLst>
            </c:dLbl>
            <c:dLbl>
              <c:idx val="18"/>
              <c:delete val="1"/>
              <c:extLst>
                <c:ext xmlns:c15="http://schemas.microsoft.com/office/drawing/2012/chart" uri="{CE6537A1-D6FC-4f65-9D91-7224C49458BB}"/>
                <c:ext xmlns:c16="http://schemas.microsoft.com/office/drawing/2014/chart" uri="{C3380CC4-5D6E-409C-BE32-E72D297353CC}">
                  <c16:uniqueId val="{00000012-AAC0-477D-A77D-FE4FF480DF43}"/>
                </c:ext>
              </c:extLst>
            </c:dLbl>
            <c:dLbl>
              <c:idx val="19"/>
              <c:delete val="1"/>
              <c:extLst>
                <c:ext xmlns:c15="http://schemas.microsoft.com/office/drawing/2012/chart" uri="{CE6537A1-D6FC-4f65-9D91-7224C49458BB}"/>
                <c:ext xmlns:c16="http://schemas.microsoft.com/office/drawing/2014/chart" uri="{C3380CC4-5D6E-409C-BE32-E72D297353CC}">
                  <c16:uniqueId val="{00000013-AAC0-477D-A77D-FE4FF480DF43}"/>
                </c:ext>
              </c:extLst>
            </c:dLbl>
            <c:dLbl>
              <c:idx val="20"/>
              <c:delete val="1"/>
              <c:extLst>
                <c:ext xmlns:c15="http://schemas.microsoft.com/office/drawing/2012/chart" uri="{CE6537A1-D6FC-4f65-9D91-7224C49458BB}"/>
                <c:ext xmlns:c16="http://schemas.microsoft.com/office/drawing/2014/chart" uri="{C3380CC4-5D6E-409C-BE32-E72D297353CC}">
                  <c16:uniqueId val="{00000014-AAC0-477D-A77D-FE4FF480DF43}"/>
                </c:ext>
              </c:extLst>
            </c:dLbl>
            <c:dLbl>
              <c:idx val="21"/>
              <c:delete val="1"/>
              <c:extLst>
                <c:ext xmlns:c15="http://schemas.microsoft.com/office/drawing/2012/chart" uri="{CE6537A1-D6FC-4f65-9D91-7224C49458BB}"/>
                <c:ext xmlns:c16="http://schemas.microsoft.com/office/drawing/2014/chart" uri="{C3380CC4-5D6E-409C-BE32-E72D297353CC}">
                  <c16:uniqueId val="{00000015-AAC0-477D-A77D-FE4FF480DF43}"/>
                </c:ext>
              </c:extLst>
            </c:dLbl>
            <c:dLbl>
              <c:idx val="22"/>
              <c:delete val="1"/>
              <c:extLst>
                <c:ext xmlns:c15="http://schemas.microsoft.com/office/drawing/2012/chart" uri="{CE6537A1-D6FC-4f65-9D91-7224C49458BB}"/>
                <c:ext xmlns:c16="http://schemas.microsoft.com/office/drawing/2014/chart" uri="{C3380CC4-5D6E-409C-BE32-E72D297353CC}">
                  <c16:uniqueId val="{00000016-AAC0-477D-A77D-FE4FF480DF43}"/>
                </c:ext>
              </c:extLst>
            </c:dLbl>
            <c:dLbl>
              <c:idx val="23"/>
              <c:delete val="1"/>
              <c:extLst>
                <c:ext xmlns:c15="http://schemas.microsoft.com/office/drawing/2012/chart" uri="{CE6537A1-D6FC-4f65-9D91-7224C49458BB}"/>
                <c:ext xmlns:c16="http://schemas.microsoft.com/office/drawing/2014/chart" uri="{C3380CC4-5D6E-409C-BE32-E72D297353CC}">
                  <c16:uniqueId val="{00000017-AAC0-477D-A77D-FE4FF480DF43}"/>
                </c:ext>
              </c:extLst>
            </c:dLbl>
            <c:dLbl>
              <c:idx val="24"/>
              <c:delete val="1"/>
              <c:extLst>
                <c:ext xmlns:c15="http://schemas.microsoft.com/office/drawing/2012/chart" uri="{CE6537A1-D6FC-4f65-9D91-7224C49458BB}"/>
                <c:ext xmlns:c16="http://schemas.microsoft.com/office/drawing/2014/chart" uri="{C3380CC4-5D6E-409C-BE32-E72D297353CC}">
                  <c16:uniqueId val="{00000018-AAC0-477D-A77D-FE4FF480DF43}"/>
                </c:ext>
              </c:extLst>
            </c:dLbl>
            <c:dLbl>
              <c:idx val="25"/>
              <c:delete val="1"/>
              <c:extLst>
                <c:ext xmlns:c15="http://schemas.microsoft.com/office/drawing/2012/chart" uri="{CE6537A1-D6FC-4f65-9D91-7224C49458BB}"/>
                <c:ext xmlns:c16="http://schemas.microsoft.com/office/drawing/2014/chart" uri="{C3380CC4-5D6E-409C-BE32-E72D297353CC}">
                  <c16:uniqueId val="{00000019-AAC0-477D-A77D-FE4FF480DF43}"/>
                </c:ext>
              </c:extLst>
            </c:dLbl>
            <c:dLbl>
              <c:idx val="26"/>
              <c:delete val="1"/>
              <c:extLst>
                <c:ext xmlns:c15="http://schemas.microsoft.com/office/drawing/2012/chart" uri="{CE6537A1-D6FC-4f65-9D91-7224C49458BB}"/>
                <c:ext xmlns:c16="http://schemas.microsoft.com/office/drawing/2014/chart" uri="{C3380CC4-5D6E-409C-BE32-E72D297353CC}">
                  <c16:uniqueId val="{0000001A-AAC0-477D-A77D-FE4FF480DF43}"/>
                </c:ext>
              </c:extLst>
            </c:dLbl>
            <c:dLbl>
              <c:idx val="27"/>
              <c:delete val="1"/>
              <c:extLst>
                <c:ext xmlns:c15="http://schemas.microsoft.com/office/drawing/2012/chart" uri="{CE6537A1-D6FC-4f65-9D91-7224C49458BB}"/>
                <c:ext xmlns:c16="http://schemas.microsoft.com/office/drawing/2014/chart" uri="{C3380CC4-5D6E-409C-BE32-E72D297353CC}">
                  <c16:uniqueId val="{0000001B-AAC0-477D-A77D-FE4FF480DF43}"/>
                </c:ext>
              </c:extLst>
            </c:dLbl>
            <c:dLbl>
              <c:idx val="28"/>
              <c:delete val="1"/>
              <c:extLst>
                <c:ext xmlns:c15="http://schemas.microsoft.com/office/drawing/2012/chart" uri="{CE6537A1-D6FC-4f65-9D91-7224C49458BB}"/>
                <c:ext xmlns:c16="http://schemas.microsoft.com/office/drawing/2014/chart" uri="{C3380CC4-5D6E-409C-BE32-E72D297353CC}">
                  <c16:uniqueId val="{0000001C-AAC0-477D-A77D-FE4FF480DF43}"/>
                </c:ext>
              </c:extLst>
            </c:dLbl>
            <c:dLbl>
              <c:idx val="29"/>
              <c:delete val="1"/>
              <c:extLst>
                <c:ext xmlns:c15="http://schemas.microsoft.com/office/drawing/2012/chart" uri="{CE6537A1-D6FC-4f65-9D91-7224C49458BB}"/>
                <c:ext xmlns:c16="http://schemas.microsoft.com/office/drawing/2014/chart" uri="{C3380CC4-5D6E-409C-BE32-E72D297353CC}">
                  <c16:uniqueId val="{0000001D-AAC0-477D-A77D-FE4FF480DF43}"/>
                </c:ext>
              </c:extLst>
            </c:dLbl>
            <c:dLbl>
              <c:idx val="30"/>
              <c:delete val="1"/>
              <c:extLst>
                <c:ext xmlns:c15="http://schemas.microsoft.com/office/drawing/2012/chart" uri="{CE6537A1-D6FC-4f65-9D91-7224C49458BB}"/>
                <c:ext xmlns:c16="http://schemas.microsoft.com/office/drawing/2014/chart" uri="{C3380CC4-5D6E-409C-BE32-E72D297353CC}">
                  <c16:uniqueId val="{0000001E-AAC0-477D-A77D-FE4FF480DF43}"/>
                </c:ext>
              </c:extLst>
            </c:dLbl>
            <c:dLbl>
              <c:idx val="31"/>
              <c:delete val="1"/>
              <c:extLst>
                <c:ext xmlns:c15="http://schemas.microsoft.com/office/drawing/2012/chart" uri="{CE6537A1-D6FC-4f65-9D91-7224C49458BB}"/>
                <c:ext xmlns:c16="http://schemas.microsoft.com/office/drawing/2014/chart" uri="{C3380CC4-5D6E-409C-BE32-E72D297353CC}">
                  <c16:uniqueId val="{0000001F-AAC0-477D-A77D-FE4FF480DF43}"/>
                </c:ext>
              </c:extLst>
            </c:dLbl>
            <c:dLbl>
              <c:idx val="32"/>
              <c:delete val="1"/>
              <c:extLst>
                <c:ext xmlns:c15="http://schemas.microsoft.com/office/drawing/2012/chart" uri="{CE6537A1-D6FC-4f65-9D91-7224C49458BB}"/>
                <c:ext xmlns:c16="http://schemas.microsoft.com/office/drawing/2014/chart" uri="{C3380CC4-5D6E-409C-BE32-E72D297353CC}">
                  <c16:uniqueId val="{00000020-AAC0-477D-A77D-FE4FF480DF43}"/>
                </c:ext>
              </c:extLst>
            </c:dLbl>
            <c:dLbl>
              <c:idx val="33"/>
              <c:delete val="1"/>
              <c:extLst>
                <c:ext xmlns:c15="http://schemas.microsoft.com/office/drawing/2012/chart" uri="{CE6537A1-D6FC-4f65-9D91-7224C49458BB}"/>
                <c:ext xmlns:c16="http://schemas.microsoft.com/office/drawing/2014/chart" uri="{C3380CC4-5D6E-409C-BE32-E72D297353CC}">
                  <c16:uniqueId val="{00000021-AAC0-477D-A77D-FE4FF480DF43}"/>
                </c:ext>
              </c:extLst>
            </c:dLbl>
            <c:dLbl>
              <c:idx val="34"/>
              <c:delete val="1"/>
              <c:extLst>
                <c:ext xmlns:c15="http://schemas.microsoft.com/office/drawing/2012/chart" uri="{CE6537A1-D6FC-4f65-9D91-7224C49458BB}"/>
                <c:ext xmlns:c16="http://schemas.microsoft.com/office/drawing/2014/chart" uri="{C3380CC4-5D6E-409C-BE32-E72D297353CC}">
                  <c16:uniqueId val="{00000022-AAC0-477D-A77D-FE4FF480DF43}"/>
                </c:ext>
              </c:extLst>
            </c:dLbl>
            <c:dLbl>
              <c:idx val="35"/>
              <c:delete val="1"/>
              <c:extLst>
                <c:ext xmlns:c15="http://schemas.microsoft.com/office/drawing/2012/chart" uri="{CE6537A1-D6FC-4f65-9D91-7224C49458BB}"/>
                <c:ext xmlns:c16="http://schemas.microsoft.com/office/drawing/2014/chart" uri="{C3380CC4-5D6E-409C-BE32-E72D297353CC}">
                  <c16:uniqueId val="{00000023-AAC0-477D-A77D-FE4FF480DF43}"/>
                </c:ext>
              </c:extLst>
            </c:dLbl>
            <c:dLbl>
              <c:idx val="36"/>
              <c:delete val="1"/>
              <c:extLst>
                <c:ext xmlns:c15="http://schemas.microsoft.com/office/drawing/2012/chart" uri="{CE6537A1-D6FC-4f65-9D91-7224C49458BB}"/>
                <c:ext xmlns:c16="http://schemas.microsoft.com/office/drawing/2014/chart" uri="{C3380CC4-5D6E-409C-BE32-E72D297353CC}">
                  <c16:uniqueId val="{00000024-AAC0-477D-A77D-FE4FF480DF43}"/>
                </c:ext>
              </c:extLst>
            </c:dLbl>
            <c:dLbl>
              <c:idx val="37"/>
              <c:delete val="1"/>
              <c:extLst>
                <c:ext xmlns:c15="http://schemas.microsoft.com/office/drawing/2012/chart" uri="{CE6537A1-D6FC-4f65-9D91-7224C49458BB}"/>
                <c:ext xmlns:c16="http://schemas.microsoft.com/office/drawing/2014/chart" uri="{C3380CC4-5D6E-409C-BE32-E72D297353CC}">
                  <c16:uniqueId val="{00000025-AAC0-477D-A77D-FE4FF480DF43}"/>
                </c:ext>
              </c:extLst>
            </c:dLbl>
            <c:dLbl>
              <c:idx val="38"/>
              <c:delete val="1"/>
              <c:extLst>
                <c:ext xmlns:c15="http://schemas.microsoft.com/office/drawing/2012/chart" uri="{CE6537A1-D6FC-4f65-9D91-7224C49458BB}"/>
                <c:ext xmlns:c16="http://schemas.microsoft.com/office/drawing/2014/chart" uri="{C3380CC4-5D6E-409C-BE32-E72D297353CC}">
                  <c16:uniqueId val="{00000026-AAC0-477D-A77D-FE4FF480DF43}"/>
                </c:ext>
              </c:extLst>
            </c:dLbl>
            <c:dLbl>
              <c:idx val="39"/>
              <c:delete val="1"/>
              <c:extLst>
                <c:ext xmlns:c15="http://schemas.microsoft.com/office/drawing/2012/chart" uri="{CE6537A1-D6FC-4f65-9D91-7224C49458BB}"/>
                <c:ext xmlns:c16="http://schemas.microsoft.com/office/drawing/2014/chart" uri="{C3380CC4-5D6E-409C-BE32-E72D297353CC}">
                  <c16:uniqueId val="{00000027-AAC0-477D-A77D-FE4FF480DF43}"/>
                </c:ext>
              </c:extLst>
            </c:dLbl>
            <c:dLbl>
              <c:idx val="40"/>
              <c:delete val="1"/>
              <c:extLst>
                <c:ext xmlns:c15="http://schemas.microsoft.com/office/drawing/2012/chart" uri="{CE6537A1-D6FC-4f65-9D91-7224C49458BB}"/>
                <c:ext xmlns:c16="http://schemas.microsoft.com/office/drawing/2014/chart" uri="{C3380CC4-5D6E-409C-BE32-E72D297353CC}">
                  <c16:uniqueId val="{00000028-AAC0-477D-A77D-FE4FF480DF43}"/>
                </c:ext>
              </c:extLst>
            </c:dLbl>
            <c:dLbl>
              <c:idx val="41"/>
              <c:delete val="1"/>
              <c:extLst>
                <c:ext xmlns:c15="http://schemas.microsoft.com/office/drawing/2012/chart" uri="{CE6537A1-D6FC-4f65-9D91-7224C49458BB}"/>
                <c:ext xmlns:c16="http://schemas.microsoft.com/office/drawing/2014/chart" uri="{C3380CC4-5D6E-409C-BE32-E72D297353CC}">
                  <c16:uniqueId val="{00000029-AAC0-477D-A77D-FE4FF480DF43}"/>
                </c:ext>
              </c:extLst>
            </c:dLbl>
            <c:dLbl>
              <c:idx val="42"/>
              <c:delete val="1"/>
              <c:extLst>
                <c:ext xmlns:c15="http://schemas.microsoft.com/office/drawing/2012/chart" uri="{CE6537A1-D6FC-4f65-9D91-7224C49458BB}"/>
                <c:ext xmlns:c16="http://schemas.microsoft.com/office/drawing/2014/chart" uri="{C3380CC4-5D6E-409C-BE32-E72D297353CC}">
                  <c16:uniqueId val="{0000002A-AAC0-477D-A77D-FE4FF480DF43}"/>
                </c:ext>
              </c:extLst>
            </c:dLbl>
            <c:dLbl>
              <c:idx val="43"/>
              <c:delete val="1"/>
              <c:extLst>
                <c:ext xmlns:c15="http://schemas.microsoft.com/office/drawing/2012/chart" uri="{CE6537A1-D6FC-4f65-9D91-7224C49458BB}"/>
                <c:ext xmlns:c16="http://schemas.microsoft.com/office/drawing/2014/chart" uri="{C3380CC4-5D6E-409C-BE32-E72D297353CC}">
                  <c16:uniqueId val="{0000002B-AAC0-477D-A77D-FE4FF480DF43}"/>
                </c:ext>
              </c:extLst>
            </c:dLbl>
            <c:dLbl>
              <c:idx val="44"/>
              <c:delete val="1"/>
              <c:extLst>
                <c:ext xmlns:c15="http://schemas.microsoft.com/office/drawing/2012/chart" uri="{CE6537A1-D6FC-4f65-9D91-7224C49458BB}"/>
                <c:ext xmlns:c16="http://schemas.microsoft.com/office/drawing/2014/chart" uri="{C3380CC4-5D6E-409C-BE32-E72D297353CC}">
                  <c16:uniqueId val="{0000002C-AAC0-477D-A77D-FE4FF480DF43}"/>
                </c:ext>
              </c:extLst>
            </c:dLbl>
            <c:dLbl>
              <c:idx val="45"/>
              <c:delete val="1"/>
              <c:extLst>
                <c:ext xmlns:c15="http://schemas.microsoft.com/office/drawing/2012/chart" uri="{CE6537A1-D6FC-4f65-9D91-7224C49458BB}"/>
                <c:ext xmlns:c16="http://schemas.microsoft.com/office/drawing/2014/chart" uri="{C3380CC4-5D6E-409C-BE32-E72D297353CC}">
                  <c16:uniqueId val="{0000002D-AAC0-477D-A77D-FE4FF480DF43}"/>
                </c:ext>
              </c:extLst>
            </c:dLbl>
            <c:dLbl>
              <c:idx val="46"/>
              <c:delete val="1"/>
              <c:extLst>
                <c:ext xmlns:c15="http://schemas.microsoft.com/office/drawing/2012/chart" uri="{CE6537A1-D6FC-4f65-9D91-7224C49458BB}"/>
                <c:ext xmlns:c16="http://schemas.microsoft.com/office/drawing/2014/chart" uri="{C3380CC4-5D6E-409C-BE32-E72D297353CC}">
                  <c16:uniqueId val="{0000002E-AAC0-477D-A77D-FE4FF480DF43}"/>
                </c:ext>
              </c:extLst>
            </c:dLbl>
            <c:dLbl>
              <c:idx val="47"/>
              <c:delete val="1"/>
              <c:extLst>
                <c:ext xmlns:c15="http://schemas.microsoft.com/office/drawing/2012/chart" uri="{CE6537A1-D6FC-4f65-9D91-7224C49458BB}"/>
                <c:ext xmlns:c16="http://schemas.microsoft.com/office/drawing/2014/chart" uri="{C3380CC4-5D6E-409C-BE32-E72D297353CC}">
                  <c16:uniqueId val="{0000002F-AAC0-477D-A77D-FE4FF480DF43}"/>
                </c:ext>
              </c:extLst>
            </c:dLbl>
            <c:dLbl>
              <c:idx val="48"/>
              <c:delete val="1"/>
              <c:extLst>
                <c:ext xmlns:c15="http://schemas.microsoft.com/office/drawing/2012/chart" uri="{CE6537A1-D6FC-4f65-9D91-7224C49458BB}"/>
                <c:ext xmlns:c16="http://schemas.microsoft.com/office/drawing/2014/chart" uri="{C3380CC4-5D6E-409C-BE32-E72D297353CC}">
                  <c16:uniqueId val="{00000030-AAC0-477D-A77D-FE4FF480DF43}"/>
                </c:ext>
              </c:extLst>
            </c:dLbl>
            <c:dLbl>
              <c:idx val="49"/>
              <c:delete val="1"/>
              <c:extLst>
                <c:ext xmlns:c15="http://schemas.microsoft.com/office/drawing/2012/chart" uri="{CE6537A1-D6FC-4f65-9D91-7224C49458BB}"/>
                <c:ext xmlns:c16="http://schemas.microsoft.com/office/drawing/2014/chart" uri="{C3380CC4-5D6E-409C-BE32-E72D297353CC}">
                  <c16:uniqueId val="{00000031-AAC0-477D-A77D-FE4FF480DF43}"/>
                </c:ext>
              </c:extLst>
            </c:dLbl>
            <c:dLbl>
              <c:idx val="50"/>
              <c:layout>
                <c:manualLayout>
                  <c:x val="-2.4757292456273339E-2"/>
                  <c:y val="-0.40389365079365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AAC0-477D-A77D-FE4FF480DF43}"/>
                </c:ext>
              </c:extLst>
            </c:dLbl>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'G3'!$B$2:$AZ$2</c:f>
              <c:numCache>
                <c:formatCode>General</c:formatCode>
                <c:ptCount val="51"/>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pt idx="36">
                  <c:v>2061</c:v>
                </c:pt>
                <c:pt idx="37">
                  <c:v>2062</c:v>
                </c:pt>
                <c:pt idx="38">
                  <c:v>2063</c:v>
                </c:pt>
                <c:pt idx="39">
                  <c:v>2064</c:v>
                </c:pt>
                <c:pt idx="40">
                  <c:v>2065</c:v>
                </c:pt>
                <c:pt idx="41">
                  <c:v>2066</c:v>
                </c:pt>
                <c:pt idx="42">
                  <c:v>2067</c:v>
                </c:pt>
                <c:pt idx="43">
                  <c:v>2068</c:v>
                </c:pt>
                <c:pt idx="44">
                  <c:v>2069</c:v>
                </c:pt>
                <c:pt idx="45">
                  <c:v>2070</c:v>
                </c:pt>
                <c:pt idx="46">
                  <c:v>2071</c:v>
                </c:pt>
                <c:pt idx="47">
                  <c:v>2072</c:v>
                </c:pt>
                <c:pt idx="48">
                  <c:v>2073</c:v>
                </c:pt>
                <c:pt idx="49">
                  <c:v>2074</c:v>
                </c:pt>
                <c:pt idx="50">
                  <c:v>2075</c:v>
                </c:pt>
              </c:numCache>
            </c:numRef>
          </c:cat>
          <c:val>
            <c:numRef>
              <c:f>'G3'!$B$4:$AZ$4</c:f>
              <c:numCache>
                <c:formatCode>0.0</c:formatCode>
                <c:ptCount val="51"/>
                <c:pt idx="0">
                  <c:v>61.392443235788562</c:v>
                </c:pt>
                <c:pt idx="1">
                  <c:v>63.132738025221869</c:v>
                </c:pt>
                <c:pt idx="2">
                  <c:v>66.347939001897487</c:v>
                </c:pt>
                <c:pt idx="3">
                  <c:v>69.153271678279339</c:v>
                </c:pt>
                <c:pt idx="4">
                  <c:v>71.646319162838097</c:v>
                </c:pt>
                <c:pt idx="5">
                  <c:v>74.382522320018339</c:v>
                </c:pt>
                <c:pt idx="6">
                  <c:v>77.250737656609786</c:v>
                </c:pt>
                <c:pt idx="7">
                  <c:v>80.162711086753291</c:v>
                </c:pt>
                <c:pt idx="8">
                  <c:v>83.230445107253203</c:v>
                </c:pt>
                <c:pt idx="9">
                  <c:v>86.416949430718574</c:v>
                </c:pt>
                <c:pt idx="10">
                  <c:v>89.832570472278192</c:v>
                </c:pt>
                <c:pt idx="11">
                  <c:v>93.256476645464687</c:v>
                </c:pt>
                <c:pt idx="12">
                  <c:v>96.86215433878948</c:v>
                </c:pt>
                <c:pt idx="13">
                  <c:v>100.58563083823235</c:v>
                </c:pt>
                <c:pt idx="14">
                  <c:v>104.54014230175261</c:v>
                </c:pt>
                <c:pt idx="15">
                  <c:v>108.62751078207395</c:v>
                </c:pt>
                <c:pt idx="16">
                  <c:v>112.91971771375309</c:v>
                </c:pt>
                <c:pt idx="17">
                  <c:v>117.42927360322844</c:v>
                </c:pt>
                <c:pt idx="18">
                  <c:v>122.3506726863494</c:v>
                </c:pt>
                <c:pt idx="19">
                  <c:v>127.52236080644674</c:v>
                </c:pt>
                <c:pt idx="20">
                  <c:v>133.05507532817481</c:v>
                </c:pt>
                <c:pt idx="21">
                  <c:v>138.93871093274558</c:v>
                </c:pt>
                <c:pt idx="22">
                  <c:v>145.15232558419672</c:v>
                </c:pt>
                <c:pt idx="23">
                  <c:v>151.6299801497907</c:v>
                </c:pt>
                <c:pt idx="24">
                  <c:v>158.42262354108533</c:v>
                </c:pt>
                <c:pt idx="25">
                  <c:v>165.61155088435072</c:v>
                </c:pt>
                <c:pt idx="26">
                  <c:v>173.05851387299307</c:v>
                </c:pt>
                <c:pt idx="27">
                  <c:v>180.74201116103245</c:v>
                </c:pt>
                <c:pt idx="28">
                  <c:v>188.77280604276098</c:v>
                </c:pt>
                <c:pt idx="29">
                  <c:v>197.04195848247926</c:v>
                </c:pt>
                <c:pt idx="30">
                  <c:v>205.56471501894467</c:v>
                </c:pt>
                <c:pt idx="31">
                  <c:v>214.2588989321402</c:v>
                </c:pt>
                <c:pt idx="32">
                  <c:v>223.05690208782715</c:v>
                </c:pt>
                <c:pt idx="33">
                  <c:v>232.06568074844785</c:v>
                </c:pt>
                <c:pt idx="34">
                  <c:v>241.10992507536483</c:v>
                </c:pt>
                <c:pt idx="35">
                  <c:v>250.20668293759454</c:v>
                </c:pt>
                <c:pt idx="36">
                  <c:v>259.33556963490065</c:v>
                </c:pt>
                <c:pt idx="37">
                  <c:v>268.42326301013594</c:v>
                </c:pt>
                <c:pt idx="38">
                  <c:v>277.50004458337276</c:v>
                </c:pt>
                <c:pt idx="39">
                  <c:v>286.52084525494558</c:v>
                </c:pt>
                <c:pt idx="40">
                  <c:v>295.50628768362913</c:v>
                </c:pt>
                <c:pt idx="41">
                  <c:v>304.47712599743573</c:v>
                </c:pt>
                <c:pt idx="42">
                  <c:v>313.47466995545392</c:v>
                </c:pt>
                <c:pt idx="43">
                  <c:v>322.39580270413666</c:v>
                </c:pt>
                <c:pt idx="44">
                  <c:v>331.27364317645919</c:v>
                </c:pt>
                <c:pt idx="45">
                  <c:v>340.06213494162716</c:v>
                </c:pt>
                <c:pt idx="46">
                  <c:v>348.80167584861096</c:v>
                </c:pt>
                <c:pt idx="47">
                  <c:v>357.58541013672249</c:v>
                </c:pt>
                <c:pt idx="48">
                  <c:v>366.29759412437608</c:v>
                </c:pt>
                <c:pt idx="49">
                  <c:v>375.04760244038113</c:v>
                </c:pt>
                <c:pt idx="50">
                  <c:v>383.97282847669175</c:v>
                </c:pt>
              </c:numCache>
            </c:numRef>
          </c:val>
          <c:extLst>
            <c:ext xmlns:c16="http://schemas.microsoft.com/office/drawing/2014/chart" uri="{C3380CC4-5D6E-409C-BE32-E72D297353CC}">
              <c16:uniqueId val="{00000034-AAC0-477D-A77D-FE4FF480DF43}"/>
            </c:ext>
          </c:extLst>
        </c:ser>
        <c:dLbls>
          <c:showLegendKey val="0"/>
          <c:showVal val="0"/>
          <c:showCatName val="0"/>
          <c:showSerName val="0"/>
          <c:showPercent val="0"/>
          <c:showBubbleSize val="0"/>
        </c:dLbls>
        <c:axId val="822312640"/>
        <c:axId val="822310120"/>
      </c:areaChart>
      <c:lineChart>
        <c:grouping val="standard"/>
        <c:varyColors val="0"/>
        <c:ser>
          <c:idx val="0"/>
          <c:order val="0"/>
          <c:tx>
            <c:strRef>
              <c:f>'G3'!$A$3</c:f>
              <c:strCache>
                <c:ptCount val="1"/>
                <c:pt idx="0">
                  <c:v>Dlh v scenári z roku 2024</c:v>
                </c:pt>
              </c:strCache>
            </c:strRef>
          </c:tx>
          <c:spPr>
            <a:ln w="25400" cap="rnd">
              <a:solidFill>
                <a:schemeClr val="accent1"/>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A-BB12-4D99-BC0E-F0B5D144668E}"/>
                </c:ext>
              </c:extLst>
            </c:dLbl>
            <c:dLbl>
              <c:idx val="1"/>
              <c:delete val="1"/>
              <c:extLst>
                <c:ext xmlns:c15="http://schemas.microsoft.com/office/drawing/2012/chart" uri="{CE6537A1-D6FC-4f65-9D91-7224C49458BB}"/>
                <c:ext xmlns:c16="http://schemas.microsoft.com/office/drawing/2014/chart" uri="{C3380CC4-5D6E-409C-BE32-E72D297353CC}">
                  <c16:uniqueId val="{0000000D-BB12-4D99-BC0E-F0B5D144668E}"/>
                </c:ext>
              </c:extLst>
            </c:dLbl>
            <c:dLbl>
              <c:idx val="2"/>
              <c:delete val="1"/>
              <c:extLst>
                <c:ext xmlns:c15="http://schemas.microsoft.com/office/drawing/2012/chart" uri="{CE6537A1-D6FC-4f65-9D91-7224C49458BB}"/>
                <c:ext xmlns:c16="http://schemas.microsoft.com/office/drawing/2014/chart" uri="{C3380CC4-5D6E-409C-BE32-E72D297353CC}">
                  <c16:uniqueId val="{0000000B-BB12-4D99-BC0E-F0B5D144668E}"/>
                </c:ext>
              </c:extLst>
            </c:dLbl>
            <c:dLbl>
              <c:idx val="3"/>
              <c:delete val="1"/>
              <c:extLst>
                <c:ext xmlns:c15="http://schemas.microsoft.com/office/drawing/2012/chart" uri="{CE6537A1-D6FC-4f65-9D91-7224C49458BB}"/>
                <c:ext xmlns:c16="http://schemas.microsoft.com/office/drawing/2014/chart" uri="{C3380CC4-5D6E-409C-BE32-E72D297353CC}">
                  <c16:uniqueId val="{0000000C-BB12-4D99-BC0E-F0B5D144668E}"/>
                </c:ext>
              </c:extLst>
            </c:dLbl>
            <c:dLbl>
              <c:idx val="4"/>
              <c:delete val="1"/>
              <c:extLst>
                <c:ext xmlns:c15="http://schemas.microsoft.com/office/drawing/2012/chart" uri="{CE6537A1-D6FC-4f65-9D91-7224C49458BB}"/>
                <c:ext xmlns:c16="http://schemas.microsoft.com/office/drawing/2014/chart" uri="{C3380CC4-5D6E-409C-BE32-E72D297353CC}">
                  <c16:uniqueId val="{0000000E-BB12-4D99-BC0E-F0B5D144668E}"/>
                </c:ext>
              </c:extLst>
            </c:dLbl>
            <c:dLbl>
              <c:idx val="5"/>
              <c:delete val="1"/>
              <c:extLst>
                <c:ext xmlns:c15="http://schemas.microsoft.com/office/drawing/2012/chart" uri="{CE6537A1-D6FC-4f65-9D91-7224C49458BB}"/>
                <c:ext xmlns:c16="http://schemas.microsoft.com/office/drawing/2014/chart" uri="{C3380CC4-5D6E-409C-BE32-E72D297353CC}">
                  <c16:uniqueId val="{00000011-BB12-4D99-BC0E-F0B5D144668E}"/>
                </c:ext>
              </c:extLst>
            </c:dLbl>
            <c:dLbl>
              <c:idx val="6"/>
              <c:delete val="1"/>
              <c:extLst>
                <c:ext xmlns:c15="http://schemas.microsoft.com/office/drawing/2012/chart" uri="{CE6537A1-D6FC-4f65-9D91-7224C49458BB}"/>
                <c:ext xmlns:c16="http://schemas.microsoft.com/office/drawing/2014/chart" uri="{C3380CC4-5D6E-409C-BE32-E72D297353CC}">
                  <c16:uniqueId val="{0000000F-BB12-4D99-BC0E-F0B5D144668E}"/>
                </c:ext>
              </c:extLst>
            </c:dLbl>
            <c:dLbl>
              <c:idx val="7"/>
              <c:delete val="1"/>
              <c:extLst>
                <c:ext xmlns:c15="http://schemas.microsoft.com/office/drawing/2012/chart" uri="{CE6537A1-D6FC-4f65-9D91-7224C49458BB}"/>
                <c:ext xmlns:c16="http://schemas.microsoft.com/office/drawing/2014/chart" uri="{C3380CC4-5D6E-409C-BE32-E72D297353CC}">
                  <c16:uniqueId val="{00000010-BB12-4D99-BC0E-F0B5D144668E}"/>
                </c:ext>
              </c:extLst>
            </c:dLbl>
            <c:dLbl>
              <c:idx val="8"/>
              <c:delete val="1"/>
              <c:extLst>
                <c:ext xmlns:c15="http://schemas.microsoft.com/office/drawing/2012/chart" uri="{CE6537A1-D6FC-4f65-9D91-7224C49458BB}"/>
                <c:ext xmlns:c16="http://schemas.microsoft.com/office/drawing/2014/chart" uri="{C3380CC4-5D6E-409C-BE32-E72D297353CC}">
                  <c16:uniqueId val="{00000014-BB12-4D99-BC0E-F0B5D144668E}"/>
                </c:ext>
              </c:extLst>
            </c:dLbl>
            <c:dLbl>
              <c:idx val="9"/>
              <c:delete val="1"/>
              <c:extLst>
                <c:ext xmlns:c15="http://schemas.microsoft.com/office/drawing/2012/chart" uri="{CE6537A1-D6FC-4f65-9D91-7224C49458BB}"/>
                <c:ext xmlns:c16="http://schemas.microsoft.com/office/drawing/2014/chart" uri="{C3380CC4-5D6E-409C-BE32-E72D297353CC}">
                  <c16:uniqueId val="{00000012-BB12-4D99-BC0E-F0B5D144668E}"/>
                </c:ext>
              </c:extLst>
            </c:dLbl>
            <c:dLbl>
              <c:idx val="10"/>
              <c:delete val="1"/>
              <c:extLst>
                <c:ext xmlns:c15="http://schemas.microsoft.com/office/drawing/2012/chart" uri="{CE6537A1-D6FC-4f65-9D91-7224C49458BB}"/>
                <c:ext xmlns:c16="http://schemas.microsoft.com/office/drawing/2014/chart" uri="{C3380CC4-5D6E-409C-BE32-E72D297353CC}">
                  <c16:uniqueId val="{00000013-BB12-4D99-BC0E-F0B5D144668E}"/>
                </c:ext>
              </c:extLst>
            </c:dLbl>
            <c:dLbl>
              <c:idx val="11"/>
              <c:delete val="1"/>
              <c:extLst>
                <c:ext xmlns:c15="http://schemas.microsoft.com/office/drawing/2012/chart" uri="{CE6537A1-D6FC-4f65-9D91-7224C49458BB}"/>
                <c:ext xmlns:c16="http://schemas.microsoft.com/office/drawing/2014/chart" uri="{C3380CC4-5D6E-409C-BE32-E72D297353CC}">
                  <c16:uniqueId val="{00000015-BB12-4D99-BC0E-F0B5D144668E}"/>
                </c:ext>
              </c:extLst>
            </c:dLbl>
            <c:dLbl>
              <c:idx val="12"/>
              <c:delete val="1"/>
              <c:extLst>
                <c:ext xmlns:c15="http://schemas.microsoft.com/office/drawing/2012/chart" uri="{CE6537A1-D6FC-4f65-9D91-7224C49458BB}"/>
                <c:ext xmlns:c16="http://schemas.microsoft.com/office/drawing/2014/chart" uri="{C3380CC4-5D6E-409C-BE32-E72D297353CC}">
                  <c16:uniqueId val="{00000018-BB12-4D99-BC0E-F0B5D144668E}"/>
                </c:ext>
              </c:extLst>
            </c:dLbl>
            <c:dLbl>
              <c:idx val="13"/>
              <c:delete val="1"/>
              <c:extLst>
                <c:ext xmlns:c15="http://schemas.microsoft.com/office/drawing/2012/chart" uri="{CE6537A1-D6FC-4f65-9D91-7224C49458BB}"/>
                <c:ext xmlns:c16="http://schemas.microsoft.com/office/drawing/2014/chart" uri="{C3380CC4-5D6E-409C-BE32-E72D297353CC}">
                  <c16:uniqueId val="{00000016-BB12-4D99-BC0E-F0B5D144668E}"/>
                </c:ext>
              </c:extLst>
            </c:dLbl>
            <c:dLbl>
              <c:idx val="14"/>
              <c:delete val="1"/>
              <c:extLst>
                <c:ext xmlns:c15="http://schemas.microsoft.com/office/drawing/2012/chart" uri="{CE6537A1-D6FC-4f65-9D91-7224C49458BB}"/>
                <c:ext xmlns:c16="http://schemas.microsoft.com/office/drawing/2014/chart" uri="{C3380CC4-5D6E-409C-BE32-E72D297353CC}">
                  <c16:uniqueId val="{00000019-BB12-4D99-BC0E-F0B5D144668E}"/>
                </c:ext>
              </c:extLst>
            </c:dLbl>
            <c:dLbl>
              <c:idx val="15"/>
              <c:delete val="1"/>
              <c:extLst>
                <c:ext xmlns:c15="http://schemas.microsoft.com/office/drawing/2012/chart" uri="{CE6537A1-D6FC-4f65-9D91-7224C49458BB}"/>
                <c:ext xmlns:c16="http://schemas.microsoft.com/office/drawing/2014/chart" uri="{C3380CC4-5D6E-409C-BE32-E72D297353CC}">
                  <c16:uniqueId val="{00000017-BB12-4D99-BC0E-F0B5D144668E}"/>
                </c:ext>
              </c:extLst>
            </c:dLbl>
            <c:dLbl>
              <c:idx val="16"/>
              <c:delete val="1"/>
              <c:extLst>
                <c:ext xmlns:c15="http://schemas.microsoft.com/office/drawing/2012/chart" uri="{CE6537A1-D6FC-4f65-9D91-7224C49458BB}"/>
                <c:ext xmlns:c16="http://schemas.microsoft.com/office/drawing/2014/chart" uri="{C3380CC4-5D6E-409C-BE32-E72D297353CC}">
                  <c16:uniqueId val="{0000001C-BB12-4D99-BC0E-F0B5D144668E}"/>
                </c:ext>
              </c:extLst>
            </c:dLbl>
            <c:dLbl>
              <c:idx val="17"/>
              <c:delete val="1"/>
              <c:extLst>
                <c:ext xmlns:c15="http://schemas.microsoft.com/office/drawing/2012/chart" uri="{CE6537A1-D6FC-4f65-9D91-7224C49458BB}"/>
                <c:ext xmlns:c16="http://schemas.microsoft.com/office/drawing/2014/chart" uri="{C3380CC4-5D6E-409C-BE32-E72D297353CC}">
                  <c16:uniqueId val="{0000001A-BB12-4D99-BC0E-F0B5D144668E}"/>
                </c:ext>
              </c:extLst>
            </c:dLbl>
            <c:dLbl>
              <c:idx val="18"/>
              <c:delete val="1"/>
              <c:extLst>
                <c:ext xmlns:c15="http://schemas.microsoft.com/office/drawing/2012/chart" uri="{CE6537A1-D6FC-4f65-9D91-7224C49458BB}"/>
                <c:ext xmlns:c16="http://schemas.microsoft.com/office/drawing/2014/chart" uri="{C3380CC4-5D6E-409C-BE32-E72D297353CC}">
                  <c16:uniqueId val="{0000001B-BB12-4D99-BC0E-F0B5D144668E}"/>
                </c:ext>
              </c:extLst>
            </c:dLbl>
            <c:dLbl>
              <c:idx val="19"/>
              <c:delete val="1"/>
              <c:extLst>
                <c:ext xmlns:c15="http://schemas.microsoft.com/office/drawing/2012/chart" uri="{CE6537A1-D6FC-4f65-9D91-7224C49458BB}"/>
                <c:ext xmlns:c16="http://schemas.microsoft.com/office/drawing/2014/chart" uri="{C3380CC4-5D6E-409C-BE32-E72D297353CC}">
                  <c16:uniqueId val="{00000002-BB12-4D99-BC0E-F0B5D144668E}"/>
                </c:ext>
              </c:extLst>
            </c:dLbl>
            <c:dLbl>
              <c:idx val="20"/>
              <c:delete val="1"/>
              <c:extLst>
                <c:ext xmlns:c15="http://schemas.microsoft.com/office/drawing/2012/chart" uri="{CE6537A1-D6FC-4f65-9D91-7224C49458BB}"/>
                <c:ext xmlns:c16="http://schemas.microsoft.com/office/drawing/2014/chart" uri="{C3380CC4-5D6E-409C-BE32-E72D297353CC}">
                  <c16:uniqueId val="{00000003-BB12-4D99-BC0E-F0B5D144668E}"/>
                </c:ext>
              </c:extLst>
            </c:dLbl>
            <c:dLbl>
              <c:idx val="21"/>
              <c:delete val="1"/>
              <c:extLst>
                <c:ext xmlns:c15="http://schemas.microsoft.com/office/drawing/2012/chart" uri="{CE6537A1-D6FC-4f65-9D91-7224C49458BB}"/>
                <c:ext xmlns:c16="http://schemas.microsoft.com/office/drawing/2014/chart" uri="{C3380CC4-5D6E-409C-BE32-E72D297353CC}">
                  <c16:uniqueId val="{0000001D-BB12-4D99-BC0E-F0B5D144668E}"/>
                </c:ext>
              </c:extLst>
            </c:dLbl>
            <c:dLbl>
              <c:idx val="22"/>
              <c:delete val="1"/>
              <c:extLst>
                <c:ext xmlns:c15="http://schemas.microsoft.com/office/drawing/2012/chart" uri="{CE6537A1-D6FC-4f65-9D91-7224C49458BB}"/>
                <c:ext xmlns:c16="http://schemas.microsoft.com/office/drawing/2014/chart" uri="{C3380CC4-5D6E-409C-BE32-E72D297353CC}">
                  <c16:uniqueId val="{00000009-BB12-4D99-BC0E-F0B5D144668E}"/>
                </c:ext>
              </c:extLst>
            </c:dLbl>
            <c:dLbl>
              <c:idx val="23"/>
              <c:delete val="1"/>
              <c:extLst>
                <c:ext xmlns:c15="http://schemas.microsoft.com/office/drawing/2012/chart" uri="{CE6537A1-D6FC-4f65-9D91-7224C49458BB}"/>
                <c:ext xmlns:c16="http://schemas.microsoft.com/office/drawing/2014/chart" uri="{C3380CC4-5D6E-409C-BE32-E72D297353CC}">
                  <c16:uniqueId val="{00000005-BB12-4D99-BC0E-F0B5D144668E}"/>
                </c:ext>
              </c:extLst>
            </c:dLbl>
            <c:dLbl>
              <c:idx val="24"/>
              <c:delete val="1"/>
              <c:extLst>
                <c:ext xmlns:c15="http://schemas.microsoft.com/office/drawing/2012/chart" uri="{CE6537A1-D6FC-4f65-9D91-7224C49458BB}"/>
                <c:ext xmlns:c16="http://schemas.microsoft.com/office/drawing/2014/chart" uri="{C3380CC4-5D6E-409C-BE32-E72D297353CC}">
                  <c16:uniqueId val="{00000004-BB12-4D99-BC0E-F0B5D144668E}"/>
                </c:ext>
              </c:extLst>
            </c:dLbl>
            <c:dLbl>
              <c:idx val="25"/>
              <c:delete val="1"/>
              <c:extLst>
                <c:ext xmlns:c15="http://schemas.microsoft.com/office/drawing/2012/chart" uri="{CE6537A1-D6FC-4f65-9D91-7224C49458BB}"/>
                <c:ext xmlns:c16="http://schemas.microsoft.com/office/drawing/2014/chart" uri="{C3380CC4-5D6E-409C-BE32-E72D297353CC}">
                  <c16:uniqueId val="{0000001E-BB12-4D99-BC0E-F0B5D144668E}"/>
                </c:ext>
              </c:extLst>
            </c:dLbl>
            <c:dLbl>
              <c:idx val="26"/>
              <c:delete val="1"/>
              <c:extLst>
                <c:ext xmlns:c15="http://schemas.microsoft.com/office/drawing/2012/chart" uri="{CE6537A1-D6FC-4f65-9D91-7224C49458BB}"/>
                <c:ext xmlns:c16="http://schemas.microsoft.com/office/drawing/2014/chart" uri="{C3380CC4-5D6E-409C-BE32-E72D297353CC}">
                  <c16:uniqueId val="{00000008-BB12-4D99-BC0E-F0B5D144668E}"/>
                </c:ext>
              </c:extLst>
            </c:dLbl>
            <c:dLbl>
              <c:idx val="27"/>
              <c:delete val="1"/>
              <c:extLst>
                <c:ext xmlns:c15="http://schemas.microsoft.com/office/drawing/2012/chart" uri="{CE6537A1-D6FC-4f65-9D91-7224C49458BB}"/>
                <c:ext xmlns:c16="http://schemas.microsoft.com/office/drawing/2014/chart" uri="{C3380CC4-5D6E-409C-BE32-E72D297353CC}">
                  <c16:uniqueId val="{00000006-BB12-4D99-BC0E-F0B5D144668E}"/>
                </c:ext>
              </c:extLst>
            </c:dLbl>
            <c:dLbl>
              <c:idx val="28"/>
              <c:delete val="1"/>
              <c:extLst>
                <c:ext xmlns:c15="http://schemas.microsoft.com/office/drawing/2012/chart" uri="{CE6537A1-D6FC-4f65-9D91-7224C49458BB}"/>
                <c:ext xmlns:c16="http://schemas.microsoft.com/office/drawing/2014/chart" uri="{C3380CC4-5D6E-409C-BE32-E72D297353CC}">
                  <c16:uniqueId val="{0000001F-BB12-4D99-BC0E-F0B5D144668E}"/>
                </c:ext>
              </c:extLst>
            </c:dLbl>
            <c:dLbl>
              <c:idx val="29"/>
              <c:delete val="1"/>
              <c:extLst>
                <c:ext xmlns:c15="http://schemas.microsoft.com/office/drawing/2012/chart" uri="{CE6537A1-D6FC-4f65-9D91-7224C49458BB}"/>
                <c:ext xmlns:c16="http://schemas.microsoft.com/office/drawing/2014/chart" uri="{C3380CC4-5D6E-409C-BE32-E72D297353CC}">
                  <c16:uniqueId val="{00000021-BB12-4D99-BC0E-F0B5D144668E}"/>
                </c:ext>
              </c:extLst>
            </c:dLbl>
            <c:dLbl>
              <c:idx val="30"/>
              <c:delete val="1"/>
              <c:extLst>
                <c:ext xmlns:c15="http://schemas.microsoft.com/office/drawing/2012/chart" uri="{CE6537A1-D6FC-4f65-9D91-7224C49458BB}"/>
                <c:ext xmlns:c16="http://schemas.microsoft.com/office/drawing/2014/chart" uri="{C3380CC4-5D6E-409C-BE32-E72D297353CC}">
                  <c16:uniqueId val="{00000007-BB12-4D99-BC0E-F0B5D144668E}"/>
                </c:ext>
              </c:extLst>
            </c:dLbl>
            <c:dLbl>
              <c:idx val="31"/>
              <c:delete val="1"/>
              <c:extLst>
                <c:ext xmlns:c15="http://schemas.microsoft.com/office/drawing/2012/chart" uri="{CE6537A1-D6FC-4f65-9D91-7224C49458BB}"/>
                <c:ext xmlns:c16="http://schemas.microsoft.com/office/drawing/2014/chart" uri="{C3380CC4-5D6E-409C-BE32-E72D297353CC}">
                  <c16:uniqueId val="{00000020-BB12-4D99-BC0E-F0B5D144668E}"/>
                </c:ext>
              </c:extLst>
            </c:dLbl>
            <c:dLbl>
              <c:idx val="32"/>
              <c:delete val="1"/>
              <c:extLst>
                <c:ext xmlns:c15="http://schemas.microsoft.com/office/drawing/2012/chart" uri="{CE6537A1-D6FC-4f65-9D91-7224C49458BB}"/>
                <c:ext xmlns:c16="http://schemas.microsoft.com/office/drawing/2014/chart" uri="{C3380CC4-5D6E-409C-BE32-E72D297353CC}">
                  <c16:uniqueId val="{00000024-BB12-4D99-BC0E-F0B5D144668E}"/>
                </c:ext>
              </c:extLst>
            </c:dLbl>
            <c:dLbl>
              <c:idx val="33"/>
              <c:delete val="1"/>
              <c:extLst>
                <c:ext xmlns:c15="http://schemas.microsoft.com/office/drawing/2012/chart" uri="{CE6537A1-D6FC-4f65-9D91-7224C49458BB}"/>
                <c:ext xmlns:c16="http://schemas.microsoft.com/office/drawing/2014/chart" uri="{C3380CC4-5D6E-409C-BE32-E72D297353CC}">
                  <c16:uniqueId val="{00000022-BB12-4D99-BC0E-F0B5D144668E}"/>
                </c:ext>
              </c:extLst>
            </c:dLbl>
            <c:dLbl>
              <c:idx val="34"/>
              <c:delete val="1"/>
              <c:extLst>
                <c:ext xmlns:c15="http://schemas.microsoft.com/office/drawing/2012/chart" uri="{CE6537A1-D6FC-4f65-9D91-7224C49458BB}"/>
                <c:ext xmlns:c16="http://schemas.microsoft.com/office/drawing/2014/chart" uri="{C3380CC4-5D6E-409C-BE32-E72D297353CC}">
                  <c16:uniqueId val="{00000026-BB12-4D99-BC0E-F0B5D144668E}"/>
                </c:ext>
              </c:extLst>
            </c:dLbl>
            <c:dLbl>
              <c:idx val="35"/>
              <c:delete val="1"/>
              <c:extLst>
                <c:ext xmlns:c15="http://schemas.microsoft.com/office/drawing/2012/chart" uri="{CE6537A1-D6FC-4f65-9D91-7224C49458BB}"/>
                <c:ext xmlns:c16="http://schemas.microsoft.com/office/drawing/2014/chart" uri="{C3380CC4-5D6E-409C-BE32-E72D297353CC}">
                  <c16:uniqueId val="{00000025-BB12-4D99-BC0E-F0B5D144668E}"/>
                </c:ext>
              </c:extLst>
            </c:dLbl>
            <c:dLbl>
              <c:idx val="36"/>
              <c:delete val="1"/>
              <c:extLst>
                <c:ext xmlns:c15="http://schemas.microsoft.com/office/drawing/2012/chart" uri="{CE6537A1-D6FC-4f65-9D91-7224C49458BB}"/>
                <c:ext xmlns:c16="http://schemas.microsoft.com/office/drawing/2014/chart" uri="{C3380CC4-5D6E-409C-BE32-E72D297353CC}">
                  <c16:uniqueId val="{00000023-BB12-4D99-BC0E-F0B5D144668E}"/>
                </c:ext>
              </c:extLst>
            </c:dLbl>
            <c:dLbl>
              <c:idx val="37"/>
              <c:delete val="1"/>
              <c:extLst>
                <c:ext xmlns:c15="http://schemas.microsoft.com/office/drawing/2012/chart" uri="{CE6537A1-D6FC-4f65-9D91-7224C49458BB}"/>
                <c:ext xmlns:c16="http://schemas.microsoft.com/office/drawing/2014/chart" uri="{C3380CC4-5D6E-409C-BE32-E72D297353CC}">
                  <c16:uniqueId val="{00000027-BB12-4D99-BC0E-F0B5D144668E}"/>
                </c:ext>
              </c:extLst>
            </c:dLbl>
            <c:dLbl>
              <c:idx val="38"/>
              <c:delete val="1"/>
              <c:extLst>
                <c:ext xmlns:c15="http://schemas.microsoft.com/office/drawing/2012/chart" uri="{CE6537A1-D6FC-4f65-9D91-7224C49458BB}"/>
                <c:ext xmlns:c16="http://schemas.microsoft.com/office/drawing/2014/chart" uri="{C3380CC4-5D6E-409C-BE32-E72D297353CC}">
                  <c16:uniqueId val="{00000029-BB12-4D99-BC0E-F0B5D144668E}"/>
                </c:ext>
              </c:extLst>
            </c:dLbl>
            <c:dLbl>
              <c:idx val="39"/>
              <c:delete val="1"/>
              <c:extLst>
                <c:ext xmlns:c15="http://schemas.microsoft.com/office/drawing/2012/chart" uri="{CE6537A1-D6FC-4f65-9D91-7224C49458BB}"/>
                <c:ext xmlns:c16="http://schemas.microsoft.com/office/drawing/2014/chart" uri="{C3380CC4-5D6E-409C-BE32-E72D297353CC}">
                  <c16:uniqueId val="{0000002A-BB12-4D99-BC0E-F0B5D144668E}"/>
                </c:ext>
              </c:extLst>
            </c:dLbl>
            <c:dLbl>
              <c:idx val="40"/>
              <c:delete val="1"/>
              <c:extLst>
                <c:ext xmlns:c15="http://schemas.microsoft.com/office/drawing/2012/chart" uri="{CE6537A1-D6FC-4f65-9D91-7224C49458BB}"/>
                <c:ext xmlns:c16="http://schemas.microsoft.com/office/drawing/2014/chart" uri="{C3380CC4-5D6E-409C-BE32-E72D297353CC}">
                  <c16:uniqueId val="{00000028-BB12-4D99-BC0E-F0B5D144668E}"/>
                </c:ext>
              </c:extLst>
            </c:dLbl>
            <c:dLbl>
              <c:idx val="41"/>
              <c:delete val="1"/>
              <c:extLst>
                <c:ext xmlns:c15="http://schemas.microsoft.com/office/drawing/2012/chart" uri="{CE6537A1-D6FC-4f65-9D91-7224C49458BB}"/>
                <c:ext xmlns:c16="http://schemas.microsoft.com/office/drawing/2014/chart" uri="{C3380CC4-5D6E-409C-BE32-E72D297353CC}">
                  <c16:uniqueId val="{0000002B-BB12-4D99-BC0E-F0B5D144668E}"/>
                </c:ext>
              </c:extLst>
            </c:dLbl>
            <c:dLbl>
              <c:idx val="42"/>
              <c:delete val="1"/>
              <c:extLst>
                <c:ext xmlns:c15="http://schemas.microsoft.com/office/drawing/2012/chart" uri="{CE6537A1-D6FC-4f65-9D91-7224C49458BB}"/>
                <c:ext xmlns:c16="http://schemas.microsoft.com/office/drawing/2014/chart" uri="{C3380CC4-5D6E-409C-BE32-E72D297353CC}">
                  <c16:uniqueId val="{0000002C-BB12-4D99-BC0E-F0B5D144668E}"/>
                </c:ext>
              </c:extLst>
            </c:dLbl>
            <c:dLbl>
              <c:idx val="43"/>
              <c:delete val="1"/>
              <c:extLst>
                <c:ext xmlns:c15="http://schemas.microsoft.com/office/drawing/2012/chart" uri="{CE6537A1-D6FC-4f65-9D91-7224C49458BB}"/>
                <c:ext xmlns:c16="http://schemas.microsoft.com/office/drawing/2014/chart" uri="{C3380CC4-5D6E-409C-BE32-E72D297353CC}">
                  <c16:uniqueId val="{0000002F-BB12-4D99-BC0E-F0B5D144668E}"/>
                </c:ext>
              </c:extLst>
            </c:dLbl>
            <c:dLbl>
              <c:idx val="44"/>
              <c:delete val="1"/>
              <c:extLst>
                <c:ext xmlns:c15="http://schemas.microsoft.com/office/drawing/2012/chart" uri="{CE6537A1-D6FC-4f65-9D91-7224C49458BB}"/>
                <c:ext xmlns:c16="http://schemas.microsoft.com/office/drawing/2014/chart" uri="{C3380CC4-5D6E-409C-BE32-E72D297353CC}">
                  <c16:uniqueId val="{0000002E-BB12-4D99-BC0E-F0B5D144668E}"/>
                </c:ext>
              </c:extLst>
            </c:dLbl>
            <c:dLbl>
              <c:idx val="45"/>
              <c:delete val="1"/>
              <c:extLst>
                <c:ext xmlns:c15="http://schemas.microsoft.com/office/drawing/2012/chart" uri="{CE6537A1-D6FC-4f65-9D91-7224C49458BB}"/>
                <c:ext xmlns:c16="http://schemas.microsoft.com/office/drawing/2014/chart" uri="{C3380CC4-5D6E-409C-BE32-E72D297353CC}">
                  <c16:uniqueId val="{0000002D-BB12-4D99-BC0E-F0B5D144668E}"/>
                </c:ext>
              </c:extLst>
            </c:dLbl>
            <c:dLbl>
              <c:idx val="46"/>
              <c:delete val="1"/>
              <c:extLst>
                <c:ext xmlns:c15="http://schemas.microsoft.com/office/drawing/2012/chart" uri="{CE6537A1-D6FC-4f65-9D91-7224C49458BB}"/>
                <c:ext xmlns:c16="http://schemas.microsoft.com/office/drawing/2014/chart" uri="{C3380CC4-5D6E-409C-BE32-E72D297353CC}">
                  <c16:uniqueId val="{00000032-BB12-4D99-BC0E-F0B5D144668E}"/>
                </c:ext>
              </c:extLst>
            </c:dLbl>
            <c:dLbl>
              <c:idx val="47"/>
              <c:delete val="1"/>
              <c:extLst>
                <c:ext xmlns:c15="http://schemas.microsoft.com/office/drawing/2012/chart" uri="{CE6537A1-D6FC-4f65-9D91-7224C49458BB}"/>
                <c:ext xmlns:c16="http://schemas.microsoft.com/office/drawing/2014/chart" uri="{C3380CC4-5D6E-409C-BE32-E72D297353CC}">
                  <c16:uniqueId val="{00000030-BB12-4D99-BC0E-F0B5D144668E}"/>
                </c:ext>
              </c:extLst>
            </c:dLbl>
            <c:dLbl>
              <c:idx val="48"/>
              <c:delete val="1"/>
              <c:extLst>
                <c:ext xmlns:c15="http://schemas.microsoft.com/office/drawing/2012/chart" uri="{CE6537A1-D6FC-4f65-9D91-7224C49458BB}"/>
                <c:ext xmlns:c16="http://schemas.microsoft.com/office/drawing/2014/chart" uri="{C3380CC4-5D6E-409C-BE32-E72D297353CC}">
                  <c16:uniqueId val="{00000031-BB12-4D99-BC0E-F0B5D144668E}"/>
                </c:ext>
              </c:extLst>
            </c:dLbl>
            <c:dLbl>
              <c:idx val="49"/>
              <c:delete val="1"/>
              <c:extLst>
                <c:ext xmlns:c15="http://schemas.microsoft.com/office/drawing/2012/chart" uri="{CE6537A1-D6FC-4f65-9D91-7224C49458BB}"/>
                <c:ext xmlns:c16="http://schemas.microsoft.com/office/drawing/2014/chart" uri="{C3380CC4-5D6E-409C-BE32-E72D297353CC}">
                  <c16:uniqueId val="{00000034-BB12-4D99-BC0E-F0B5D144668E}"/>
                </c:ext>
              </c:extLst>
            </c:dLbl>
            <c:dLbl>
              <c:idx val="50"/>
              <c:layout>
                <c:manualLayout>
                  <c:x val="-4.2403211768999825E-2"/>
                  <c:y val="6.137857142857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B12-4D99-BC0E-F0B5D144668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'G3'!$B$2:$AZ$2</c:f>
              <c:numCache>
                <c:formatCode>General</c:formatCode>
                <c:ptCount val="51"/>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pt idx="36">
                  <c:v>2061</c:v>
                </c:pt>
                <c:pt idx="37">
                  <c:v>2062</c:v>
                </c:pt>
                <c:pt idx="38">
                  <c:v>2063</c:v>
                </c:pt>
                <c:pt idx="39">
                  <c:v>2064</c:v>
                </c:pt>
                <c:pt idx="40">
                  <c:v>2065</c:v>
                </c:pt>
                <c:pt idx="41">
                  <c:v>2066</c:v>
                </c:pt>
                <c:pt idx="42">
                  <c:v>2067</c:v>
                </c:pt>
                <c:pt idx="43">
                  <c:v>2068</c:v>
                </c:pt>
                <c:pt idx="44">
                  <c:v>2069</c:v>
                </c:pt>
                <c:pt idx="45">
                  <c:v>2070</c:v>
                </c:pt>
                <c:pt idx="46">
                  <c:v>2071</c:v>
                </c:pt>
                <c:pt idx="47">
                  <c:v>2072</c:v>
                </c:pt>
                <c:pt idx="48">
                  <c:v>2073</c:v>
                </c:pt>
                <c:pt idx="49">
                  <c:v>2074</c:v>
                </c:pt>
                <c:pt idx="50">
                  <c:v>2075</c:v>
                </c:pt>
              </c:numCache>
            </c:numRef>
          </c:cat>
          <c:val>
            <c:numRef>
              <c:f>'G3'!$B$3:$AZ$3</c:f>
              <c:numCache>
                <c:formatCode>0.0</c:formatCode>
                <c:ptCount val="51"/>
                <c:pt idx="0">
                  <c:v>60.079809593053156</c:v>
                </c:pt>
                <c:pt idx="1">
                  <c:v>61.131051709208016</c:v>
                </c:pt>
                <c:pt idx="2">
                  <c:v>63.826304578093826</c:v>
                </c:pt>
                <c:pt idx="3">
                  <c:v>66.563505295035796</c:v>
                </c:pt>
                <c:pt idx="4">
                  <c:v>69.01538006688574</c:v>
                </c:pt>
                <c:pt idx="5">
                  <c:v>71.505897356021123</c:v>
                </c:pt>
                <c:pt idx="6">
                  <c:v>74.528374724764575</c:v>
                </c:pt>
                <c:pt idx="7">
                  <c:v>77.59525176850623</c:v>
                </c:pt>
                <c:pt idx="8">
                  <c:v>80.809606667118743</c:v>
                </c:pt>
                <c:pt idx="9">
                  <c:v>84.1417508020985</c:v>
                </c:pt>
                <c:pt idx="10">
                  <c:v>87.574557382641899</c:v>
                </c:pt>
                <c:pt idx="11">
                  <c:v>91.02303519651106</c:v>
                </c:pt>
                <c:pt idx="12">
                  <c:v>94.641110028197076</c:v>
                </c:pt>
                <c:pt idx="13">
                  <c:v>98.378896421384809</c:v>
                </c:pt>
                <c:pt idx="14">
                  <c:v>102.34125644917134</c:v>
                </c:pt>
                <c:pt idx="15">
                  <c:v>106.41973766954426</c:v>
                </c:pt>
                <c:pt idx="16">
                  <c:v>110.70765877283084</c:v>
                </c:pt>
                <c:pt idx="17">
                  <c:v>115.21698237230108</c:v>
                </c:pt>
                <c:pt idx="18">
                  <c:v>120.14604792102517</c:v>
                </c:pt>
                <c:pt idx="19">
                  <c:v>125.32780531482987</c:v>
                </c:pt>
                <c:pt idx="20">
                  <c:v>130.87180358799998</c:v>
                </c:pt>
                <c:pt idx="21">
                  <c:v>136.75939227366442</c:v>
                </c:pt>
                <c:pt idx="22">
                  <c:v>142.97359511954451</c:v>
                </c:pt>
                <c:pt idx="23">
                  <c:v>149.44182655703864</c:v>
                </c:pt>
                <c:pt idx="24">
                  <c:v>156.21679820209846</c:v>
                </c:pt>
                <c:pt idx="25">
                  <c:v>163.37598434382573</c:v>
                </c:pt>
                <c:pt idx="26">
                  <c:v>170.78647228939815</c:v>
                </c:pt>
                <c:pt idx="27">
                  <c:v>178.42803778695836</c:v>
                </c:pt>
                <c:pt idx="28">
                  <c:v>186.41507245825341</c:v>
                </c:pt>
                <c:pt idx="29">
                  <c:v>194.6338983033005</c:v>
                </c:pt>
                <c:pt idx="30">
                  <c:v>203.09875366814811</c:v>
                </c:pt>
                <c:pt idx="31">
                  <c:v>211.72848857871199</c:v>
                </c:pt>
                <c:pt idx="32">
                  <c:v>220.45465883463527</c:v>
                </c:pt>
                <c:pt idx="33">
                  <c:v>229.38229395606831</c:v>
                </c:pt>
                <c:pt idx="34">
                  <c:v>238.3389654651659</c:v>
                </c:pt>
                <c:pt idx="35">
                  <c:v>247.34079614207582</c:v>
                </c:pt>
                <c:pt idx="36">
                  <c:v>256.36926272234172</c:v>
                </c:pt>
                <c:pt idx="37">
                  <c:v>265.35798208419959</c:v>
                </c:pt>
                <c:pt idx="38">
                  <c:v>274.3354978360469</c:v>
                </c:pt>
                <c:pt idx="39">
                  <c:v>283.25128897647647</c:v>
                </c:pt>
                <c:pt idx="40">
                  <c:v>292.13033294478578</c:v>
                </c:pt>
                <c:pt idx="41">
                  <c:v>300.99006860547235</c:v>
                </c:pt>
                <c:pt idx="42">
                  <c:v>309.87066054961429</c:v>
                </c:pt>
                <c:pt idx="43">
                  <c:v>318.66440298686723</c:v>
                </c:pt>
                <c:pt idx="44">
                  <c:v>327.40311352690838</c:v>
                </c:pt>
                <c:pt idx="45">
                  <c:v>336.0450898004957</c:v>
                </c:pt>
                <c:pt idx="46">
                  <c:v>344.63164838442003</c:v>
                </c:pt>
                <c:pt idx="47">
                  <c:v>353.26046935520367</c:v>
                </c:pt>
                <c:pt idx="48">
                  <c:v>361.81184691586969</c:v>
                </c:pt>
                <c:pt idx="49">
                  <c:v>370.39280253198581</c:v>
                </c:pt>
                <c:pt idx="50">
                  <c:v>379.14443477039509</c:v>
                </c:pt>
              </c:numCache>
            </c:numRef>
          </c:val>
          <c:smooth val="0"/>
          <c:extLst>
            <c:ext xmlns:c16="http://schemas.microsoft.com/office/drawing/2014/chart" uri="{C3380CC4-5D6E-409C-BE32-E72D297353CC}">
              <c16:uniqueId val="{00000001-BB12-4D99-BC0E-F0B5D144668E}"/>
            </c:ext>
          </c:extLst>
        </c:ser>
        <c:dLbls>
          <c:showLegendKey val="0"/>
          <c:showVal val="0"/>
          <c:showCatName val="0"/>
          <c:showSerName val="0"/>
          <c:showPercent val="0"/>
          <c:showBubbleSize val="0"/>
        </c:dLbls>
        <c:marker val="1"/>
        <c:smooth val="0"/>
        <c:axId val="822312640"/>
        <c:axId val="822310120"/>
      </c:lineChart>
      <c:catAx>
        <c:axId val="822312640"/>
        <c:scaling>
          <c:orientation val="minMax"/>
        </c:scaling>
        <c:delete val="0"/>
        <c:axPos val="b"/>
        <c:numFmt formatCode="General" sourceLinked="1"/>
        <c:majorTickMark val="out"/>
        <c:minorTickMark val="none"/>
        <c:tickLblPos val="nextTo"/>
        <c:spPr>
          <a:noFill/>
          <a:ln w="9525" cap="flat"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sk-SK"/>
          </a:p>
        </c:txPr>
        <c:crossAx val="822310120"/>
        <c:crosses val="autoZero"/>
        <c:auto val="1"/>
        <c:lblAlgn val="ctr"/>
        <c:lblOffset val="100"/>
        <c:noMultiLvlLbl val="0"/>
      </c:catAx>
      <c:valAx>
        <c:axId val="822310120"/>
        <c:scaling>
          <c:orientation val="minMax"/>
          <c:max val="400"/>
        </c:scaling>
        <c:delete val="0"/>
        <c:axPos val="l"/>
        <c:majorGridlines>
          <c:spPr>
            <a:ln w="9525" cap="flat" cmpd="sng" algn="ctr">
              <a:solidFill>
                <a:schemeClr val="accent1">
                  <a:lumMod val="40000"/>
                  <a:lumOff val="60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sk-SK"/>
          </a:p>
        </c:txPr>
        <c:crossAx val="822312640"/>
        <c:crosses val="autoZero"/>
        <c:crossBetween val="between"/>
      </c:valAx>
      <c:spPr>
        <a:noFill/>
        <a:ln>
          <a:noFill/>
        </a:ln>
        <a:effectLst/>
      </c:spPr>
    </c:plotArea>
    <c:legend>
      <c:legendPos val="t"/>
      <c:layout>
        <c:manualLayout>
          <c:xMode val="edge"/>
          <c:yMode val="edge"/>
          <c:x val="8.4691371117478847E-2"/>
          <c:y val="5.162857142857142E-2"/>
          <c:w val="0.31365157289034973"/>
          <c:h val="0.2012552910052909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100"/>
      </a:pPr>
      <a:endParaRPr lang="sk-SK"/>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845293164185515E-2"/>
          <c:y val="1.983447254989824E-2"/>
          <c:w val="0.95805184423809786"/>
          <c:h val="0.83911315215928584"/>
        </c:manualLayout>
      </c:layout>
      <c:areaChart>
        <c:grouping val="standard"/>
        <c:varyColors val="0"/>
        <c:ser>
          <c:idx val="0"/>
          <c:order val="1"/>
          <c:tx>
            <c:strRef>
              <c:f>'G4'!$B$1</c:f>
              <c:strCache>
                <c:ptCount val="1"/>
                <c:pt idx="0">
                  <c:v>skutočnosť</c:v>
                </c:pt>
              </c:strCache>
            </c:strRef>
          </c:tx>
          <c:spPr>
            <a:solidFill>
              <a:srgbClr val="00B0F0"/>
            </a:solidFill>
            <a:ln>
              <a:noFill/>
            </a:ln>
            <a:effectLst/>
            <a:extLst>
              <a:ext uri="{91240B29-F687-4F45-9708-019B960494DF}">
                <a14:hiddenLine xmlns:a14="http://schemas.microsoft.com/office/drawing/2010/main">
                  <a:noFill/>
                </a14:hiddenLine>
              </a:ext>
            </a:extLst>
          </c:spPr>
          <c:cat>
            <c:numRef>
              <c:f>'G4'!$A$2:$A$35</c:f>
              <c:numCache>
                <c:formatCode>General</c:formatCode>
                <c:ptCount val="34"/>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pt idx="29">
                  <c:v>2026</c:v>
                </c:pt>
                <c:pt idx="30">
                  <c:v>2027</c:v>
                </c:pt>
                <c:pt idx="31">
                  <c:v>2028</c:v>
                </c:pt>
                <c:pt idx="32">
                  <c:v>2029</c:v>
                </c:pt>
                <c:pt idx="33">
                  <c:v>2030</c:v>
                </c:pt>
              </c:numCache>
            </c:numRef>
          </c:cat>
          <c:val>
            <c:numRef>
              <c:f>'G4'!$B$2:$B$35</c:f>
              <c:numCache>
                <c:formatCode>#\ ##0.0</c:formatCode>
                <c:ptCount val="34"/>
                <c:pt idx="0">
                  <c:v>32.824623146245699</c:v>
                </c:pt>
                <c:pt idx="1">
                  <c:v>33.852446474620926</c:v>
                </c:pt>
                <c:pt idx="2">
                  <c:v>47.125717740554485</c:v>
                </c:pt>
                <c:pt idx="3">
                  <c:v>50.598444613050077</c:v>
                </c:pt>
                <c:pt idx="4">
                  <c:v>51.350878675966918</c:v>
                </c:pt>
                <c:pt idx="5">
                  <c:v>45.648499417796643</c:v>
                </c:pt>
                <c:pt idx="6" formatCode="0.0">
                  <c:v>43.639182837550258</c:v>
                </c:pt>
                <c:pt idx="7" formatCode="0.0">
                  <c:v>41.996834562404338</c:v>
                </c:pt>
                <c:pt idx="8" formatCode="0.0">
                  <c:v>34.984555224272462</c:v>
                </c:pt>
                <c:pt idx="9" formatCode="0.0">
                  <c:v>31.531648242829078</c:v>
                </c:pt>
                <c:pt idx="10" formatCode="0.0">
                  <c:v>30.372724582032173</c:v>
                </c:pt>
                <c:pt idx="11" formatCode="0.0">
                  <c:v>28.632983549359214</c:v>
                </c:pt>
                <c:pt idx="12" formatCode="0.0">
                  <c:v>36.407249383733692</c:v>
                </c:pt>
                <c:pt idx="13">
                  <c:v>40.653632431063912</c:v>
                </c:pt>
                <c:pt idx="14">
                  <c:v>43.270161037002914</c:v>
                </c:pt>
                <c:pt idx="15">
                  <c:v>51.687563409089677</c:v>
                </c:pt>
                <c:pt idx="16">
                  <c:v>54.610698701949424</c:v>
                </c:pt>
                <c:pt idx="17">
                  <c:v>53.392074167050886</c:v>
                </c:pt>
                <c:pt idx="18">
                  <c:v>51.599289840413157</c:v>
                </c:pt>
                <c:pt idx="19">
                  <c:v>52.135586658433553</c:v>
                </c:pt>
                <c:pt idx="20">
                  <c:v>51.381467130569071</c:v>
                </c:pt>
                <c:pt idx="21">
                  <c:v>49.27029251439199</c:v>
                </c:pt>
                <c:pt idx="22">
                  <c:v>48.00962479177133</c:v>
                </c:pt>
                <c:pt idx="23">
                  <c:v>58.408131415618648</c:v>
                </c:pt>
                <c:pt idx="24">
                  <c:v>60.216838286963792</c:v>
                </c:pt>
                <c:pt idx="25" formatCode="0.0">
                  <c:v>57.75619817424186</c:v>
                </c:pt>
                <c:pt idx="26" formatCode="0.0">
                  <c:v>55.757588512749443</c:v>
                </c:pt>
                <c:pt idx="27" formatCode="0.0">
                  <c:v>59.700708484534303</c:v>
                </c:pt>
                <c:pt idx="28">
                  <c:v>61.392438848357976</c:v>
                </c:pt>
              </c:numCache>
            </c:numRef>
          </c:val>
          <c:extLst>
            <c:ext xmlns:c16="http://schemas.microsoft.com/office/drawing/2014/chart" uri="{C3380CC4-5D6E-409C-BE32-E72D297353CC}">
              <c16:uniqueId val="{00000000-96DB-4D09-AC9E-AF52FD5D20AF}"/>
            </c:ext>
          </c:extLst>
        </c:ser>
        <c:ser>
          <c:idx val="6"/>
          <c:order val="6"/>
          <c:tx>
            <c:strRef>
              <c:f>'G4'!$C$1</c:f>
              <c:strCache>
                <c:ptCount val="1"/>
                <c:pt idx="0">
                  <c:v>prognóza RRZ (strednodobý výhľad)</c:v>
                </c:pt>
              </c:strCache>
            </c:strRef>
          </c:tx>
          <c:spPr>
            <a:solidFill>
              <a:srgbClr val="B1E8F9"/>
            </a:solidFill>
            <a:ln>
              <a:noFill/>
            </a:ln>
            <a:effectLst/>
            <a:extLst>
              <a:ext uri="{91240B29-F687-4F45-9708-019B960494DF}">
                <a14:hiddenLine xmlns:a14="http://schemas.microsoft.com/office/drawing/2010/main">
                  <a:noFill/>
                </a14:hiddenLine>
              </a:ext>
            </a:extLst>
          </c:spPr>
          <c:cat>
            <c:numRef>
              <c:f>'G4'!$A$2:$A$35</c:f>
              <c:numCache>
                <c:formatCode>General</c:formatCode>
                <c:ptCount val="34"/>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pt idx="29">
                  <c:v>2026</c:v>
                </c:pt>
                <c:pt idx="30">
                  <c:v>2027</c:v>
                </c:pt>
                <c:pt idx="31">
                  <c:v>2028</c:v>
                </c:pt>
                <c:pt idx="32">
                  <c:v>2029</c:v>
                </c:pt>
                <c:pt idx="33">
                  <c:v>2030</c:v>
                </c:pt>
              </c:numCache>
            </c:numRef>
          </c:cat>
          <c:val>
            <c:numRef>
              <c:f>'G4'!$C$2:$C$35</c:f>
              <c:numCache>
                <c:formatCode>0.0</c:formatCode>
                <c:ptCount val="34"/>
                <c:pt idx="28" formatCode="#\ ##0.0">
                  <c:v>61.392438848357976</c:v>
                </c:pt>
                <c:pt idx="29" formatCode="#\ ##0.0">
                  <c:v>63.464325907001481</c:v>
                </c:pt>
                <c:pt idx="30" formatCode="#\ ##0.0">
                  <c:v>66.651641813856997</c:v>
                </c:pt>
                <c:pt idx="31" formatCode="#\ ##0.0">
                  <c:v>70.396290746051434</c:v>
                </c:pt>
                <c:pt idx="32" formatCode="#\ ##0.0">
                  <c:v>73.983204568026011</c:v>
                </c:pt>
                <c:pt idx="33" formatCode="#\ ##0.0">
                  <c:v>76.840616675986368</c:v>
                </c:pt>
              </c:numCache>
            </c:numRef>
          </c:val>
          <c:extLst>
            <c:ext xmlns:c16="http://schemas.microsoft.com/office/drawing/2014/chart" uri="{C3380CC4-5D6E-409C-BE32-E72D297353CC}">
              <c16:uniqueId val="{00000001-96DB-4D09-AC9E-AF52FD5D20AF}"/>
            </c:ext>
          </c:extLst>
        </c:ser>
        <c:dLbls>
          <c:showLegendKey val="0"/>
          <c:showVal val="0"/>
          <c:showCatName val="0"/>
          <c:showSerName val="0"/>
          <c:showPercent val="0"/>
          <c:showBubbleSize val="0"/>
        </c:dLbls>
        <c:axId val="348681968"/>
        <c:axId val="349722424"/>
      </c:areaChart>
      <c:lineChart>
        <c:grouping val="standard"/>
        <c:varyColors val="0"/>
        <c:ser>
          <c:idx val="1"/>
          <c:order val="0"/>
          <c:tx>
            <c:strRef>
              <c:f>'G4'!$D$1</c:f>
              <c:strCache>
                <c:ptCount val="1"/>
                <c:pt idx="0">
                  <c:v>prvá ústavná hranica</c:v>
                </c:pt>
              </c:strCache>
            </c:strRef>
          </c:tx>
          <c:spPr>
            <a:ln w="12700" cap="rnd">
              <a:solidFill>
                <a:schemeClr val="tx1"/>
              </a:solidFill>
              <a:prstDash val="solid"/>
              <a:round/>
            </a:ln>
            <a:effectLst/>
          </c:spPr>
          <c:marker>
            <c:symbol val="none"/>
          </c:marker>
          <c:dPt>
            <c:idx val="15"/>
            <c:marker>
              <c:symbol val="none"/>
            </c:marker>
            <c:bubble3D val="0"/>
            <c:spPr>
              <a:ln w="12700" cap="rnd">
                <a:solidFill>
                  <a:schemeClr val="tx1"/>
                </a:solidFill>
                <a:prstDash val="solid"/>
                <a:round/>
              </a:ln>
              <a:effectLst/>
            </c:spPr>
            <c:extLst>
              <c:ext xmlns:c16="http://schemas.microsoft.com/office/drawing/2014/chart" uri="{C3380CC4-5D6E-409C-BE32-E72D297353CC}">
                <c16:uniqueId val="{00000003-96DB-4D09-AC9E-AF52FD5D20AF}"/>
              </c:ext>
            </c:extLst>
          </c:dPt>
          <c:cat>
            <c:numRef>
              <c:f>'G4'!$A$2:$A$35</c:f>
              <c:numCache>
                <c:formatCode>General</c:formatCode>
                <c:ptCount val="34"/>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pt idx="29">
                  <c:v>2026</c:v>
                </c:pt>
                <c:pt idx="30">
                  <c:v>2027</c:v>
                </c:pt>
                <c:pt idx="31">
                  <c:v>2028</c:v>
                </c:pt>
                <c:pt idx="32">
                  <c:v>2029</c:v>
                </c:pt>
                <c:pt idx="33">
                  <c:v>2030</c:v>
                </c:pt>
              </c:numCache>
            </c:numRef>
          </c:cat>
          <c:val>
            <c:numRef>
              <c:f>'G4'!$D$2:$D$35</c:f>
              <c:numCache>
                <c:formatCode>General</c:formatCode>
                <c:ptCount val="34"/>
                <c:pt idx="15">
                  <c:v>50</c:v>
                </c:pt>
                <c:pt idx="16">
                  <c:v>50</c:v>
                </c:pt>
                <c:pt idx="17">
                  <c:v>50</c:v>
                </c:pt>
                <c:pt idx="18">
                  <c:v>50</c:v>
                </c:pt>
                <c:pt idx="19">
                  <c:v>50</c:v>
                </c:pt>
                <c:pt idx="20">
                  <c:v>50</c:v>
                </c:pt>
                <c:pt idx="21">
                  <c:v>49</c:v>
                </c:pt>
                <c:pt idx="22">
                  <c:v>48</c:v>
                </c:pt>
                <c:pt idx="23">
                  <c:v>47</c:v>
                </c:pt>
                <c:pt idx="24">
                  <c:v>46</c:v>
                </c:pt>
                <c:pt idx="25">
                  <c:v>45</c:v>
                </c:pt>
                <c:pt idx="26">
                  <c:v>44</c:v>
                </c:pt>
                <c:pt idx="27">
                  <c:v>43</c:v>
                </c:pt>
                <c:pt idx="28">
                  <c:v>42</c:v>
                </c:pt>
                <c:pt idx="29">
                  <c:v>41</c:v>
                </c:pt>
                <c:pt idx="30">
                  <c:v>40</c:v>
                </c:pt>
                <c:pt idx="31">
                  <c:v>40</c:v>
                </c:pt>
                <c:pt idx="32">
                  <c:v>40</c:v>
                </c:pt>
                <c:pt idx="33">
                  <c:v>40</c:v>
                </c:pt>
              </c:numCache>
            </c:numRef>
          </c:val>
          <c:smooth val="0"/>
          <c:extLst>
            <c:ext xmlns:c16="http://schemas.microsoft.com/office/drawing/2014/chart" uri="{C3380CC4-5D6E-409C-BE32-E72D297353CC}">
              <c16:uniqueId val="{00000004-96DB-4D09-AC9E-AF52FD5D20AF}"/>
            </c:ext>
          </c:extLst>
        </c:ser>
        <c:ser>
          <c:idx val="2"/>
          <c:order val="2"/>
          <c:tx>
            <c:strRef>
              <c:f>'G4'!$E$1</c:f>
              <c:strCache>
                <c:ptCount val="1"/>
                <c:pt idx="0">
                  <c:v>druhá ústavná hranica</c:v>
                </c:pt>
              </c:strCache>
            </c:strRef>
          </c:tx>
          <c:spPr>
            <a:ln w="12700" cap="rnd">
              <a:solidFill>
                <a:schemeClr val="tx1"/>
              </a:solidFill>
              <a:prstDash val="dash"/>
              <a:round/>
            </a:ln>
            <a:effectLst/>
          </c:spPr>
          <c:marker>
            <c:symbol val="none"/>
          </c:marker>
          <c:dPt>
            <c:idx val="15"/>
            <c:marker>
              <c:symbol val="none"/>
            </c:marker>
            <c:bubble3D val="0"/>
            <c:spPr>
              <a:ln w="12700" cap="rnd">
                <a:solidFill>
                  <a:schemeClr val="tx1"/>
                </a:solidFill>
                <a:prstDash val="dash"/>
                <a:round/>
              </a:ln>
              <a:effectLst/>
            </c:spPr>
            <c:extLst>
              <c:ext xmlns:c16="http://schemas.microsoft.com/office/drawing/2014/chart" uri="{C3380CC4-5D6E-409C-BE32-E72D297353CC}">
                <c16:uniqueId val="{00000006-96DB-4D09-AC9E-AF52FD5D20AF}"/>
              </c:ext>
            </c:extLst>
          </c:dPt>
          <c:cat>
            <c:numRef>
              <c:f>'G4'!$A$2:$A$35</c:f>
              <c:numCache>
                <c:formatCode>General</c:formatCode>
                <c:ptCount val="34"/>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pt idx="29">
                  <c:v>2026</c:v>
                </c:pt>
                <c:pt idx="30">
                  <c:v>2027</c:v>
                </c:pt>
                <c:pt idx="31">
                  <c:v>2028</c:v>
                </c:pt>
                <c:pt idx="32">
                  <c:v>2029</c:v>
                </c:pt>
                <c:pt idx="33">
                  <c:v>2030</c:v>
                </c:pt>
              </c:numCache>
            </c:numRef>
          </c:cat>
          <c:val>
            <c:numRef>
              <c:f>'G4'!$E$2:$E$35</c:f>
              <c:numCache>
                <c:formatCode>General</c:formatCode>
                <c:ptCount val="34"/>
                <c:pt idx="15">
                  <c:v>53</c:v>
                </c:pt>
                <c:pt idx="16">
                  <c:v>53</c:v>
                </c:pt>
                <c:pt idx="17">
                  <c:v>53</c:v>
                </c:pt>
                <c:pt idx="18">
                  <c:v>53</c:v>
                </c:pt>
                <c:pt idx="19">
                  <c:v>53</c:v>
                </c:pt>
                <c:pt idx="20">
                  <c:v>53</c:v>
                </c:pt>
                <c:pt idx="21">
                  <c:v>52</c:v>
                </c:pt>
                <c:pt idx="22">
                  <c:v>51</c:v>
                </c:pt>
                <c:pt idx="23">
                  <c:v>50</c:v>
                </c:pt>
                <c:pt idx="24">
                  <c:v>49</c:v>
                </c:pt>
                <c:pt idx="25">
                  <c:v>48</c:v>
                </c:pt>
                <c:pt idx="26">
                  <c:v>47</c:v>
                </c:pt>
                <c:pt idx="27">
                  <c:v>46</c:v>
                </c:pt>
                <c:pt idx="28">
                  <c:v>45</c:v>
                </c:pt>
                <c:pt idx="29">
                  <c:v>44</c:v>
                </c:pt>
                <c:pt idx="30">
                  <c:v>43</c:v>
                </c:pt>
                <c:pt idx="31">
                  <c:v>43</c:v>
                </c:pt>
                <c:pt idx="32">
                  <c:v>43</c:v>
                </c:pt>
                <c:pt idx="33">
                  <c:v>43</c:v>
                </c:pt>
              </c:numCache>
            </c:numRef>
          </c:val>
          <c:smooth val="0"/>
          <c:extLst>
            <c:ext xmlns:c16="http://schemas.microsoft.com/office/drawing/2014/chart" uri="{C3380CC4-5D6E-409C-BE32-E72D297353CC}">
              <c16:uniqueId val="{00000007-96DB-4D09-AC9E-AF52FD5D20AF}"/>
            </c:ext>
          </c:extLst>
        </c:ser>
        <c:ser>
          <c:idx val="3"/>
          <c:order val="3"/>
          <c:tx>
            <c:strRef>
              <c:f>'G4'!$F$1</c:f>
              <c:strCache>
                <c:ptCount val="1"/>
                <c:pt idx="0">
                  <c:v>tretia ústavná hranica</c:v>
                </c:pt>
              </c:strCache>
            </c:strRef>
          </c:tx>
          <c:spPr>
            <a:ln w="12700" cap="rnd">
              <a:solidFill>
                <a:schemeClr val="tx1"/>
              </a:solidFill>
              <a:prstDash val="dash"/>
              <a:round/>
            </a:ln>
            <a:effectLst/>
          </c:spPr>
          <c:marker>
            <c:symbol val="none"/>
          </c:marker>
          <c:dPt>
            <c:idx val="15"/>
            <c:marker>
              <c:symbol val="none"/>
            </c:marker>
            <c:bubble3D val="0"/>
            <c:spPr>
              <a:ln w="12700" cap="rnd">
                <a:solidFill>
                  <a:schemeClr val="tx1"/>
                </a:solidFill>
                <a:prstDash val="dash"/>
                <a:round/>
              </a:ln>
              <a:effectLst/>
            </c:spPr>
            <c:extLst>
              <c:ext xmlns:c16="http://schemas.microsoft.com/office/drawing/2014/chart" uri="{C3380CC4-5D6E-409C-BE32-E72D297353CC}">
                <c16:uniqueId val="{00000009-96DB-4D09-AC9E-AF52FD5D20AF}"/>
              </c:ext>
            </c:extLst>
          </c:dPt>
          <c:cat>
            <c:numRef>
              <c:f>'G4'!$A$2:$A$35</c:f>
              <c:numCache>
                <c:formatCode>General</c:formatCode>
                <c:ptCount val="34"/>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pt idx="29">
                  <c:v>2026</c:v>
                </c:pt>
                <c:pt idx="30">
                  <c:v>2027</c:v>
                </c:pt>
                <c:pt idx="31">
                  <c:v>2028</c:v>
                </c:pt>
                <c:pt idx="32">
                  <c:v>2029</c:v>
                </c:pt>
                <c:pt idx="33">
                  <c:v>2030</c:v>
                </c:pt>
              </c:numCache>
            </c:numRef>
          </c:cat>
          <c:val>
            <c:numRef>
              <c:f>'G4'!$F$2:$F$35</c:f>
              <c:numCache>
                <c:formatCode>General</c:formatCode>
                <c:ptCount val="34"/>
                <c:pt idx="15">
                  <c:v>55</c:v>
                </c:pt>
                <c:pt idx="16">
                  <c:v>55</c:v>
                </c:pt>
                <c:pt idx="17">
                  <c:v>55</c:v>
                </c:pt>
                <c:pt idx="18">
                  <c:v>55</c:v>
                </c:pt>
                <c:pt idx="19">
                  <c:v>55</c:v>
                </c:pt>
                <c:pt idx="20">
                  <c:v>55</c:v>
                </c:pt>
                <c:pt idx="21">
                  <c:v>54</c:v>
                </c:pt>
                <c:pt idx="22">
                  <c:v>53</c:v>
                </c:pt>
                <c:pt idx="23">
                  <c:v>52</c:v>
                </c:pt>
                <c:pt idx="24">
                  <c:v>51</c:v>
                </c:pt>
                <c:pt idx="25">
                  <c:v>50</c:v>
                </c:pt>
                <c:pt idx="26">
                  <c:v>49</c:v>
                </c:pt>
                <c:pt idx="27">
                  <c:v>48</c:v>
                </c:pt>
                <c:pt idx="28">
                  <c:v>47</c:v>
                </c:pt>
                <c:pt idx="29">
                  <c:v>46</c:v>
                </c:pt>
                <c:pt idx="30">
                  <c:v>45</c:v>
                </c:pt>
                <c:pt idx="31">
                  <c:v>45</c:v>
                </c:pt>
                <c:pt idx="32">
                  <c:v>45</c:v>
                </c:pt>
                <c:pt idx="33">
                  <c:v>45</c:v>
                </c:pt>
              </c:numCache>
            </c:numRef>
          </c:val>
          <c:smooth val="0"/>
          <c:extLst>
            <c:ext xmlns:c16="http://schemas.microsoft.com/office/drawing/2014/chart" uri="{C3380CC4-5D6E-409C-BE32-E72D297353CC}">
              <c16:uniqueId val="{0000000A-96DB-4D09-AC9E-AF52FD5D20AF}"/>
            </c:ext>
          </c:extLst>
        </c:ser>
        <c:ser>
          <c:idx val="4"/>
          <c:order val="4"/>
          <c:tx>
            <c:strRef>
              <c:f>'G4'!$G$1</c:f>
              <c:strCache>
                <c:ptCount val="1"/>
                <c:pt idx="0">
                  <c:v>štvrtá ústavná hranica</c:v>
                </c:pt>
              </c:strCache>
            </c:strRef>
          </c:tx>
          <c:spPr>
            <a:ln w="12700" cap="rnd" cmpd="sng">
              <a:solidFill>
                <a:schemeClr val="tx1"/>
              </a:solidFill>
              <a:prstDash val="dash"/>
              <a:round/>
            </a:ln>
            <a:effectLst/>
          </c:spPr>
          <c:marker>
            <c:symbol val="none"/>
          </c:marker>
          <c:dPt>
            <c:idx val="15"/>
            <c:marker>
              <c:symbol val="none"/>
            </c:marker>
            <c:bubble3D val="0"/>
            <c:spPr>
              <a:ln w="12700" cap="rnd" cmpd="sng">
                <a:solidFill>
                  <a:schemeClr val="tx1"/>
                </a:solidFill>
                <a:prstDash val="dash"/>
                <a:round/>
              </a:ln>
              <a:effectLst/>
            </c:spPr>
            <c:extLst>
              <c:ext xmlns:c16="http://schemas.microsoft.com/office/drawing/2014/chart" uri="{C3380CC4-5D6E-409C-BE32-E72D297353CC}">
                <c16:uniqueId val="{0000000C-96DB-4D09-AC9E-AF52FD5D20AF}"/>
              </c:ext>
            </c:extLst>
          </c:dPt>
          <c:cat>
            <c:numRef>
              <c:f>'G4'!$A$2:$A$35</c:f>
              <c:numCache>
                <c:formatCode>General</c:formatCode>
                <c:ptCount val="34"/>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pt idx="29">
                  <c:v>2026</c:v>
                </c:pt>
                <c:pt idx="30">
                  <c:v>2027</c:v>
                </c:pt>
                <c:pt idx="31">
                  <c:v>2028</c:v>
                </c:pt>
                <c:pt idx="32">
                  <c:v>2029</c:v>
                </c:pt>
                <c:pt idx="33">
                  <c:v>2030</c:v>
                </c:pt>
              </c:numCache>
            </c:numRef>
          </c:cat>
          <c:val>
            <c:numRef>
              <c:f>'G4'!$G$2:$G$35</c:f>
              <c:numCache>
                <c:formatCode>General</c:formatCode>
                <c:ptCount val="34"/>
                <c:pt idx="15">
                  <c:v>57</c:v>
                </c:pt>
                <c:pt idx="16">
                  <c:v>57</c:v>
                </c:pt>
                <c:pt idx="17">
                  <c:v>57</c:v>
                </c:pt>
                <c:pt idx="18">
                  <c:v>57</c:v>
                </c:pt>
                <c:pt idx="19">
                  <c:v>57</c:v>
                </c:pt>
                <c:pt idx="20">
                  <c:v>57</c:v>
                </c:pt>
                <c:pt idx="21">
                  <c:v>56</c:v>
                </c:pt>
                <c:pt idx="22">
                  <c:v>55</c:v>
                </c:pt>
                <c:pt idx="23">
                  <c:v>54</c:v>
                </c:pt>
                <c:pt idx="24">
                  <c:v>53</c:v>
                </c:pt>
                <c:pt idx="25">
                  <c:v>52</c:v>
                </c:pt>
                <c:pt idx="26">
                  <c:v>51</c:v>
                </c:pt>
                <c:pt idx="27">
                  <c:v>50</c:v>
                </c:pt>
                <c:pt idx="28">
                  <c:v>49</c:v>
                </c:pt>
                <c:pt idx="29">
                  <c:v>48</c:v>
                </c:pt>
                <c:pt idx="30">
                  <c:v>47</c:v>
                </c:pt>
                <c:pt idx="31">
                  <c:v>47</c:v>
                </c:pt>
                <c:pt idx="32">
                  <c:v>47</c:v>
                </c:pt>
                <c:pt idx="33">
                  <c:v>47</c:v>
                </c:pt>
              </c:numCache>
            </c:numRef>
          </c:val>
          <c:smooth val="0"/>
          <c:extLst>
            <c:ext xmlns:c16="http://schemas.microsoft.com/office/drawing/2014/chart" uri="{C3380CC4-5D6E-409C-BE32-E72D297353CC}">
              <c16:uniqueId val="{0000000D-96DB-4D09-AC9E-AF52FD5D20AF}"/>
            </c:ext>
          </c:extLst>
        </c:ser>
        <c:ser>
          <c:idx val="5"/>
          <c:order val="5"/>
          <c:tx>
            <c:strRef>
              <c:f>'G4'!$H$1</c:f>
              <c:strCache>
                <c:ptCount val="1"/>
                <c:pt idx="0">
                  <c:v>piata ústavná hranica</c:v>
                </c:pt>
              </c:strCache>
            </c:strRef>
          </c:tx>
          <c:spPr>
            <a:ln w="12700" cap="rnd">
              <a:solidFill>
                <a:schemeClr val="tx1"/>
              </a:solidFill>
              <a:prstDash val="solid"/>
              <a:round/>
            </a:ln>
            <a:effectLst/>
          </c:spPr>
          <c:marker>
            <c:symbol val="none"/>
          </c:marker>
          <c:dPt>
            <c:idx val="15"/>
            <c:marker>
              <c:symbol val="none"/>
            </c:marker>
            <c:bubble3D val="0"/>
            <c:spPr>
              <a:ln w="12700" cap="rnd">
                <a:solidFill>
                  <a:schemeClr val="tx1"/>
                </a:solidFill>
                <a:prstDash val="solid"/>
                <a:round/>
              </a:ln>
              <a:effectLst/>
            </c:spPr>
            <c:extLst>
              <c:ext xmlns:c16="http://schemas.microsoft.com/office/drawing/2014/chart" uri="{C3380CC4-5D6E-409C-BE32-E72D297353CC}">
                <c16:uniqueId val="{0000000F-96DB-4D09-AC9E-AF52FD5D20AF}"/>
              </c:ext>
            </c:extLst>
          </c:dPt>
          <c:cat>
            <c:numRef>
              <c:f>'G4'!$A$2:$A$35</c:f>
              <c:numCache>
                <c:formatCode>General</c:formatCode>
                <c:ptCount val="34"/>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pt idx="29">
                  <c:v>2026</c:v>
                </c:pt>
                <c:pt idx="30">
                  <c:v>2027</c:v>
                </c:pt>
                <c:pt idx="31">
                  <c:v>2028</c:v>
                </c:pt>
                <c:pt idx="32">
                  <c:v>2029</c:v>
                </c:pt>
                <c:pt idx="33">
                  <c:v>2030</c:v>
                </c:pt>
              </c:numCache>
            </c:numRef>
          </c:cat>
          <c:val>
            <c:numRef>
              <c:f>'G4'!$H$2:$H$35</c:f>
              <c:numCache>
                <c:formatCode>General</c:formatCode>
                <c:ptCount val="34"/>
                <c:pt idx="15">
                  <c:v>60</c:v>
                </c:pt>
                <c:pt idx="16">
                  <c:v>60</c:v>
                </c:pt>
                <c:pt idx="17">
                  <c:v>60</c:v>
                </c:pt>
                <c:pt idx="18">
                  <c:v>60</c:v>
                </c:pt>
                <c:pt idx="19">
                  <c:v>60</c:v>
                </c:pt>
                <c:pt idx="20">
                  <c:v>60</c:v>
                </c:pt>
                <c:pt idx="21">
                  <c:v>59</c:v>
                </c:pt>
                <c:pt idx="22">
                  <c:v>58</c:v>
                </c:pt>
                <c:pt idx="23">
                  <c:v>57</c:v>
                </c:pt>
                <c:pt idx="24">
                  <c:v>56</c:v>
                </c:pt>
                <c:pt idx="25">
                  <c:v>55</c:v>
                </c:pt>
                <c:pt idx="26">
                  <c:v>54</c:v>
                </c:pt>
                <c:pt idx="27">
                  <c:v>53</c:v>
                </c:pt>
                <c:pt idx="28">
                  <c:v>52</c:v>
                </c:pt>
                <c:pt idx="29">
                  <c:v>51</c:v>
                </c:pt>
                <c:pt idx="30">
                  <c:v>50</c:v>
                </c:pt>
                <c:pt idx="31">
                  <c:v>50</c:v>
                </c:pt>
                <c:pt idx="32">
                  <c:v>50</c:v>
                </c:pt>
                <c:pt idx="33">
                  <c:v>50</c:v>
                </c:pt>
              </c:numCache>
            </c:numRef>
          </c:val>
          <c:smooth val="0"/>
          <c:extLst>
            <c:ext xmlns:c16="http://schemas.microsoft.com/office/drawing/2014/chart" uri="{C3380CC4-5D6E-409C-BE32-E72D297353CC}">
              <c16:uniqueId val="{00000010-96DB-4D09-AC9E-AF52FD5D20AF}"/>
            </c:ext>
          </c:extLst>
        </c:ser>
        <c:dLbls>
          <c:showLegendKey val="0"/>
          <c:showVal val="0"/>
          <c:showCatName val="0"/>
          <c:showSerName val="0"/>
          <c:showPercent val="0"/>
          <c:showBubbleSize val="0"/>
        </c:dLbls>
        <c:marker val="1"/>
        <c:smooth val="0"/>
        <c:axId val="348681968"/>
        <c:axId val="349722424"/>
      </c:lineChart>
      <c:catAx>
        <c:axId val="348681968"/>
        <c:scaling>
          <c:orientation val="minMax"/>
        </c:scaling>
        <c:delete val="0"/>
        <c:axPos val="b"/>
        <c:majorGridlines>
          <c:spPr>
            <a:ln w="9525" cap="flat" cmpd="sng" algn="ctr">
              <a:noFill/>
              <a:round/>
            </a:ln>
            <a:effectLst/>
          </c:spPr>
        </c:majorGridlines>
        <c:numFmt formatCode="General" sourceLinked="1"/>
        <c:majorTickMark val="none"/>
        <c:minorTickMark val="none"/>
        <c:tickLblPos val="low"/>
        <c:spPr>
          <a:noFill/>
          <a:ln w="9525" cap="flat" cmpd="sng" algn="ctr">
            <a:solidFill>
              <a:srgbClr val="BBBCBD"/>
            </a:solidFill>
            <a:round/>
          </a:ln>
          <a:effectLst/>
        </c:spPr>
        <c:txPr>
          <a:bodyPr rot="-5400000" spcFirstLastPara="1" vertOverflow="ellipsis" wrap="square" anchor="ctr" anchorCtr="1"/>
          <a:lstStyle/>
          <a:p>
            <a:pPr>
              <a:defRPr sz="950" b="0" i="0" u="none" strike="noStrike" kern="1200" baseline="0">
                <a:solidFill>
                  <a:srgbClr val="000000"/>
                </a:solidFill>
                <a:latin typeface="Calibri (Body)"/>
                <a:ea typeface="Calibri (Body)"/>
                <a:cs typeface="Calibri (Body)"/>
              </a:defRPr>
            </a:pPr>
            <a:endParaRPr lang="en-US"/>
          </a:p>
        </c:txPr>
        <c:crossAx val="349722424"/>
        <c:crosses val="autoZero"/>
        <c:auto val="1"/>
        <c:lblAlgn val="ctr"/>
        <c:lblOffset val="100"/>
        <c:noMultiLvlLbl val="0"/>
      </c:catAx>
      <c:valAx>
        <c:axId val="349722424"/>
        <c:scaling>
          <c:orientation val="minMax"/>
          <c:min val="0"/>
        </c:scaling>
        <c:delete val="0"/>
        <c:axPos val="l"/>
        <c:majorGridlines>
          <c:spPr>
            <a:ln w="9525" cap="flat" cmpd="sng" algn="ctr">
              <a:solidFill>
                <a:srgbClr val="BBBCBD"/>
              </a:solidFill>
              <a:prstDash val="dash"/>
              <a:round/>
            </a:ln>
            <a:effectLst/>
          </c:spPr>
        </c:majorGridlines>
        <c:numFmt formatCode="0" sourceLinked="0"/>
        <c:majorTickMark val="out"/>
        <c:minorTickMark val="none"/>
        <c:tickLblPos val="nextTo"/>
        <c:spPr>
          <a:noFill/>
          <a:ln w="9525" cap="flat" cmpd="sng" algn="ctr">
            <a:solidFill>
              <a:srgbClr val="BBBCBD"/>
            </a:solidFill>
            <a:round/>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348681968"/>
        <c:crosses val="autoZero"/>
        <c:crossBetween val="midCat"/>
      </c:valAx>
      <c:spPr>
        <a:solidFill>
          <a:srgbClr val="FFFFFF"/>
        </a:solidFill>
        <a:ln w="25400">
          <a:noFill/>
        </a:ln>
        <a:effectLst/>
      </c:spPr>
    </c:plotArea>
    <c:legend>
      <c:legendPos val="b"/>
      <c:legendEntry>
        <c:idx val="2"/>
        <c:delete val="1"/>
      </c:legendEntry>
      <c:legendEntry>
        <c:idx val="3"/>
        <c:delete val="1"/>
      </c:legendEntry>
      <c:legendEntry>
        <c:idx val="4"/>
        <c:delete val="1"/>
      </c:legendEntry>
      <c:legendEntry>
        <c:idx val="5"/>
        <c:delete val="1"/>
      </c:legendEntry>
      <c:legendEntry>
        <c:idx val="6"/>
        <c:delete val="1"/>
      </c:legendEntry>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chart>
  <c:spPr>
    <a:solidFill>
      <a:schemeClr val="bg1"/>
    </a:solidFill>
    <a:ln w="25400" cap="flat" cmpd="sng" algn="ctr">
      <a:noFill/>
      <a:round/>
    </a:ln>
    <a:effectLst/>
  </c:spPr>
  <c:txPr>
    <a:bodyPr/>
    <a:lstStyle/>
    <a:p>
      <a:pPr>
        <a:defRPr>
          <a:latin typeface="Constantia" panose="02030602050306030303" pitchFamily="18"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777348349942126E-2"/>
          <c:y val="1.9610217266068635E-2"/>
          <c:w val="0.95204973312806762"/>
          <c:h val="0.82962585383919007"/>
        </c:manualLayout>
      </c:layout>
      <c:areaChart>
        <c:grouping val="standard"/>
        <c:varyColors val="0"/>
        <c:ser>
          <c:idx val="0"/>
          <c:order val="0"/>
          <c:tx>
            <c:v>Hrubý dlh</c:v>
          </c:tx>
          <c:spPr>
            <a:solidFill>
              <a:srgbClr val="00B0F0"/>
            </a:solidFill>
            <a:ln w="25400">
              <a:noFill/>
            </a:ln>
            <a:effectLst/>
          </c:spPr>
          <c:dLbls>
            <c:dLbl>
              <c:idx val="0"/>
              <c:layout>
                <c:manualLayout>
                  <c:x val="1.7576923050298596E-2"/>
                  <c:y val="-0.237668134305784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8B-4956-AE0C-818F343D63C8}"/>
                </c:ext>
              </c:extLst>
            </c:dLbl>
            <c:dLbl>
              <c:idx val="1"/>
              <c:layout>
                <c:manualLayout>
                  <c:x val="4.380472562168029E-3"/>
                  <c:y val="-0.234818673747185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8B-4956-AE0C-818F343D63C8}"/>
                </c:ext>
              </c:extLst>
            </c:dLbl>
            <c:dLbl>
              <c:idx val="2"/>
              <c:layout>
                <c:manualLayout>
                  <c:x val="0"/>
                  <c:y val="-0.231252982892481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8B-4956-AE0C-818F343D63C8}"/>
                </c:ext>
              </c:extLst>
            </c:dLbl>
            <c:dLbl>
              <c:idx val="3"/>
              <c:layout>
                <c:manualLayout>
                  <c:x val="-2.1902362810840145E-3"/>
                  <c:y val="-0.231252982892481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8B-4956-AE0C-818F343D63C8}"/>
                </c:ext>
              </c:extLst>
            </c:dLbl>
            <c:dLbl>
              <c:idx val="4"/>
              <c:layout>
                <c:manualLayout>
                  <c:x val="-2.1902362810840548E-3"/>
                  <c:y val="-0.22271602863576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8B-4956-AE0C-818F343D63C8}"/>
                </c:ext>
              </c:extLst>
            </c:dLbl>
            <c:dLbl>
              <c:idx val="5"/>
              <c:layout>
                <c:manualLayout>
                  <c:x val="-2.1902362810840145E-3"/>
                  <c:y val="-0.222716028635767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8B-4956-AE0C-818F343D63C8}"/>
                </c:ext>
              </c:extLst>
            </c:dLbl>
            <c:dLbl>
              <c:idx val="6"/>
              <c:layout>
                <c:manualLayout>
                  <c:x val="-2.1902362810840145E-3"/>
                  <c:y val="-0.227101468759452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8B-4956-AE0C-818F343D63C8}"/>
                </c:ext>
              </c:extLst>
            </c:dLbl>
            <c:dLbl>
              <c:idx val="7"/>
              <c:layout>
                <c:manualLayout>
                  <c:x val="-6.578323444735034E-3"/>
                  <c:y val="-0.2185645145027392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8B-4956-AE0C-818F343D63C8}"/>
                </c:ext>
              </c:extLst>
            </c:dLbl>
            <c:dLbl>
              <c:idx val="8"/>
              <c:layout>
                <c:manualLayout>
                  <c:x val="-8.760945124336058E-3"/>
                  <c:y val="-0.264932275736900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48B-4956-AE0C-818F343D63C8}"/>
                </c:ext>
              </c:extLst>
            </c:dLbl>
            <c:dLbl>
              <c:idx val="9"/>
              <c:layout>
                <c:manualLayout>
                  <c:x val="-4.395701765133847E-3"/>
                  <c:y val="-0.252185325849494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8B-4956-AE0C-818F343D63C8}"/>
                </c:ext>
              </c:extLst>
            </c:dLbl>
            <c:dLbl>
              <c:idx val="10"/>
              <c:layout>
                <c:manualLayout>
                  <c:x val="6.5707088432520443E-3"/>
                  <c:y val="-0.25639532148018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48B-4956-AE0C-818F343D63C8}"/>
                </c:ext>
              </c:extLst>
            </c:dLbl>
            <c:dLbl>
              <c:idx val="11"/>
              <c:layout>
                <c:manualLayout>
                  <c:x val="2.1902362810840145E-3"/>
                  <c:y val="-0.269142271367593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8B-4956-AE0C-818F343D63C8}"/>
                </c:ext>
              </c:extLst>
            </c:dLbl>
            <c:dLbl>
              <c:idx val="12"/>
              <c:layout>
                <c:manualLayout>
                  <c:x val="-8.0586934746973583E-17"/>
                  <c:y val="-0.247916848721137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48B-4956-AE0C-818F343D63C8}"/>
                </c:ext>
              </c:extLst>
            </c:dLbl>
            <c:dLbl>
              <c:idx val="13"/>
              <c:delete val="1"/>
              <c:extLst>
                <c:ext xmlns:c15="http://schemas.microsoft.com/office/drawing/2012/chart" uri="{CE6537A1-D6FC-4f65-9D91-7224C49458BB}"/>
                <c:ext xmlns:c16="http://schemas.microsoft.com/office/drawing/2014/chart" uri="{C3380CC4-5D6E-409C-BE32-E72D297353CC}">
                  <c16:uniqueId val="{00000000-E328-4009-B7A8-7FDA270F4159}"/>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'G5'!$B$2:$T$2</c:f>
              <c:numCache>
                <c:formatCode>General</c:formatCode>
                <c:ptCount val="1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numCache>
            </c:numRef>
          </c:cat>
          <c:val>
            <c:numRef>
              <c:f>'G5'!$B$3:$T$3</c:f>
              <c:numCache>
                <c:formatCode>0.0</c:formatCode>
                <c:ptCount val="19"/>
                <c:pt idx="0">
                  <c:v>51.687563409089677</c:v>
                </c:pt>
                <c:pt idx="1">
                  <c:v>54.610698701949424</c:v>
                </c:pt>
                <c:pt idx="2">
                  <c:v>53.392074167050886</c:v>
                </c:pt>
                <c:pt idx="3">
                  <c:v>51.599289840413157</c:v>
                </c:pt>
                <c:pt idx="4">
                  <c:v>52.135586658433553</c:v>
                </c:pt>
                <c:pt idx="5">
                  <c:v>51.381467130569071</c:v>
                </c:pt>
                <c:pt idx="6">
                  <c:v>49.27029251439199</c:v>
                </c:pt>
                <c:pt idx="7">
                  <c:v>48.00962479177133</c:v>
                </c:pt>
                <c:pt idx="8">
                  <c:v>58.408131415618648</c:v>
                </c:pt>
                <c:pt idx="9">
                  <c:v>60.216838286963792</c:v>
                </c:pt>
                <c:pt idx="10">
                  <c:v>57.75619817424186</c:v>
                </c:pt>
                <c:pt idx="11">
                  <c:v>55.757588512749443</c:v>
                </c:pt>
                <c:pt idx="12">
                  <c:v>59.700708484534303</c:v>
                </c:pt>
                <c:pt idx="13">
                  <c:v>61.392438848357976</c:v>
                </c:pt>
              </c:numCache>
            </c:numRef>
          </c:val>
          <c:extLst>
            <c:ext xmlns:c16="http://schemas.microsoft.com/office/drawing/2014/chart" uri="{C3380CC4-5D6E-409C-BE32-E72D297353CC}">
              <c16:uniqueId val="{0000000C-448B-4956-AE0C-818F343D63C8}"/>
            </c:ext>
          </c:extLst>
        </c:ser>
        <c:ser>
          <c:idx val="1"/>
          <c:order val="1"/>
          <c:tx>
            <c:v>Čistý dlh</c:v>
          </c:tx>
          <c:spPr>
            <a:solidFill>
              <a:srgbClr val="B1E8F9"/>
            </a:solidFill>
            <a:ln w="25400">
              <a:noFill/>
            </a:ln>
            <a:effectLst/>
          </c:spPr>
          <c:dLbls>
            <c:dLbl>
              <c:idx val="0"/>
              <c:layout>
                <c:manualLayout>
                  <c:x val="1.9712126529756131E-2"/>
                  <c:y val="-0.147054414680872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8B-4956-AE0C-818F343D63C8}"/>
                </c:ext>
              </c:extLst>
            </c:dLbl>
            <c:dLbl>
              <c:idx val="1"/>
              <c:layout>
                <c:manualLayout>
                  <c:x val="6.5707088432520235E-3"/>
                  <c:y val="-0.159684401572950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48B-4956-AE0C-818F343D63C8}"/>
                </c:ext>
              </c:extLst>
            </c:dLbl>
            <c:dLbl>
              <c:idx val="2"/>
              <c:layout>
                <c:manualLayout>
                  <c:x val="7.6146014828888806E-6"/>
                  <c:y val="-0.15974288307061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8B-4956-AE0C-818F343D63C8}"/>
                </c:ext>
              </c:extLst>
            </c:dLbl>
            <c:dLbl>
              <c:idx val="3"/>
              <c:layout>
                <c:manualLayout>
                  <c:x val="-4.380472562168009E-3"/>
                  <c:y val="-0.15980136456827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48B-4956-AE0C-818F343D63C8}"/>
                </c:ext>
              </c:extLst>
            </c:dLbl>
            <c:dLbl>
              <c:idx val="4"/>
              <c:layout>
                <c:manualLayout>
                  <c:x val="-2.1902362810840548E-3"/>
                  <c:y val="-0.151322891809229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48B-4956-AE0C-818F343D63C8}"/>
                </c:ext>
              </c:extLst>
            </c:dLbl>
            <c:dLbl>
              <c:idx val="5"/>
              <c:layout>
                <c:manualLayout>
                  <c:x val="-6.5630942417691353E-3"/>
                  <c:y val="-0.147054414680872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48B-4956-AE0C-818F343D63C8}"/>
                </c:ext>
              </c:extLst>
            </c:dLbl>
            <c:dLbl>
              <c:idx val="6"/>
              <c:layout>
                <c:manualLayout>
                  <c:x val="-4.380472562168029E-3"/>
                  <c:y val="-0.138634759520048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48B-4956-AE0C-818F343D63C8}"/>
                </c:ext>
              </c:extLst>
            </c:dLbl>
            <c:dLbl>
              <c:idx val="7"/>
              <c:layout>
                <c:manualLayout>
                  <c:x val="2.1978508825669235E-3"/>
                  <c:y val="-0.138693241017712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48B-4956-AE0C-818F343D63C8}"/>
                </c:ext>
              </c:extLst>
            </c:dLbl>
            <c:dLbl>
              <c:idx val="8"/>
              <c:layout>
                <c:manualLayout>
                  <c:x val="2.1902362810839343E-3"/>
                  <c:y val="-0.155474405942257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48B-4956-AE0C-818F343D63C8}"/>
                </c:ext>
              </c:extLst>
            </c:dLbl>
            <c:dLbl>
              <c:idx val="9"/>
              <c:layout>
                <c:manualLayout>
                  <c:x val="-4.3804725621681096E-3"/>
                  <c:y val="-0.1596255839747252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48B-4956-AE0C-818F343D63C8}"/>
                </c:ext>
              </c:extLst>
            </c:dLbl>
            <c:dLbl>
              <c:idx val="10"/>
              <c:layout>
                <c:manualLayout>
                  <c:x val="-4.3804725621681096E-3"/>
                  <c:y val="-0.1554744059422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48B-4956-AE0C-818F343D63C8}"/>
                </c:ext>
              </c:extLst>
            </c:dLbl>
            <c:dLbl>
              <c:idx val="11"/>
              <c:layout>
                <c:manualLayout>
                  <c:x val="-4.380472562168029E-3"/>
                  <c:y val="-0.151147447316237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48B-4956-AE0C-818F343D63C8}"/>
                </c:ext>
              </c:extLst>
            </c:dLbl>
            <c:dLbl>
              <c:idx val="12"/>
              <c:layout>
                <c:manualLayout>
                  <c:x val="-2.1491894213468482E-3"/>
                  <c:y val="-0.172341288046243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448B-4956-AE0C-818F343D63C8}"/>
                </c:ext>
              </c:extLst>
            </c:dLbl>
            <c:dLbl>
              <c:idx val="13"/>
              <c:delete val="1"/>
              <c:extLst>
                <c:ext xmlns:c15="http://schemas.microsoft.com/office/drawing/2012/chart" uri="{CE6537A1-D6FC-4f65-9D91-7224C49458BB}"/>
                <c:ext xmlns:c16="http://schemas.microsoft.com/office/drawing/2014/chart" uri="{C3380CC4-5D6E-409C-BE32-E72D297353CC}">
                  <c16:uniqueId val="{00000001-E328-4009-B7A8-7FDA270F415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'G5'!$B$2:$T$2</c:f>
              <c:numCache>
                <c:formatCode>General</c:formatCode>
                <c:ptCount val="1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numCache>
            </c:numRef>
          </c:cat>
          <c:val>
            <c:numRef>
              <c:f>'G5'!$B$4:$T$4</c:f>
              <c:numCache>
                <c:formatCode>0.0</c:formatCode>
                <c:ptCount val="19"/>
                <c:pt idx="0">
                  <c:v>44.995090034125617</c:v>
                </c:pt>
                <c:pt idx="1">
                  <c:v>47.689861165257959</c:v>
                </c:pt>
                <c:pt idx="2">
                  <c:v>49.372471830130486</c:v>
                </c:pt>
                <c:pt idx="3">
                  <c:v>47.17584661150115</c:v>
                </c:pt>
                <c:pt idx="4">
                  <c:v>46.786512393778118</c:v>
                </c:pt>
                <c:pt idx="5">
                  <c:v>45.649620293689772</c:v>
                </c:pt>
                <c:pt idx="6">
                  <c:v>43.219286653470085</c:v>
                </c:pt>
                <c:pt idx="7">
                  <c:v>43.120019038049662</c:v>
                </c:pt>
                <c:pt idx="8">
                  <c:v>48.525136608545751</c:v>
                </c:pt>
                <c:pt idx="9">
                  <c:v>48.947901495314625</c:v>
                </c:pt>
                <c:pt idx="10">
                  <c:v>47.621039689050001</c:v>
                </c:pt>
                <c:pt idx="11">
                  <c:v>48.057734135133359</c:v>
                </c:pt>
                <c:pt idx="12">
                  <c:v>51.401954572509254</c:v>
                </c:pt>
                <c:pt idx="13">
                  <c:v>54.430756473471043</c:v>
                </c:pt>
              </c:numCache>
            </c:numRef>
          </c:val>
          <c:extLst>
            <c:ext xmlns:c16="http://schemas.microsoft.com/office/drawing/2014/chart" uri="{C3380CC4-5D6E-409C-BE32-E72D297353CC}">
              <c16:uniqueId val="{00000019-448B-4956-AE0C-818F343D63C8}"/>
            </c:ext>
          </c:extLst>
        </c:ser>
        <c:ser>
          <c:idx val="2"/>
          <c:order val="2"/>
          <c:tx>
            <c:v>Hrubý dlh prognóza </c:v>
          </c:tx>
          <c:spPr>
            <a:pattFill prst="wdDnDiag">
              <a:fgClr>
                <a:srgbClr val="13B5EA"/>
              </a:fgClr>
              <a:bgClr>
                <a:schemeClr val="bg1"/>
              </a:bgClr>
            </a:pattFill>
            <a:ln w="25400">
              <a:noFill/>
            </a:ln>
            <a:effectLst/>
          </c:spPr>
          <c:dLbls>
            <c:dLbl>
              <c:idx val="12"/>
              <c:delete val="1"/>
              <c:extLst>
                <c:ext xmlns:c15="http://schemas.microsoft.com/office/drawing/2012/chart" uri="{CE6537A1-D6FC-4f65-9D91-7224C49458BB}"/>
                <c:ext xmlns:c16="http://schemas.microsoft.com/office/drawing/2014/chart" uri="{C3380CC4-5D6E-409C-BE32-E72D297353CC}">
                  <c16:uniqueId val="{0000001B-448B-4956-AE0C-818F343D63C8}"/>
                </c:ext>
              </c:extLst>
            </c:dLbl>
            <c:dLbl>
              <c:idx val="13"/>
              <c:layout>
                <c:manualLayout>
                  <c:x val="-8.0586934746973583E-17"/>
                  <c:y val="-0.264815312741572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48B-4956-AE0C-818F343D63C8}"/>
                </c:ext>
              </c:extLst>
            </c:dLbl>
            <c:dLbl>
              <c:idx val="14"/>
              <c:layout>
                <c:manualLayout>
                  <c:x val="-4.388087163650938E-3"/>
                  <c:y val="-0.268966490774039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48B-4956-AE0C-818F343D63C8}"/>
                </c:ext>
              </c:extLst>
            </c:dLbl>
            <c:dLbl>
              <c:idx val="15"/>
              <c:layout>
                <c:manualLayout>
                  <c:x val="-4.37285796068512E-3"/>
                  <c:y val="-0.298494605585991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48B-4956-AE0C-818F343D63C8}"/>
                </c:ext>
              </c:extLst>
            </c:dLbl>
            <c:dLbl>
              <c:idx val="16"/>
              <c:layout>
                <c:manualLayout>
                  <c:x val="-4.3652433592022109E-3"/>
                  <c:y val="-0.294167646959970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48B-4956-AE0C-818F343D63C8}"/>
                </c:ext>
              </c:extLst>
            </c:dLbl>
            <c:dLbl>
              <c:idx val="17"/>
              <c:layout>
                <c:manualLayout>
                  <c:x val="-8.7685597258189679E-3"/>
                  <c:y val="-0.306855779249151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48B-4956-AE0C-818F343D63C8}"/>
                </c:ext>
              </c:extLst>
            </c:dLbl>
            <c:dLbl>
              <c:idx val="18"/>
              <c:layout>
                <c:manualLayout>
                  <c:x val="-4.3988244401456811E-3"/>
                  <c:y val="-0.30932461401152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28-4009-B7A8-7FDA270F4159}"/>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'G5'!$B$2:$T$2</c:f>
              <c:numCache>
                <c:formatCode>General</c:formatCode>
                <c:ptCount val="1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numCache>
            </c:numRef>
          </c:cat>
          <c:val>
            <c:numRef>
              <c:f>'G5'!$B$5:$T$5</c:f>
              <c:numCache>
                <c:formatCode>General</c:formatCode>
                <c:ptCount val="19"/>
                <c:pt idx="13" formatCode="0.0">
                  <c:v>61.392438848357976</c:v>
                </c:pt>
                <c:pt idx="14" formatCode="0.0">
                  <c:v>63.464325907001481</c:v>
                </c:pt>
                <c:pt idx="15" formatCode="0.0">
                  <c:v>66.651641813856997</c:v>
                </c:pt>
                <c:pt idx="16" formatCode="0.0">
                  <c:v>70.396290746051434</c:v>
                </c:pt>
                <c:pt idx="17" formatCode="0.0">
                  <c:v>73.983204568026011</c:v>
                </c:pt>
                <c:pt idx="18" formatCode="0.0">
                  <c:v>76.840616675986368</c:v>
                </c:pt>
              </c:numCache>
            </c:numRef>
          </c:val>
          <c:extLst>
            <c:ext xmlns:c16="http://schemas.microsoft.com/office/drawing/2014/chart" uri="{C3380CC4-5D6E-409C-BE32-E72D297353CC}">
              <c16:uniqueId val="{00000021-448B-4956-AE0C-818F343D63C8}"/>
            </c:ext>
          </c:extLst>
        </c:ser>
        <c:ser>
          <c:idx val="3"/>
          <c:order val="3"/>
          <c:tx>
            <c:v>Čistý dlh prognóza </c:v>
          </c:tx>
          <c:spPr>
            <a:pattFill prst="wdUpDiag">
              <a:fgClr>
                <a:srgbClr val="B1E8F9"/>
              </a:fgClr>
              <a:bgClr>
                <a:schemeClr val="bg1"/>
              </a:bgClr>
            </a:pattFill>
            <a:ln w="25400">
              <a:noFill/>
            </a:ln>
            <a:effectLst/>
          </c:spPr>
          <c:dLbls>
            <c:dLbl>
              <c:idx val="12"/>
              <c:delete val="1"/>
              <c:extLst>
                <c:ext xmlns:c15="http://schemas.microsoft.com/office/drawing/2012/chart" uri="{CE6537A1-D6FC-4f65-9D91-7224C49458BB}"/>
                <c:ext xmlns:c16="http://schemas.microsoft.com/office/drawing/2014/chart" uri="{C3380CC4-5D6E-409C-BE32-E72D297353CC}">
                  <c16:uniqueId val="{00000023-448B-4956-AE0C-818F343D63C8}"/>
                </c:ext>
              </c:extLst>
            </c:dLbl>
            <c:dLbl>
              <c:idx val="13"/>
              <c:layout>
                <c:manualLayout>
                  <c:x val="-1.3200976054116012E-2"/>
                  <c:y val="-0.1850609323779892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48B-4956-AE0C-818F343D63C8}"/>
                </c:ext>
              </c:extLst>
            </c:dLbl>
            <c:dLbl>
              <c:idx val="14"/>
              <c:layout>
                <c:manualLayout>
                  <c:x val="4.3988244401456811E-3"/>
                  <c:y val="-0.185099635490086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48B-4956-AE0C-818F343D63C8}"/>
                </c:ext>
              </c:extLst>
            </c:dLbl>
            <c:dLbl>
              <c:idx val="15"/>
              <c:layout>
                <c:manualLayout>
                  <c:x val="6.6074153096408721E-3"/>
                  <c:y val="-0.193409794222893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48B-4956-AE0C-818F343D63C8}"/>
                </c:ext>
              </c:extLst>
            </c:dLbl>
            <c:dLbl>
              <c:idx val="16"/>
              <c:layout>
                <c:manualLayout>
                  <c:x val="6.5982366602185209E-3"/>
                  <c:y val="-0.197565040413055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48B-4956-AE0C-818F343D63C8}"/>
                </c:ext>
              </c:extLst>
            </c:dLbl>
            <c:dLbl>
              <c:idx val="17"/>
              <c:layout>
                <c:manualLayout>
                  <c:x val="8.8710780756701708E-3"/>
                  <c:y val="-0.227143893833359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48B-4956-AE0C-818F343D63C8}"/>
                </c:ext>
              </c:extLst>
            </c:dLbl>
            <c:dLbl>
              <c:idx val="18"/>
              <c:layout>
                <c:manualLayout>
                  <c:x val="-4.3988244401456811E-3"/>
                  <c:y val="-0.237290114858158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28-4009-B7A8-7FDA270F4159}"/>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'G5'!$B$2:$T$2</c:f>
              <c:numCache>
                <c:formatCode>General</c:formatCode>
                <c:ptCount val="1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numCache>
            </c:numRef>
          </c:cat>
          <c:val>
            <c:numRef>
              <c:f>'G5'!$B$6:$T$6</c:f>
              <c:numCache>
                <c:formatCode>General</c:formatCode>
                <c:ptCount val="19"/>
                <c:pt idx="13" formatCode="0.0">
                  <c:v>54.430756473471043</c:v>
                </c:pt>
                <c:pt idx="14" formatCode="0.0">
                  <c:v>55.612355092206954</c:v>
                </c:pt>
                <c:pt idx="15" formatCode="0.0">
                  <c:v>59.238617492643129</c:v>
                </c:pt>
                <c:pt idx="16" formatCode="0.0">
                  <c:v>62.906511422372546</c:v>
                </c:pt>
                <c:pt idx="17" formatCode="0.0">
                  <c:v>66.982220877910109</c:v>
                </c:pt>
                <c:pt idx="18" formatCode="0.0">
                  <c:v>70.172114878099279</c:v>
                </c:pt>
              </c:numCache>
            </c:numRef>
          </c:val>
          <c:extLst>
            <c:ext xmlns:c16="http://schemas.microsoft.com/office/drawing/2014/chart" uri="{C3380CC4-5D6E-409C-BE32-E72D297353CC}">
              <c16:uniqueId val="{00000029-448B-4956-AE0C-818F343D63C8}"/>
            </c:ext>
          </c:extLst>
        </c:ser>
        <c:dLbls>
          <c:showLegendKey val="0"/>
          <c:showVal val="0"/>
          <c:showCatName val="0"/>
          <c:showSerName val="0"/>
          <c:showPercent val="0"/>
          <c:showBubbleSize val="0"/>
        </c:dLbls>
        <c:axId val="839234912"/>
        <c:axId val="839233600"/>
      </c:areaChart>
      <c:catAx>
        <c:axId val="839234912"/>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5400000" spcFirstLastPara="1" vertOverflow="ellipsis" wrap="square" anchor="ctr" anchorCtr="1"/>
          <a:lstStyle/>
          <a:p>
            <a:pPr>
              <a:defRPr sz="1000" b="0" i="0" u="none" strike="noStrike" kern="1200" baseline="0">
                <a:solidFill>
                  <a:schemeClr val="tx1"/>
                </a:solidFill>
                <a:latin typeface="Calibri (Body)"/>
                <a:ea typeface="Calibri (Body)"/>
                <a:cs typeface="Calibri (Body)"/>
              </a:defRPr>
            </a:pPr>
            <a:endParaRPr lang="en-US"/>
          </a:p>
        </c:txPr>
        <c:crossAx val="839233600"/>
        <c:crosses val="autoZero"/>
        <c:auto val="1"/>
        <c:lblAlgn val="ctr"/>
        <c:lblOffset val="100"/>
        <c:noMultiLvlLbl val="0"/>
      </c:catAx>
      <c:valAx>
        <c:axId val="839233600"/>
        <c:scaling>
          <c:orientation val="minMax"/>
        </c:scaling>
        <c:delete val="0"/>
        <c:axPos val="l"/>
        <c:majorGridlines>
          <c:spPr>
            <a:ln w="9525" cap="flat" cmpd="sng" algn="ctr">
              <a:solidFill>
                <a:srgbClr val="BBBCBD"/>
              </a:solidFill>
              <a:prstDash val="dash"/>
              <a:round/>
            </a:ln>
            <a:effectLst/>
          </c:spPr>
        </c:majorGridlines>
        <c:numFmt formatCode="0" sourceLinked="0"/>
        <c:majorTickMark val="out"/>
        <c:minorTickMark val="none"/>
        <c:tickLblPos val="nextTo"/>
        <c:spPr>
          <a:noFill/>
          <a:ln w="9525">
            <a:solidFill>
              <a:srgbClr val="BBBCBD"/>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839234912"/>
        <c:crosses val="autoZero"/>
        <c:crossBetween val="midCat"/>
      </c:valAx>
      <c:spPr>
        <a:solidFill>
          <a:srgbClr val="FFFFFF"/>
        </a:solidFill>
        <a:ln w="25400">
          <a:noFill/>
        </a:ln>
        <a:effectLst/>
      </c:spPr>
    </c:plotArea>
    <c:legend>
      <c:legendPos val="b"/>
      <c:legendEntry>
        <c:idx val="2"/>
        <c:delete val="1"/>
      </c:legendEntry>
      <c:legendEntry>
        <c:idx val="3"/>
        <c:delete val="1"/>
      </c:legendEntry>
      <c:layout>
        <c:manualLayout>
          <c:xMode val="edge"/>
          <c:yMode val="edge"/>
          <c:x val="0.37213418791335356"/>
          <c:y val="0.91043068969138019"/>
          <c:w val="0.25573144984984653"/>
          <c:h val="8.0649358448265512E-2"/>
        </c:manualLayout>
      </c:layout>
      <c:overlay val="1"/>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a:latin typeface="Constantia" panose="02030602050306030303" pitchFamily="18" charset="0"/>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525417560852841E-2"/>
          <c:y val="2.5250015749023563E-2"/>
          <c:w val="0.9533455343325492"/>
          <c:h val="0.91532922077453693"/>
        </c:manualLayout>
      </c:layout>
      <c:barChart>
        <c:barDir val="bar"/>
        <c:grouping val="clustered"/>
        <c:varyColors val="0"/>
        <c:ser>
          <c:idx val="0"/>
          <c:order val="0"/>
          <c:tx>
            <c:strRef>
              <c:f>'G6'!$A$3</c:f>
              <c:strCache>
                <c:ptCount val="1"/>
                <c:pt idx="0">
                  <c:v>Príspevky k medziročnej zmene dlhu (2026-2030)</c:v>
                </c:pt>
              </c:strCache>
            </c:strRef>
          </c:tx>
          <c:spPr>
            <a:solidFill>
              <a:schemeClr val="accent1"/>
            </a:solidFill>
            <a:ln>
              <a:noFill/>
            </a:ln>
            <a:effectLst/>
          </c:spPr>
          <c:invertIfNegative val="0"/>
          <c:dPt>
            <c:idx val="0"/>
            <c:invertIfNegative val="0"/>
            <c:bubble3D val="0"/>
            <c:spPr>
              <a:solidFill>
                <a:srgbClr val="13B5EA"/>
              </a:solidFill>
              <a:ln>
                <a:noFill/>
              </a:ln>
              <a:effectLst/>
            </c:spPr>
            <c:extLst>
              <c:ext xmlns:c16="http://schemas.microsoft.com/office/drawing/2014/chart" uri="{C3380CC4-5D6E-409C-BE32-E72D297353CC}">
                <c16:uniqueId val="{00000001-61D9-4BC1-826A-70C0D0CE46AC}"/>
              </c:ext>
            </c:extLst>
          </c:dPt>
          <c:dPt>
            <c:idx val="1"/>
            <c:invertIfNegative val="0"/>
            <c:bubble3D val="0"/>
            <c:spPr>
              <a:solidFill>
                <a:srgbClr val="E7CB9B"/>
              </a:solidFill>
              <a:ln>
                <a:noFill/>
              </a:ln>
              <a:effectLst/>
            </c:spPr>
            <c:extLst>
              <c:ext xmlns:c16="http://schemas.microsoft.com/office/drawing/2014/chart" uri="{C3380CC4-5D6E-409C-BE32-E72D297353CC}">
                <c16:uniqueId val="{00000003-61D9-4BC1-826A-70C0D0CE46AC}"/>
              </c:ext>
            </c:extLst>
          </c:dPt>
          <c:dPt>
            <c:idx val="2"/>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05-61D9-4BC1-826A-70C0D0CE46AC}"/>
              </c:ext>
            </c:extLst>
          </c:dPt>
          <c:dPt>
            <c:idx val="3"/>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07-61D9-4BC1-826A-70C0D0CE46AC}"/>
              </c:ext>
            </c:extLst>
          </c:dPt>
          <c:dPt>
            <c:idx val="4"/>
            <c:invertIfNegative val="0"/>
            <c:bubble3D val="0"/>
            <c:spPr>
              <a:solidFill>
                <a:srgbClr val="3657A7"/>
              </a:solidFill>
              <a:ln>
                <a:noFill/>
              </a:ln>
              <a:effectLst/>
            </c:spPr>
            <c:extLst>
              <c:ext xmlns:c16="http://schemas.microsoft.com/office/drawing/2014/chart" uri="{C3380CC4-5D6E-409C-BE32-E72D297353CC}">
                <c16:uniqueId val="{00000009-61D9-4BC1-826A-70C0D0CE46AC}"/>
              </c:ext>
            </c:extLst>
          </c:dPt>
          <c:dPt>
            <c:idx val="5"/>
            <c:invertIfNegative val="0"/>
            <c:bubble3D val="0"/>
            <c:spPr>
              <a:solidFill>
                <a:srgbClr val="3657A7"/>
              </a:solidFill>
              <a:ln>
                <a:noFill/>
              </a:ln>
              <a:effectLst/>
            </c:spPr>
            <c:extLst>
              <c:ext xmlns:c16="http://schemas.microsoft.com/office/drawing/2014/chart" uri="{C3380CC4-5D6E-409C-BE32-E72D297353CC}">
                <c16:uniqueId val="{0000000B-61D9-4BC1-826A-70C0D0CE46AC}"/>
              </c:ext>
            </c:extLst>
          </c:dPt>
          <c:dPt>
            <c:idx val="6"/>
            <c:invertIfNegative val="0"/>
            <c:bubble3D val="0"/>
            <c:spPr>
              <a:solidFill>
                <a:srgbClr val="3657A7"/>
              </a:solidFill>
              <a:ln>
                <a:noFill/>
              </a:ln>
              <a:effectLst/>
            </c:spPr>
            <c:extLst>
              <c:ext xmlns:c16="http://schemas.microsoft.com/office/drawing/2014/chart" uri="{C3380CC4-5D6E-409C-BE32-E72D297353CC}">
                <c16:uniqueId val="{0000000D-61D9-4BC1-826A-70C0D0CE46AC}"/>
              </c:ext>
            </c:extLst>
          </c:dPt>
          <c:dLbls>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95000"/>
                          <a:lumOff val="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D9-4BC1-826A-70C0D0CE46AC}"/>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D9-4BC1-826A-70C0D0CE46AC}"/>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D9-4BC1-826A-70C0D0CE46AC}"/>
                </c:ext>
              </c:extLst>
            </c:dLbl>
            <c:dLbl>
              <c:idx val="3"/>
              <c:layout>
                <c:manualLayout>
                  <c:x val="2.4495657455030351E-3"/>
                  <c:y val="-2.44226636164618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1D9-4BC1-826A-70C0D0CE46AC}"/>
                </c:ext>
              </c:extLst>
            </c:dLbl>
            <c:dLbl>
              <c:idx val="4"/>
              <c:tx>
                <c:rich>
                  <a:bodyPr/>
                  <a:lstStyle/>
                  <a:p>
                    <a:fld id="{706DCCD8-A139-4FFF-B0A0-66A18A15A6C0}" type="VALUE">
                      <a:rPr lang="en-US" sz="1200" b="0"/>
                      <a:pPr/>
                      <a:t>[VALUE]</a:t>
                    </a:fld>
                    <a:endParaRPr lang="sk-SK"/>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61D9-4BC1-826A-70C0D0CE46AC}"/>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1D9-4BC1-826A-70C0D0CE46AC}"/>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1D9-4BC1-826A-70C0D0CE46AC}"/>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1D9-4BC1-826A-70C0D0CE46AC}"/>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1D9-4BC1-826A-70C0D0CE46A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95000"/>
                        <a:lumOff val="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'G6'!$A$3:$A$11</c:f>
              <c:strCache>
                <c:ptCount val="9"/>
                <c:pt idx="0">
                  <c:v>Príspevky k medziročnej zmene dlhu (2026-2030)</c:v>
                </c:pt>
                <c:pt idx="1">
                  <c:v>Strukturalne primarne saldo </c:v>
                </c:pt>
                <c:pt idx="2">
                  <c:v>Jednorazove vplyvy na saldo VS </c:v>
                </c:pt>
                <c:pt idx="3">
                  <c:v>Urokove naklady</c:v>
                </c:pt>
                <c:pt idx="4">
                  <c:v>Potencialny ekon. rast  </c:v>
                </c:pt>
                <c:pt idx="5">
                  <c:v>Vplyv hospodarskeho cyklu</c:v>
                </c:pt>
                <c:pt idx="6">
                  <c:v>Deflator HDP </c:v>
                </c:pt>
                <c:pt idx="7">
                  <c:v>Likvidne financne aktiva</c:v>
                </c:pt>
                <c:pt idx="8">
                  <c:v>Zosuladenie defcitu a dlhu </c:v>
                </c:pt>
              </c:strCache>
            </c:strRef>
          </c:cat>
          <c:val>
            <c:numRef>
              <c:f>'G6'!$B$3:$B$11</c:f>
              <c:numCache>
                <c:formatCode>#\ ##0.0</c:formatCode>
                <c:ptCount val="9"/>
                <c:pt idx="0">
                  <c:v>15.448173440197804</c:v>
                </c:pt>
                <c:pt idx="1">
                  <c:v>16.565929055508079</c:v>
                </c:pt>
                <c:pt idx="2">
                  <c:v>0.11111815369380895</c:v>
                </c:pt>
                <c:pt idx="3">
                  <c:v>10.485337069988219</c:v>
                </c:pt>
                <c:pt idx="4">
                  <c:v>-4.2064052848018525</c:v>
                </c:pt>
                <c:pt idx="5">
                  <c:v>-1.4692163225913779</c:v>
                </c:pt>
                <c:pt idx="6">
                  <c:v>-8.7182274637588346</c:v>
                </c:pt>
                <c:pt idx="7">
                  <c:v>1.2675516460727996</c:v>
                </c:pt>
                <c:pt idx="8">
                  <c:v>1.4120865860869647</c:v>
                </c:pt>
              </c:numCache>
            </c:numRef>
          </c:val>
          <c:extLst>
            <c:ext xmlns:c16="http://schemas.microsoft.com/office/drawing/2014/chart" uri="{C3380CC4-5D6E-409C-BE32-E72D297353CC}">
              <c16:uniqueId val="{00000012-61D9-4BC1-826A-70C0D0CE46AC}"/>
            </c:ext>
          </c:extLst>
        </c:ser>
        <c:dLbls>
          <c:showLegendKey val="0"/>
          <c:showVal val="0"/>
          <c:showCatName val="0"/>
          <c:showSerName val="0"/>
          <c:showPercent val="0"/>
          <c:showBubbleSize val="0"/>
        </c:dLbls>
        <c:gapWidth val="40"/>
        <c:axId val="1911540880"/>
        <c:axId val="1693012096"/>
      </c:barChart>
      <c:catAx>
        <c:axId val="1911540880"/>
        <c:scaling>
          <c:orientation val="minMax"/>
        </c:scaling>
        <c:delete val="1"/>
        <c:axPos val="l"/>
        <c:numFmt formatCode="General" sourceLinked="1"/>
        <c:majorTickMark val="out"/>
        <c:minorTickMark val="none"/>
        <c:tickLblPos val="nextTo"/>
        <c:crossAx val="1693012096"/>
        <c:crosses val="autoZero"/>
        <c:auto val="1"/>
        <c:lblAlgn val="ctr"/>
        <c:lblOffset val="100"/>
        <c:noMultiLvlLbl val="0"/>
      </c:catAx>
      <c:valAx>
        <c:axId val="1693012096"/>
        <c:scaling>
          <c:orientation val="minMax"/>
        </c:scaling>
        <c:delete val="0"/>
        <c:axPos val="b"/>
        <c:majorGridlines>
          <c:spPr>
            <a:ln w="9525" cap="flat" cmpd="sng" algn="ctr">
              <a:solidFill>
                <a:srgbClr val="58595B">
                  <a:alpha val="5000"/>
                </a:srgb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191154088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'G7'!$A$5</c:f>
              <c:strCache>
                <c:ptCount val="1"/>
                <c:pt idx="0">
                  <c:v>Úrokové náklady </c:v>
                </c:pt>
              </c:strCache>
            </c:strRef>
          </c:tx>
          <c:spPr>
            <a:solidFill>
              <a:srgbClr val="7F7F7F"/>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50-40D0-BDE6-836F558226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'G7'!$B$3:$G$3</c:f>
              <c:numCache>
                <c:formatCode>General</c:formatCode>
                <c:ptCount val="6"/>
                <c:pt idx="0">
                  <c:v>2025</c:v>
                </c:pt>
                <c:pt idx="1">
                  <c:v>2026</c:v>
                </c:pt>
                <c:pt idx="2">
                  <c:v>2027</c:v>
                </c:pt>
                <c:pt idx="3">
                  <c:v>2028</c:v>
                </c:pt>
                <c:pt idx="4">
                  <c:v>2029</c:v>
                </c:pt>
                <c:pt idx="5">
                  <c:v>2030</c:v>
                </c:pt>
              </c:numCache>
            </c:numRef>
          </c:cat>
          <c:val>
            <c:numRef>
              <c:f>'G7'!$B$5:$G$5</c:f>
              <c:numCache>
                <c:formatCode>0.0</c:formatCode>
                <c:ptCount val="6"/>
                <c:pt idx="0">
                  <c:v>1.549201743564919</c:v>
                </c:pt>
                <c:pt idx="1">
                  <c:v>1.633716828989382</c:v>
                </c:pt>
                <c:pt idx="2">
                  <c:v>1.8367768444607808</c:v>
                </c:pt>
                <c:pt idx="3">
                  <c:v>2.0876455427561478</c:v>
                </c:pt>
                <c:pt idx="4">
                  <c:v>2.3279640126000718</c:v>
                </c:pt>
                <c:pt idx="5">
                  <c:v>2.599233841181837</c:v>
                </c:pt>
              </c:numCache>
            </c:numRef>
          </c:val>
          <c:extLst>
            <c:ext xmlns:c16="http://schemas.microsoft.com/office/drawing/2014/chart" uri="{C3380CC4-5D6E-409C-BE32-E72D297353CC}">
              <c16:uniqueId val="{00000001-5850-40D0-BDE6-836F558226C7}"/>
            </c:ext>
          </c:extLst>
        </c:ser>
        <c:ser>
          <c:idx val="1"/>
          <c:order val="1"/>
          <c:tx>
            <c:strRef>
              <c:f>'G7'!$A$6</c:f>
              <c:strCache>
                <c:ptCount val="1"/>
                <c:pt idx="0">
                  <c:v>Primárne saldo </c:v>
                </c:pt>
              </c:strCache>
            </c:strRef>
          </c:tx>
          <c:spPr>
            <a:solidFill>
              <a:schemeClr val="accent2"/>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50-40D0-BDE6-836F558226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'G7'!$B$3:$G$3</c:f>
              <c:numCache>
                <c:formatCode>General</c:formatCode>
                <c:ptCount val="6"/>
                <c:pt idx="0">
                  <c:v>2025</c:v>
                </c:pt>
                <c:pt idx="1">
                  <c:v>2026</c:v>
                </c:pt>
                <c:pt idx="2">
                  <c:v>2027</c:v>
                </c:pt>
                <c:pt idx="3">
                  <c:v>2028</c:v>
                </c:pt>
                <c:pt idx="4">
                  <c:v>2029</c:v>
                </c:pt>
                <c:pt idx="5">
                  <c:v>2030</c:v>
                </c:pt>
              </c:numCache>
            </c:numRef>
          </c:cat>
          <c:val>
            <c:numRef>
              <c:f>'G7'!$B$6:$G$6</c:f>
              <c:numCache>
                <c:formatCode>0.0</c:formatCode>
                <c:ptCount val="6"/>
                <c:pt idx="0">
                  <c:v>2.9013347295112482</c:v>
                </c:pt>
                <c:pt idx="1">
                  <c:v>2.720039438431872</c:v>
                </c:pt>
                <c:pt idx="2">
                  <c:v>3.2644676883526049</c:v>
                </c:pt>
                <c:pt idx="3">
                  <c:v>3.4377577490315372</c:v>
                </c:pt>
                <c:pt idx="4">
                  <c:v>3.4407829354845028</c:v>
                </c:pt>
                <c:pt idx="5">
                  <c:v>3.81399939790137</c:v>
                </c:pt>
              </c:numCache>
            </c:numRef>
          </c:val>
          <c:extLst>
            <c:ext xmlns:c16="http://schemas.microsoft.com/office/drawing/2014/chart" uri="{C3380CC4-5D6E-409C-BE32-E72D297353CC}">
              <c16:uniqueId val="{00000003-5850-40D0-BDE6-836F558226C7}"/>
            </c:ext>
          </c:extLst>
        </c:ser>
        <c:ser>
          <c:idx val="2"/>
          <c:order val="2"/>
          <c:tx>
            <c:strRef>
              <c:f>'G7'!$A$7</c:f>
              <c:strCache>
                <c:ptCount val="1"/>
                <c:pt idx="0">
                  <c:v>Deflátor HDP (vplyv inflácie) </c:v>
                </c:pt>
              </c:strCache>
            </c:strRef>
          </c:tx>
          <c:spPr>
            <a:solidFill>
              <a:srgbClr val="B1E8F9"/>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7DFE-4653-90C8-BF87B57E97D2}"/>
                </c:ext>
              </c:extLst>
            </c:dLbl>
            <c:dLbl>
              <c:idx val="2"/>
              <c:delete val="1"/>
              <c:extLst>
                <c:ext xmlns:c15="http://schemas.microsoft.com/office/drawing/2012/chart" uri="{CE6537A1-D6FC-4f65-9D91-7224C49458BB}"/>
                <c:ext xmlns:c16="http://schemas.microsoft.com/office/drawing/2014/chart" uri="{C3380CC4-5D6E-409C-BE32-E72D297353CC}">
                  <c16:uniqueId val="{00000001-7DFE-4653-90C8-BF87B57E97D2}"/>
                </c:ext>
              </c:extLst>
            </c:dLbl>
            <c:dLbl>
              <c:idx val="3"/>
              <c:delete val="1"/>
              <c:extLst>
                <c:ext xmlns:c15="http://schemas.microsoft.com/office/drawing/2012/chart" uri="{CE6537A1-D6FC-4f65-9D91-7224C49458BB}"/>
                <c:ext xmlns:c16="http://schemas.microsoft.com/office/drawing/2014/chart" uri="{C3380CC4-5D6E-409C-BE32-E72D297353CC}">
                  <c16:uniqueId val="{00000002-7DFE-4653-90C8-BF87B57E97D2}"/>
                </c:ext>
              </c:extLst>
            </c:dLbl>
            <c:dLbl>
              <c:idx val="4"/>
              <c:delete val="1"/>
              <c:extLst>
                <c:ext xmlns:c15="http://schemas.microsoft.com/office/drawing/2012/chart" uri="{CE6537A1-D6FC-4f65-9D91-7224C49458BB}"/>
                <c:ext xmlns:c16="http://schemas.microsoft.com/office/drawing/2014/chart" uri="{C3380CC4-5D6E-409C-BE32-E72D297353CC}">
                  <c16:uniqueId val="{00000003-7DFE-4653-90C8-BF87B57E97D2}"/>
                </c:ext>
              </c:extLst>
            </c:dLbl>
            <c:dLbl>
              <c:idx val="5"/>
              <c:delete val="1"/>
              <c:extLst>
                <c:ext xmlns:c15="http://schemas.microsoft.com/office/drawing/2012/chart" uri="{CE6537A1-D6FC-4f65-9D91-7224C49458BB}"/>
                <c:ext xmlns:c16="http://schemas.microsoft.com/office/drawing/2014/chart" uri="{C3380CC4-5D6E-409C-BE32-E72D297353CC}">
                  <c16:uniqueId val="{00000004-7DFE-4653-90C8-BF87B57E97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'G7'!$B$3:$G$3</c:f>
              <c:numCache>
                <c:formatCode>General</c:formatCode>
                <c:ptCount val="6"/>
                <c:pt idx="0">
                  <c:v>2025</c:v>
                </c:pt>
                <c:pt idx="1">
                  <c:v>2026</c:v>
                </c:pt>
                <c:pt idx="2">
                  <c:v>2027</c:v>
                </c:pt>
                <c:pt idx="3">
                  <c:v>2028</c:v>
                </c:pt>
                <c:pt idx="4">
                  <c:v>2029</c:v>
                </c:pt>
                <c:pt idx="5">
                  <c:v>2030</c:v>
                </c:pt>
              </c:numCache>
            </c:numRef>
          </c:cat>
          <c:val>
            <c:numRef>
              <c:f>'G7'!$B$7:$G$7</c:f>
              <c:numCache>
                <c:formatCode>0.0</c:formatCode>
                <c:ptCount val="6"/>
                <c:pt idx="0">
                  <c:v>-2.3990353585350865</c:v>
                </c:pt>
                <c:pt idx="1">
                  <c:v>-2.1820965315775571</c:v>
                </c:pt>
                <c:pt idx="2">
                  <c:v>-1.4085946552271014</c:v>
                </c:pt>
                <c:pt idx="3">
                  <c:v>-1.607888793158371</c:v>
                </c:pt>
                <c:pt idx="4">
                  <c:v>-1.7487334495065758</c:v>
                </c:pt>
                <c:pt idx="5">
                  <c:v>-1.7709140342892296</c:v>
                </c:pt>
              </c:numCache>
            </c:numRef>
          </c:val>
          <c:extLst>
            <c:ext xmlns:c16="http://schemas.microsoft.com/office/drawing/2014/chart" uri="{C3380CC4-5D6E-409C-BE32-E72D297353CC}">
              <c16:uniqueId val="{00000005-5850-40D0-BDE6-836F558226C7}"/>
            </c:ext>
          </c:extLst>
        </c:ser>
        <c:ser>
          <c:idx val="3"/>
          <c:order val="3"/>
          <c:tx>
            <c:strRef>
              <c:f>'G7'!$A$8</c:f>
              <c:strCache>
                <c:ptCount val="1"/>
                <c:pt idx="0">
                  <c:v>Reálny rast HDP </c:v>
                </c:pt>
              </c:strCache>
            </c:strRef>
          </c:tx>
          <c:spPr>
            <a:solidFill>
              <a:schemeClr val="accent4"/>
            </a:solidFill>
            <a:ln>
              <a:noFill/>
            </a:ln>
            <a:effectLst/>
          </c:spPr>
          <c:invertIfNegative val="0"/>
          <c:dLbls>
            <c:dLbl>
              <c:idx val="0"/>
              <c:layout>
                <c:manualLayout>
                  <c:x val="-2.1081242432066725E-17"/>
                  <c:y val="2.1933704645731076E-6"/>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50-40D0-BDE6-836F558226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'G7'!$B$3:$G$3</c:f>
              <c:numCache>
                <c:formatCode>General</c:formatCode>
                <c:ptCount val="6"/>
                <c:pt idx="0">
                  <c:v>2025</c:v>
                </c:pt>
                <c:pt idx="1">
                  <c:v>2026</c:v>
                </c:pt>
                <c:pt idx="2">
                  <c:v>2027</c:v>
                </c:pt>
                <c:pt idx="3">
                  <c:v>2028</c:v>
                </c:pt>
                <c:pt idx="4">
                  <c:v>2029</c:v>
                </c:pt>
                <c:pt idx="5">
                  <c:v>2030</c:v>
                </c:pt>
              </c:numCache>
            </c:numRef>
          </c:cat>
          <c:val>
            <c:numRef>
              <c:f>'G7'!$B$8:$G$8</c:f>
              <c:numCache>
                <c:formatCode>0.0</c:formatCode>
                <c:ptCount val="6"/>
                <c:pt idx="0">
                  <c:v>-0.458999806037791</c:v>
                </c:pt>
                <c:pt idx="1">
                  <c:v>-0.45898930448433428</c:v>
                </c:pt>
                <c:pt idx="2">
                  <c:v>-0.77815802224809971</c:v>
                </c:pt>
                <c:pt idx="3">
                  <c:v>-1.3354069639625985</c:v>
                </c:pt>
                <c:pt idx="4">
                  <c:v>-1.3650349626096918</c:v>
                </c:pt>
                <c:pt idx="5">
                  <c:v>-1.7380323540885063</c:v>
                </c:pt>
              </c:numCache>
            </c:numRef>
          </c:val>
          <c:extLst>
            <c:ext xmlns:c16="http://schemas.microsoft.com/office/drawing/2014/chart" uri="{C3380CC4-5D6E-409C-BE32-E72D297353CC}">
              <c16:uniqueId val="{00000007-5850-40D0-BDE6-836F558226C7}"/>
            </c:ext>
          </c:extLst>
        </c:ser>
        <c:ser>
          <c:idx val="4"/>
          <c:order val="4"/>
          <c:tx>
            <c:strRef>
              <c:f>'G7'!$A$9</c:f>
              <c:strCache>
                <c:ptCount val="1"/>
                <c:pt idx="0">
                  <c:v>Likvídne finančné aktíva </c:v>
                </c:pt>
              </c:strCache>
            </c:strRef>
          </c:tx>
          <c:spPr>
            <a:solidFill>
              <a:srgbClr val="DCB47B"/>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50-40D0-BDE6-836F558226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'G7'!$B$3:$G$3</c:f>
              <c:numCache>
                <c:formatCode>General</c:formatCode>
                <c:ptCount val="6"/>
                <c:pt idx="0">
                  <c:v>2025</c:v>
                </c:pt>
                <c:pt idx="1">
                  <c:v>2026</c:v>
                </c:pt>
                <c:pt idx="2">
                  <c:v>2027</c:v>
                </c:pt>
                <c:pt idx="3">
                  <c:v>2028</c:v>
                </c:pt>
                <c:pt idx="4">
                  <c:v>2029</c:v>
                </c:pt>
                <c:pt idx="5">
                  <c:v>2030</c:v>
                </c:pt>
              </c:numCache>
            </c:numRef>
          </c:cat>
          <c:val>
            <c:numRef>
              <c:f>'G7'!$B$9:$G$9</c:f>
              <c:numCache>
                <c:formatCode>0.0</c:formatCode>
                <c:ptCount val="6"/>
                <c:pt idx="0">
                  <c:v>-0.93978763373436935</c:v>
                </c:pt>
                <c:pt idx="1">
                  <c:v>1.189778079778411</c:v>
                </c:pt>
                <c:pt idx="2">
                  <c:v>-0.16839578722210607</c:v>
                </c:pt>
                <c:pt idx="3">
                  <c:v>0.4041096247712252</c:v>
                </c:pt>
                <c:pt idx="4">
                  <c:v>-0.15750774858162414</c:v>
                </c:pt>
                <c:pt idx="5">
                  <c:v>-4.3252267310657852E-4</c:v>
                </c:pt>
              </c:numCache>
            </c:numRef>
          </c:val>
          <c:extLst>
            <c:ext xmlns:c16="http://schemas.microsoft.com/office/drawing/2014/chart" uri="{C3380CC4-5D6E-409C-BE32-E72D297353CC}">
              <c16:uniqueId val="{00000009-5850-40D0-BDE6-836F558226C7}"/>
            </c:ext>
          </c:extLst>
        </c:ser>
        <c:ser>
          <c:idx val="5"/>
          <c:order val="5"/>
          <c:tx>
            <c:strRef>
              <c:f>'G7'!$A$10</c:f>
              <c:strCache>
                <c:ptCount val="1"/>
                <c:pt idx="0">
                  <c:v>Zosúladenie deficitu a dlhu </c:v>
                </c:pt>
              </c:strCache>
            </c:strRef>
          </c:tx>
          <c:spPr>
            <a:solidFill>
              <a:srgbClr val="BFBFBF"/>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50-40D0-BDE6-836F558226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'G7'!$B$3:$G$3</c:f>
              <c:numCache>
                <c:formatCode>General</c:formatCode>
                <c:ptCount val="6"/>
                <c:pt idx="0">
                  <c:v>2025</c:v>
                </c:pt>
                <c:pt idx="1">
                  <c:v>2026</c:v>
                </c:pt>
                <c:pt idx="2">
                  <c:v>2027</c:v>
                </c:pt>
                <c:pt idx="3">
                  <c:v>2028</c:v>
                </c:pt>
                <c:pt idx="4">
                  <c:v>2029</c:v>
                </c:pt>
                <c:pt idx="5">
                  <c:v>2030</c:v>
                </c:pt>
              </c:numCache>
            </c:numRef>
          </c:cat>
          <c:val>
            <c:numRef>
              <c:f>'G7'!$B$10:$G$10</c:f>
              <c:numCache>
                <c:formatCode>0.0</c:formatCode>
                <c:ptCount val="6"/>
                <c:pt idx="0">
                  <c:v>1.0390210764853389</c:v>
                </c:pt>
                <c:pt idx="1">
                  <c:v>-0.830565839924855</c:v>
                </c:pt>
                <c:pt idx="2">
                  <c:v>0.44121983873943815</c:v>
                </c:pt>
                <c:pt idx="3">
                  <c:v>0.75843177275649687</c:v>
                </c:pt>
                <c:pt idx="4">
                  <c:v>1.0894430345878936</c:v>
                </c:pt>
                <c:pt idx="5">
                  <c:v>-4.6442220072006712E-2</c:v>
                </c:pt>
              </c:numCache>
            </c:numRef>
          </c:val>
          <c:extLst>
            <c:ext xmlns:c16="http://schemas.microsoft.com/office/drawing/2014/chart" uri="{C3380CC4-5D6E-409C-BE32-E72D297353CC}">
              <c16:uniqueId val="{00000010-5850-40D0-BDE6-836F558226C7}"/>
            </c:ext>
          </c:extLst>
        </c:ser>
        <c:dLbls>
          <c:showLegendKey val="0"/>
          <c:showVal val="0"/>
          <c:showCatName val="0"/>
          <c:showSerName val="0"/>
          <c:showPercent val="0"/>
          <c:showBubbleSize val="0"/>
        </c:dLbls>
        <c:gapWidth val="150"/>
        <c:overlap val="100"/>
        <c:axId val="1216844192"/>
        <c:axId val="1216840352"/>
      </c:barChart>
      <c:barChart>
        <c:barDir val="col"/>
        <c:grouping val="stacked"/>
        <c:varyColors val="0"/>
        <c:ser>
          <c:idx val="7"/>
          <c:order val="7"/>
          <c:spPr>
            <a:solidFill>
              <a:srgbClr val="BFBFBF">
                <a:alpha val="30196"/>
              </a:srgbClr>
            </a:solidFill>
            <a:ln>
              <a:noFill/>
            </a:ln>
            <a:effectLst/>
          </c:spPr>
          <c:invertIfNegative val="0"/>
          <c:cat>
            <c:numRef>
              <c:f>'G7'!$B$3:$G$3</c:f>
              <c:numCache>
                <c:formatCode>General</c:formatCode>
                <c:ptCount val="6"/>
                <c:pt idx="0">
                  <c:v>2025</c:v>
                </c:pt>
                <c:pt idx="1">
                  <c:v>2026</c:v>
                </c:pt>
                <c:pt idx="2">
                  <c:v>2027</c:v>
                </c:pt>
                <c:pt idx="3">
                  <c:v>2028</c:v>
                </c:pt>
                <c:pt idx="4">
                  <c:v>2029</c:v>
                </c:pt>
                <c:pt idx="5">
                  <c:v>2030</c:v>
                </c:pt>
              </c:numCache>
            </c:numRef>
          </c:cat>
          <c:val>
            <c:numRef>
              <c:f>'G7'!$B$39:$G$39</c:f>
              <c:numCache>
                <c:formatCode>General</c:formatCode>
                <c:ptCount val="6"/>
                <c:pt idx="0">
                  <c:v>0</c:v>
                </c:pt>
                <c:pt idx="1">
                  <c:v>10</c:v>
                </c:pt>
                <c:pt idx="2">
                  <c:v>10</c:v>
                </c:pt>
                <c:pt idx="3">
                  <c:v>10</c:v>
                </c:pt>
                <c:pt idx="4">
                  <c:v>10</c:v>
                </c:pt>
                <c:pt idx="5">
                  <c:v>10</c:v>
                </c:pt>
              </c:numCache>
            </c:numRef>
          </c:val>
          <c:extLst>
            <c:ext xmlns:c16="http://schemas.microsoft.com/office/drawing/2014/chart" uri="{C3380CC4-5D6E-409C-BE32-E72D297353CC}">
              <c16:uniqueId val="{00000011-5850-40D0-BDE6-836F558226C7}"/>
            </c:ext>
          </c:extLst>
        </c:ser>
        <c:ser>
          <c:idx val="8"/>
          <c:order val="8"/>
          <c:spPr>
            <a:solidFill>
              <a:srgbClr val="BFBFBF">
                <a:alpha val="30196"/>
              </a:srgbClr>
            </a:solidFill>
            <a:ln>
              <a:noFill/>
            </a:ln>
            <a:effectLst/>
          </c:spPr>
          <c:invertIfNegative val="0"/>
          <c:cat>
            <c:numRef>
              <c:f>'G7'!$B$3:$G$3</c:f>
              <c:numCache>
                <c:formatCode>General</c:formatCode>
                <c:ptCount val="6"/>
                <c:pt idx="0">
                  <c:v>2025</c:v>
                </c:pt>
                <c:pt idx="1">
                  <c:v>2026</c:v>
                </c:pt>
                <c:pt idx="2">
                  <c:v>2027</c:v>
                </c:pt>
                <c:pt idx="3">
                  <c:v>2028</c:v>
                </c:pt>
                <c:pt idx="4">
                  <c:v>2029</c:v>
                </c:pt>
                <c:pt idx="5">
                  <c:v>2030</c:v>
                </c:pt>
              </c:numCache>
            </c:numRef>
          </c:cat>
          <c:val>
            <c:numRef>
              <c:f>'G7'!$B$40:$G$40</c:f>
              <c:numCache>
                <c:formatCode>General</c:formatCode>
                <c:ptCount val="6"/>
                <c:pt idx="0">
                  <c:v>0</c:v>
                </c:pt>
                <c:pt idx="1">
                  <c:v>-5</c:v>
                </c:pt>
                <c:pt idx="2">
                  <c:v>-5</c:v>
                </c:pt>
                <c:pt idx="3">
                  <c:v>-5</c:v>
                </c:pt>
                <c:pt idx="4">
                  <c:v>-5</c:v>
                </c:pt>
                <c:pt idx="5">
                  <c:v>-5</c:v>
                </c:pt>
              </c:numCache>
            </c:numRef>
          </c:val>
          <c:extLst>
            <c:ext xmlns:c16="http://schemas.microsoft.com/office/drawing/2014/chart" uri="{C3380CC4-5D6E-409C-BE32-E72D297353CC}">
              <c16:uniqueId val="{00000012-5850-40D0-BDE6-836F558226C7}"/>
            </c:ext>
          </c:extLst>
        </c:ser>
        <c:dLbls>
          <c:showLegendKey val="0"/>
          <c:showVal val="0"/>
          <c:showCatName val="0"/>
          <c:showSerName val="0"/>
          <c:showPercent val="0"/>
          <c:showBubbleSize val="0"/>
        </c:dLbls>
        <c:gapWidth val="0"/>
        <c:overlap val="100"/>
        <c:axId val="1404409600"/>
        <c:axId val="1404404320"/>
      </c:barChart>
      <c:lineChart>
        <c:grouping val="standard"/>
        <c:varyColors val="0"/>
        <c:ser>
          <c:idx val="6"/>
          <c:order val="6"/>
          <c:tx>
            <c:strRef>
              <c:f>'G7'!$A$12</c:f>
              <c:strCache>
                <c:ptCount val="1"/>
                <c:pt idx="0">
                  <c:v>Príspevky k medziročnej zmene dlhu </c:v>
                </c:pt>
              </c:strCache>
            </c:strRef>
          </c:tx>
          <c:spPr>
            <a:ln w="28575" cap="rnd">
              <a:solidFill>
                <a:srgbClr val="C00000"/>
              </a:solidFill>
              <a:round/>
            </a:ln>
            <a:effectLst/>
          </c:spPr>
          <c:marker>
            <c:symbol val="none"/>
          </c:marker>
          <c:dLbls>
            <c:dLbl>
              <c:idx val="0"/>
              <c:layout>
                <c:manualLayout>
                  <c:x val="-4.8212830231593326E-2"/>
                  <c:y val="-1.381969617432323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850-40D0-BDE6-836F558226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'G7'!$B$3:$F$3</c:f>
              <c:numCache>
                <c:formatCode>General</c:formatCode>
                <c:ptCount val="5"/>
                <c:pt idx="0">
                  <c:v>2025</c:v>
                </c:pt>
                <c:pt idx="1">
                  <c:v>2026</c:v>
                </c:pt>
                <c:pt idx="2">
                  <c:v>2027</c:v>
                </c:pt>
                <c:pt idx="3">
                  <c:v>2028</c:v>
                </c:pt>
                <c:pt idx="4">
                  <c:v>2029</c:v>
                </c:pt>
              </c:numCache>
            </c:numRef>
          </c:cat>
          <c:val>
            <c:numRef>
              <c:f>'G7'!$B$12:$G$12</c:f>
              <c:numCache>
                <c:formatCode>0.0</c:formatCode>
                <c:ptCount val="6"/>
                <c:pt idx="0">
                  <c:v>1.6917347512542591</c:v>
                </c:pt>
                <c:pt idx="1">
                  <c:v>2.0718826712129186</c:v>
                </c:pt>
                <c:pt idx="2">
                  <c:v>3.1873159068555168</c:v>
                </c:pt>
                <c:pt idx="3">
                  <c:v>3.744648932194437</c:v>
                </c:pt>
                <c:pt idx="4">
                  <c:v>3.5869138219745764</c:v>
                </c:pt>
                <c:pt idx="5">
                  <c:v>2.8574121079603572</c:v>
                </c:pt>
              </c:numCache>
            </c:numRef>
          </c:val>
          <c:smooth val="0"/>
          <c:extLst>
            <c:ext xmlns:c16="http://schemas.microsoft.com/office/drawing/2014/chart" uri="{C3380CC4-5D6E-409C-BE32-E72D297353CC}">
              <c16:uniqueId val="{00000019-5850-40D0-BDE6-836F558226C7}"/>
            </c:ext>
          </c:extLst>
        </c:ser>
        <c:dLbls>
          <c:showLegendKey val="0"/>
          <c:showVal val="0"/>
          <c:showCatName val="0"/>
          <c:showSerName val="0"/>
          <c:showPercent val="0"/>
          <c:showBubbleSize val="0"/>
        </c:dLbls>
        <c:marker val="1"/>
        <c:smooth val="0"/>
        <c:axId val="1216844192"/>
        <c:axId val="1216840352"/>
      </c:lineChart>
      <c:catAx>
        <c:axId val="12168441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216840352"/>
        <c:crosses val="autoZero"/>
        <c:auto val="1"/>
        <c:lblAlgn val="ctr"/>
        <c:lblOffset val="100"/>
        <c:noMultiLvlLbl val="0"/>
      </c:catAx>
      <c:valAx>
        <c:axId val="1216840352"/>
        <c:scaling>
          <c:orientation val="minMax"/>
          <c:max val="10"/>
          <c:min val="-5"/>
        </c:scaling>
        <c:delete val="0"/>
        <c:axPos val="l"/>
        <c:majorGridlines>
          <c:spPr>
            <a:ln w="9525" cap="flat" cmpd="sng" algn="ctr">
              <a:solidFill>
                <a:srgbClr val="BBBCBD"/>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216844192"/>
        <c:crosses val="autoZero"/>
        <c:crossBetween val="between"/>
        <c:majorUnit val="5"/>
      </c:valAx>
      <c:valAx>
        <c:axId val="1404404320"/>
        <c:scaling>
          <c:orientation val="minMax"/>
          <c:max val="10"/>
          <c:min val="-5"/>
        </c:scaling>
        <c:delete val="1"/>
        <c:axPos val="r"/>
        <c:numFmt formatCode="General" sourceLinked="1"/>
        <c:majorTickMark val="out"/>
        <c:minorTickMark val="none"/>
        <c:tickLblPos val="nextTo"/>
        <c:crossAx val="1404409600"/>
        <c:crosses val="max"/>
        <c:crossBetween val="between"/>
      </c:valAx>
      <c:catAx>
        <c:axId val="1404409600"/>
        <c:scaling>
          <c:orientation val="minMax"/>
        </c:scaling>
        <c:delete val="1"/>
        <c:axPos val="b"/>
        <c:numFmt formatCode="General" sourceLinked="1"/>
        <c:majorTickMark val="out"/>
        <c:minorTickMark val="none"/>
        <c:tickLblPos val="nextTo"/>
        <c:crossAx val="1404404320"/>
        <c:crosses val="autoZero"/>
        <c:auto val="1"/>
        <c:lblAlgn val="ctr"/>
        <c:lblOffset val="100"/>
        <c:noMultiLvlLbl val="0"/>
      </c:catAx>
      <c:spPr>
        <a:solidFill>
          <a:schemeClr val="bg1"/>
        </a:solidFill>
        <a:ln>
          <a:noFill/>
        </a:ln>
        <a:effectLst/>
      </c:spPr>
    </c:plotArea>
    <c:legend>
      <c:legendPos val="t"/>
      <c:legendEntry>
        <c:idx val="6"/>
        <c:delete val="1"/>
      </c:legendEntry>
      <c:legendEntry>
        <c:idx val="7"/>
        <c:delete val="1"/>
      </c:legendEntry>
      <c:legendEntry>
        <c:idx val="8"/>
        <c:delete val="1"/>
      </c:legendEntry>
      <c:layout>
        <c:manualLayout>
          <c:xMode val="edge"/>
          <c:yMode val="edge"/>
          <c:x val="0.48735924953962717"/>
          <c:y val="6.7041197589706669E-2"/>
          <c:w val="0.47338977741206545"/>
          <c:h val="0.15186584623499055"/>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41916666666668"/>
          <c:y val="3.5806746031746037E-2"/>
          <c:w val="0.85862729658792647"/>
          <c:h val="0.66017420634920643"/>
        </c:manualLayout>
      </c:layout>
      <c:barChart>
        <c:barDir val="col"/>
        <c:grouping val="stacked"/>
        <c:varyColors val="0"/>
        <c:ser>
          <c:idx val="0"/>
          <c:order val="0"/>
          <c:tx>
            <c:strRef>
              <c:f>'G9'!$A$3</c:f>
              <c:strCache>
                <c:ptCount val="1"/>
                <c:pt idx="0">
                  <c:v>Daňové príjmy</c:v>
                </c:pt>
              </c:strCache>
            </c:strRef>
          </c:tx>
          <c:spPr>
            <a:solidFill>
              <a:srgbClr val="13B5EA"/>
            </a:solidFill>
            <a:ln w="25400">
              <a:noFill/>
            </a:ln>
          </c:spPr>
          <c:invertIfNegative val="0"/>
          <c:dLbls>
            <c:dLbl>
              <c:idx val="12"/>
              <c:layout>
                <c:manualLayout>
                  <c:x val="-4.9493650449005951E-2"/>
                  <c:y val="-4.0317460317460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38-43B3-9F5B-2986247A8B3F}"/>
                </c:ext>
              </c:extLst>
            </c:dLbl>
            <c:spPr>
              <a:noFill/>
              <a:ln>
                <a:noFill/>
              </a:ln>
              <a:effectLst/>
            </c:spPr>
            <c:txPr>
              <a:bodyPr/>
              <a:lstStyle/>
              <a:p>
                <a:pPr>
                  <a:defRPr sz="1000" b="1">
                    <a:solidFill>
                      <a:schemeClr val="accent2"/>
                    </a:solidFill>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'G9'!$B$2:$N$2</c:f>
              <c:strCache>
                <c:ptCount val="13"/>
                <c:pt idx="0">
                  <c:v>2015</c:v>
                </c:pt>
                <c:pt idx="1">
                  <c:v>2016</c:v>
                </c:pt>
                <c:pt idx="2">
                  <c:v>2017</c:v>
                </c:pt>
                <c:pt idx="3">
                  <c:v>2018</c:v>
                </c:pt>
                <c:pt idx="4">
                  <c:v>2019</c:v>
                </c:pt>
                <c:pt idx="5">
                  <c:v>2020</c:v>
                </c:pt>
                <c:pt idx="6">
                  <c:v>2021</c:v>
                </c:pt>
                <c:pt idx="7">
                  <c:v>2022</c:v>
                </c:pt>
                <c:pt idx="8">
                  <c:v>2023</c:v>
                </c:pt>
                <c:pt idx="9">
                  <c:v>2024</c:v>
                </c:pt>
                <c:pt idx="10">
                  <c:v>2025</c:v>
                </c:pt>
                <c:pt idx="12">
                  <c:v>Ø 2015-2025</c:v>
                </c:pt>
              </c:strCache>
            </c:strRef>
          </c:cat>
          <c:val>
            <c:numRef>
              <c:f>'G9'!$B$3:$N$3</c:f>
              <c:numCache>
                <c:formatCode>#\ ##0.0</c:formatCode>
                <c:ptCount val="13"/>
                <c:pt idx="0">
                  <c:v>78.545135205925249</c:v>
                </c:pt>
                <c:pt idx="1">
                  <c:v>85.965720126153371</c:v>
                </c:pt>
                <c:pt idx="2">
                  <c:v>87.19154089474597</c:v>
                </c:pt>
                <c:pt idx="3">
                  <c:v>87.597366723883994</c:v>
                </c:pt>
                <c:pt idx="4">
                  <c:v>87.407225723364306</c:v>
                </c:pt>
                <c:pt idx="5">
                  <c:v>87.835566864733536</c:v>
                </c:pt>
                <c:pt idx="6">
                  <c:v>87.811148039158226</c:v>
                </c:pt>
                <c:pt idx="7">
                  <c:v>85.388406848507302</c:v>
                </c:pt>
                <c:pt idx="8">
                  <c:v>81.829184298583357</c:v>
                </c:pt>
                <c:pt idx="9">
                  <c:v>85.382749124342666</c:v>
                </c:pt>
                <c:pt idx="10">
                  <c:v>84.119507836045003</c:v>
                </c:pt>
                <c:pt idx="12">
                  <c:v>85.370322880494811</c:v>
                </c:pt>
              </c:numCache>
            </c:numRef>
          </c:val>
          <c:extLst>
            <c:ext xmlns:c16="http://schemas.microsoft.com/office/drawing/2014/chart" uri="{C3380CC4-5D6E-409C-BE32-E72D297353CC}">
              <c16:uniqueId val="{00000006-2B56-47A4-848D-480E394BE3EA}"/>
            </c:ext>
          </c:extLst>
        </c:ser>
        <c:ser>
          <c:idx val="1"/>
          <c:order val="1"/>
          <c:tx>
            <c:strRef>
              <c:f>'G9'!$A$4</c:f>
              <c:strCache>
                <c:ptCount val="1"/>
                <c:pt idx="0">
                  <c:v>Nedaňové príjmy</c:v>
                </c:pt>
              </c:strCache>
            </c:strRef>
          </c:tx>
          <c:spPr>
            <a:solidFill>
              <a:schemeClr val="accent1"/>
            </a:solidFill>
            <a:ln w="25400">
              <a:noFill/>
            </a:ln>
          </c:spPr>
          <c:invertIfNegative val="0"/>
          <c:dLbls>
            <c:dLbl>
              <c:idx val="12"/>
              <c:layout>
                <c:manualLayout>
                  <c:x val="-5.2535088158825072E-2"/>
                  <c:y val="0"/>
                </c:manualLayout>
              </c:layout>
              <c:spPr>
                <a:noFill/>
                <a:ln>
                  <a:noFill/>
                </a:ln>
                <a:effectLst/>
              </c:spPr>
              <c:txPr>
                <a:bodyPr/>
                <a:lstStyle/>
                <a:p>
                  <a:pPr>
                    <a:defRPr sz="1000" b="1">
                      <a:solidFill>
                        <a:schemeClr val="accent1"/>
                      </a:solidFill>
                    </a:defRPr>
                  </a:pPr>
                  <a:endParaRPr lang="sk-SK"/>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38-43B3-9F5B-2986247A8B3F}"/>
                </c:ext>
              </c:extLst>
            </c:dLbl>
            <c:spPr>
              <a:noFill/>
              <a:ln>
                <a:noFill/>
              </a:ln>
              <a:effectLst/>
            </c:spPr>
            <c:txPr>
              <a:bodyPr/>
              <a:lstStyle/>
              <a:p>
                <a:pPr>
                  <a:defRPr sz="1000" b="1">
                    <a:solidFill>
                      <a:schemeClr val="accent3"/>
                    </a:solidFill>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'G9'!$B$2:$N$2</c:f>
              <c:strCache>
                <c:ptCount val="13"/>
                <c:pt idx="0">
                  <c:v>2015</c:v>
                </c:pt>
                <c:pt idx="1">
                  <c:v>2016</c:v>
                </c:pt>
                <c:pt idx="2">
                  <c:v>2017</c:v>
                </c:pt>
                <c:pt idx="3">
                  <c:v>2018</c:v>
                </c:pt>
                <c:pt idx="4">
                  <c:v>2019</c:v>
                </c:pt>
                <c:pt idx="5">
                  <c:v>2020</c:v>
                </c:pt>
                <c:pt idx="6">
                  <c:v>2021</c:v>
                </c:pt>
                <c:pt idx="7">
                  <c:v>2022</c:v>
                </c:pt>
                <c:pt idx="8">
                  <c:v>2023</c:v>
                </c:pt>
                <c:pt idx="9">
                  <c:v>2024</c:v>
                </c:pt>
                <c:pt idx="10">
                  <c:v>2025</c:v>
                </c:pt>
                <c:pt idx="12">
                  <c:v>Ø 2015-2025</c:v>
                </c:pt>
              </c:strCache>
            </c:strRef>
          </c:cat>
          <c:val>
            <c:numRef>
              <c:f>'G9'!$B$4:$N$4</c:f>
              <c:numCache>
                <c:formatCode>#\ ##0.0</c:formatCode>
                <c:ptCount val="13"/>
                <c:pt idx="0">
                  <c:v>9.2323158363036431</c:v>
                </c:pt>
                <c:pt idx="1">
                  <c:v>9.48630339952493</c:v>
                </c:pt>
                <c:pt idx="2">
                  <c:v>9.4010484844421622</c:v>
                </c:pt>
                <c:pt idx="3">
                  <c:v>8.9951874199703212</c:v>
                </c:pt>
                <c:pt idx="4">
                  <c:v>8.484627532263433</c:v>
                </c:pt>
                <c:pt idx="5">
                  <c:v>7.8944284732098593</c:v>
                </c:pt>
                <c:pt idx="6">
                  <c:v>8.2678473459084678</c:v>
                </c:pt>
                <c:pt idx="7">
                  <c:v>8.0332029590065606</c:v>
                </c:pt>
                <c:pt idx="8">
                  <c:v>8.6427021904587029</c:v>
                </c:pt>
                <c:pt idx="9">
                  <c:v>9.1108023880505051</c:v>
                </c:pt>
                <c:pt idx="10">
                  <c:v>8.9351141371601486</c:v>
                </c:pt>
                <c:pt idx="12">
                  <c:v>8.7712345605726121</c:v>
                </c:pt>
              </c:numCache>
            </c:numRef>
          </c:val>
          <c:extLst>
            <c:ext xmlns:c16="http://schemas.microsoft.com/office/drawing/2014/chart" uri="{C3380CC4-5D6E-409C-BE32-E72D297353CC}">
              <c16:uniqueId val="{00000007-2B56-47A4-848D-480E394BE3EA}"/>
            </c:ext>
          </c:extLst>
        </c:ser>
        <c:ser>
          <c:idx val="2"/>
          <c:order val="2"/>
          <c:tx>
            <c:strRef>
              <c:f>'G9'!$A$5</c:f>
              <c:strCache>
                <c:ptCount val="1"/>
                <c:pt idx="0">
                  <c:v>Granty a transfery</c:v>
                </c:pt>
              </c:strCache>
            </c:strRef>
          </c:tx>
          <c:spPr>
            <a:solidFill>
              <a:schemeClr val="accent3"/>
            </a:solidFill>
            <a:ln w="25400">
              <a:noFill/>
            </a:ln>
          </c:spPr>
          <c:invertIfNegative val="0"/>
          <c:dLbls>
            <c:dLbl>
              <c:idx val="12"/>
              <c:layout>
                <c:manualLayout>
                  <c:x val="-5.3508259148531058E-2"/>
                  <c:y val="-7.1351190476190473E-3"/>
                </c:manualLayout>
              </c:layout>
              <c:showLegendKey val="0"/>
              <c:showVal val="1"/>
              <c:showCatName val="0"/>
              <c:showSerName val="0"/>
              <c:showPercent val="0"/>
              <c:showBubbleSize val="0"/>
              <c:extLst>
                <c:ext xmlns:c15="http://schemas.microsoft.com/office/drawing/2012/chart" uri="{CE6537A1-D6FC-4f65-9D91-7224C49458BB}">
                  <c15:layout>
                    <c:manualLayout>
                      <c:w val="7.7978440792463591E-2"/>
                      <c:h val="9.2446685847907856E-2"/>
                    </c:manualLayout>
                  </c15:layout>
                </c:ext>
                <c:ext xmlns:c16="http://schemas.microsoft.com/office/drawing/2014/chart" uri="{C3380CC4-5D6E-409C-BE32-E72D297353CC}">
                  <c16:uniqueId val="{00000002-E438-43B3-9F5B-2986247A8B3F}"/>
                </c:ext>
              </c:extLst>
            </c:dLbl>
            <c:spPr>
              <a:noFill/>
              <a:ln>
                <a:noFill/>
              </a:ln>
              <a:effectLst/>
            </c:spPr>
            <c:txPr>
              <a:bodyPr/>
              <a:lstStyle/>
              <a:p>
                <a:pPr>
                  <a:defRPr sz="1000" b="1">
                    <a:solidFill>
                      <a:schemeClr val="accent3"/>
                    </a:solidFill>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'G9'!$B$2:$N$2</c:f>
              <c:strCache>
                <c:ptCount val="13"/>
                <c:pt idx="0">
                  <c:v>2015</c:v>
                </c:pt>
                <c:pt idx="1">
                  <c:v>2016</c:v>
                </c:pt>
                <c:pt idx="2">
                  <c:v>2017</c:v>
                </c:pt>
                <c:pt idx="3">
                  <c:v>2018</c:v>
                </c:pt>
                <c:pt idx="4">
                  <c:v>2019</c:v>
                </c:pt>
                <c:pt idx="5">
                  <c:v>2020</c:v>
                </c:pt>
                <c:pt idx="6">
                  <c:v>2021</c:v>
                </c:pt>
                <c:pt idx="7">
                  <c:v>2022</c:v>
                </c:pt>
                <c:pt idx="8">
                  <c:v>2023</c:v>
                </c:pt>
                <c:pt idx="9">
                  <c:v>2024</c:v>
                </c:pt>
                <c:pt idx="10">
                  <c:v>2025</c:v>
                </c:pt>
                <c:pt idx="12">
                  <c:v>Ø 2015-2025</c:v>
                </c:pt>
              </c:strCache>
            </c:strRef>
          </c:cat>
          <c:val>
            <c:numRef>
              <c:f>'G9'!$B$5:$N$5</c:f>
              <c:numCache>
                <c:formatCode>#\ ##0.0</c:formatCode>
                <c:ptCount val="13"/>
                <c:pt idx="0">
                  <c:v>12.222548957771107</c:v>
                </c:pt>
                <c:pt idx="1">
                  <c:v>4.5479764743216942</c:v>
                </c:pt>
                <c:pt idx="2">
                  <c:v>3.4074106208118793</c:v>
                </c:pt>
                <c:pt idx="3">
                  <c:v>3.4074458561456704</c:v>
                </c:pt>
                <c:pt idx="4">
                  <c:v>4.1081467443722586</c:v>
                </c:pt>
                <c:pt idx="5">
                  <c:v>4.2700046620566052</c:v>
                </c:pt>
                <c:pt idx="6">
                  <c:v>3.9210046149333087</c:v>
                </c:pt>
                <c:pt idx="7">
                  <c:v>6.5783901924861272</c:v>
                </c:pt>
                <c:pt idx="8">
                  <c:v>9.5281135109579314</c:v>
                </c:pt>
                <c:pt idx="9">
                  <c:v>5.5064484876068294</c:v>
                </c:pt>
                <c:pt idx="10">
                  <c:v>6.9453780267948391</c:v>
                </c:pt>
                <c:pt idx="12">
                  <c:v>5.8584425589325688</c:v>
                </c:pt>
              </c:numCache>
            </c:numRef>
          </c:val>
          <c:extLst>
            <c:ext xmlns:c16="http://schemas.microsoft.com/office/drawing/2014/chart" uri="{C3380CC4-5D6E-409C-BE32-E72D297353CC}">
              <c16:uniqueId val="{00000008-2B56-47A4-848D-480E394BE3EA}"/>
            </c:ext>
          </c:extLst>
        </c:ser>
        <c:dLbls>
          <c:showLegendKey val="0"/>
          <c:showVal val="0"/>
          <c:showCatName val="0"/>
          <c:showSerName val="0"/>
          <c:showPercent val="0"/>
          <c:showBubbleSize val="0"/>
        </c:dLbls>
        <c:gapWidth val="45"/>
        <c:overlap val="100"/>
        <c:axId val="443937656"/>
        <c:axId val="1"/>
      </c:barChart>
      <c:catAx>
        <c:axId val="443937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sz="950">
                <a:solidFill>
                  <a:schemeClr val="tx1">
                    <a:lumMod val="65000"/>
                    <a:lumOff val="35000"/>
                  </a:schemeClr>
                </a:solidFill>
              </a:defRPr>
            </a:pPr>
            <a:endParaRPr lang="sk-SK"/>
          </a:p>
        </c:txPr>
        <c:crossAx val="1"/>
        <c:crosses val="autoZero"/>
        <c:auto val="1"/>
        <c:lblAlgn val="ctr"/>
        <c:lblOffset val="100"/>
        <c:tickLblSkip val="1"/>
        <c:noMultiLvlLbl val="0"/>
      </c:catAx>
      <c:valAx>
        <c:axId val="1"/>
        <c:scaling>
          <c:orientation val="minMax"/>
          <c:max val="100"/>
        </c:scaling>
        <c:delete val="0"/>
        <c:axPos val="l"/>
        <c:majorGridlines>
          <c:spPr>
            <a:ln w="9525" cap="flat" cmpd="sng" algn="ctr">
              <a:solidFill>
                <a:schemeClr val="accent1">
                  <a:lumMod val="40000"/>
                  <a:lumOff val="60000"/>
                </a:schemeClr>
              </a:solidFill>
              <a:prstDash val="dash"/>
              <a:round/>
            </a:ln>
            <a:effectLst/>
          </c:spPr>
        </c:majorGridlines>
        <c:title>
          <c:tx>
            <c:rich>
              <a:bodyPr/>
              <a:lstStyle/>
              <a:p>
                <a:pPr>
                  <a:defRPr sz="1050"/>
                </a:pPr>
                <a:r>
                  <a:rPr lang="sk-SK" sz="1050" b="0"/>
                  <a:t>%</a:t>
                </a:r>
              </a:p>
            </c:rich>
          </c:tx>
          <c:overlay val="0"/>
        </c:title>
        <c:numFmt formatCode="#,##0" sourceLinked="0"/>
        <c:majorTickMark val="none"/>
        <c:minorTickMark val="none"/>
        <c:tickLblPos val="nextTo"/>
        <c:spPr>
          <a:ln w="6350">
            <a:noFill/>
          </a:ln>
        </c:spPr>
        <c:txPr>
          <a:bodyPr rot="-60000000" vert="horz"/>
          <a:lstStyle/>
          <a:p>
            <a:pPr>
              <a:defRPr>
                <a:solidFill>
                  <a:schemeClr val="tx1">
                    <a:lumMod val="65000"/>
                    <a:lumOff val="35000"/>
                  </a:schemeClr>
                </a:solidFill>
              </a:defRPr>
            </a:pPr>
            <a:endParaRPr lang="sk-SK"/>
          </a:p>
        </c:txPr>
        <c:crossAx val="443937656"/>
        <c:crosses val="autoZero"/>
        <c:crossBetween val="between"/>
      </c:valAx>
      <c:spPr>
        <a:noFill/>
        <a:ln w="25400">
          <a:noFill/>
        </a:ln>
      </c:spPr>
    </c:plotArea>
    <c:legend>
      <c:legendPos val="b"/>
      <c:layout>
        <c:manualLayout>
          <c:xMode val="edge"/>
          <c:yMode val="edge"/>
          <c:x val="1.5116997645015284E-2"/>
          <c:y val="0.83731706349206347"/>
          <c:w val="0.84704029643353418"/>
          <c:h val="0.15903253968253969"/>
        </c:manualLayout>
      </c:layout>
      <c:overlay val="0"/>
      <c:spPr>
        <a:noFill/>
        <a:ln w="25400">
          <a:noFill/>
        </a:ln>
      </c:spPr>
      <c:txPr>
        <a:bodyPr rot="0" vert="horz"/>
        <a:lstStyle/>
        <a:p>
          <a:pPr>
            <a:defRPr sz="1050">
              <a:solidFill>
                <a:schemeClr val="tx1">
                  <a:lumMod val="65000"/>
                  <a:lumOff val="35000"/>
                </a:schemeClr>
              </a:solidFill>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100">
          <a:latin typeface="+mn-lt"/>
        </a:defRPr>
      </a:pPr>
      <a:endParaRPr lang="sk-S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432924771159845"/>
          <c:y val="5.8173809523809523E-2"/>
          <c:w val="0.50473166666666669"/>
          <c:h val="0.72104523809523813"/>
        </c:manualLayout>
      </c:layout>
      <c:pieChart>
        <c:varyColors val="1"/>
        <c:ser>
          <c:idx val="0"/>
          <c:order val="0"/>
          <c:spPr>
            <a:solidFill>
              <a:srgbClr val="13B5EA"/>
            </a:solidFill>
          </c:spPr>
          <c:dPt>
            <c:idx val="0"/>
            <c:bubble3D val="0"/>
            <c:spPr>
              <a:solidFill>
                <a:srgbClr val="13B5EA"/>
              </a:solidFill>
              <a:ln w="19050">
                <a:solidFill>
                  <a:schemeClr val="lt1"/>
                </a:solidFill>
              </a:ln>
              <a:effectLst/>
            </c:spPr>
            <c:extLst>
              <c:ext xmlns:c16="http://schemas.microsoft.com/office/drawing/2014/chart" uri="{C3380CC4-5D6E-409C-BE32-E72D297353CC}">
                <c16:uniqueId val="{00000001-3344-43F1-817C-39F8F6CA21F1}"/>
              </c:ext>
            </c:extLst>
          </c:dPt>
          <c:dPt>
            <c:idx val="1"/>
            <c:bubble3D val="0"/>
            <c:spPr>
              <a:solidFill>
                <a:srgbClr val="58595B"/>
              </a:solidFill>
              <a:ln w="19050">
                <a:solidFill>
                  <a:schemeClr val="lt1"/>
                </a:solidFill>
              </a:ln>
              <a:effectLst/>
            </c:spPr>
            <c:extLst>
              <c:ext xmlns:c16="http://schemas.microsoft.com/office/drawing/2014/chart" uri="{C3380CC4-5D6E-409C-BE32-E72D297353CC}">
                <c16:uniqueId val="{00000003-3344-43F1-817C-39F8F6CA21F1}"/>
              </c:ext>
            </c:extLst>
          </c:dPt>
          <c:dPt>
            <c:idx val="2"/>
            <c:bubble3D val="0"/>
            <c:spPr>
              <a:solidFill>
                <a:srgbClr val="DCB47B"/>
              </a:solidFill>
              <a:ln w="19050">
                <a:solidFill>
                  <a:schemeClr val="lt1"/>
                </a:solidFill>
              </a:ln>
              <a:effectLst/>
            </c:spPr>
            <c:extLst>
              <c:ext xmlns:c16="http://schemas.microsoft.com/office/drawing/2014/chart" uri="{C3380CC4-5D6E-409C-BE32-E72D297353CC}">
                <c16:uniqueId val="{00000005-3344-43F1-817C-39F8F6CA21F1}"/>
              </c:ext>
            </c:extLst>
          </c:dPt>
          <c:dLbls>
            <c:dLbl>
              <c:idx val="1"/>
              <c:layout>
                <c:manualLayout>
                  <c:x val="6.6725833333333331E-2"/>
                  <c:y val="0.101130555555555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44-43F1-817C-39F8F6CA21F1}"/>
                </c:ext>
              </c:extLst>
            </c:dLbl>
            <c:numFmt formatCode="0.0" sourceLinked="0"/>
            <c:spPr>
              <a:noFill/>
              <a:ln w="25400">
                <a:noFill/>
              </a:ln>
            </c:spPr>
            <c:txPr>
              <a:bodyPr rot="0" vert="horz"/>
              <a:lstStyle/>
              <a:p>
                <a:pPr>
                  <a:defRPr sz="1050" b="1">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extLst>
          </c:dLbls>
          <c:cat>
            <c:strRef>
              <c:f>'G10'!$F$2:$F$4</c:f>
              <c:strCache>
                <c:ptCount val="3"/>
                <c:pt idx="0">
                  <c:v>Príjmy (daňové a nedaňové) prognózované VpDP</c:v>
                </c:pt>
                <c:pt idx="1">
                  <c:v>Neprognózované - vplyv metodiky*</c:v>
                </c:pt>
                <c:pt idx="2">
                  <c:v>Ostatné (daňové a nedaňové) príjmy neprognózované VpDP</c:v>
                </c:pt>
              </c:strCache>
            </c:strRef>
          </c:cat>
          <c:val>
            <c:numRef>
              <c:f>'G10'!$G$2:$G$4</c:f>
              <c:numCache>
                <c:formatCode>#\ ##0.0</c:formatCode>
                <c:ptCount val="3"/>
                <c:pt idx="0">
                  <c:v>85.965195477194925</c:v>
                </c:pt>
                <c:pt idx="1">
                  <c:v>5.8960231045863525</c:v>
                </c:pt>
                <c:pt idx="2">
                  <c:v>8.1387814182187217</c:v>
                </c:pt>
              </c:numCache>
            </c:numRef>
          </c:val>
          <c:extLst>
            <c:ext xmlns:c16="http://schemas.microsoft.com/office/drawing/2014/chart" uri="{C3380CC4-5D6E-409C-BE32-E72D297353CC}">
              <c16:uniqueId val="{00000006-3344-43F1-817C-39F8F6CA21F1}"/>
            </c:ext>
          </c:extLst>
        </c:ser>
        <c:dLbls>
          <c:showLegendKey val="0"/>
          <c:showVal val="0"/>
          <c:showCatName val="0"/>
          <c:showSerName val="0"/>
          <c:showPercent val="0"/>
          <c:showBubbleSize val="0"/>
          <c:showLeaderLines val="0"/>
        </c:dLbls>
        <c:firstSliceAng val="0"/>
      </c:pieChart>
      <c:spPr>
        <a:noFill/>
        <a:ln w="25400">
          <a:noFill/>
        </a:ln>
      </c:spPr>
    </c:plotArea>
    <c:legend>
      <c:legendPos val="b"/>
      <c:legendEntry>
        <c:idx val="0"/>
        <c:txPr>
          <a:bodyPr rot="0" vert="horz"/>
          <a:lstStyle/>
          <a:p>
            <a:pPr>
              <a:defRPr sz="1000">
                <a:solidFill>
                  <a:schemeClr val="tx1">
                    <a:lumMod val="65000"/>
                    <a:lumOff val="35000"/>
                  </a:schemeClr>
                </a:solidFill>
              </a:defRPr>
            </a:pPr>
            <a:endParaRPr lang="sk-SK"/>
          </a:p>
        </c:txPr>
      </c:legendEntry>
      <c:layout>
        <c:manualLayout>
          <c:xMode val="edge"/>
          <c:yMode val="edge"/>
          <c:x val="6.9768918040715158E-3"/>
          <c:y val="0.78634642857142845"/>
          <c:w val="0.97367360329958752"/>
          <c:h val="0.21019285714285715"/>
        </c:manualLayout>
      </c:layout>
      <c:overlay val="0"/>
      <c:spPr>
        <a:noFill/>
        <a:ln w="25400">
          <a:noFill/>
        </a:ln>
      </c:spPr>
      <c:txPr>
        <a:bodyPr rot="0" vert="horz"/>
        <a:lstStyle/>
        <a:p>
          <a:pPr>
            <a:defRPr sz="1000">
              <a:solidFill>
                <a:schemeClr val="tx1">
                  <a:lumMod val="65000"/>
                  <a:lumOff val="35000"/>
                </a:schemeClr>
              </a:solidFill>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050">
          <a:latin typeface="+mn-lt"/>
        </a:defRPr>
      </a:pPr>
      <a:endParaRPr lang="sk-S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81080434019958E-3"/>
          <c:y val="5.5662166805174614E-2"/>
          <c:w val="0.40579560483128274"/>
          <c:h val="0.88147394646416422"/>
        </c:manualLayout>
      </c:layout>
      <c:pieChart>
        <c:varyColors val="1"/>
        <c:ser>
          <c:idx val="0"/>
          <c:order val="0"/>
          <c:spPr>
            <a:ln w="6350">
              <a:solidFill>
                <a:schemeClr val="bg1"/>
              </a:solidFill>
            </a:ln>
          </c:spPr>
          <c:explosion val="3"/>
          <c:dPt>
            <c:idx val="0"/>
            <c:bubble3D val="0"/>
            <c:spPr>
              <a:solidFill>
                <a:schemeClr val="accent2"/>
              </a:solidFill>
              <a:ln w="6350">
                <a:solidFill>
                  <a:schemeClr val="bg1"/>
                </a:solidFill>
              </a:ln>
              <a:effectLst/>
            </c:spPr>
            <c:extLst>
              <c:ext xmlns:c16="http://schemas.microsoft.com/office/drawing/2014/chart" uri="{C3380CC4-5D6E-409C-BE32-E72D297353CC}">
                <c16:uniqueId val="{00000001-81D5-410E-AA83-758BEA21E669}"/>
              </c:ext>
            </c:extLst>
          </c:dPt>
          <c:dPt>
            <c:idx val="1"/>
            <c:bubble3D val="0"/>
            <c:spPr>
              <a:solidFill>
                <a:schemeClr val="accent2">
                  <a:lumMod val="60000"/>
                  <a:lumOff val="40000"/>
                </a:schemeClr>
              </a:solidFill>
              <a:ln w="6350">
                <a:solidFill>
                  <a:schemeClr val="bg1"/>
                </a:solidFill>
              </a:ln>
              <a:effectLst/>
            </c:spPr>
            <c:extLst>
              <c:ext xmlns:c16="http://schemas.microsoft.com/office/drawing/2014/chart" uri="{C3380CC4-5D6E-409C-BE32-E72D297353CC}">
                <c16:uniqueId val="{00000003-81D5-410E-AA83-758BEA21E669}"/>
              </c:ext>
            </c:extLst>
          </c:dPt>
          <c:dPt>
            <c:idx val="2"/>
            <c:bubble3D val="0"/>
            <c:spPr>
              <a:solidFill>
                <a:schemeClr val="accent2">
                  <a:lumMod val="40000"/>
                  <a:lumOff val="60000"/>
                </a:schemeClr>
              </a:solidFill>
              <a:ln w="6350">
                <a:solidFill>
                  <a:schemeClr val="bg1"/>
                </a:solidFill>
              </a:ln>
              <a:effectLst/>
            </c:spPr>
            <c:extLst>
              <c:ext xmlns:c16="http://schemas.microsoft.com/office/drawing/2014/chart" uri="{C3380CC4-5D6E-409C-BE32-E72D297353CC}">
                <c16:uniqueId val="{00000005-81D5-410E-AA83-758BEA21E669}"/>
              </c:ext>
            </c:extLst>
          </c:dPt>
          <c:dPt>
            <c:idx val="3"/>
            <c:bubble3D val="0"/>
            <c:spPr>
              <a:solidFill>
                <a:schemeClr val="accent2">
                  <a:lumMod val="20000"/>
                  <a:lumOff val="80000"/>
                </a:schemeClr>
              </a:solidFill>
              <a:ln w="6350">
                <a:solidFill>
                  <a:schemeClr val="bg1"/>
                </a:solidFill>
              </a:ln>
              <a:effectLst/>
            </c:spPr>
            <c:extLst>
              <c:ext xmlns:c16="http://schemas.microsoft.com/office/drawing/2014/chart" uri="{C3380CC4-5D6E-409C-BE32-E72D297353CC}">
                <c16:uniqueId val="{00000007-81D5-410E-AA83-758BEA21E669}"/>
              </c:ext>
            </c:extLst>
          </c:dPt>
          <c:dPt>
            <c:idx val="4"/>
            <c:bubble3D val="0"/>
            <c:spPr>
              <a:solidFill>
                <a:schemeClr val="accent1"/>
              </a:solidFill>
              <a:ln w="6350">
                <a:solidFill>
                  <a:schemeClr val="bg1"/>
                </a:solidFill>
              </a:ln>
              <a:effectLst/>
            </c:spPr>
            <c:extLst>
              <c:ext xmlns:c16="http://schemas.microsoft.com/office/drawing/2014/chart" uri="{C3380CC4-5D6E-409C-BE32-E72D297353CC}">
                <c16:uniqueId val="{00000009-81D5-410E-AA83-758BEA21E669}"/>
              </c:ext>
            </c:extLst>
          </c:dPt>
          <c:dLbls>
            <c:dLbl>
              <c:idx val="0"/>
              <c:layout>
                <c:manualLayout>
                  <c:x val="-0.10978161738863407"/>
                  <c:y val="-0.24303516507061826"/>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tx1"/>
                      </a:solidFill>
                      <a:latin typeface="+mn-lt"/>
                      <a:ea typeface="+mn-ea"/>
                      <a:cs typeface="+mn-cs"/>
                    </a:defRPr>
                  </a:pPr>
                  <a:endParaRPr lang="sk-SK"/>
                </a:p>
              </c:txPr>
              <c:dLblPos val="bestFit"/>
              <c:showLegendKey val="0"/>
              <c:showVal val="1"/>
              <c:showCatName val="0"/>
              <c:showSerName val="0"/>
              <c:showPercent val="0"/>
              <c:showBubbleSize val="0"/>
              <c:extLst>
                <c:ext xmlns:c15="http://schemas.microsoft.com/office/drawing/2012/chart" uri="{CE6537A1-D6FC-4f65-9D91-7224C49458BB}">
                  <c15:layout>
                    <c:manualLayout>
                      <c:w val="8.877595352458463E-2"/>
                      <c:h val="0.10775814397268534"/>
                    </c:manualLayout>
                  </c15:layout>
                </c:ext>
                <c:ext xmlns:c16="http://schemas.microsoft.com/office/drawing/2014/chart" uri="{C3380CC4-5D6E-409C-BE32-E72D297353CC}">
                  <c16:uniqueId val="{00000001-81D5-410E-AA83-758BEA21E669}"/>
                </c:ext>
              </c:extLst>
            </c:dLbl>
            <c:dLbl>
              <c:idx val="1"/>
              <c:layout>
                <c:manualLayout>
                  <c:x val="3.9030538669399775E-2"/>
                  <c:y val="3.2420721038546379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D5-410E-AA83-758BEA21E669}"/>
                </c:ext>
              </c:extLst>
            </c:dLbl>
            <c:dLbl>
              <c:idx val="2"/>
              <c:layout>
                <c:manualLayout>
                  <c:x val="5.2531756487363641E-2"/>
                  <c:y val="0.14673174980090567"/>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D5-410E-AA83-758BEA21E669}"/>
                </c:ext>
              </c:extLst>
            </c:dLbl>
            <c:dLbl>
              <c:idx val="3"/>
              <c:layout>
                <c:manualLayout>
                  <c:x val="-8.5761650076221895E-3"/>
                  <c:y val="-4.8407222110598939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1D5-410E-AA83-758BEA21E669}"/>
                </c:ext>
              </c:extLst>
            </c:dLbl>
            <c:dLbl>
              <c:idx val="4"/>
              <c:layout>
                <c:manualLayout>
                  <c:x val="3.7535109860065106E-3"/>
                  <c:y val="3.3023484638099012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1D5-410E-AA83-758BEA21E66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sk-SK"/>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'G11'!$A$2:$A$6</c:f>
              <c:strCache>
                <c:ptCount val="5"/>
                <c:pt idx="0">
                  <c:v>Výdavky na kompenzačné opatrenia súvisiace s rastom cien energií</c:v>
                </c:pt>
                <c:pt idx="1">
                  <c:v>Výdavky na mzdy a poistné</c:v>
                </c:pt>
                <c:pt idx="2">
                  <c:v>Výdavky na riešenie vplyvov legislatívnych zmien</c:v>
                </c:pt>
                <c:pt idx="3">
                  <c:v>Výdavky na realizáciu súdnych a exekučných rozhodnutí</c:v>
                </c:pt>
                <c:pt idx="4">
                  <c:v>Rezerva na riešenie krízových situácií </c:v>
                </c:pt>
              </c:strCache>
            </c:strRef>
          </c:cat>
          <c:val>
            <c:numRef>
              <c:f>'G11'!$B$2:$B$6</c:f>
              <c:numCache>
                <c:formatCode>0</c:formatCode>
                <c:ptCount val="5"/>
                <c:pt idx="0">
                  <c:v>420</c:v>
                </c:pt>
                <c:pt idx="1">
                  <c:v>79.393000000000001</c:v>
                </c:pt>
                <c:pt idx="2">
                  <c:v>52.384999999999998</c:v>
                </c:pt>
                <c:pt idx="3">
                  <c:v>10</c:v>
                </c:pt>
                <c:pt idx="4">
                  <c:v>21</c:v>
                </c:pt>
              </c:numCache>
            </c:numRef>
          </c:val>
          <c:extLst>
            <c:ext xmlns:c16="http://schemas.microsoft.com/office/drawing/2014/chart" uri="{C3380CC4-5D6E-409C-BE32-E72D297353CC}">
              <c16:uniqueId val="{00000010-81D5-410E-AA83-758BEA21E66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39781231136281003"/>
          <c:y val="5.1054133898875677E-2"/>
          <c:w val="0.58843199740029817"/>
          <c:h val="0.6956000930551524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sk-S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obsah!A1"/></Relationships>
</file>

<file path=xl/drawings/_rels/drawing10.xml.rels><?xml version="1.0" encoding="UTF-8" standalone="yes"?>
<Relationships xmlns="http://schemas.openxmlformats.org/package/2006/relationships"><Relationship Id="rId1" Type="http://schemas.openxmlformats.org/officeDocument/2006/relationships/hyperlink" Target="#obsah!A1"/></Relationships>
</file>

<file path=xl/drawings/_rels/drawing11.xml.rels><?xml version="1.0" encoding="UTF-8" standalone="yes"?>
<Relationships xmlns="http://schemas.openxmlformats.org/package/2006/relationships"><Relationship Id="rId1" Type="http://schemas.openxmlformats.org/officeDocument/2006/relationships/hyperlink" Target="#obsah!A1"/></Relationships>
</file>

<file path=xl/drawings/_rels/drawing12.xml.rels><?xml version="1.0" encoding="UTF-8" standalone="yes"?>
<Relationships xmlns="http://schemas.openxmlformats.org/package/2006/relationships"><Relationship Id="rId1" Type="http://schemas.openxmlformats.org/officeDocument/2006/relationships/hyperlink" Target="#obsah!A1"/></Relationships>
</file>

<file path=xl/drawings/_rels/drawing13.xml.rels><?xml version="1.0" encoding="UTF-8" standalone="yes"?>
<Relationships xmlns="http://schemas.openxmlformats.org/package/2006/relationships"><Relationship Id="rId1" Type="http://schemas.openxmlformats.org/officeDocument/2006/relationships/hyperlink" Target="#obsah!A1"/></Relationships>
</file>

<file path=xl/drawings/_rels/drawing14.xml.rels><?xml version="1.0" encoding="UTF-8" standalone="yes"?>
<Relationships xmlns="http://schemas.openxmlformats.org/package/2006/relationships"><Relationship Id="rId1" Type="http://schemas.openxmlformats.org/officeDocument/2006/relationships/hyperlink" Target="#obsah!A1"/></Relationships>
</file>

<file path=xl/drawings/_rels/drawing15.xml.rels><?xml version="1.0" encoding="UTF-8" standalone="yes"?>
<Relationships xmlns="http://schemas.openxmlformats.org/package/2006/relationships"><Relationship Id="rId1" Type="http://schemas.openxmlformats.org/officeDocument/2006/relationships/hyperlink" Target="#obsah!A1"/></Relationships>
</file>

<file path=xl/drawings/_rels/drawing16.xml.rels><?xml version="1.0" encoding="UTF-8" standalone="yes"?>
<Relationships xmlns="http://schemas.openxmlformats.org/package/2006/relationships"><Relationship Id="rId1" Type="http://schemas.openxmlformats.org/officeDocument/2006/relationships/hyperlink" Target="#obsah!A1"/></Relationships>
</file>

<file path=xl/drawings/_rels/drawing17.xml.rels><?xml version="1.0" encoding="UTF-8" standalone="yes"?>
<Relationships xmlns="http://schemas.openxmlformats.org/package/2006/relationships"><Relationship Id="rId1" Type="http://schemas.openxmlformats.org/officeDocument/2006/relationships/hyperlink" Target="#obsah!A1"/></Relationships>
</file>

<file path=xl/drawings/_rels/drawing18.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hyperlink" Target="#obsah!A1"/></Relationships>
</file>

<file path=xl/drawings/_rels/drawing2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obsah!A1"/></Relationships>
</file>

<file path=xl/drawings/_rels/drawing2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obsah!A1"/></Relationships>
</file>

<file path=xl/drawings/_rels/drawing2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obsah!A1"/></Relationships>
</file>

<file path=xl/drawings/_rels/drawing2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obsah!A1"/></Relationships>
</file>

<file path=xl/drawings/_rels/drawing29.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obsah!A1"/></Relationships>
</file>

<file path=xl/drawings/_rels/drawing3.xml.rels><?xml version="1.0" encoding="UTF-8" standalone="yes"?>
<Relationships xmlns="http://schemas.openxmlformats.org/package/2006/relationships"><Relationship Id="rId1" Type="http://schemas.openxmlformats.org/officeDocument/2006/relationships/hyperlink" Target="#obsah!A1"/></Relationships>
</file>

<file path=xl/drawings/_rels/drawing3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obsah!A1"/></Relationships>
</file>

<file path=xl/drawings/_rels/drawing31.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7.xml"/></Relationships>
</file>

<file path=xl/drawings/_rels/drawing32.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8.xml"/></Relationships>
</file>

<file path=xl/drawings/_rels/drawing33.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9.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obsah!A1"/></Relationships>
</file>

<file path=xl/drawings/_rels/drawing37.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12.xml"/><Relationship Id="rId1" Type="http://schemas.openxmlformats.org/officeDocument/2006/relationships/chart" Target="../charts/chart11.xml"/></Relationships>
</file>

<file path=xl/drawings/_rels/drawing4.xml.rels><?xml version="1.0" encoding="UTF-8" standalone="yes"?>
<Relationships xmlns="http://schemas.openxmlformats.org/package/2006/relationships"><Relationship Id="rId1" Type="http://schemas.openxmlformats.org/officeDocument/2006/relationships/hyperlink" Target="#obsah!A1"/></Relationships>
</file>

<file path=xl/drawings/_rels/drawing5.xml.rels><?xml version="1.0" encoding="UTF-8" standalone="yes"?>
<Relationships xmlns="http://schemas.openxmlformats.org/package/2006/relationships"><Relationship Id="rId1" Type="http://schemas.openxmlformats.org/officeDocument/2006/relationships/hyperlink" Target="#obsah!A1"/></Relationships>
</file>

<file path=xl/drawings/_rels/drawing6.xml.rels><?xml version="1.0" encoding="UTF-8" standalone="yes"?>
<Relationships xmlns="http://schemas.openxmlformats.org/package/2006/relationships"><Relationship Id="rId1" Type="http://schemas.openxmlformats.org/officeDocument/2006/relationships/hyperlink" Target="#obsah!A1"/></Relationships>
</file>

<file path=xl/drawings/_rels/drawing7.xml.rels><?xml version="1.0" encoding="UTF-8" standalone="yes"?>
<Relationships xmlns="http://schemas.openxmlformats.org/package/2006/relationships"><Relationship Id="rId1" Type="http://schemas.openxmlformats.org/officeDocument/2006/relationships/hyperlink" Target="#obsah!A1"/></Relationships>
</file>

<file path=xl/drawings/_rels/drawing8.xml.rels><?xml version="1.0" encoding="UTF-8" standalone="yes"?>
<Relationships xmlns="http://schemas.openxmlformats.org/package/2006/relationships"><Relationship Id="rId1" Type="http://schemas.openxmlformats.org/officeDocument/2006/relationships/hyperlink" Target="#obsah!A1"/></Relationships>
</file>

<file path=xl/drawings/_rels/drawing9.xml.rels><?xml version="1.0" encoding="UTF-8" standalone="yes"?>
<Relationships xmlns="http://schemas.openxmlformats.org/package/2006/relationships"><Relationship Id="rId1" Type="http://schemas.openxmlformats.org/officeDocument/2006/relationships/hyperlink" Target="#obsah!A1"/></Relationships>
</file>

<file path=xl/drawings/drawing1.xml><?xml version="1.0" encoding="utf-8"?>
<xdr:wsDr xmlns:xdr="http://schemas.openxmlformats.org/drawingml/2006/spreadsheetDrawing" xmlns:a="http://schemas.openxmlformats.org/drawingml/2006/main">
  <xdr:twoCellAnchor>
    <xdr:from>
      <xdr:col>4</xdr:col>
      <xdr:colOff>137160</xdr:colOff>
      <xdr:row>1</xdr:row>
      <xdr:rowOff>45720</xdr:rowOff>
    </xdr:from>
    <xdr:to>
      <xdr:col>5</xdr:col>
      <xdr:colOff>41910</xdr:colOff>
      <xdr:row>1</xdr:row>
      <xdr:rowOff>262890</xdr:rowOff>
    </xdr:to>
    <xdr:sp macro="" textlink="">
      <xdr:nvSpPr>
        <xdr:cNvPr id="4" name="Šípka doľava 1">
          <a:hlinkClick xmlns:r="http://schemas.openxmlformats.org/officeDocument/2006/relationships" r:id="rId1"/>
          <a:extLst>
            <a:ext uri="{FF2B5EF4-FFF2-40B4-BE49-F238E27FC236}">
              <a16:creationId xmlns:a16="http://schemas.microsoft.com/office/drawing/2014/main" id="{0D8F1BB3-71F8-4EE8-94B9-AC0D6C90A0F3}"/>
            </a:ext>
          </a:extLst>
        </xdr:cNvPr>
        <xdr:cNvSpPr/>
      </xdr:nvSpPr>
      <xdr:spPr>
        <a:xfrm>
          <a:off x="8153400" y="228600"/>
          <a:ext cx="514350" cy="21717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0</xdr:colOff>
      <xdr:row>1</xdr:row>
      <xdr:rowOff>0</xdr:rowOff>
    </xdr:from>
    <xdr:to>
      <xdr:col>13</xdr:col>
      <xdr:colOff>514350</xdr:colOff>
      <xdr:row>2</xdr:row>
      <xdr:rowOff>57150</xdr:rowOff>
    </xdr:to>
    <xdr:sp macro="" textlink="">
      <xdr:nvSpPr>
        <xdr:cNvPr id="5" name="Šípka doľava 1">
          <a:hlinkClick xmlns:r="http://schemas.openxmlformats.org/officeDocument/2006/relationships" r:id="rId1"/>
          <a:extLst>
            <a:ext uri="{FF2B5EF4-FFF2-40B4-BE49-F238E27FC236}">
              <a16:creationId xmlns:a16="http://schemas.microsoft.com/office/drawing/2014/main" id="{85859B86-FC90-499C-8646-C20D926ACD55}"/>
            </a:ext>
          </a:extLst>
        </xdr:cNvPr>
        <xdr:cNvSpPr/>
      </xdr:nvSpPr>
      <xdr:spPr>
        <a:xfrm>
          <a:off x="11029950" y="190500"/>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0</xdr:colOff>
      <xdr:row>1</xdr:row>
      <xdr:rowOff>0</xdr:rowOff>
    </xdr:from>
    <xdr:to>
      <xdr:col>13</xdr:col>
      <xdr:colOff>514350</xdr:colOff>
      <xdr:row>2</xdr:row>
      <xdr:rowOff>57150</xdr:rowOff>
    </xdr:to>
    <xdr:sp macro="" textlink="">
      <xdr:nvSpPr>
        <xdr:cNvPr id="5" name="Šípka doľava 1">
          <a:hlinkClick xmlns:r="http://schemas.openxmlformats.org/officeDocument/2006/relationships" r:id="rId1"/>
          <a:extLst>
            <a:ext uri="{FF2B5EF4-FFF2-40B4-BE49-F238E27FC236}">
              <a16:creationId xmlns:a16="http://schemas.microsoft.com/office/drawing/2014/main" id="{7157580E-1A9A-4369-A207-6EC8C8669B48}"/>
            </a:ext>
          </a:extLst>
        </xdr:cNvPr>
        <xdr:cNvSpPr/>
      </xdr:nvSpPr>
      <xdr:spPr>
        <a:xfrm>
          <a:off x="11029950" y="190500"/>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1</xdr:row>
      <xdr:rowOff>0</xdr:rowOff>
    </xdr:from>
    <xdr:to>
      <xdr:col>13</xdr:col>
      <xdr:colOff>514350</xdr:colOff>
      <xdr:row>2</xdr:row>
      <xdr:rowOff>57150</xdr:rowOff>
    </xdr:to>
    <xdr:sp macro="" textlink="">
      <xdr:nvSpPr>
        <xdr:cNvPr id="5" name="Šípka doľava 1">
          <a:hlinkClick xmlns:r="http://schemas.openxmlformats.org/officeDocument/2006/relationships" r:id="rId1"/>
          <a:extLst>
            <a:ext uri="{FF2B5EF4-FFF2-40B4-BE49-F238E27FC236}">
              <a16:creationId xmlns:a16="http://schemas.microsoft.com/office/drawing/2014/main" id="{B44917E9-1247-471A-B334-04FA51065AC1}"/>
            </a:ext>
          </a:extLst>
        </xdr:cNvPr>
        <xdr:cNvSpPr/>
      </xdr:nvSpPr>
      <xdr:spPr>
        <a:xfrm>
          <a:off x="9820275" y="190500"/>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514350</xdr:colOff>
      <xdr:row>2</xdr:row>
      <xdr:rowOff>57728</xdr:rowOff>
    </xdr:to>
    <xdr:sp macro="" textlink="">
      <xdr:nvSpPr>
        <xdr:cNvPr id="2" name="Šípka doľava 1">
          <a:hlinkClick xmlns:r="http://schemas.openxmlformats.org/officeDocument/2006/relationships" r:id="rId1"/>
          <a:extLst>
            <a:ext uri="{FF2B5EF4-FFF2-40B4-BE49-F238E27FC236}">
              <a16:creationId xmlns:a16="http://schemas.microsoft.com/office/drawing/2014/main" id="{7A3B4410-AF4A-4EEC-885D-B877A8FB5E91}"/>
            </a:ext>
          </a:extLst>
        </xdr:cNvPr>
        <xdr:cNvSpPr/>
      </xdr:nvSpPr>
      <xdr:spPr>
        <a:xfrm>
          <a:off x="6896100" y="184150"/>
          <a:ext cx="514350" cy="241878"/>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243840</xdr:colOff>
      <xdr:row>1</xdr:row>
      <xdr:rowOff>99060</xdr:rowOff>
    </xdr:from>
    <xdr:to>
      <xdr:col>6</xdr:col>
      <xdr:colOff>144780</xdr:colOff>
      <xdr:row>1</xdr:row>
      <xdr:rowOff>342900</xdr:rowOff>
    </xdr:to>
    <xdr:sp macro="" textlink="">
      <xdr:nvSpPr>
        <xdr:cNvPr id="2" name="Šípka doľava 1">
          <a:hlinkClick xmlns:r="http://schemas.openxmlformats.org/officeDocument/2006/relationships" r:id="rId1"/>
          <a:extLst>
            <a:ext uri="{FF2B5EF4-FFF2-40B4-BE49-F238E27FC236}">
              <a16:creationId xmlns:a16="http://schemas.microsoft.com/office/drawing/2014/main" id="{9F3A6F96-B198-4F3B-A55A-794EA8225F6F}"/>
            </a:ext>
          </a:extLst>
        </xdr:cNvPr>
        <xdr:cNvSpPr/>
      </xdr:nvSpPr>
      <xdr:spPr>
        <a:xfrm>
          <a:off x="5387340" y="281940"/>
          <a:ext cx="510540" cy="24384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514350</xdr:colOff>
      <xdr:row>1</xdr:row>
      <xdr:rowOff>247650</xdr:rowOff>
    </xdr:to>
    <xdr:sp macro="" textlink="">
      <xdr:nvSpPr>
        <xdr:cNvPr id="2" name="Šípka doľava 1">
          <a:hlinkClick xmlns:r="http://schemas.openxmlformats.org/officeDocument/2006/relationships" r:id="rId1"/>
          <a:extLst>
            <a:ext uri="{FF2B5EF4-FFF2-40B4-BE49-F238E27FC236}">
              <a16:creationId xmlns:a16="http://schemas.microsoft.com/office/drawing/2014/main" id="{5242DA4E-8DCE-4FB3-BF68-2BCD133BC66C}"/>
            </a:ext>
          </a:extLst>
        </xdr:cNvPr>
        <xdr:cNvSpPr/>
      </xdr:nvSpPr>
      <xdr:spPr>
        <a:xfrm>
          <a:off x="6448425" y="190500"/>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419100</xdr:colOff>
      <xdr:row>1</xdr:row>
      <xdr:rowOff>66675</xdr:rowOff>
    </xdr:from>
    <xdr:to>
      <xdr:col>7</xdr:col>
      <xdr:colOff>320040</xdr:colOff>
      <xdr:row>1</xdr:row>
      <xdr:rowOff>310515</xdr:rowOff>
    </xdr:to>
    <xdr:sp macro="" textlink="">
      <xdr:nvSpPr>
        <xdr:cNvPr id="6" name="Šípka doľava 1">
          <a:hlinkClick xmlns:r="http://schemas.openxmlformats.org/officeDocument/2006/relationships" r:id="rId1"/>
          <a:extLst>
            <a:ext uri="{FF2B5EF4-FFF2-40B4-BE49-F238E27FC236}">
              <a16:creationId xmlns:a16="http://schemas.microsoft.com/office/drawing/2014/main" id="{DBDE696F-22C9-463F-B1A6-A794BA686FCA}"/>
            </a:ext>
          </a:extLst>
        </xdr:cNvPr>
        <xdr:cNvSpPr/>
      </xdr:nvSpPr>
      <xdr:spPr>
        <a:xfrm>
          <a:off x="5305425" y="247650"/>
          <a:ext cx="510540" cy="24384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329565</xdr:colOff>
      <xdr:row>1</xdr:row>
      <xdr:rowOff>192405</xdr:rowOff>
    </xdr:from>
    <xdr:to>
      <xdr:col>6</xdr:col>
      <xdr:colOff>234315</xdr:colOff>
      <xdr:row>1</xdr:row>
      <xdr:rowOff>436245</xdr:rowOff>
    </xdr:to>
    <xdr:sp macro="" textlink="">
      <xdr:nvSpPr>
        <xdr:cNvPr id="3" name="Šípka doľava 1">
          <a:hlinkClick xmlns:r="http://schemas.openxmlformats.org/officeDocument/2006/relationships" r:id="rId1"/>
          <a:extLst>
            <a:ext uri="{FF2B5EF4-FFF2-40B4-BE49-F238E27FC236}">
              <a16:creationId xmlns:a16="http://schemas.microsoft.com/office/drawing/2014/main" id="{2F97C528-BAC8-45B6-A111-8CCDA1388A6C}"/>
            </a:ext>
          </a:extLst>
        </xdr:cNvPr>
        <xdr:cNvSpPr/>
      </xdr:nvSpPr>
      <xdr:spPr>
        <a:xfrm>
          <a:off x="6244590" y="373380"/>
          <a:ext cx="514350" cy="24384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502920</xdr:colOff>
      <xdr:row>124</xdr:row>
      <xdr:rowOff>160020</xdr:rowOff>
    </xdr:from>
    <xdr:to>
      <xdr:col>27</xdr:col>
      <xdr:colOff>445387</xdr:colOff>
      <xdr:row>250</xdr:row>
      <xdr:rowOff>65712</xdr:rowOff>
    </xdr:to>
    <xdr:pic>
      <xdr:nvPicPr>
        <xdr:cNvPr id="2" name="Obrázok 1">
          <a:extLst>
            <a:ext uri="{FF2B5EF4-FFF2-40B4-BE49-F238E27FC236}">
              <a16:creationId xmlns:a16="http://schemas.microsoft.com/office/drawing/2014/main" id="{C831DD14-142A-4717-BDB4-30C42E95BE55}"/>
            </a:ext>
          </a:extLst>
        </xdr:cNvPr>
        <xdr:cNvPicPr>
          <a:picLocks noChangeAspect="1"/>
        </xdr:cNvPicPr>
      </xdr:nvPicPr>
      <xdr:blipFill>
        <a:blip xmlns:r="http://schemas.openxmlformats.org/officeDocument/2006/relationships" r:embed="rId1"/>
        <a:stretch>
          <a:fillRect/>
        </a:stretch>
      </xdr:blipFill>
      <xdr:spPr>
        <a:xfrm>
          <a:off x="26578560" y="22661880"/>
          <a:ext cx="9421747" cy="2271702"/>
        </a:xfrm>
        <a:prstGeom prst="rect">
          <a:avLst/>
        </a:prstGeom>
      </xdr:spPr>
    </xdr:pic>
    <xdr:clientData/>
  </xdr:twoCellAnchor>
  <xdr:twoCellAnchor>
    <xdr:from>
      <xdr:col>13</xdr:col>
      <xdr:colOff>373380</xdr:colOff>
      <xdr:row>1</xdr:row>
      <xdr:rowOff>160020</xdr:rowOff>
    </xdr:from>
    <xdr:to>
      <xdr:col>14</xdr:col>
      <xdr:colOff>156210</xdr:colOff>
      <xdr:row>3</xdr:row>
      <xdr:rowOff>38100</xdr:rowOff>
    </xdr:to>
    <xdr:sp macro="" textlink="">
      <xdr:nvSpPr>
        <xdr:cNvPr id="3" name="Šípka doľava 1">
          <a:hlinkClick xmlns:r="http://schemas.openxmlformats.org/officeDocument/2006/relationships" r:id="rId2"/>
          <a:extLst>
            <a:ext uri="{FF2B5EF4-FFF2-40B4-BE49-F238E27FC236}">
              <a16:creationId xmlns:a16="http://schemas.microsoft.com/office/drawing/2014/main" id="{87785A93-B0F2-46F5-849A-4F134E5CDDEA}"/>
            </a:ext>
          </a:extLst>
        </xdr:cNvPr>
        <xdr:cNvSpPr/>
      </xdr:nvSpPr>
      <xdr:spPr>
        <a:xfrm>
          <a:off x="25824180" y="160020"/>
          <a:ext cx="514350" cy="24384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25156</xdr:colOff>
      <xdr:row>1</xdr:row>
      <xdr:rowOff>155499</xdr:rowOff>
    </xdr:from>
    <xdr:to>
      <xdr:col>15</xdr:col>
      <xdr:colOff>428116</xdr:colOff>
      <xdr:row>20</xdr:row>
      <xdr:rowOff>6622</xdr:rowOff>
    </xdr:to>
    <xdr:graphicFrame macro="">
      <xdr:nvGraphicFramePr>
        <xdr:cNvPr id="6" name="Chart 1">
          <a:extLst>
            <a:ext uri="{FF2B5EF4-FFF2-40B4-BE49-F238E27FC236}">
              <a16:creationId xmlns:a16="http://schemas.microsoft.com/office/drawing/2014/main" id="{7AE50E76-8C49-4872-B9CE-0DDECE5F3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361950</xdr:colOff>
      <xdr:row>1</xdr:row>
      <xdr:rowOff>104775</xdr:rowOff>
    </xdr:from>
    <xdr:to>
      <xdr:col>4</xdr:col>
      <xdr:colOff>220980</xdr:colOff>
      <xdr:row>3</xdr:row>
      <xdr:rowOff>144333</xdr:rowOff>
    </xdr:to>
    <xdr:sp macro="" textlink="">
      <xdr:nvSpPr>
        <xdr:cNvPr id="5" name="Šípka doľava 1">
          <a:hlinkClick xmlns:r="http://schemas.openxmlformats.org/officeDocument/2006/relationships" r:id="rId2"/>
          <a:extLst>
            <a:ext uri="{FF2B5EF4-FFF2-40B4-BE49-F238E27FC236}">
              <a16:creationId xmlns:a16="http://schemas.microsoft.com/office/drawing/2014/main" id="{90D9233B-4897-4029-871C-C66BEF478C3D}"/>
            </a:ext>
          </a:extLst>
        </xdr:cNvPr>
        <xdr:cNvSpPr/>
      </xdr:nvSpPr>
      <xdr:spPr>
        <a:xfrm>
          <a:off x="4505325" y="276225"/>
          <a:ext cx="516255" cy="268158"/>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312420</xdr:colOff>
      <xdr:row>2</xdr:row>
      <xdr:rowOff>15240</xdr:rowOff>
    </xdr:from>
    <xdr:to>
      <xdr:col>5</xdr:col>
      <xdr:colOff>217170</xdr:colOff>
      <xdr:row>2</xdr:row>
      <xdr:rowOff>255270</xdr:rowOff>
    </xdr:to>
    <xdr:sp macro="" textlink="">
      <xdr:nvSpPr>
        <xdr:cNvPr id="3" name="Šípka doľava 1">
          <a:hlinkClick xmlns:r="http://schemas.openxmlformats.org/officeDocument/2006/relationships" r:id="rId1"/>
          <a:extLst>
            <a:ext uri="{FF2B5EF4-FFF2-40B4-BE49-F238E27FC236}">
              <a16:creationId xmlns:a16="http://schemas.microsoft.com/office/drawing/2014/main" id="{23EF2F34-1A83-4FF1-911B-9DFAABE256EA}"/>
            </a:ext>
          </a:extLst>
        </xdr:cNvPr>
        <xdr:cNvSpPr/>
      </xdr:nvSpPr>
      <xdr:spPr>
        <a:xfrm>
          <a:off x="7863840" y="8831580"/>
          <a:ext cx="514350" cy="24003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20.xml><?xml version="1.0" encoding="utf-8"?>
<c:userShapes xmlns:c="http://schemas.openxmlformats.org/drawingml/2006/chart">
  <cdr:relSizeAnchor xmlns:cdr="http://schemas.openxmlformats.org/drawingml/2006/chartDrawing">
    <cdr:from>
      <cdr:x>0.28285</cdr:x>
      <cdr:y>0.06099</cdr:y>
    </cdr:from>
    <cdr:to>
      <cdr:x>0.51145</cdr:x>
      <cdr:y>0.13601</cdr:y>
    </cdr:to>
    <cdr:sp macro="" textlink="">
      <cdr:nvSpPr>
        <cdr:cNvPr id="2" name="TextBox 1">
          <a:extLst xmlns:a="http://schemas.openxmlformats.org/drawingml/2006/main">
            <a:ext uri="{FF2B5EF4-FFF2-40B4-BE49-F238E27FC236}">
              <a16:creationId xmlns:a16="http://schemas.microsoft.com/office/drawing/2014/main" id="{2071605E-8F14-4B57-9522-BA82603D91A7}"/>
            </a:ext>
          </a:extLst>
        </cdr:cNvPr>
        <cdr:cNvSpPr txBox="1"/>
      </cdr:nvSpPr>
      <cdr:spPr>
        <a:xfrm xmlns:a="http://schemas.openxmlformats.org/drawingml/2006/main">
          <a:off x="1628582" y="177291"/>
          <a:ext cx="1316230" cy="21806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l"/>
          <a:r>
            <a:rPr lang="sk-SK" sz="1000" b="1" i="1">
              <a:solidFill>
                <a:srgbClr val="FF0000"/>
              </a:solidFill>
            </a:rPr>
            <a:t>vysoké riziko ( &gt; 5% )</a:t>
          </a:r>
        </a:p>
      </cdr:txBody>
    </cdr:sp>
  </cdr:relSizeAnchor>
  <cdr:relSizeAnchor xmlns:cdr="http://schemas.openxmlformats.org/drawingml/2006/chartDrawing">
    <cdr:from>
      <cdr:x>0.2842</cdr:x>
      <cdr:y>0.38613</cdr:y>
    </cdr:from>
    <cdr:to>
      <cdr:x>0.53395</cdr:x>
      <cdr:y>0.44008</cdr:y>
    </cdr:to>
    <cdr:sp macro="" textlink="">
      <cdr:nvSpPr>
        <cdr:cNvPr id="3" name="TextBox 1">
          <a:extLst xmlns:a="http://schemas.openxmlformats.org/drawingml/2006/main">
            <a:ext uri="{FF2B5EF4-FFF2-40B4-BE49-F238E27FC236}">
              <a16:creationId xmlns:a16="http://schemas.microsoft.com/office/drawing/2014/main" id="{7C008AAD-F873-460C-983B-625845BF2FDF}"/>
            </a:ext>
          </a:extLst>
        </cdr:cNvPr>
        <cdr:cNvSpPr txBox="1"/>
      </cdr:nvSpPr>
      <cdr:spPr>
        <a:xfrm xmlns:a="http://schemas.openxmlformats.org/drawingml/2006/main">
          <a:off x="1636355" y="1122452"/>
          <a:ext cx="1437997" cy="156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b="1" i="1">
              <a:solidFill>
                <a:schemeClr val="accent3">
                  <a:lumMod val="75000"/>
                </a:schemeClr>
              </a:solidFill>
            </a:rPr>
            <a:t>stredné</a:t>
          </a:r>
          <a:r>
            <a:rPr lang="sk-SK" sz="1000" b="1" i="1" baseline="0">
              <a:solidFill>
                <a:schemeClr val="accent3">
                  <a:lumMod val="75000"/>
                </a:schemeClr>
              </a:solidFill>
            </a:rPr>
            <a:t> riziko ( </a:t>
          </a:r>
          <a:r>
            <a:rPr lang="en-US" sz="1000" b="1" i="1" baseline="0">
              <a:solidFill>
                <a:schemeClr val="accent3">
                  <a:lumMod val="75000"/>
                </a:schemeClr>
              </a:solidFill>
            </a:rPr>
            <a:t>&gt; 1</a:t>
          </a:r>
          <a:r>
            <a:rPr lang="sk-SK" sz="1000" b="1" i="1" baseline="0">
              <a:solidFill>
                <a:schemeClr val="accent3">
                  <a:lumMod val="75000"/>
                </a:schemeClr>
              </a:solidFill>
            </a:rPr>
            <a:t>% ) </a:t>
          </a:r>
          <a:endParaRPr lang="sk-SK" sz="1000" b="1" i="1">
            <a:solidFill>
              <a:schemeClr val="accent3">
                <a:lumMod val="75000"/>
              </a:schemeClr>
            </a:solidFill>
          </a:endParaRPr>
        </a:p>
      </cdr:txBody>
    </cdr:sp>
  </cdr:relSizeAnchor>
  <cdr:relSizeAnchor xmlns:cdr="http://schemas.openxmlformats.org/drawingml/2006/chartDrawing">
    <cdr:from>
      <cdr:x>0.60752</cdr:x>
      <cdr:y>0.03536</cdr:y>
    </cdr:from>
    <cdr:to>
      <cdr:x>0.82312</cdr:x>
      <cdr:y>0.14891</cdr:y>
    </cdr:to>
    <cdr:grpSp>
      <cdr:nvGrpSpPr>
        <cdr:cNvPr id="10" name="Skupina 9">
          <a:extLst xmlns:a="http://schemas.openxmlformats.org/drawingml/2006/main">
            <a:ext uri="{FF2B5EF4-FFF2-40B4-BE49-F238E27FC236}">
              <a16:creationId xmlns:a16="http://schemas.microsoft.com/office/drawing/2014/main" id="{A37E5056-727E-E873-0309-051ABDABB1E5}"/>
            </a:ext>
          </a:extLst>
        </cdr:cNvPr>
        <cdr:cNvGrpSpPr/>
      </cdr:nvGrpSpPr>
      <cdr:grpSpPr>
        <a:xfrm xmlns:a="http://schemas.openxmlformats.org/drawingml/2006/main">
          <a:off x="3740728" y="108088"/>
          <a:ext cx="1327530" cy="347097"/>
          <a:chOff x="5108620" y="75258"/>
          <a:chExt cx="1989149" cy="365317"/>
        </a:xfrm>
      </cdr:grpSpPr>
      <cdr:grpSp>
        <cdr:nvGrpSpPr>
          <cdr:cNvPr id="4" name="Group 3">
            <a:extLst xmlns:a="http://schemas.openxmlformats.org/drawingml/2006/main">
              <a:ext uri="{FF2B5EF4-FFF2-40B4-BE49-F238E27FC236}">
                <a16:creationId xmlns:a16="http://schemas.microsoft.com/office/drawing/2014/main" id="{2202DA27-9769-3397-FC4E-07887CD945C5}"/>
              </a:ext>
            </a:extLst>
          </cdr:cNvPr>
          <cdr:cNvGrpSpPr/>
        </cdr:nvGrpSpPr>
        <cdr:grpSpPr>
          <a:xfrm xmlns:a="http://schemas.openxmlformats.org/drawingml/2006/main">
            <a:off x="5108620" y="75258"/>
            <a:ext cx="1060550" cy="365317"/>
            <a:chOff x="-506168" y="-1949"/>
            <a:chExt cx="2115973" cy="134164"/>
          </a:xfrm>
        </cdr:grpSpPr>
        <cdr:sp macro="" textlink="">
          <cdr:nvSpPr>
            <cdr:cNvPr id="5" name="TextBox 3">
              <a:extLst xmlns:a="http://schemas.openxmlformats.org/drawingml/2006/main">
                <a:ext uri="{FF2B5EF4-FFF2-40B4-BE49-F238E27FC236}">
                  <a16:creationId xmlns:a16="http://schemas.microsoft.com/office/drawing/2014/main" id="{76D81AAA-C4C4-C053-939A-2EAF2B0C36CF}"/>
                </a:ext>
              </a:extLst>
            </cdr:cNvPr>
            <cdr:cNvSpPr txBox="1"/>
          </cdr:nvSpPr>
          <cdr:spPr>
            <a:xfrm xmlns:a="http://schemas.openxmlformats.org/drawingml/2006/main">
              <a:off x="-506168" y="-1949"/>
              <a:ext cx="2115973" cy="1184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900">
                  <a:solidFill>
                    <a:srgbClr val="C00000"/>
                  </a:solidFill>
                  <a:latin typeface="+mn-lt"/>
                </a:rPr>
                <a:t>s vplyvom pandémie</a:t>
              </a:r>
              <a:endParaRPr lang="en-US" sz="900">
                <a:solidFill>
                  <a:srgbClr val="C00000"/>
                </a:solidFill>
                <a:latin typeface="+mn-lt"/>
              </a:endParaRPr>
            </a:p>
          </cdr:txBody>
        </cdr:sp>
        <cdr:cxnSp macro="">
          <cdr:nvCxnSpPr>
            <cdr:cNvPr id="6" name="Straight Arrow Connector 5">
              <a:extLst xmlns:a="http://schemas.openxmlformats.org/drawingml/2006/main">
                <a:ext uri="{FF2B5EF4-FFF2-40B4-BE49-F238E27FC236}">
                  <a16:creationId xmlns:a16="http://schemas.microsoft.com/office/drawing/2014/main" id="{2785CA71-A9F7-8681-8C3B-AD63EA42348E}"/>
                </a:ext>
              </a:extLst>
            </cdr:cNvPr>
            <cdr:cNvCxnSpPr/>
          </cdr:nvCxnSpPr>
          <cdr:spPr>
            <a:xfrm xmlns:a="http://schemas.openxmlformats.org/drawingml/2006/main">
              <a:off x="-147416" y="131523"/>
              <a:ext cx="1645913" cy="692"/>
            </a:xfrm>
            <a:prstGeom xmlns:a="http://schemas.openxmlformats.org/drawingml/2006/main" prst="straightConnector1">
              <a:avLst/>
            </a:prstGeom>
            <a:ln xmlns:a="http://schemas.openxmlformats.org/drawingml/2006/main" cap="flat">
              <a:solidFill>
                <a:srgbClr val="C00000"/>
              </a:solidFill>
              <a:prstDash val="dash"/>
              <a:headEnd type="ova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nvGrpSpPr>
          <cdr:cNvPr id="7" name="Group 6">
            <a:extLst xmlns:a="http://schemas.openxmlformats.org/drawingml/2006/main">
              <a:ext uri="{FF2B5EF4-FFF2-40B4-BE49-F238E27FC236}">
                <a16:creationId xmlns:a16="http://schemas.microsoft.com/office/drawing/2014/main" id="{6FAB47E3-A1A4-9B47-53BA-A8CE0D23C591}"/>
              </a:ext>
            </a:extLst>
          </cdr:cNvPr>
          <cdr:cNvGrpSpPr/>
        </cdr:nvGrpSpPr>
        <cdr:grpSpPr>
          <a:xfrm xmlns:a="http://schemas.openxmlformats.org/drawingml/2006/main">
            <a:off x="5825839" y="97602"/>
            <a:ext cx="1271930" cy="339953"/>
            <a:chOff x="-4158440" y="-13054"/>
            <a:chExt cx="6115909" cy="48896"/>
          </a:xfrm>
        </cdr:grpSpPr>
        <cdr:sp macro="" textlink="">
          <cdr:nvSpPr>
            <cdr:cNvPr id="8" name="TextBox 3">
              <a:extLst xmlns:a="http://schemas.openxmlformats.org/drawingml/2006/main">
                <a:ext uri="{FF2B5EF4-FFF2-40B4-BE49-F238E27FC236}">
                  <a16:creationId xmlns:a16="http://schemas.microsoft.com/office/drawing/2014/main" id="{0758E6E2-0500-107A-B0CA-C007F9D7788C}"/>
                </a:ext>
              </a:extLst>
            </cdr:cNvPr>
            <cdr:cNvSpPr txBox="1"/>
          </cdr:nvSpPr>
          <cdr:spPr>
            <a:xfrm xmlns:a="http://schemas.openxmlformats.org/drawingml/2006/main">
              <a:off x="-4158440" y="-13054"/>
              <a:ext cx="6115909" cy="4051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900">
                  <a:solidFill>
                    <a:srgbClr val="C00000"/>
                  </a:solidFill>
                  <a:latin typeface="+mn-lt"/>
                </a:rPr>
                <a:t>s vplyvom energokrízy</a:t>
              </a:r>
              <a:endParaRPr lang="en-US" sz="900">
                <a:solidFill>
                  <a:srgbClr val="C00000"/>
                </a:solidFill>
                <a:latin typeface="+mn-lt"/>
              </a:endParaRPr>
            </a:p>
          </cdr:txBody>
        </cdr:sp>
        <cdr:cxnSp macro="">
          <cdr:nvCxnSpPr>
            <cdr:cNvPr id="9" name="Straight Arrow Connector 8">
              <a:extLst xmlns:a="http://schemas.openxmlformats.org/drawingml/2006/main">
                <a:ext uri="{FF2B5EF4-FFF2-40B4-BE49-F238E27FC236}">
                  <a16:creationId xmlns:a16="http://schemas.microsoft.com/office/drawing/2014/main" id="{4DFB38D1-F33A-D802-161F-D92628CACA64}"/>
                </a:ext>
              </a:extLst>
            </cdr:cNvPr>
            <cdr:cNvCxnSpPr/>
          </cdr:nvCxnSpPr>
          <cdr:spPr>
            <a:xfrm xmlns:a="http://schemas.openxmlformats.org/drawingml/2006/main" flipV="1">
              <a:off x="-2218685" y="35408"/>
              <a:ext cx="2558835" cy="434"/>
            </a:xfrm>
            <a:prstGeom xmlns:a="http://schemas.openxmlformats.org/drawingml/2006/main" prst="straightConnector1">
              <a:avLst/>
            </a:prstGeom>
            <a:ln xmlns:a="http://schemas.openxmlformats.org/drawingml/2006/main" cap="flat">
              <a:solidFill>
                <a:srgbClr val="C00000"/>
              </a:solidFill>
              <a:prstDash val="dash"/>
              <a:headEnd type="ova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relSizeAnchor>
</c:userShapes>
</file>

<file path=xl/drawings/drawing21.xml><?xml version="1.0" encoding="utf-8"?>
<xdr:wsDr xmlns:xdr="http://schemas.openxmlformats.org/drawingml/2006/spreadsheetDrawing" xmlns:a="http://schemas.openxmlformats.org/drawingml/2006/main">
  <xdr:twoCellAnchor>
    <xdr:from>
      <xdr:col>10</xdr:col>
      <xdr:colOff>289250</xdr:colOff>
      <xdr:row>5</xdr:row>
      <xdr:rowOff>10885</xdr:rowOff>
    </xdr:from>
    <xdr:to>
      <xdr:col>11</xdr:col>
      <xdr:colOff>204885</xdr:colOff>
      <xdr:row>6</xdr:row>
      <xdr:rowOff>66207</xdr:rowOff>
    </xdr:to>
    <xdr:sp macro="" textlink="">
      <xdr:nvSpPr>
        <xdr:cNvPr id="3" name="Šípka doľava 1">
          <a:hlinkClick xmlns:r="http://schemas.openxmlformats.org/officeDocument/2006/relationships" r:id="rId1"/>
          <a:extLst>
            <a:ext uri="{FF2B5EF4-FFF2-40B4-BE49-F238E27FC236}">
              <a16:creationId xmlns:a16="http://schemas.microsoft.com/office/drawing/2014/main" id="{9C082410-4F62-421B-9C82-09581449E273}"/>
            </a:ext>
          </a:extLst>
        </xdr:cNvPr>
        <xdr:cNvSpPr/>
      </xdr:nvSpPr>
      <xdr:spPr>
        <a:xfrm>
          <a:off x="7441164" y="936171"/>
          <a:ext cx="514350" cy="240379"/>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twoCellAnchor>
    <xdr:from>
      <xdr:col>0</xdr:col>
      <xdr:colOff>19050</xdr:colOff>
      <xdr:row>5</xdr:row>
      <xdr:rowOff>19050</xdr:rowOff>
    </xdr:from>
    <xdr:to>
      <xdr:col>10</xdr:col>
      <xdr:colOff>109590</xdr:colOff>
      <xdr:row>25</xdr:row>
      <xdr:rowOff>141450</xdr:rowOff>
    </xdr:to>
    <xdr:graphicFrame macro="">
      <xdr:nvGraphicFramePr>
        <xdr:cNvPr id="5" name="Chart 4">
          <a:extLst>
            <a:ext uri="{FF2B5EF4-FFF2-40B4-BE49-F238E27FC236}">
              <a16:creationId xmlns:a16="http://schemas.microsoft.com/office/drawing/2014/main" id="{779D02E3-4BA9-482F-9433-B75270374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0.30984</cdr:x>
      <cdr:y>0.66658</cdr:y>
    </cdr:from>
    <cdr:to>
      <cdr:x>0.30984</cdr:x>
      <cdr:y>0.87019</cdr:y>
    </cdr:to>
    <cdr:cxnSp macro="">
      <cdr:nvCxnSpPr>
        <cdr:cNvPr id="3" name="Straight Connector 2">
          <a:extLst xmlns:a="http://schemas.openxmlformats.org/drawingml/2006/main">
            <a:ext uri="{FF2B5EF4-FFF2-40B4-BE49-F238E27FC236}">
              <a16:creationId xmlns:a16="http://schemas.microsoft.com/office/drawing/2014/main" id="{562B68DC-32C0-AF81-675E-BBB42476A098}"/>
            </a:ext>
          </a:extLst>
        </cdr:cNvPr>
        <cdr:cNvCxnSpPr/>
      </cdr:nvCxnSpPr>
      <cdr:spPr>
        <a:xfrm xmlns:a="http://schemas.openxmlformats.org/drawingml/2006/main" flipV="1">
          <a:off x="2214327" y="2519680"/>
          <a:ext cx="0" cy="769620"/>
        </a:xfrm>
        <a:prstGeom xmlns:a="http://schemas.openxmlformats.org/drawingml/2006/main" prst="line">
          <a:avLst/>
        </a:prstGeom>
        <a:ln xmlns:a="http://schemas.openxmlformats.org/drawingml/2006/main" w="38100">
          <a:solidFill>
            <a:schemeClr val="tx2"/>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0.31925</cdr:x>
      <cdr:y>0.67415</cdr:y>
    </cdr:from>
    <cdr:to>
      <cdr:x>0.33803</cdr:x>
      <cdr:y>0.8577</cdr:y>
    </cdr:to>
    <cdr:sp macro="" textlink="">
      <cdr:nvSpPr>
        <cdr:cNvPr id="5" name="Right Brace 4">
          <a:extLst xmlns:a="http://schemas.openxmlformats.org/drawingml/2006/main">
            <a:ext uri="{FF2B5EF4-FFF2-40B4-BE49-F238E27FC236}">
              <a16:creationId xmlns:a16="http://schemas.microsoft.com/office/drawing/2014/main" id="{78EB6D1E-CD99-7070-D943-67C1D821B080}"/>
            </a:ext>
          </a:extLst>
        </cdr:cNvPr>
        <cdr:cNvSpPr/>
      </cdr:nvSpPr>
      <cdr:spPr>
        <a:xfrm xmlns:a="http://schemas.openxmlformats.org/drawingml/2006/main">
          <a:off x="2266950" y="2565400"/>
          <a:ext cx="133350" cy="698500"/>
        </a:xfrm>
        <a:prstGeom xmlns:a="http://schemas.openxmlformats.org/drawingml/2006/main" prst="rightBrace">
          <a:avLst/>
        </a:prstGeom>
        <a:ln xmlns:a="http://schemas.openxmlformats.org/drawingml/2006/main" w="12700">
          <a:solidFill>
            <a:schemeClr val="tx2"/>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sk-SK" kern="1200">
            <a:solidFill>
              <a:schemeClr val="tx2"/>
            </a:solidFill>
          </a:endParaRPr>
        </a:p>
      </cdr:txBody>
    </cdr:sp>
  </cdr:relSizeAnchor>
  <cdr:relSizeAnchor xmlns:cdr="http://schemas.openxmlformats.org/drawingml/2006/chartDrawing">
    <cdr:from>
      <cdr:x>0.3264</cdr:x>
      <cdr:y>0.68416</cdr:y>
    </cdr:from>
    <cdr:to>
      <cdr:x>0.4668</cdr:x>
      <cdr:y>0.92445</cdr:y>
    </cdr:to>
    <cdr:sp macro="" textlink="">
      <cdr:nvSpPr>
        <cdr:cNvPr id="6" name="TextBox 5">
          <a:extLst xmlns:a="http://schemas.openxmlformats.org/drawingml/2006/main">
            <a:ext uri="{FF2B5EF4-FFF2-40B4-BE49-F238E27FC236}">
              <a16:creationId xmlns:a16="http://schemas.microsoft.com/office/drawing/2014/main" id="{9C11505C-DC97-BBC7-3F96-390CBEBE5A40}"/>
            </a:ext>
          </a:extLst>
        </cdr:cNvPr>
        <cdr:cNvSpPr txBox="1"/>
      </cdr:nvSpPr>
      <cdr:spPr>
        <a:xfrm xmlns:a="http://schemas.openxmlformats.org/drawingml/2006/main">
          <a:off x="2317750" y="2603500"/>
          <a:ext cx="99695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sk-SK" sz="1100" b="1" kern="1200">
              <a:solidFill>
                <a:schemeClr val="tx2"/>
              </a:solidFill>
            </a:rPr>
            <a:t>Dlh </a:t>
          </a:r>
        </a:p>
        <a:p xmlns:a="http://schemas.openxmlformats.org/drawingml/2006/main">
          <a:pPr algn="ctr"/>
          <a:r>
            <a:rPr lang="sk-SK" sz="1100" b="1" kern="1200">
              <a:solidFill>
                <a:schemeClr val="tx2"/>
              </a:solidFill>
            </a:rPr>
            <a:t>100 % HDP</a:t>
          </a:r>
        </a:p>
        <a:p xmlns:a="http://schemas.openxmlformats.org/drawingml/2006/main">
          <a:pPr algn="ctr"/>
          <a:r>
            <a:rPr lang="sk-SK" sz="1100" b="1" kern="1200">
              <a:solidFill>
                <a:schemeClr val="tx2"/>
              </a:solidFill>
            </a:rPr>
            <a:t>v roku 2038</a:t>
          </a:r>
        </a:p>
      </cdr:txBody>
    </cdr:sp>
  </cdr:relSizeAnchor>
  <cdr:relSizeAnchor xmlns:cdr="http://schemas.openxmlformats.org/drawingml/2006/chartDrawing">
    <cdr:from>
      <cdr:x>0.05735</cdr:x>
      <cdr:y>0</cdr:y>
    </cdr:from>
    <cdr:to>
      <cdr:x>0.16454</cdr:x>
      <cdr:y>0.06401</cdr:y>
    </cdr:to>
    <cdr:sp macro="" textlink="">
      <cdr:nvSpPr>
        <cdr:cNvPr id="14" name="TextBox 13">
          <a:extLst xmlns:a="http://schemas.openxmlformats.org/drawingml/2006/main">
            <a:ext uri="{FF2B5EF4-FFF2-40B4-BE49-F238E27FC236}">
              <a16:creationId xmlns:a16="http://schemas.microsoft.com/office/drawing/2014/main" id="{A94EC4A9-B619-2D54-F338-07AF88604E94}"/>
            </a:ext>
          </a:extLst>
        </cdr:cNvPr>
        <cdr:cNvSpPr txBox="1"/>
      </cdr:nvSpPr>
      <cdr:spPr>
        <a:xfrm xmlns:a="http://schemas.openxmlformats.org/drawingml/2006/main">
          <a:off x="407220" y="0"/>
          <a:ext cx="761180" cy="243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100" kern="1200"/>
            <a:t>(% HDP)</a:t>
          </a:r>
        </a:p>
      </cdr:txBody>
    </cdr:sp>
  </cdr:relSizeAnchor>
</c:userShapes>
</file>

<file path=xl/drawings/drawing23.xml><?xml version="1.0" encoding="utf-8"?>
<xdr:wsDr xmlns:xdr="http://schemas.openxmlformats.org/drawingml/2006/spreadsheetDrawing" xmlns:a="http://schemas.openxmlformats.org/drawingml/2006/main">
  <xdr:twoCellAnchor>
    <xdr:from>
      <xdr:col>18</xdr:col>
      <xdr:colOff>161365</xdr:colOff>
      <xdr:row>0</xdr:row>
      <xdr:rowOff>331694</xdr:rowOff>
    </xdr:from>
    <xdr:to>
      <xdr:col>19</xdr:col>
      <xdr:colOff>48186</xdr:colOff>
      <xdr:row>1</xdr:row>
      <xdr:rowOff>50426</xdr:rowOff>
    </xdr:to>
    <xdr:sp macro="" textlink="">
      <xdr:nvSpPr>
        <xdr:cNvPr id="7" name="Šípka doľava 1">
          <a:hlinkClick xmlns:r="http://schemas.openxmlformats.org/officeDocument/2006/relationships" r:id="rId1"/>
          <a:extLst>
            <a:ext uri="{FF2B5EF4-FFF2-40B4-BE49-F238E27FC236}">
              <a16:creationId xmlns:a16="http://schemas.microsoft.com/office/drawing/2014/main" id="{0AB90FBB-565F-445E-AF1F-77E950285225}"/>
            </a:ext>
          </a:extLst>
        </xdr:cNvPr>
        <xdr:cNvSpPr/>
      </xdr:nvSpPr>
      <xdr:spPr>
        <a:xfrm>
          <a:off x="12174071" y="510988"/>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twoCellAnchor>
    <xdr:from>
      <xdr:col>9</xdr:col>
      <xdr:colOff>35859</xdr:colOff>
      <xdr:row>2</xdr:row>
      <xdr:rowOff>101787</xdr:rowOff>
    </xdr:from>
    <xdr:to>
      <xdr:col>18</xdr:col>
      <xdr:colOff>64327</xdr:colOff>
      <xdr:row>18</xdr:row>
      <xdr:rowOff>1559</xdr:rowOff>
    </xdr:to>
    <xdr:grpSp>
      <xdr:nvGrpSpPr>
        <xdr:cNvPr id="2" name="Skupina 1">
          <a:extLst>
            <a:ext uri="{FF2B5EF4-FFF2-40B4-BE49-F238E27FC236}">
              <a16:creationId xmlns:a16="http://schemas.microsoft.com/office/drawing/2014/main" id="{F1C838B8-6A03-4639-90BC-AF1A81B8A4BC}"/>
            </a:ext>
          </a:extLst>
        </xdr:cNvPr>
        <xdr:cNvGrpSpPr/>
      </xdr:nvGrpSpPr>
      <xdr:grpSpPr>
        <a:xfrm>
          <a:off x="6383319" y="810447"/>
          <a:ext cx="5652028" cy="2924912"/>
          <a:chOff x="7332119" y="697699"/>
          <a:chExt cx="3847488" cy="2168397"/>
        </a:xfrm>
      </xdr:grpSpPr>
      <xdr:graphicFrame macro="">
        <xdr:nvGraphicFramePr>
          <xdr:cNvPr id="8" name="Graf 2">
            <a:extLst>
              <a:ext uri="{FF2B5EF4-FFF2-40B4-BE49-F238E27FC236}">
                <a16:creationId xmlns:a16="http://schemas.microsoft.com/office/drawing/2014/main" id="{7BF26204-176F-1D97-8CB1-9FC57CE406AB}"/>
              </a:ext>
            </a:extLst>
          </xdr:cNvPr>
          <xdr:cNvGraphicFramePr/>
        </xdr:nvGraphicFramePr>
        <xdr:xfrm>
          <a:off x="7332119" y="697699"/>
          <a:ext cx="3847488" cy="2168397"/>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14" name="Rovná spojnica 3">
            <a:extLst>
              <a:ext uri="{FF2B5EF4-FFF2-40B4-BE49-F238E27FC236}">
                <a16:creationId xmlns:a16="http://schemas.microsoft.com/office/drawing/2014/main" id="{980AEDFA-2678-42BC-D5C0-60E41FBB2C42}"/>
              </a:ext>
            </a:extLst>
          </xdr:cNvPr>
          <xdr:cNvCxnSpPr/>
        </xdr:nvCxnSpPr>
        <xdr:spPr>
          <a:xfrm flipH="1" flipV="1">
            <a:off x="9110758" y="724738"/>
            <a:ext cx="5492" cy="1566566"/>
          </a:xfrm>
          <a:prstGeom prst="line">
            <a:avLst/>
          </a:prstGeom>
          <a:ln w="15875">
            <a:solidFill>
              <a:srgbClr val="D82727"/>
            </a:solidFill>
          </a:ln>
        </xdr:spPr>
        <xdr:style>
          <a:lnRef idx="1">
            <a:schemeClr val="accent2"/>
          </a:lnRef>
          <a:fillRef idx="0">
            <a:schemeClr val="accent2"/>
          </a:fillRef>
          <a:effectRef idx="0">
            <a:schemeClr val="accent2"/>
          </a:effectRef>
          <a:fontRef idx="minor">
            <a:schemeClr val="tx1"/>
          </a:fontRef>
        </xdr:style>
      </xdr:cxnSp>
      <xdr:sp macro="" textlink="">
        <xdr:nvSpPr>
          <xdr:cNvPr id="15" name="BlokTextu 4">
            <a:extLst>
              <a:ext uri="{FF2B5EF4-FFF2-40B4-BE49-F238E27FC236}">
                <a16:creationId xmlns:a16="http://schemas.microsoft.com/office/drawing/2014/main" id="{A6E8A52E-C24B-D92A-140D-89AF71808290}"/>
              </a:ext>
            </a:extLst>
          </xdr:cNvPr>
          <xdr:cNvSpPr txBox="1"/>
        </xdr:nvSpPr>
        <xdr:spPr>
          <a:xfrm>
            <a:off x="9195841" y="1664430"/>
            <a:ext cx="738773" cy="431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000" b="1">
                <a:solidFill>
                  <a:srgbClr val="D82727"/>
                </a:solidFill>
                <a:latin typeface="+mn-lt"/>
              </a:rPr>
              <a:t>účinnosť ústavného zákona</a:t>
            </a:r>
          </a:p>
        </xdr:txBody>
      </xdr:sp>
      <xdr:cxnSp macro="">
        <xdr:nvCxnSpPr>
          <xdr:cNvPr id="16" name="Rovná spojovacia šípka 5">
            <a:extLst>
              <a:ext uri="{FF2B5EF4-FFF2-40B4-BE49-F238E27FC236}">
                <a16:creationId xmlns:a16="http://schemas.microsoft.com/office/drawing/2014/main" id="{C7E35F83-816B-F417-981C-AC9AFA99773F}"/>
              </a:ext>
            </a:extLst>
          </xdr:cNvPr>
          <xdr:cNvCxnSpPr/>
        </xdr:nvCxnSpPr>
        <xdr:spPr>
          <a:xfrm flipV="1">
            <a:off x="9246021" y="1639254"/>
            <a:ext cx="371536" cy="639"/>
          </a:xfrm>
          <a:prstGeom prst="straightConnector1">
            <a:avLst/>
          </a:prstGeom>
          <a:ln w="15875">
            <a:solidFill>
              <a:srgbClr val="D82727"/>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4.xml><?xml version="1.0" encoding="utf-8"?>
<c:userShapes xmlns:c="http://schemas.openxmlformats.org/drawingml/2006/chart">
  <cdr:relSizeAnchor xmlns:cdr="http://schemas.openxmlformats.org/drawingml/2006/chartDrawing">
    <cdr:from>
      <cdr:x>0.049</cdr:x>
      <cdr:y>0.03498</cdr:y>
    </cdr:from>
    <cdr:to>
      <cdr:x>0.1841</cdr:x>
      <cdr:y>0.11706</cdr:y>
    </cdr:to>
    <cdr:sp macro="" textlink="">
      <cdr:nvSpPr>
        <cdr:cNvPr id="2" name="TextBox 1">
          <a:extLst xmlns:a="http://schemas.openxmlformats.org/drawingml/2006/main">
            <a:ext uri="{FF2B5EF4-FFF2-40B4-BE49-F238E27FC236}">
              <a16:creationId xmlns:a16="http://schemas.microsoft.com/office/drawing/2014/main" id="{018E8E42-EFD9-EBA5-3FF5-CF72AAC1DC0B}"/>
            </a:ext>
          </a:extLst>
        </cdr:cNvPr>
        <cdr:cNvSpPr txBox="1"/>
      </cdr:nvSpPr>
      <cdr:spPr>
        <a:xfrm xmlns:a="http://schemas.openxmlformats.org/drawingml/2006/main">
          <a:off x="276087" y="103808"/>
          <a:ext cx="761180" cy="2436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t>(% HDP)</a:t>
          </a:r>
        </a:p>
      </cdr:txBody>
    </cdr:sp>
  </cdr:relSizeAnchor>
</c:userShapes>
</file>

<file path=xl/drawings/drawing25.xml><?xml version="1.0" encoding="utf-8"?>
<xdr:wsDr xmlns:xdr="http://schemas.openxmlformats.org/drawingml/2006/spreadsheetDrawing" xmlns:a="http://schemas.openxmlformats.org/drawingml/2006/main">
  <xdr:twoCellAnchor>
    <xdr:from>
      <xdr:col>9</xdr:col>
      <xdr:colOff>457200</xdr:colOff>
      <xdr:row>7</xdr:row>
      <xdr:rowOff>60960</xdr:rowOff>
    </xdr:from>
    <xdr:to>
      <xdr:col>10</xdr:col>
      <xdr:colOff>346710</xdr:colOff>
      <xdr:row>8</xdr:row>
      <xdr:rowOff>129754</xdr:rowOff>
    </xdr:to>
    <xdr:sp macro="" textlink="">
      <xdr:nvSpPr>
        <xdr:cNvPr id="4" name="Šípka doľava 1">
          <a:hlinkClick xmlns:r="http://schemas.openxmlformats.org/officeDocument/2006/relationships" r:id="rId1"/>
          <a:extLst>
            <a:ext uri="{FF2B5EF4-FFF2-40B4-BE49-F238E27FC236}">
              <a16:creationId xmlns:a16="http://schemas.microsoft.com/office/drawing/2014/main" id="{DF227A8B-A441-467F-91B1-631EB3550290}"/>
            </a:ext>
          </a:extLst>
        </xdr:cNvPr>
        <xdr:cNvSpPr/>
      </xdr:nvSpPr>
      <xdr:spPr>
        <a:xfrm>
          <a:off x="8778240" y="1303020"/>
          <a:ext cx="514350" cy="251674"/>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twoCellAnchor>
    <xdr:from>
      <xdr:col>0</xdr:col>
      <xdr:colOff>2372580</xdr:colOff>
      <xdr:row>8</xdr:row>
      <xdr:rowOff>80138</xdr:rowOff>
    </xdr:from>
    <xdr:to>
      <xdr:col>8</xdr:col>
      <xdr:colOff>307198</xdr:colOff>
      <xdr:row>24</xdr:row>
      <xdr:rowOff>171034</xdr:rowOff>
    </xdr:to>
    <xdr:graphicFrame macro="">
      <xdr:nvGraphicFramePr>
        <xdr:cNvPr id="5" name="Chart 11">
          <a:extLst>
            <a:ext uri="{FF2B5EF4-FFF2-40B4-BE49-F238E27FC236}">
              <a16:creationId xmlns:a16="http://schemas.microsoft.com/office/drawing/2014/main" id="{32898F96-42B3-4FB5-829D-CCA497067C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0.04739</cdr:x>
      <cdr:y>0.03454</cdr:y>
    </cdr:from>
    <cdr:to>
      <cdr:x>0.18215</cdr:x>
      <cdr:y>0.11579</cdr:y>
    </cdr:to>
    <cdr:sp macro="" textlink="">
      <cdr:nvSpPr>
        <cdr:cNvPr id="2" name="TextBox 1">
          <a:extLst xmlns:a="http://schemas.openxmlformats.org/drawingml/2006/main">
            <a:ext uri="{FF2B5EF4-FFF2-40B4-BE49-F238E27FC236}">
              <a16:creationId xmlns:a16="http://schemas.microsoft.com/office/drawing/2014/main" id="{872CBBA1-95DC-1676-8130-C2E4BC27A0E3}"/>
            </a:ext>
          </a:extLst>
        </cdr:cNvPr>
        <cdr:cNvSpPr txBox="1"/>
      </cdr:nvSpPr>
      <cdr:spPr>
        <a:xfrm xmlns:a="http://schemas.openxmlformats.org/drawingml/2006/main">
          <a:off x="267677" y="103554"/>
          <a:ext cx="761180" cy="2436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t>(% HDP)</a:t>
          </a:r>
        </a:p>
      </cdr:txBody>
    </cdr:sp>
  </cdr:relSizeAnchor>
</c:userShapes>
</file>

<file path=xl/drawings/drawing27.xml><?xml version="1.0" encoding="utf-8"?>
<xdr:wsDr xmlns:xdr="http://schemas.openxmlformats.org/drawingml/2006/spreadsheetDrawing" xmlns:a="http://schemas.openxmlformats.org/drawingml/2006/main">
  <xdr:twoCellAnchor>
    <xdr:from>
      <xdr:col>17</xdr:col>
      <xdr:colOff>0</xdr:colOff>
      <xdr:row>1</xdr:row>
      <xdr:rowOff>0</xdr:rowOff>
    </xdr:from>
    <xdr:to>
      <xdr:col>17</xdr:col>
      <xdr:colOff>514350</xdr:colOff>
      <xdr:row>2</xdr:row>
      <xdr:rowOff>57150</xdr:rowOff>
    </xdr:to>
    <xdr:sp macro="" textlink="">
      <xdr:nvSpPr>
        <xdr:cNvPr id="5" name="Šípka doľava 1">
          <a:hlinkClick xmlns:r="http://schemas.openxmlformats.org/officeDocument/2006/relationships" r:id="rId1"/>
          <a:extLst>
            <a:ext uri="{FF2B5EF4-FFF2-40B4-BE49-F238E27FC236}">
              <a16:creationId xmlns:a16="http://schemas.microsoft.com/office/drawing/2014/main" id="{E6EFA596-C07C-424E-92E8-A569AB25C7E0}"/>
            </a:ext>
          </a:extLst>
        </xdr:cNvPr>
        <xdr:cNvSpPr/>
      </xdr:nvSpPr>
      <xdr:spPr>
        <a:xfrm>
          <a:off x="11630025" y="190500"/>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twoCellAnchor>
    <xdr:from>
      <xdr:col>3</xdr:col>
      <xdr:colOff>69273</xdr:colOff>
      <xdr:row>2</xdr:row>
      <xdr:rowOff>86591</xdr:rowOff>
    </xdr:from>
    <xdr:to>
      <xdr:col>17</xdr:col>
      <xdr:colOff>89043</xdr:colOff>
      <xdr:row>33</xdr:row>
      <xdr:rowOff>140246</xdr:rowOff>
    </xdr:to>
    <xdr:graphicFrame macro="">
      <xdr:nvGraphicFramePr>
        <xdr:cNvPr id="2" name="Chart 1">
          <a:extLst>
            <a:ext uri="{FF2B5EF4-FFF2-40B4-BE49-F238E27FC236}">
              <a16:creationId xmlns:a16="http://schemas.microsoft.com/office/drawing/2014/main" id="{E2AD0D1D-F3E6-417D-9FC2-4775C7AC15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0.3595</cdr:x>
      <cdr:y>0.23023</cdr:y>
    </cdr:from>
    <cdr:to>
      <cdr:x>0.68241</cdr:x>
      <cdr:y>0.31892</cdr:y>
    </cdr:to>
    <cdr:sp macro="" textlink="">
      <cdr:nvSpPr>
        <cdr:cNvPr id="5" name="TextBox 1">
          <a:extLst xmlns:a="http://schemas.openxmlformats.org/drawingml/2006/main">
            <a:ext uri="{FF2B5EF4-FFF2-40B4-BE49-F238E27FC236}">
              <a16:creationId xmlns:a16="http://schemas.microsoft.com/office/drawing/2014/main" id="{4965F734-DCB8-49C5-9670-886692FE8312}"/>
            </a:ext>
          </a:extLst>
        </cdr:cNvPr>
        <cdr:cNvSpPr txBox="1"/>
      </cdr:nvSpPr>
      <cdr:spPr>
        <a:xfrm xmlns:a="http://schemas.openxmlformats.org/drawingml/2006/main">
          <a:off x="3180278" y="1180985"/>
          <a:ext cx="2856549" cy="45493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sk-SK" sz="1200" b="0">
              <a:solidFill>
                <a:schemeClr val="tx1"/>
              </a:solidFill>
              <a:latin typeface="+mn-lt"/>
              <a:cs typeface="Times New Roman" panose="02020603050405020304" pitchFamily="18" charset="0"/>
            </a:rPr>
            <a:t>Deflátor HDP (vplyv</a:t>
          </a:r>
          <a:r>
            <a:rPr lang="sk-SK" sz="1200" b="0" baseline="0">
              <a:solidFill>
                <a:schemeClr val="tx1"/>
              </a:solidFill>
              <a:latin typeface="+mn-lt"/>
              <a:cs typeface="Times New Roman" panose="02020603050405020304" pitchFamily="18" charset="0"/>
            </a:rPr>
            <a:t> inflácie)</a:t>
          </a:r>
          <a:endParaRPr lang="en-US" sz="1200" b="0">
            <a:solidFill>
              <a:schemeClr val="tx1"/>
            </a:solidFill>
            <a:latin typeface="+mn-lt"/>
            <a:cs typeface="Times New Roman" panose="02020603050405020304" pitchFamily="18" charset="0"/>
          </a:endParaRPr>
        </a:p>
      </cdr:txBody>
    </cdr:sp>
  </cdr:relSizeAnchor>
  <cdr:relSizeAnchor xmlns:cdr="http://schemas.openxmlformats.org/drawingml/2006/chartDrawing">
    <cdr:from>
      <cdr:x>0.17246</cdr:x>
      <cdr:y>0.65583</cdr:y>
    </cdr:from>
    <cdr:to>
      <cdr:x>0.32507</cdr:x>
      <cdr:y>0.72014</cdr:y>
    </cdr:to>
    <cdr:sp macro="" textlink="">
      <cdr:nvSpPr>
        <cdr:cNvPr id="7" name="TextBox 1">
          <a:extLst xmlns:a="http://schemas.openxmlformats.org/drawingml/2006/main">
            <a:ext uri="{FF2B5EF4-FFF2-40B4-BE49-F238E27FC236}">
              <a16:creationId xmlns:a16="http://schemas.microsoft.com/office/drawing/2014/main" id="{F1F24055-FB3E-406A-69F5-B50D0767D4D9}"/>
            </a:ext>
          </a:extLst>
        </cdr:cNvPr>
        <cdr:cNvSpPr txBox="1"/>
      </cdr:nvSpPr>
      <cdr:spPr>
        <a:xfrm xmlns:a="http://schemas.openxmlformats.org/drawingml/2006/main">
          <a:off x="1525624" y="3364053"/>
          <a:ext cx="1350029" cy="32987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sk-SK" sz="1200" b="0">
              <a:solidFill>
                <a:schemeClr val="tx1"/>
              </a:solidFill>
              <a:latin typeface="+mn-lt"/>
              <a:cs typeface="Times New Roman" panose="02020603050405020304" pitchFamily="18" charset="0"/>
            </a:rPr>
            <a:t> Jednorazové</a:t>
          </a:r>
          <a:r>
            <a:rPr lang="sk-SK" sz="1200" b="0" baseline="0">
              <a:solidFill>
                <a:schemeClr val="tx1"/>
              </a:solidFill>
              <a:latin typeface="+mn-lt"/>
              <a:cs typeface="Times New Roman" panose="02020603050405020304" pitchFamily="18" charset="0"/>
            </a:rPr>
            <a:t> vplyvy  </a:t>
          </a:r>
          <a:endParaRPr lang="en-US" sz="1200" b="0">
            <a:solidFill>
              <a:schemeClr val="tx1"/>
            </a:solidFill>
            <a:latin typeface="+mn-lt"/>
            <a:cs typeface="Times New Roman" panose="02020603050405020304" pitchFamily="18" charset="0"/>
          </a:endParaRPr>
        </a:p>
      </cdr:txBody>
    </cdr:sp>
  </cdr:relSizeAnchor>
  <cdr:relSizeAnchor xmlns:cdr="http://schemas.openxmlformats.org/drawingml/2006/chartDrawing">
    <cdr:from>
      <cdr:x>0.12763</cdr:x>
      <cdr:y>0.7614</cdr:y>
    </cdr:from>
    <cdr:to>
      <cdr:x>0.32785</cdr:x>
      <cdr:y>0.82571</cdr:y>
    </cdr:to>
    <cdr:sp macro="" textlink="">
      <cdr:nvSpPr>
        <cdr:cNvPr id="9" name="TextBox 1">
          <a:extLst xmlns:a="http://schemas.openxmlformats.org/drawingml/2006/main">
            <a:ext uri="{FF2B5EF4-FFF2-40B4-BE49-F238E27FC236}">
              <a16:creationId xmlns:a16="http://schemas.microsoft.com/office/drawing/2014/main" id="{9159375C-2BF9-0FB1-C656-222691009C33}"/>
            </a:ext>
          </a:extLst>
        </cdr:cNvPr>
        <cdr:cNvSpPr txBox="1"/>
      </cdr:nvSpPr>
      <cdr:spPr>
        <a:xfrm xmlns:a="http://schemas.openxmlformats.org/drawingml/2006/main">
          <a:off x="1129054" y="3905603"/>
          <a:ext cx="1771200" cy="32987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sk-SK" sz="1200">
              <a:solidFill>
                <a:schemeClr val="tx1"/>
              </a:solidFill>
              <a:latin typeface="+mn-lt"/>
              <a:cs typeface="Times New Roman" panose="02020603050405020304" pitchFamily="18" charset="0"/>
            </a:rPr>
            <a:t>Štrukturálne primárne</a:t>
          </a:r>
          <a:r>
            <a:rPr lang="sk-SK" sz="1200" baseline="0">
              <a:solidFill>
                <a:schemeClr val="tx1"/>
              </a:solidFill>
              <a:latin typeface="+mn-lt"/>
              <a:cs typeface="Times New Roman" panose="02020603050405020304" pitchFamily="18" charset="0"/>
            </a:rPr>
            <a:t> saldo</a:t>
          </a:r>
          <a:endParaRPr lang="en-US" sz="1200">
            <a:solidFill>
              <a:schemeClr val="tx1"/>
            </a:solidFill>
            <a:latin typeface="+mn-lt"/>
            <a:cs typeface="Times New Roman" panose="02020603050405020304" pitchFamily="18" charset="0"/>
          </a:endParaRPr>
        </a:p>
      </cdr:txBody>
    </cdr:sp>
  </cdr:relSizeAnchor>
  <cdr:relSizeAnchor xmlns:cdr="http://schemas.openxmlformats.org/drawingml/2006/chartDrawing">
    <cdr:from>
      <cdr:x>0.16694</cdr:x>
      <cdr:y>0.55087</cdr:y>
    </cdr:from>
    <cdr:to>
      <cdr:x>0.32168</cdr:x>
      <cdr:y>0.61518</cdr:y>
    </cdr:to>
    <cdr:sp macro="" textlink="">
      <cdr:nvSpPr>
        <cdr:cNvPr id="10" name="TextBox 1">
          <a:extLst xmlns:a="http://schemas.openxmlformats.org/drawingml/2006/main">
            <a:ext uri="{FF2B5EF4-FFF2-40B4-BE49-F238E27FC236}">
              <a16:creationId xmlns:a16="http://schemas.microsoft.com/office/drawing/2014/main" id="{9159375C-2BF9-0FB1-C656-222691009C33}"/>
            </a:ext>
          </a:extLst>
        </cdr:cNvPr>
        <cdr:cNvSpPr txBox="1"/>
      </cdr:nvSpPr>
      <cdr:spPr>
        <a:xfrm xmlns:a="http://schemas.openxmlformats.org/drawingml/2006/main">
          <a:off x="1476782" y="2825704"/>
          <a:ext cx="1368871" cy="32987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sk-SK" sz="1200">
              <a:solidFill>
                <a:schemeClr val="tx1"/>
              </a:solidFill>
              <a:latin typeface="+mn-lt"/>
              <a:cs typeface="Times New Roman" panose="02020603050405020304" pitchFamily="18" charset="0"/>
            </a:rPr>
            <a:t>Úrokové</a:t>
          </a:r>
          <a:r>
            <a:rPr lang="sk-SK" sz="1200" baseline="0">
              <a:solidFill>
                <a:schemeClr val="tx1"/>
              </a:solidFill>
              <a:latin typeface="+mn-lt"/>
              <a:cs typeface="Times New Roman" panose="02020603050405020304" pitchFamily="18" charset="0"/>
            </a:rPr>
            <a:t> náklady</a:t>
          </a:r>
          <a:endParaRPr lang="en-US" sz="1200">
            <a:solidFill>
              <a:schemeClr val="tx1"/>
            </a:solidFill>
            <a:latin typeface="+mn-lt"/>
            <a:cs typeface="Times New Roman" panose="02020603050405020304" pitchFamily="18" charset="0"/>
          </a:endParaRPr>
        </a:p>
      </cdr:txBody>
    </cdr:sp>
  </cdr:relSizeAnchor>
  <cdr:relSizeAnchor xmlns:cdr="http://schemas.openxmlformats.org/drawingml/2006/chartDrawing">
    <cdr:from>
      <cdr:x>0.32976</cdr:x>
      <cdr:y>0.44901</cdr:y>
    </cdr:from>
    <cdr:to>
      <cdr:x>0.51611</cdr:x>
      <cdr:y>0.51333</cdr:y>
    </cdr:to>
    <cdr:sp macro="" textlink="">
      <cdr:nvSpPr>
        <cdr:cNvPr id="11" name="TextBox 1">
          <a:extLst xmlns:a="http://schemas.openxmlformats.org/drawingml/2006/main">
            <a:ext uri="{FF2B5EF4-FFF2-40B4-BE49-F238E27FC236}">
              <a16:creationId xmlns:a16="http://schemas.microsoft.com/office/drawing/2014/main" id="{9159375C-2BF9-0FB1-C656-222691009C33}"/>
            </a:ext>
          </a:extLst>
        </cdr:cNvPr>
        <cdr:cNvSpPr txBox="1"/>
      </cdr:nvSpPr>
      <cdr:spPr>
        <a:xfrm xmlns:a="http://schemas.openxmlformats.org/drawingml/2006/main">
          <a:off x="2917171" y="2303184"/>
          <a:ext cx="1648502" cy="32992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sk-SK" sz="1200">
              <a:solidFill>
                <a:schemeClr val="tx1"/>
              </a:solidFill>
              <a:latin typeface="+mn-lt"/>
              <a:cs typeface="Times New Roman" panose="02020603050405020304" pitchFamily="18" charset="0"/>
            </a:rPr>
            <a:t>Potenciálny ekon. rast</a:t>
          </a:r>
          <a:endParaRPr lang="en-US" sz="1200">
            <a:solidFill>
              <a:schemeClr val="tx1"/>
            </a:solidFill>
            <a:latin typeface="+mn-lt"/>
            <a:cs typeface="Times New Roman" panose="02020603050405020304" pitchFamily="18" charset="0"/>
          </a:endParaRPr>
        </a:p>
      </cdr:txBody>
    </cdr:sp>
  </cdr:relSizeAnchor>
  <cdr:relSizeAnchor xmlns:cdr="http://schemas.openxmlformats.org/drawingml/2006/chartDrawing">
    <cdr:from>
      <cdr:x>0.34453</cdr:x>
      <cdr:y>0.35032</cdr:y>
    </cdr:from>
    <cdr:to>
      <cdr:x>0.55264</cdr:x>
      <cdr:y>0.41463</cdr:y>
    </cdr:to>
    <cdr:sp macro="" textlink="">
      <cdr:nvSpPr>
        <cdr:cNvPr id="12" name="TextBox 1">
          <a:extLst xmlns:a="http://schemas.openxmlformats.org/drawingml/2006/main">
            <a:ext uri="{FF2B5EF4-FFF2-40B4-BE49-F238E27FC236}">
              <a16:creationId xmlns:a16="http://schemas.microsoft.com/office/drawing/2014/main" id="{9159375C-2BF9-0FB1-C656-222691009C33}"/>
            </a:ext>
          </a:extLst>
        </cdr:cNvPr>
        <cdr:cNvSpPr txBox="1"/>
      </cdr:nvSpPr>
      <cdr:spPr>
        <a:xfrm xmlns:a="http://schemas.openxmlformats.org/drawingml/2006/main">
          <a:off x="3039090" y="1779515"/>
          <a:ext cx="1835711" cy="3266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sk-SK" sz="1200">
              <a:solidFill>
                <a:schemeClr val="tx1"/>
              </a:solidFill>
              <a:latin typeface="+mn-lt"/>
              <a:cs typeface="Times New Roman" panose="02020603050405020304" pitchFamily="18" charset="0"/>
            </a:rPr>
            <a:t>Vplyv hospodárskeho cyklu </a:t>
          </a:r>
          <a:endParaRPr lang="en-US" sz="1200">
            <a:solidFill>
              <a:schemeClr val="tx1"/>
            </a:solidFill>
            <a:latin typeface="+mn-lt"/>
            <a:cs typeface="Times New Roman" panose="02020603050405020304" pitchFamily="18" charset="0"/>
          </a:endParaRPr>
        </a:p>
      </cdr:txBody>
    </cdr:sp>
  </cdr:relSizeAnchor>
  <cdr:relSizeAnchor xmlns:cdr="http://schemas.openxmlformats.org/drawingml/2006/chartDrawing">
    <cdr:from>
      <cdr:x>0.14553</cdr:x>
      <cdr:y>0.14173</cdr:y>
    </cdr:from>
    <cdr:to>
      <cdr:x>0.32041</cdr:x>
      <cdr:y>0.20605</cdr:y>
    </cdr:to>
    <cdr:sp macro="" textlink="">
      <cdr:nvSpPr>
        <cdr:cNvPr id="13" name="TextBox 1">
          <a:extLst xmlns:a="http://schemas.openxmlformats.org/drawingml/2006/main">
            <a:ext uri="{FF2B5EF4-FFF2-40B4-BE49-F238E27FC236}">
              <a16:creationId xmlns:a16="http://schemas.microsoft.com/office/drawing/2014/main" id="{9159375C-2BF9-0FB1-C656-222691009C33}"/>
            </a:ext>
          </a:extLst>
        </cdr:cNvPr>
        <cdr:cNvSpPr txBox="1"/>
      </cdr:nvSpPr>
      <cdr:spPr>
        <a:xfrm xmlns:a="http://schemas.openxmlformats.org/drawingml/2006/main">
          <a:off x="1283728" y="719968"/>
          <a:ext cx="1542593" cy="3267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sk-SK" sz="1200" b="0">
              <a:solidFill>
                <a:schemeClr val="tx1"/>
              </a:solidFill>
              <a:latin typeface="+mn-lt"/>
              <a:cs typeface="Times New Roman" panose="02020603050405020304" pitchFamily="18" charset="0"/>
            </a:rPr>
            <a:t>Likvidné finančné aktíva</a:t>
          </a:r>
          <a:endParaRPr lang="en-US" sz="1200" b="0">
            <a:solidFill>
              <a:schemeClr val="tx1"/>
            </a:solidFill>
            <a:latin typeface="+mn-lt"/>
            <a:cs typeface="Times New Roman" panose="02020603050405020304" pitchFamily="18" charset="0"/>
          </a:endParaRPr>
        </a:p>
      </cdr:txBody>
    </cdr:sp>
  </cdr:relSizeAnchor>
  <cdr:relSizeAnchor xmlns:cdr="http://schemas.openxmlformats.org/drawingml/2006/chartDrawing">
    <cdr:from>
      <cdr:x>0.10258</cdr:x>
      <cdr:y>0.04329</cdr:y>
    </cdr:from>
    <cdr:to>
      <cdr:x>0.32374</cdr:x>
      <cdr:y>0.1076</cdr:y>
    </cdr:to>
    <cdr:sp macro="" textlink="">
      <cdr:nvSpPr>
        <cdr:cNvPr id="14" name="TextBox 1">
          <a:extLst xmlns:a="http://schemas.openxmlformats.org/drawingml/2006/main">
            <a:ext uri="{FF2B5EF4-FFF2-40B4-BE49-F238E27FC236}">
              <a16:creationId xmlns:a16="http://schemas.microsoft.com/office/drawing/2014/main" id="{9159375C-2BF9-0FB1-C656-222691009C33}"/>
            </a:ext>
          </a:extLst>
        </cdr:cNvPr>
        <cdr:cNvSpPr txBox="1"/>
      </cdr:nvSpPr>
      <cdr:spPr>
        <a:xfrm xmlns:a="http://schemas.openxmlformats.org/drawingml/2006/main">
          <a:off x="907455" y="222045"/>
          <a:ext cx="1956441" cy="32987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sk-SK" sz="1200">
              <a:solidFill>
                <a:schemeClr val="tx1"/>
              </a:solidFill>
              <a:latin typeface="+mn-lt"/>
              <a:cs typeface="Times New Roman" panose="02020603050405020304" pitchFamily="18" charset="0"/>
            </a:rPr>
            <a:t>Zosúladenie deficitu a dlhu </a:t>
          </a:r>
          <a:endParaRPr lang="en-US" sz="1200">
            <a:solidFill>
              <a:schemeClr val="tx1"/>
            </a:solidFill>
            <a:latin typeface="+mn-lt"/>
            <a:cs typeface="Times New Roman" panose="02020603050405020304" pitchFamily="18" charset="0"/>
          </a:endParaRPr>
        </a:p>
      </cdr:txBody>
    </cdr:sp>
  </cdr:relSizeAnchor>
  <cdr:relSizeAnchor xmlns:cdr="http://schemas.openxmlformats.org/drawingml/2006/chartDrawing">
    <cdr:from>
      <cdr:x>0.0517</cdr:x>
      <cdr:y>0.84331</cdr:y>
    </cdr:from>
    <cdr:to>
      <cdr:x>0.94847</cdr:x>
      <cdr:y>0.84331</cdr:y>
    </cdr:to>
    <cdr:cxnSp macro="">
      <cdr:nvCxnSpPr>
        <cdr:cNvPr id="20" name="Straight Connector 19">
          <a:extLst xmlns:a="http://schemas.openxmlformats.org/drawingml/2006/main">
            <a:ext uri="{FF2B5EF4-FFF2-40B4-BE49-F238E27FC236}">
              <a16:creationId xmlns:a16="http://schemas.microsoft.com/office/drawing/2014/main" id="{A3F9B864-995B-0D79-BAF2-16127BCB18A5}"/>
            </a:ext>
          </a:extLst>
        </cdr:cNvPr>
        <cdr:cNvCxnSpPr>
          <a:cxnSpLocks xmlns:a="http://schemas.openxmlformats.org/drawingml/2006/main"/>
        </cdr:cNvCxnSpPr>
      </cdr:nvCxnSpPr>
      <cdr:spPr>
        <a:xfrm xmlns:a="http://schemas.openxmlformats.org/drawingml/2006/main" flipH="1">
          <a:off x="454104" y="4470331"/>
          <a:ext cx="7876795" cy="0"/>
        </a:xfrm>
        <a:prstGeom xmlns:a="http://schemas.openxmlformats.org/drawingml/2006/main" prst="line">
          <a:avLst/>
        </a:prstGeom>
        <a:ln xmlns:a="http://schemas.openxmlformats.org/drawingml/2006/main" w="25400">
          <a:solidFill>
            <a:srgbClr val="13B5EA"/>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0.3437</cdr:x>
      <cdr:y>0.02306</cdr:y>
    </cdr:from>
    <cdr:to>
      <cdr:x>0.34395</cdr:x>
      <cdr:y>0.94425</cdr:y>
    </cdr:to>
    <cdr:cxnSp macro="">
      <cdr:nvCxnSpPr>
        <cdr:cNvPr id="26" name="Straight Connector 25">
          <a:extLst xmlns:a="http://schemas.openxmlformats.org/drawingml/2006/main">
            <a:ext uri="{FF2B5EF4-FFF2-40B4-BE49-F238E27FC236}">
              <a16:creationId xmlns:a16="http://schemas.microsoft.com/office/drawing/2014/main" id="{47808BC7-C069-250D-58E0-F17927A1F296}"/>
            </a:ext>
          </a:extLst>
        </cdr:cNvPr>
        <cdr:cNvCxnSpPr>
          <a:cxnSpLocks xmlns:a="http://schemas.openxmlformats.org/drawingml/2006/main"/>
        </cdr:cNvCxnSpPr>
      </cdr:nvCxnSpPr>
      <cdr:spPr>
        <a:xfrm xmlns:a="http://schemas.openxmlformats.org/drawingml/2006/main">
          <a:off x="3044860" y="118110"/>
          <a:ext cx="2214" cy="4718209"/>
        </a:xfrm>
        <a:prstGeom xmlns:a="http://schemas.openxmlformats.org/drawingml/2006/main" prst="line">
          <a:avLst/>
        </a:prstGeom>
        <a:ln xmlns:a="http://schemas.openxmlformats.org/drawingml/2006/main" w="12700">
          <a:solidFill>
            <a:srgbClr val="58595B"/>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0.04557</cdr:x>
      <cdr:y>0.8651</cdr:y>
    </cdr:from>
    <cdr:to>
      <cdr:x>0.4007</cdr:x>
      <cdr:y>0.92343</cdr:y>
    </cdr:to>
    <cdr:sp macro="" textlink="">
      <cdr:nvSpPr>
        <cdr:cNvPr id="31" name="TextBox 1">
          <a:extLst xmlns:a="http://schemas.openxmlformats.org/drawingml/2006/main">
            <a:ext uri="{FF2B5EF4-FFF2-40B4-BE49-F238E27FC236}">
              <a16:creationId xmlns:a16="http://schemas.microsoft.com/office/drawing/2014/main" id="{DAEB9CBA-3ACA-4073-8796-E7E2EB9FB049}"/>
            </a:ext>
          </a:extLst>
        </cdr:cNvPr>
        <cdr:cNvSpPr txBox="1"/>
      </cdr:nvSpPr>
      <cdr:spPr>
        <a:xfrm xmlns:a="http://schemas.openxmlformats.org/drawingml/2006/main">
          <a:off x="403117" y="4437542"/>
          <a:ext cx="3141576" cy="29920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sk-SK" sz="1200" b="1">
              <a:solidFill>
                <a:srgbClr val="13B5EA"/>
              </a:solidFill>
              <a:latin typeface="+mn-lt"/>
              <a:cs typeface="Times New Roman" panose="02020603050405020304" pitchFamily="18" charset="0"/>
            </a:rPr>
            <a:t>Kumul</a:t>
          </a:r>
          <a:r>
            <a:rPr lang="en-US" sz="1200" b="1">
              <a:solidFill>
                <a:srgbClr val="13B5EA"/>
              </a:solidFill>
              <a:latin typeface="+mn-lt"/>
              <a:cs typeface="Times New Roman" panose="02020603050405020304" pitchFamily="18" charset="0"/>
            </a:rPr>
            <a:t>.</a:t>
          </a:r>
          <a:r>
            <a:rPr lang="sk-SK" sz="1200" b="1">
              <a:solidFill>
                <a:srgbClr val="13B5EA"/>
              </a:solidFill>
              <a:latin typeface="+mn-lt"/>
              <a:cs typeface="Times New Roman" panose="02020603050405020304" pitchFamily="18" charset="0"/>
            </a:rPr>
            <a:t> zmena dlhu v rokoch </a:t>
          </a:r>
          <a:r>
            <a:rPr lang="en-US" sz="1200" b="1">
              <a:solidFill>
                <a:srgbClr val="13B5EA"/>
              </a:solidFill>
              <a:latin typeface="+mn-lt"/>
              <a:cs typeface="Times New Roman" panose="02020603050405020304" pitchFamily="18" charset="0"/>
            </a:rPr>
            <a:t>202</a:t>
          </a:r>
          <a:r>
            <a:rPr lang="sk-SK" sz="1200" b="1">
              <a:solidFill>
                <a:srgbClr val="13B5EA"/>
              </a:solidFill>
              <a:latin typeface="+mn-lt"/>
              <a:cs typeface="Times New Roman" panose="02020603050405020304" pitchFamily="18" charset="0"/>
            </a:rPr>
            <a:t>6</a:t>
          </a:r>
          <a:r>
            <a:rPr lang="en-US" sz="1200" b="1">
              <a:solidFill>
                <a:srgbClr val="13B5EA"/>
              </a:solidFill>
              <a:latin typeface="+mn-lt"/>
              <a:cs typeface="Times New Roman" panose="02020603050405020304" pitchFamily="18" charset="0"/>
            </a:rPr>
            <a:t>-20</a:t>
          </a:r>
          <a:r>
            <a:rPr lang="sk-SK" sz="1200" b="1">
              <a:solidFill>
                <a:srgbClr val="13B5EA"/>
              </a:solidFill>
              <a:latin typeface="+mn-lt"/>
              <a:cs typeface="Times New Roman" panose="02020603050405020304" pitchFamily="18" charset="0"/>
            </a:rPr>
            <a:t>30</a:t>
          </a:r>
          <a:endParaRPr lang="en-US" sz="1200" b="1">
            <a:solidFill>
              <a:srgbClr val="13B5EA"/>
            </a:solidFill>
            <a:latin typeface="+mn-lt"/>
            <a:cs typeface="Times New Roman" panose="02020603050405020304" pitchFamily="18" charset="0"/>
          </a:endParaRPr>
        </a:p>
      </cdr:txBody>
    </cdr:sp>
  </cdr:relSizeAnchor>
  <cdr:relSizeAnchor xmlns:cdr="http://schemas.openxmlformats.org/drawingml/2006/chartDrawing">
    <cdr:from>
      <cdr:x>0</cdr:x>
      <cdr:y>0.53596</cdr:y>
    </cdr:from>
    <cdr:to>
      <cdr:x>0.02598</cdr:x>
      <cdr:y>0.85205</cdr:y>
    </cdr:to>
    <cdr:sp macro="" textlink="">
      <cdr:nvSpPr>
        <cdr:cNvPr id="34" name="TextBox 2">
          <a:extLst xmlns:a="http://schemas.openxmlformats.org/drawingml/2006/main">
            <a:ext uri="{FF2B5EF4-FFF2-40B4-BE49-F238E27FC236}">
              <a16:creationId xmlns:a16="http://schemas.microsoft.com/office/drawing/2014/main" id="{2D5C44A6-61A3-4036-B944-532301293AC4}"/>
            </a:ext>
          </a:extLst>
        </cdr:cNvPr>
        <cdr:cNvSpPr txBox="1"/>
      </cdr:nvSpPr>
      <cdr:spPr>
        <a:xfrm xmlns:a="http://schemas.openxmlformats.org/drawingml/2006/main" rot="16200000">
          <a:off x="-688640" y="3413769"/>
          <a:ext cx="1607181" cy="22990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solidFill>
                <a:schemeClr val="tx1"/>
              </a:solidFill>
              <a:latin typeface="+mn-lt"/>
            </a:rPr>
            <a:t>v p</a:t>
          </a:r>
          <a:r>
            <a:rPr lang="sk-SK" sz="1200">
              <a:solidFill>
                <a:schemeClr val="tx1"/>
              </a:solidFill>
              <a:latin typeface="+mn-lt"/>
            </a:rPr>
            <a:t>erc</a:t>
          </a:r>
          <a:r>
            <a:rPr lang="en-US" sz="1200">
              <a:solidFill>
                <a:schemeClr val="tx1"/>
              </a:solidFill>
              <a:latin typeface="+mn-lt"/>
            </a:rPr>
            <a:t>.</a:t>
          </a:r>
          <a:r>
            <a:rPr lang="sk-SK" sz="1200">
              <a:solidFill>
                <a:schemeClr val="tx1"/>
              </a:solidFill>
              <a:latin typeface="+mn-lt"/>
            </a:rPr>
            <a:t> </a:t>
          </a:r>
          <a:r>
            <a:rPr lang="en-US" sz="1200">
              <a:solidFill>
                <a:schemeClr val="tx1"/>
              </a:solidFill>
              <a:latin typeface="+mn-lt"/>
            </a:rPr>
            <a:t>b.</a:t>
          </a:r>
          <a:r>
            <a:rPr lang="en-US" sz="1200" baseline="0">
              <a:solidFill>
                <a:schemeClr val="tx1"/>
              </a:solidFill>
              <a:latin typeface="+mn-lt"/>
            </a:rPr>
            <a:t> HDP</a:t>
          </a:r>
          <a:endParaRPr lang="en-US" sz="1200">
            <a:solidFill>
              <a:schemeClr val="tx1"/>
            </a:solidFill>
            <a:latin typeface="+mn-lt"/>
          </a:endParaRPr>
        </a:p>
      </cdr:txBody>
    </cdr:sp>
  </cdr:relSizeAnchor>
  <cdr:relSizeAnchor xmlns:cdr="http://schemas.openxmlformats.org/drawingml/2006/chartDrawing">
    <cdr:from>
      <cdr:x>0.71876</cdr:x>
      <cdr:y>0.24449</cdr:y>
    </cdr:from>
    <cdr:to>
      <cdr:x>0.75064</cdr:x>
      <cdr:y>0.61726</cdr:y>
    </cdr:to>
    <cdr:sp macro="" textlink="">
      <cdr:nvSpPr>
        <cdr:cNvPr id="2" name="Right Brace 1">
          <a:extLst xmlns:a="http://schemas.openxmlformats.org/drawingml/2006/main">
            <a:ext uri="{FF2B5EF4-FFF2-40B4-BE49-F238E27FC236}">
              <a16:creationId xmlns:a16="http://schemas.microsoft.com/office/drawing/2014/main" id="{2397C353-22FB-F634-627A-A2BC7AB7E458}"/>
            </a:ext>
          </a:extLst>
        </cdr:cNvPr>
        <cdr:cNvSpPr/>
      </cdr:nvSpPr>
      <cdr:spPr>
        <a:xfrm xmlns:a="http://schemas.openxmlformats.org/drawingml/2006/main">
          <a:off x="6340129" y="1241956"/>
          <a:ext cx="281209" cy="1893552"/>
        </a:xfrm>
        <a:prstGeom xmlns:a="http://schemas.openxmlformats.org/drawingml/2006/main" prst="rightBrace">
          <a:avLst/>
        </a:prstGeom>
        <a:ln xmlns:a="http://schemas.openxmlformats.org/drawingml/2006/main" w="254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0.7547</cdr:x>
      <cdr:y>0.37561</cdr:y>
    </cdr:from>
    <cdr:to>
      <cdr:x>0.9284</cdr:x>
      <cdr:y>0.50854</cdr:y>
    </cdr:to>
    <cdr:sp macro="" textlink="">
      <cdr:nvSpPr>
        <cdr:cNvPr id="3" name="TextBox 1">
          <a:extLst xmlns:a="http://schemas.openxmlformats.org/drawingml/2006/main">
            <a:ext uri="{FF2B5EF4-FFF2-40B4-BE49-F238E27FC236}">
              <a16:creationId xmlns:a16="http://schemas.microsoft.com/office/drawing/2014/main" id="{3DD535F2-15CA-054A-B677-7E0AACE3BEBA}"/>
            </a:ext>
          </a:extLst>
        </cdr:cNvPr>
        <cdr:cNvSpPr txBox="1"/>
      </cdr:nvSpPr>
      <cdr:spPr>
        <a:xfrm xmlns:a="http://schemas.openxmlformats.org/drawingml/2006/main">
          <a:off x="6657145" y="1907979"/>
          <a:ext cx="1532185" cy="67524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sk-SK" sz="1200" b="1"/>
            <a:t>Vplyv diferenciálu</a:t>
          </a:r>
          <a:r>
            <a:rPr lang="sk-SK" sz="1200" b="1" baseline="0"/>
            <a:t> ekonomického rastu a úrokov = </a:t>
          </a:r>
          <a:r>
            <a:rPr lang="en-US" sz="1200" b="1" baseline="0"/>
            <a:t>-</a:t>
          </a:r>
          <a:r>
            <a:rPr lang="sk-SK" sz="1200" b="1" baseline="0"/>
            <a:t>3,9 p.b.</a:t>
          </a:r>
          <a:endParaRPr lang="en-US" sz="1200" b="1"/>
        </a:p>
      </cdr:txBody>
    </cdr:sp>
  </cdr:relSizeAnchor>
</c:userShapes>
</file>

<file path=xl/drawings/drawing29.xml><?xml version="1.0" encoding="utf-8"?>
<xdr:wsDr xmlns:xdr="http://schemas.openxmlformats.org/drawingml/2006/spreadsheetDrawing" xmlns:a="http://schemas.openxmlformats.org/drawingml/2006/main">
  <xdr:twoCellAnchor>
    <xdr:from>
      <xdr:col>7</xdr:col>
      <xdr:colOff>412750</xdr:colOff>
      <xdr:row>1</xdr:row>
      <xdr:rowOff>19050</xdr:rowOff>
    </xdr:from>
    <xdr:to>
      <xdr:col>8</xdr:col>
      <xdr:colOff>292100</xdr:colOff>
      <xdr:row>2</xdr:row>
      <xdr:rowOff>19050</xdr:rowOff>
    </xdr:to>
    <xdr:sp macro="" textlink="">
      <xdr:nvSpPr>
        <xdr:cNvPr id="9" name="Šípka doľava 1">
          <a:hlinkClick xmlns:r="http://schemas.openxmlformats.org/officeDocument/2006/relationships" r:id="rId1"/>
          <a:extLst>
            <a:ext uri="{FF2B5EF4-FFF2-40B4-BE49-F238E27FC236}">
              <a16:creationId xmlns:a16="http://schemas.microsoft.com/office/drawing/2014/main" id="{80B1EA96-B853-49F9-8520-4EC791CCC9DA}"/>
            </a:ext>
          </a:extLst>
        </xdr:cNvPr>
        <xdr:cNvSpPr/>
      </xdr:nvSpPr>
      <xdr:spPr>
        <a:xfrm>
          <a:off x="13468350" y="203200"/>
          <a:ext cx="514350" cy="16510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twoCellAnchor>
    <xdr:from>
      <xdr:col>0</xdr:col>
      <xdr:colOff>1131521</xdr:colOff>
      <xdr:row>15</xdr:row>
      <xdr:rowOff>158018</xdr:rowOff>
    </xdr:from>
    <xdr:to>
      <xdr:col>8</xdr:col>
      <xdr:colOff>469808</xdr:colOff>
      <xdr:row>32</xdr:row>
      <xdr:rowOff>37180</xdr:rowOff>
    </xdr:to>
    <xdr:grpSp>
      <xdr:nvGrpSpPr>
        <xdr:cNvPr id="3" name="Group 2">
          <a:extLst>
            <a:ext uri="{FF2B5EF4-FFF2-40B4-BE49-F238E27FC236}">
              <a16:creationId xmlns:a16="http://schemas.microsoft.com/office/drawing/2014/main" id="{57CA9F65-77EA-48D7-88A0-AEF742906980}"/>
            </a:ext>
          </a:extLst>
        </xdr:cNvPr>
        <xdr:cNvGrpSpPr/>
      </xdr:nvGrpSpPr>
      <xdr:grpSpPr>
        <a:xfrm>
          <a:off x="1131521" y="2794538"/>
          <a:ext cx="5670507" cy="2980502"/>
          <a:chOff x="13182882" y="8488765"/>
          <a:chExt cx="5787910" cy="2946989"/>
        </a:xfrm>
      </xdr:grpSpPr>
      <xdr:grpSp>
        <xdr:nvGrpSpPr>
          <xdr:cNvPr id="4" name="Group 3">
            <a:extLst>
              <a:ext uri="{FF2B5EF4-FFF2-40B4-BE49-F238E27FC236}">
                <a16:creationId xmlns:a16="http://schemas.microsoft.com/office/drawing/2014/main" id="{D56A7843-BB42-4F97-8230-5CEA31F94DBA}"/>
              </a:ext>
            </a:extLst>
          </xdr:cNvPr>
          <xdr:cNvGrpSpPr/>
        </xdr:nvGrpSpPr>
        <xdr:grpSpPr>
          <a:xfrm>
            <a:off x="13185671" y="8488765"/>
            <a:ext cx="5785121" cy="2946989"/>
            <a:chOff x="13185671" y="8488765"/>
            <a:chExt cx="5785121" cy="2946989"/>
          </a:xfrm>
        </xdr:grpSpPr>
        <xdr:sp macro="" textlink="">
          <xdr:nvSpPr>
            <xdr:cNvPr id="6" name="Rectangle 5">
              <a:extLst>
                <a:ext uri="{FF2B5EF4-FFF2-40B4-BE49-F238E27FC236}">
                  <a16:creationId xmlns:a16="http://schemas.microsoft.com/office/drawing/2014/main" id="{CC99327B-0C44-060C-DDA6-95A47D1D9196}"/>
                </a:ext>
              </a:extLst>
            </xdr:cNvPr>
            <xdr:cNvSpPr>
              <a:spLocks/>
            </xdr:cNvSpPr>
          </xdr:nvSpPr>
          <xdr:spPr>
            <a:xfrm>
              <a:off x="13185671" y="8488765"/>
              <a:ext cx="5785121" cy="29469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aphicFrame macro="">
          <xdr:nvGraphicFramePr>
            <xdr:cNvPr id="10" name="Chart 9">
              <a:extLst>
                <a:ext uri="{FF2B5EF4-FFF2-40B4-BE49-F238E27FC236}">
                  <a16:creationId xmlns:a16="http://schemas.microsoft.com/office/drawing/2014/main" id="{4FA4DB2B-E989-FB96-9584-B983A40C8C5A}"/>
                </a:ext>
              </a:extLst>
            </xdr:cNvPr>
            <xdr:cNvGraphicFramePr>
              <a:graphicFrameLocks noChangeAspect="1"/>
            </xdr:cNvGraphicFramePr>
          </xdr:nvGraphicFramePr>
          <xdr:xfrm>
            <a:off x="13330814" y="8647166"/>
            <a:ext cx="5533121" cy="2726797"/>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5" name="TextBox 16">
            <a:extLst>
              <a:ext uri="{FF2B5EF4-FFF2-40B4-BE49-F238E27FC236}">
                <a16:creationId xmlns:a16="http://schemas.microsoft.com/office/drawing/2014/main" id="{B220B014-60FD-7193-AAD9-5E51283C6E36}"/>
              </a:ext>
            </a:extLst>
          </xdr:cNvPr>
          <xdr:cNvSpPr txBox="1"/>
        </xdr:nvSpPr>
        <xdr:spPr>
          <a:xfrm rot="16200000">
            <a:off x="12887610" y="10566224"/>
            <a:ext cx="792363" cy="201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US" sz="800">
                <a:solidFill>
                  <a:srgbClr val="58595B"/>
                </a:solidFill>
                <a:latin typeface="+mn-lt"/>
              </a:rPr>
              <a:t>v p</a:t>
            </a:r>
            <a:r>
              <a:rPr lang="sk-SK" sz="800">
                <a:solidFill>
                  <a:srgbClr val="58595B"/>
                </a:solidFill>
                <a:latin typeface="+mn-lt"/>
              </a:rPr>
              <a:t>erc</a:t>
            </a:r>
            <a:r>
              <a:rPr lang="en-US" sz="800">
                <a:solidFill>
                  <a:srgbClr val="58595B"/>
                </a:solidFill>
                <a:latin typeface="+mn-lt"/>
              </a:rPr>
              <a:t>.</a:t>
            </a:r>
            <a:r>
              <a:rPr lang="sk-SK" sz="800">
                <a:solidFill>
                  <a:srgbClr val="58595B"/>
                </a:solidFill>
                <a:latin typeface="+mn-lt"/>
              </a:rPr>
              <a:t> </a:t>
            </a:r>
            <a:r>
              <a:rPr lang="en-US" sz="800">
                <a:solidFill>
                  <a:srgbClr val="58595B"/>
                </a:solidFill>
                <a:latin typeface="+mn-lt"/>
              </a:rPr>
              <a:t>b.</a:t>
            </a:r>
            <a:r>
              <a:rPr lang="en-US" sz="800" baseline="0">
                <a:solidFill>
                  <a:srgbClr val="58595B"/>
                </a:solidFill>
                <a:latin typeface="+mn-lt"/>
              </a:rPr>
              <a:t> HDP</a:t>
            </a:r>
            <a:endParaRPr lang="en-US" sz="800">
              <a:solidFill>
                <a:srgbClr val="58595B"/>
              </a:solidFill>
              <a:latin typeface="+mn-l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53340</xdr:colOff>
      <xdr:row>0</xdr:row>
      <xdr:rowOff>121920</xdr:rowOff>
    </xdr:from>
    <xdr:to>
      <xdr:col>4</xdr:col>
      <xdr:colOff>567690</xdr:colOff>
      <xdr:row>1</xdr:row>
      <xdr:rowOff>179070</xdr:rowOff>
    </xdr:to>
    <xdr:sp macro="" textlink="">
      <xdr:nvSpPr>
        <xdr:cNvPr id="2" name="Šípka doľava 1">
          <a:hlinkClick xmlns:r="http://schemas.openxmlformats.org/officeDocument/2006/relationships" r:id="rId1"/>
          <a:extLst>
            <a:ext uri="{FF2B5EF4-FFF2-40B4-BE49-F238E27FC236}">
              <a16:creationId xmlns:a16="http://schemas.microsoft.com/office/drawing/2014/main" id="{18008C3A-BDE3-40FB-9DCD-D16F3E19AC8A}"/>
            </a:ext>
          </a:extLst>
        </xdr:cNvPr>
        <xdr:cNvSpPr/>
      </xdr:nvSpPr>
      <xdr:spPr>
        <a:xfrm>
          <a:off x="4899660" y="121920"/>
          <a:ext cx="514350" cy="24003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12</xdr:col>
      <xdr:colOff>0</xdr:colOff>
      <xdr:row>1</xdr:row>
      <xdr:rowOff>0</xdr:rowOff>
    </xdr:from>
    <xdr:to>
      <xdr:col>12</xdr:col>
      <xdr:colOff>514350</xdr:colOff>
      <xdr:row>2</xdr:row>
      <xdr:rowOff>57150</xdr:rowOff>
    </xdr:to>
    <xdr:sp macro="" textlink="">
      <xdr:nvSpPr>
        <xdr:cNvPr id="9" name="Šípka doľava 1">
          <a:hlinkClick xmlns:r="http://schemas.openxmlformats.org/officeDocument/2006/relationships" r:id="rId1"/>
          <a:extLst>
            <a:ext uri="{FF2B5EF4-FFF2-40B4-BE49-F238E27FC236}">
              <a16:creationId xmlns:a16="http://schemas.microsoft.com/office/drawing/2014/main" id="{C92B516F-7ACE-429B-9613-B4DEF8BC71A5}"/>
            </a:ext>
          </a:extLst>
        </xdr:cNvPr>
        <xdr:cNvSpPr/>
      </xdr:nvSpPr>
      <xdr:spPr>
        <a:xfrm>
          <a:off x="7566660" y="182880"/>
          <a:ext cx="514350" cy="23241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twoCellAnchor editAs="oneCell">
    <xdr:from>
      <xdr:col>0</xdr:col>
      <xdr:colOff>0</xdr:colOff>
      <xdr:row>1</xdr:row>
      <xdr:rowOff>66675</xdr:rowOff>
    </xdr:from>
    <xdr:to>
      <xdr:col>7</xdr:col>
      <xdr:colOff>525780</xdr:colOff>
      <xdr:row>15</xdr:row>
      <xdr:rowOff>127635</xdr:rowOff>
    </xdr:to>
    <xdr:pic>
      <xdr:nvPicPr>
        <xdr:cNvPr id="4" name="Picture 3">
          <a:extLst>
            <a:ext uri="{FF2B5EF4-FFF2-40B4-BE49-F238E27FC236}">
              <a16:creationId xmlns:a16="http://schemas.microsoft.com/office/drawing/2014/main" id="{07A8D09A-5309-23EA-85D7-F4EE3D2E7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57175"/>
          <a:ext cx="6974205" cy="2327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542925</xdr:colOff>
      <xdr:row>8</xdr:row>
      <xdr:rowOff>142874</xdr:rowOff>
    </xdr:from>
    <xdr:to>
      <xdr:col>2</xdr:col>
      <xdr:colOff>249105</xdr:colOff>
      <xdr:row>23</xdr:row>
      <xdr:rowOff>33974</xdr:rowOff>
    </xdr:to>
    <xdr:graphicFrame macro="">
      <xdr:nvGraphicFramePr>
        <xdr:cNvPr id="16" name="Chart 1">
          <a:extLst>
            <a:ext uri="{FF2B5EF4-FFF2-40B4-BE49-F238E27FC236}">
              <a16:creationId xmlns:a16="http://schemas.microsoft.com/office/drawing/2014/main" id="{B9D9BBEF-3E61-4229-AFC4-7D089F886B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xdr:row>
      <xdr:rowOff>0</xdr:rowOff>
    </xdr:from>
    <xdr:to>
      <xdr:col>15</xdr:col>
      <xdr:colOff>514350</xdr:colOff>
      <xdr:row>2</xdr:row>
      <xdr:rowOff>66675</xdr:rowOff>
    </xdr:to>
    <xdr:sp macro="" textlink="">
      <xdr:nvSpPr>
        <xdr:cNvPr id="3" name="Šípka doľava 1">
          <a:hlinkClick xmlns:r="http://schemas.openxmlformats.org/officeDocument/2006/relationships" r:id="rId2"/>
          <a:extLst>
            <a:ext uri="{FF2B5EF4-FFF2-40B4-BE49-F238E27FC236}">
              <a16:creationId xmlns:a16="http://schemas.microsoft.com/office/drawing/2014/main" id="{339C2CCC-23D0-4B0A-AA31-D2DC31E8F6B2}"/>
            </a:ext>
          </a:extLst>
        </xdr:cNvPr>
        <xdr:cNvSpPr/>
      </xdr:nvSpPr>
      <xdr:spPr>
        <a:xfrm>
          <a:off x="8058150" y="180975"/>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560069</xdr:colOff>
      <xdr:row>7</xdr:row>
      <xdr:rowOff>108585</xdr:rowOff>
    </xdr:from>
    <xdr:to>
      <xdr:col>8</xdr:col>
      <xdr:colOff>205289</xdr:colOff>
      <xdr:row>21</xdr:row>
      <xdr:rowOff>174945</xdr:rowOff>
    </xdr:to>
    <xdr:graphicFrame macro="">
      <xdr:nvGraphicFramePr>
        <xdr:cNvPr id="5" name="Chart 4">
          <a:extLst>
            <a:ext uri="{FF2B5EF4-FFF2-40B4-BE49-F238E27FC236}">
              <a16:creationId xmlns:a16="http://schemas.microsoft.com/office/drawing/2014/main" id="{6ABC9F3E-B9C7-475F-85AE-E4D3C0A5E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xdr:row>
      <xdr:rowOff>0</xdr:rowOff>
    </xdr:from>
    <xdr:to>
      <xdr:col>10</xdr:col>
      <xdr:colOff>514350</xdr:colOff>
      <xdr:row>2</xdr:row>
      <xdr:rowOff>66675</xdr:rowOff>
    </xdr:to>
    <xdr:sp macro="" textlink="">
      <xdr:nvSpPr>
        <xdr:cNvPr id="3" name="Šípka doľava 1">
          <a:hlinkClick xmlns:r="http://schemas.openxmlformats.org/officeDocument/2006/relationships" r:id="rId2"/>
          <a:extLst>
            <a:ext uri="{FF2B5EF4-FFF2-40B4-BE49-F238E27FC236}">
              <a16:creationId xmlns:a16="http://schemas.microsoft.com/office/drawing/2014/main" id="{D6B0635B-A686-45B8-8B6A-2910111F773E}"/>
            </a:ext>
          </a:extLst>
        </xdr:cNvPr>
        <xdr:cNvSpPr/>
      </xdr:nvSpPr>
      <xdr:spPr>
        <a:xfrm>
          <a:off x="9734550" y="361950"/>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440266</xdr:colOff>
      <xdr:row>2</xdr:row>
      <xdr:rowOff>11289</xdr:rowOff>
    </xdr:from>
    <xdr:to>
      <xdr:col>10</xdr:col>
      <xdr:colOff>186267</xdr:colOff>
      <xdr:row>17</xdr:row>
      <xdr:rowOff>101600</xdr:rowOff>
    </xdr:to>
    <xdr:graphicFrame macro="">
      <xdr:nvGraphicFramePr>
        <xdr:cNvPr id="3" name="Chart 3">
          <a:extLst>
            <a:ext uri="{FF2B5EF4-FFF2-40B4-BE49-F238E27FC236}">
              <a16:creationId xmlns:a16="http://schemas.microsoft.com/office/drawing/2014/main" id="{AB24A7E4-4F9B-4201-ACD2-9A7066D41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11</xdr:col>
      <xdr:colOff>514350</xdr:colOff>
      <xdr:row>2</xdr:row>
      <xdr:rowOff>55669</xdr:rowOff>
    </xdr:to>
    <xdr:sp macro="" textlink="">
      <xdr:nvSpPr>
        <xdr:cNvPr id="5" name="Šípka doľava 1">
          <a:hlinkClick xmlns:r="http://schemas.openxmlformats.org/officeDocument/2006/relationships" r:id="rId2"/>
          <a:extLst>
            <a:ext uri="{FF2B5EF4-FFF2-40B4-BE49-F238E27FC236}">
              <a16:creationId xmlns:a16="http://schemas.microsoft.com/office/drawing/2014/main" id="{01DEBA0D-0C68-4C35-AE77-BAB5F9DF7926}"/>
            </a:ext>
          </a:extLst>
        </xdr:cNvPr>
        <xdr:cNvSpPr/>
      </xdr:nvSpPr>
      <xdr:spPr>
        <a:xfrm>
          <a:off x="14156267" y="186267"/>
          <a:ext cx="514350" cy="241935"/>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34.xml><?xml version="1.0" encoding="utf-8"?>
<c:userShapes xmlns:c="http://schemas.openxmlformats.org/drawingml/2006/chart">
  <cdr:relSizeAnchor xmlns:cdr="http://schemas.openxmlformats.org/drawingml/2006/chartDrawing">
    <cdr:from>
      <cdr:x>0.00233</cdr:x>
      <cdr:y>0</cdr:y>
    </cdr:from>
    <cdr:to>
      <cdr:x>0.14844</cdr:x>
      <cdr:y>0.08745</cdr:y>
    </cdr:to>
    <cdr:sp macro="" textlink="">
      <cdr:nvSpPr>
        <cdr:cNvPr id="2" name="BlokTextu 1">
          <a:extLst xmlns:a="http://schemas.openxmlformats.org/drawingml/2006/main">
            <a:ext uri="{FF2B5EF4-FFF2-40B4-BE49-F238E27FC236}">
              <a16:creationId xmlns:a16="http://schemas.microsoft.com/office/drawing/2014/main" id="{E9F8DAD2-EF2A-B861-B7B5-0F3038ED3647}"/>
            </a:ext>
          </a:extLst>
        </cdr:cNvPr>
        <cdr:cNvSpPr txBox="1"/>
      </cdr:nvSpPr>
      <cdr:spPr>
        <a:xfrm xmlns:a="http://schemas.openxmlformats.org/drawingml/2006/main">
          <a:off x="14605" y="0"/>
          <a:ext cx="914400" cy="24341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k-SK" sz="900" kern="1200">
              <a:solidFill>
                <a:schemeClr val="tx1">
                  <a:lumMod val="65000"/>
                  <a:lumOff val="35000"/>
                </a:schemeClr>
              </a:solidFill>
            </a:rPr>
            <a:t>v mil. eur</a:t>
          </a:r>
        </a:p>
      </cdr:txBody>
    </cdr:sp>
  </cdr:relSizeAnchor>
</c:userShapes>
</file>

<file path=xl/drawings/drawing3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514350</xdr:colOff>
      <xdr:row>2</xdr:row>
      <xdr:rowOff>59055</xdr:rowOff>
    </xdr:to>
    <xdr:sp macro="" textlink="">
      <xdr:nvSpPr>
        <xdr:cNvPr id="3" name="Šípka doľava 1">
          <a:hlinkClick xmlns:r="http://schemas.openxmlformats.org/officeDocument/2006/relationships" r:id="rId1"/>
          <a:extLst>
            <a:ext uri="{FF2B5EF4-FFF2-40B4-BE49-F238E27FC236}">
              <a16:creationId xmlns:a16="http://schemas.microsoft.com/office/drawing/2014/main" id="{43FB5957-A897-40F4-9E5D-B6F2ACCCBA35}"/>
            </a:ext>
          </a:extLst>
        </xdr:cNvPr>
        <xdr:cNvSpPr/>
      </xdr:nvSpPr>
      <xdr:spPr>
        <a:xfrm>
          <a:off x="5311140" y="182880"/>
          <a:ext cx="514350" cy="241935"/>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twoCellAnchor>
    <xdr:from>
      <xdr:col>0</xdr:col>
      <xdr:colOff>552450</xdr:colOff>
      <xdr:row>13</xdr:row>
      <xdr:rowOff>57150</xdr:rowOff>
    </xdr:from>
    <xdr:to>
      <xdr:col>14</xdr:col>
      <xdr:colOff>228600</xdr:colOff>
      <xdr:row>39</xdr:row>
      <xdr:rowOff>57150</xdr:rowOff>
    </xdr:to>
    <xdr:graphicFrame macro="">
      <xdr:nvGraphicFramePr>
        <xdr:cNvPr id="6" name="Graf 4">
          <a:extLst>
            <a:ext uri="{FF2B5EF4-FFF2-40B4-BE49-F238E27FC236}">
              <a16:creationId xmlns:a16="http://schemas.microsoft.com/office/drawing/2014/main" id="{EEE087AA-052B-3C38-5A97-6404DCB68A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0.00638</cdr:x>
      <cdr:y>0.01299</cdr:y>
    </cdr:from>
    <cdr:to>
      <cdr:x>0.05355</cdr:x>
      <cdr:y>0.1206</cdr:y>
    </cdr:to>
    <cdr:sp macro="" textlink="">
      <cdr:nvSpPr>
        <cdr:cNvPr id="3" name="BlokTextu 5">
          <a:extLst xmlns:a="http://schemas.openxmlformats.org/drawingml/2006/main">
            <a:ext uri="{FF2B5EF4-FFF2-40B4-BE49-F238E27FC236}">
              <a16:creationId xmlns:a16="http://schemas.microsoft.com/office/drawing/2014/main" id="{3B4678D0-92CC-12E9-16CC-121A33DDACA9}"/>
            </a:ext>
          </a:extLst>
        </cdr:cNvPr>
        <cdr:cNvSpPr txBox="1"/>
      </cdr:nvSpPr>
      <cdr:spPr>
        <a:xfrm xmlns:a="http://schemas.openxmlformats.org/drawingml/2006/main">
          <a:off x="50800" y="50800"/>
          <a:ext cx="375314" cy="42080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sk-SK" sz="1050" b="1"/>
        </a:p>
      </cdr:txBody>
    </cdr:sp>
  </cdr:relSizeAnchor>
</c:userShapes>
</file>

<file path=xl/drawings/drawing37.xml><?xml version="1.0" encoding="utf-8"?>
<xdr:wsDr xmlns:xdr="http://schemas.openxmlformats.org/drawingml/2006/spreadsheetDrawing" xmlns:a="http://schemas.openxmlformats.org/drawingml/2006/main">
  <xdr:twoCellAnchor>
    <xdr:from>
      <xdr:col>1</xdr:col>
      <xdr:colOff>0</xdr:colOff>
      <xdr:row>19</xdr:row>
      <xdr:rowOff>0</xdr:rowOff>
    </xdr:from>
    <xdr:to>
      <xdr:col>5</xdr:col>
      <xdr:colOff>673920</xdr:colOff>
      <xdr:row>32</xdr:row>
      <xdr:rowOff>43500</xdr:rowOff>
    </xdr:to>
    <xdr:graphicFrame macro="">
      <xdr:nvGraphicFramePr>
        <xdr:cNvPr id="9" name="Graf 8">
          <a:extLst>
            <a:ext uri="{FF2B5EF4-FFF2-40B4-BE49-F238E27FC236}">
              <a16:creationId xmlns:a16="http://schemas.microsoft.com/office/drawing/2014/main" id="{ECD53BD0-63B4-4649-B72B-A38091925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19</xdr:row>
      <xdr:rowOff>0</xdr:rowOff>
    </xdr:from>
    <xdr:to>
      <xdr:col>12</xdr:col>
      <xdr:colOff>673920</xdr:colOff>
      <xdr:row>32</xdr:row>
      <xdr:rowOff>43500</xdr:rowOff>
    </xdr:to>
    <xdr:graphicFrame macro="">
      <xdr:nvGraphicFramePr>
        <xdr:cNvPr id="12" name="Graf 9">
          <a:extLst>
            <a:ext uri="{FF2B5EF4-FFF2-40B4-BE49-F238E27FC236}">
              <a16:creationId xmlns:a16="http://schemas.microsoft.com/office/drawing/2014/main" id="{62D18B3E-E39B-4E70-B669-CEA3D443A4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xdr:row>
      <xdr:rowOff>0</xdr:rowOff>
    </xdr:from>
    <xdr:to>
      <xdr:col>15</xdr:col>
      <xdr:colOff>514350</xdr:colOff>
      <xdr:row>2</xdr:row>
      <xdr:rowOff>57150</xdr:rowOff>
    </xdr:to>
    <xdr:sp macro="" textlink="">
      <xdr:nvSpPr>
        <xdr:cNvPr id="4" name="Šípka doľava 1">
          <a:hlinkClick xmlns:r="http://schemas.openxmlformats.org/officeDocument/2006/relationships" r:id="rId3"/>
          <a:extLst>
            <a:ext uri="{FF2B5EF4-FFF2-40B4-BE49-F238E27FC236}">
              <a16:creationId xmlns:a16="http://schemas.microsoft.com/office/drawing/2014/main" id="{E60C22CC-4CB9-42BC-B6A7-AA4C36470E24}"/>
            </a:ext>
          </a:extLst>
        </xdr:cNvPr>
        <xdr:cNvSpPr/>
      </xdr:nvSpPr>
      <xdr:spPr>
        <a:xfrm>
          <a:off x="10610850" y="190500"/>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38.xml><?xml version="1.0" encoding="utf-8"?>
<c:userShapes xmlns:c="http://schemas.openxmlformats.org/drawingml/2006/chart">
  <cdr:relSizeAnchor xmlns:cdr="http://schemas.openxmlformats.org/drawingml/2006/chartDrawing">
    <cdr:from>
      <cdr:x>0.55306</cdr:x>
      <cdr:y>0.89436</cdr:y>
    </cdr:from>
    <cdr:to>
      <cdr:x>0.9619</cdr:x>
      <cdr:y>1</cdr:y>
    </cdr:to>
    <cdr:sp macro="" textlink="">
      <cdr:nvSpPr>
        <cdr:cNvPr id="4" name="BlokTextu 3"/>
        <cdr:cNvSpPr txBox="1"/>
      </cdr:nvSpPr>
      <cdr:spPr>
        <a:xfrm xmlns:a="http://schemas.openxmlformats.org/drawingml/2006/main">
          <a:off x="1991032" y="2253787"/>
          <a:ext cx="1471793" cy="2662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50">
              <a:latin typeface="+mn-lt"/>
            </a:rPr>
            <a:t>pomer</a:t>
          </a:r>
          <a:r>
            <a:rPr lang="sk-SK" sz="1050" baseline="0">
              <a:latin typeface="+mn-lt"/>
            </a:rPr>
            <a:t> zadlženia (%)</a:t>
          </a:r>
          <a:endParaRPr lang="sk-SK" sz="1050">
            <a:latin typeface="+mn-lt"/>
          </a:endParaRPr>
        </a:p>
      </cdr:txBody>
    </cdr:sp>
  </cdr:relSizeAnchor>
  <cdr:relSizeAnchor xmlns:cdr="http://schemas.openxmlformats.org/drawingml/2006/chartDrawing">
    <cdr:from>
      <cdr:x>0.53979</cdr:x>
      <cdr:y>0.09351</cdr:y>
    </cdr:from>
    <cdr:to>
      <cdr:x>0.84032</cdr:x>
      <cdr:y>0.17236</cdr:y>
    </cdr:to>
    <cdr:sp macro="" textlink="">
      <cdr:nvSpPr>
        <cdr:cNvPr id="5" name="BlokTextu 1"/>
        <cdr:cNvSpPr txBox="1"/>
      </cdr:nvSpPr>
      <cdr:spPr>
        <a:xfrm xmlns:a="http://schemas.openxmlformats.org/drawingml/2006/main">
          <a:off x="1943244" y="235645"/>
          <a:ext cx="1081896" cy="1986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100">
              <a:solidFill>
                <a:schemeClr val="tx1"/>
              </a:solidFill>
              <a:latin typeface="+mn-lt"/>
            </a:rPr>
            <a:t>kumulatívny</a:t>
          </a:r>
          <a:r>
            <a:rPr lang="sk-SK" sz="1100" baseline="0">
              <a:solidFill>
                <a:schemeClr val="tx1"/>
              </a:solidFill>
              <a:latin typeface="+mn-lt"/>
            </a:rPr>
            <a:t> počet obcí</a:t>
          </a:r>
          <a:endParaRPr lang="sk-SK" sz="1100">
            <a:solidFill>
              <a:schemeClr val="tx1"/>
            </a:solidFill>
            <a:latin typeface="+mn-lt"/>
          </a:endParaRPr>
        </a:p>
      </cdr:txBody>
    </cdr:sp>
  </cdr:relSizeAnchor>
</c:userShapes>
</file>

<file path=xl/drawings/drawing39.xml><?xml version="1.0" encoding="utf-8"?>
<c:userShapes xmlns:c="http://schemas.openxmlformats.org/drawingml/2006/chart">
  <cdr:relSizeAnchor xmlns:cdr="http://schemas.openxmlformats.org/drawingml/2006/chartDrawing">
    <cdr:from>
      <cdr:x>0.53128</cdr:x>
      <cdr:y>0.90714</cdr:y>
    </cdr:from>
    <cdr:to>
      <cdr:x>0.93686</cdr:x>
      <cdr:y>1</cdr:y>
    </cdr:to>
    <cdr:sp macro="" textlink="">
      <cdr:nvSpPr>
        <cdr:cNvPr id="4" name="BlokTextu 3"/>
        <cdr:cNvSpPr txBox="1"/>
      </cdr:nvSpPr>
      <cdr:spPr>
        <a:xfrm xmlns:a="http://schemas.openxmlformats.org/drawingml/2006/main">
          <a:off x="1912608" y="2286001"/>
          <a:ext cx="1460088" cy="2339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100">
              <a:latin typeface="+mn-lt"/>
            </a:rPr>
            <a:t>pomer</a:t>
          </a:r>
          <a:r>
            <a:rPr lang="sk-SK" sz="1100" baseline="0">
              <a:latin typeface="+mn-lt"/>
            </a:rPr>
            <a:t> zadlženia (%)</a:t>
          </a:r>
          <a:endParaRPr lang="sk-SK" sz="1100">
            <a:latin typeface="+mn-lt"/>
          </a:endParaRPr>
        </a:p>
      </cdr:txBody>
    </cdr:sp>
  </cdr:relSizeAnchor>
  <cdr:relSizeAnchor xmlns:cdr="http://schemas.openxmlformats.org/drawingml/2006/chartDrawing">
    <cdr:from>
      <cdr:x>0.52466</cdr:x>
      <cdr:y>0.0831</cdr:y>
    </cdr:from>
    <cdr:to>
      <cdr:x>0.90756</cdr:x>
      <cdr:y>0.3175</cdr:y>
    </cdr:to>
    <cdr:sp macro="" textlink="">
      <cdr:nvSpPr>
        <cdr:cNvPr id="3" name="BlokTextu 1"/>
        <cdr:cNvSpPr txBox="1"/>
      </cdr:nvSpPr>
      <cdr:spPr>
        <a:xfrm xmlns:a="http://schemas.openxmlformats.org/drawingml/2006/main">
          <a:off x="1888776" y="209408"/>
          <a:ext cx="1378440" cy="590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100">
              <a:latin typeface="+mn-lt"/>
            </a:rPr>
            <a:t>kumulatívny</a:t>
          </a:r>
          <a:r>
            <a:rPr lang="sk-SK" sz="1100" baseline="0">
              <a:latin typeface="+mn-lt"/>
            </a:rPr>
            <a:t> objem dlhu</a:t>
          </a:r>
          <a:endParaRPr lang="sk-SK" sz="1100">
            <a:latin typeface="+mn-lt"/>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7</xdr:col>
      <xdr:colOff>45720</xdr:colOff>
      <xdr:row>0</xdr:row>
      <xdr:rowOff>144780</xdr:rowOff>
    </xdr:from>
    <xdr:to>
      <xdr:col>7</xdr:col>
      <xdr:colOff>560070</xdr:colOff>
      <xdr:row>2</xdr:row>
      <xdr:rowOff>19050</xdr:rowOff>
    </xdr:to>
    <xdr:sp macro="" textlink="">
      <xdr:nvSpPr>
        <xdr:cNvPr id="3" name="Šípka doľava 1">
          <a:hlinkClick xmlns:r="http://schemas.openxmlformats.org/officeDocument/2006/relationships" r:id="rId1"/>
          <a:extLst>
            <a:ext uri="{FF2B5EF4-FFF2-40B4-BE49-F238E27FC236}">
              <a16:creationId xmlns:a16="http://schemas.microsoft.com/office/drawing/2014/main" id="{330D0D5D-0A90-46AD-9C2A-16988BDE7310}"/>
            </a:ext>
          </a:extLst>
        </xdr:cNvPr>
        <xdr:cNvSpPr/>
      </xdr:nvSpPr>
      <xdr:spPr>
        <a:xfrm>
          <a:off x="6515100" y="2339340"/>
          <a:ext cx="514350" cy="24003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514350</xdr:colOff>
      <xdr:row>2</xdr:row>
      <xdr:rowOff>57150</xdr:rowOff>
    </xdr:to>
    <xdr:sp macro="" textlink="">
      <xdr:nvSpPr>
        <xdr:cNvPr id="2" name="Šípka doľava 1">
          <a:hlinkClick xmlns:r="http://schemas.openxmlformats.org/officeDocument/2006/relationships" r:id="rId1"/>
          <a:extLst>
            <a:ext uri="{FF2B5EF4-FFF2-40B4-BE49-F238E27FC236}">
              <a16:creationId xmlns:a16="http://schemas.microsoft.com/office/drawing/2014/main" id="{701E98F1-C1C8-48D3-9AAA-2D1C364278A5}"/>
            </a:ext>
          </a:extLst>
        </xdr:cNvPr>
        <xdr:cNvSpPr/>
      </xdr:nvSpPr>
      <xdr:spPr>
        <a:xfrm>
          <a:off x="5257800" y="190500"/>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533400</xdr:colOff>
      <xdr:row>0</xdr:row>
      <xdr:rowOff>177165</xdr:rowOff>
    </xdr:from>
    <xdr:to>
      <xdr:col>7</xdr:col>
      <xdr:colOff>438150</xdr:colOff>
      <xdr:row>2</xdr:row>
      <xdr:rowOff>51435</xdr:rowOff>
    </xdr:to>
    <xdr:sp macro="" textlink="">
      <xdr:nvSpPr>
        <xdr:cNvPr id="2" name="Šípka doľava 1">
          <a:hlinkClick xmlns:r="http://schemas.openxmlformats.org/officeDocument/2006/relationships" r:id="rId1"/>
          <a:extLst>
            <a:ext uri="{FF2B5EF4-FFF2-40B4-BE49-F238E27FC236}">
              <a16:creationId xmlns:a16="http://schemas.microsoft.com/office/drawing/2014/main" id="{8109A02D-53FE-4D42-9C6C-B323F4BCA85A}"/>
            </a:ext>
          </a:extLst>
        </xdr:cNvPr>
        <xdr:cNvSpPr/>
      </xdr:nvSpPr>
      <xdr:spPr>
        <a:xfrm>
          <a:off x="9921240" y="2341245"/>
          <a:ext cx="514350" cy="24003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47625</xdr:colOff>
      <xdr:row>2</xdr:row>
      <xdr:rowOff>87630</xdr:rowOff>
    </xdr:to>
    <xdr:sp macro="" textlink="">
      <xdr:nvSpPr>
        <xdr:cNvPr id="2" name="Šípka doľava 1">
          <a:hlinkClick xmlns:r="http://schemas.openxmlformats.org/officeDocument/2006/relationships" r:id="rId1"/>
          <a:extLst>
            <a:ext uri="{FF2B5EF4-FFF2-40B4-BE49-F238E27FC236}">
              <a16:creationId xmlns:a16="http://schemas.microsoft.com/office/drawing/2014/main" id="{EEFABC2A-8662-420E-B7D6-246299C9BA29}"/>
            </a:ext>
          </a:extLst>
        </xdr:cNvPr>
        <xdr:cNvSpPr/>
      </xdr:nvSpPr>
      <xdr:spPr>
        <a:xfrm>
          <a:off x="6705600" y="182880"/>
          <a:ext cx="657225" cy="27051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0</xdr:rowOff>
    </xdr:from>
    <xdr:to>
      <xdr:col>7</xdr:col>
      <xdr:colOff>514350</xdr:colOff>
      <xdr:row>2</xdr:row>
      <xdr:rowOff>57150</xdr:rowOff>
    </xdr:to>
    <xdr:sp macro="" textlink="">
      <xdr:nvSpPr>
        <xdr:cNvPr id="2" name="Šípka doľava 1">
          <a:hlinkClick xmlns:r="http://schemas.openxmlformats.org/officeDocument/2006/relationships" r:id="rId1"/>
          <a:extLst>
            <a:ext uri="{FF2B5EF4-FFF2-40B4-BE49-F238E27FC236}">
              <a16:creationId xmlns:a16="http://schemas.microsoft.com/office/drawing/2014/main" id="{687F4EC2-FF10-426A-91DD-7D10971127AE}"/>
            </a:ext>
          </a:extLst>
        </xdr:cNvPr>
        <xdr:cNvSpPr/>
      </xdr:nvSpPr>
      <xdr:spPr>
        <a:xfrm>
          <a:off x="7886700" y="190500"/>
          <a:ext cx="514350" cy="247650"/>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485774</xdr:colOff>
      <xdr:row>0</xdr:row>
      <xdr:rowOff>95250</xdr:rowOff>
    </xdr:from>
    <xdr:to>
      <xdr:col>4</xdr:col>
      <xdr:colOff>533399</xdr:colOff>
      <xdr:row>2</xdr:row>
      <xdr:rowOff>0</xdr:rowOff>
    </xdr:to>
    <xdr:sp macro="" textlink="">
      <xdr:nvSpPr>
        <xdr:cNvPr id="2" name="Šípka doľava 1">
          <a:hlinkClick xmlns:r="http://schemas.openxmlformats.org/officeDocument/2006/relationships" r:id="rId1"/>
          <a:extLst>
            <a:ext uri="{FF2B5EF4-FFF2-40B4-BE49-F238E27FC236}">
              <a16:creationId xmlns:a16="http://schemas.microsoft.com/office/drawing/2014/main" id="{B1A007ED-CCF5-4DB1-BFF5-C9F2F1A4F2F7}"/>
            </a:ext>
          </a:extLst>
        </xdr:cNvPr>
        <xdr:cNvSpPr/>
      </xdr:nvSpPr>
      <xdr:spPr>
        <a:xfrm>
          <a:off x="10163174" y="95250"/>
          <a:ext cx="657225" cy="352425"/>
        </a:xfrm>
        <a:prstGeom prst="leftArrow">
          <a:avLst/>
        </a:prstGeom>
        <a:solidFill>
          <a:srgbClr val="13B5EA"/>
        </a:solidFill>
        <a:ln>
          <a:solidFill>
            <a:srgbClr val="13B5E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solidFill>
              <a:srgbClr val="13B5EA"/>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rozpoctovarada-my.sharepoint.com/Users/ebugyi/AppData/Local/Microsoft/Windows/Temporary%20Internet%20Files/Content.Outlook/JG459QFK/Slovenia/SV%20MONITORa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f.mfsr.sk\DfsRoot\Moje%20dokumenty\agenda\ROZA\2011\Monitoring\Pomocne%20dopyty\prijm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f.mfsr.sk\DfsRoot\Moje%20dokumenty\agenda\ROZA\2011\Monitoring\Pomocne%20dopyty\640%20EU%20Social%20po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f.mfsr.sk\DfsRoot\Moje%20dokumenty\agenda\ROZA\2011\Monitoring\Pomocne%20dopyty\kategori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f.mfsr.sk\DfsRoot\Moje%20dokumenty\agenda\ROZA\2011\Monitoring\Pomocne%20dopyty\transfery,funkcia.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s://rozpoctovarada-my.sharepoint.com/Users/ebugyi/AppData/Local/Microsoft/Windows/Temporary%20Internet%20Files/Content.Outlook/JG459QFK/Documents%20and%20Settings/lshoobridge/Local%20Settings/Temporary%20Internet%20Files/OLK10/Charts/Svk%20Charts%20Data%202005_current.xls?3D7758F6" TargetMode="External"/><Relationship Id="rId1" Type="http://schemas.openxmlformats.org/officeDocument/2006/relationships/externalLinkPath" Target="file:///\\3D7758F6\Svk%20Charts%20Data%202005_curre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 val="SV MONITORab"/>
    </sheetNames>
    <definedNames>
      <definedName name="bbbbbbbbbbbbbb"/>
      <definedName name="BFLD_DF"/>
    </definedNames>
    <sheetDataSet>
      <sheetData sheetId="0" refreshError="1"/>
      <sheetData sheetId="1"/>
      <sheetData sheetId="2"/>
      <sheetData sheetId="3"/>
      <sheetData sheetId="4" refreshError="1"/>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H1"/>
      <sheetName val="Q1_H4"/>
      <sheetName val="Q1_H3"/>
      <sheetName val="Hárok1"/>
      <sheetName val="Hárok2"/>
      <sheetName val="Hárok3"/>
    </sheetNames>
    <sheetDataSet>
      <sheetData sheetId="0" refreshError="1"/>
      <sheetData sheetId="1">
        <row r="4">
          <cell r="A4" t="str">
            <v>21 Rozpočtové organizácie - rozpočet rozpočtovej kapitoly a ňou zriadených rozpočtových organizácií</v>
          </cell>
          <cell r="B4" t="str">
            <v>ZDR Spolu</v>
          </cell>
          <cell r="C4" t="str">
            <v>0 Štátny rozpočet</v>
          </cell>
          <cell r="D4" t="str">
            <v>2011</v>
          </cell>
          <cell r="E4" t="str">
            <v>Klasifikácia 2011</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H1"/>
      <sheetName val="Q1_H4"/>
      <sheetName val="Q1_H3"/>
      <sheetName val="Hárok1"/>
      <sheetName val="Hárok2"/>
      <sheetName val="Hárok3"/>
    </sheetNames>
    <sheetDataSet>
      <sheetData sheetId="0" refreshError="1"/>
      <sheetData sheetId="1">
        <row r="4">
          <cell r="F4" t="str">
            <v>2011</v>
          </cell>
          <cell r="G4" t="str">
            <v>Klasifikácia 2011</v>
          </cell>
        </row>
      </sheetData>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H1"/>
      <sheetName val="Q1_H4"/>
      <sheetName val="Q1_H3"/>
      <sheetName val="Q2_H1"/>
      <sheetName val="Q2_H4"/>
      <sheetName val="Q2_H3"/>
      <sheetName val="Q3_H1"/>
      <sheetName val="Q3_H4"/>
      <sheetName val="Q3_H3"/>
      <sheetName val="Kategorie"/>
      <sheetName val="Hárok3"/>
    </sheetNames>
    <sheetDataSet>
      <sheetData sheetId="0" refreshError="1"/>
      <sheetData sheetId="1" refreshError="1"/>
      <sheetData sheetId="2" refreshError="1"/>
      <sheetData sheetId="3" refreshError="1"/>
      <sheetData sheetId="4">
        <row r="4">
          <cell r="A4" t="str">
            <v>Aktuálny Január</v>
          </cell>
          <cell r="B4" t="str">
            <v>21 Rozpočtové organizácie - rozpočet rozpočtovej kapitoly a ňou zriadených rozpočtových organizácií</v>
          </cell>
          <cell r="C4" t="str">
            <v>FNC Spolu</v>
          </cell>
          <cell r="D4" t="str">
            <v>PRG Spolu</v>
          </cell>
          <cell r="E4" t="str">
            <v>0 Štátny rozpočet</v>
          </cell>
          <cell r="F4" t="str">
            <v>2011</v>
          </cell>
          <cell r="G4" t="str">
            <v>Klasifikácia 2011</v>
          </cell>
        </row>
        <row r="5">
          <cell r="A5" t="str">
            <v>Aktuálny Február</v>
          </cell>
        </row>
        <row r="6">
          <cell r="A6" t="str">
            <v>Aktuálny Marec</v>
          </cell>
        </row>
        <row r="7">
          <cell r="A7" t="str">
            <v>Aktuálny Apríl</v>
          </cell>
        </row>
        <row r="8">
          <cell r="A8" t="str">
            <v>Aktuálny Máj</v>
          </cell>
        </row>
        <row r="9">
          <cell r="A9" t="str">
            <v>Aktuálny Jún</v>
          </cell>
        </row>
        <row r="10">
          <cell r="A10" t="str">
            <v>Aktuálny Júl</v>
          </cell>
        </row>
        <row r="11">
          <cell r="A11" t="str">
            <v>Aktuálny August</v>
          </cell>
        </row>
        <row r="12">
          <cell r="A12" t="str">
            <v>Aktuálny September</v>
          </cell>
        </row>
        <row r="13">
          <cell r="A13" t="str">
            <v>Aktuálny Október</v>
          </cell>
        </row>
        <row r="14">
          <cell r="A14" t="str">
            <v>Aktuálny November</v>
          </cell>
        </row>
        <row r="15">
          <cell r="A15" t="str">
            <v>Aktuálny December</v>
          </cell>
        </row>
      </sheetData>
      <sheetData sheetId="5" refreshError="1"/>
      <sheetData sheetId="6" refreshError="1"/>
      <sheetData sheetId="7">
        <row r="4">
          <cell r="A4" t="str">
            <v>Čerpanie Január</v>
          </cell>
          <cell r="B4" t="str">
            <v>21 Rozpočtové organizácie - rozpočet rozpočtovej kapitoly a ňou zriadených rozpočtových organizácií</v>
          </cell>
          <cell r="C4" t="str">
            <v>FNC Spolu</v>
          </cell>
          <cell r="D4" t="str">
            <v>PRG Spolu</v>
          </cell>
          <cell r="E4" t="str">
            <v>0 Štátny rozpočet</v>
          </cell>
          <cell r="F4" t="str">
            <v>Klasifikácia 2011</v>
          </cell>
          <cell r="G4" t="str">
            <v>2011</v>
          </cell>
        </row>
        <row r="5">
          <cell r="A5" t="str">
            <v>Čerpanie Február</v>
          </cell>
        </row>
        <row r="6">
          <cell r="A6" t="str">
            <v>Čerpanie Marec</v>
          </cell>
        </row>
        <row r="7">
          <cell r="A7" t="str">
            <v>Čerpanie Apríl</v>
          </cell>
        </row>
        <row r="8">
          <cell r="A8" t="str">
            <v>Čerpanie Máj</v>
          </cell>
        </row>
        <row r="9">
          <cell r="A9" t="str">
            <v>Čerpanie Jún</v>
          </cell>
        </row>
        <row r="10">
          <cell r="A10" t="str">
            <v>Čerpanie Júl</v>
          </cell>
        </row>
        <row r="11">
          <cell r="A11" t="str">
            <v>Čerpanie August</v>
          </cell>
        </row>
        <row r="12">
          <cell r="A12" t="str">
            <v>Čerpanie September</v>
          </cell>
        </row>
        <row r="13">
          <cell r="A13" t="str">
            <v>Čerpanie Október</v>
          </cell>
        </row>
        <row r="14">
          <cell r="A14" t="str">
            <v>Čerpanie November</v>
          </cell>
        </row>
        <row r="15">
          <cell r="A15" t="str">
            <v>Čerpanie December</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H1"/>
      <sheetName val="Q1_H4"/>
      <sheetName val="Q1_H3"/>
      <sheetName val="Q3_H1"/>
      <sheetName val="Q3_H4"/>
      <sheetName val="Q3_H3"/>
      <sheetName val="Q4_H1"/>
      <sheetName val="Q4_H4"/>
      <sheetName val="Q4_H3"/>
      <sheetName val="Kategorie"/>
      <sheetName val="Hárok3"/>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Čerpanie Január</v>
          </cell>
          <cell r="B4" t="str">
            <v>21 Rozpočtové organizácie - rozpočet rozpočtovej kapitoly a ňou zriadených rozpočtových organizácií</v>
          </cell>
          <cell r="C4" t="str">
            <v>PRG Spolu</v>
          </cell>
          <cell r="D4" t="str">
            <v>0 Štátny rozpočet</v>
          </cell>
          <cell r="E4" t="str">
            <v>Klasifikácia 2011</v>
          </cell>
          <cell r="F4" t="str">
            <v>2011</v>
          </cell>
        </row>
        <row r="5">
          <cell r="A5" t="str">
            <v>Čerpanie Február</v>
          </cell>
        </row>
        <row r="6">
          <cell r="A6" t="str">
            <v>Čerpanie Marec</v>
          </cell>
        </row>
        <row r="7">
          <cell r="A7" t="str">
            <v>Čerpanie Apríl</v>
          </cell>
        </row>
        <row r="8">
          <cell r="A8" t="str">
            <v>Čerpanie Máj</v>
          </cell>
        </row>
        <row r="9">
          <cell r="A9" t="str">
            <v>Čerpanie Jún</v>
          </cell>
        </row>
        <row r="10">
          <cell r="A10" t="str">
            <v>Čerpanie Júl</v>
          </cell>
        </row>
        <row r="11">
          <cell r="A11" t="str">
            <v>Čerpanie August</v>
          </cell>
        </row>
        <row r="12">
          <cell r="A12" t="str">
            <v>Čerpanie September</v>
          </cell>
        </row>
        <row r="13">
          <cell r="A13" t="str">
            <v>Čerpanie Október</v>
          </cell>
        </row>
        <row r="14">
          <cell r="A14" t="str">
            <v>Čerpanie November</v>
          </cell>
        </row>
        <row r="15">
          <cell r="A15" t="str">
            <v>Čerpanie December</v>
          </cell>
        </row>
      </sheetData>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 val="PR"/>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 sheetId="36"/>
      <sheetData sheetId="37" refreshError="1"/>
      <sheetData sheetId="38" refreshError="1"/>
    </sheetDataSet>
  </externalBook>
</externalLink>
</file>

<file path=xl/theme/theme1.xml><?xml version="1.0" encoding="utf-8"?>
<a:theme xmlns:a="http://schemas.openxmlformats.org/drawingml/2006/main" name="Motív Office">
  <a:themeElements>
    <a:clrScheme name="Motív_RRZ_CI">
      <a:dk1>
        <a:sysClr val="windowText" lastClr="000000"/>
      </a:dk1>
      <a:lt1>
        <a:sysClr val="window" lastClr="FFFFFF"/>
      </a:lt1>
      <a:dk2>
        <a:srgbClr val="D82727"/>
      </a:dk2>
      <a:lt2>
        <a:srgbClr val="37B268"/>
      </a:lt2>
      <a:accent1>
        <a:srgbClr val="58595B"/>
      </a:accent1>
      <a:accent2>
        <a:srgbClr val="13B5EA"/>
      </a:accent2>
      <a:accent3>
        <a:srgbClr val="DCB47B"/>
      </a:accent3>
      <a:accent4>
        <a:srgbClr val="3657A7"/>
      </a:accent4>
      <a:accent5>
        <a:srgbClr val="997468"/>
      </a:accent5>
      <a:accent6>
        <a:srgbClr val="9C479B"/>
      </a:accent6>
      <a:hlink>
        <a:srgbClr val="003399"/>
      </a:hlink>
      <a:folHlink>
        <a:srgbClr val="B9D0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data_hodnotenie_pravidiel_2025.xlsx" TargetMode="External"/><Relationship Id="rId2" Type="http://schemas.openxmlformats.org/officeDocument/2006/relationships/hyperlink" Target="data_hodnotenie_pravidiel_2025.xlsx" TargetMode="External"/><Relationship Id="rId1" Type="http://schemas.openxmlformats.org/officeDocument/2006/relationships/hyperlink" Target="data_hodnotenie_pravidiel_2025.xlsx" TargetMode="External"/><Relationship Id="rId6" Type="http://schemas.openxmlformats.org/officeDocument/2006/relationships/printerSettings" Target="../printerSettings/printerSettings1.bin"/><Relationship Id="rId5" Type="http://schemas.openxmlformats.org/officeDocument/2006/relationships/hyperlink" Target="data_hodnotenie_pravidiel_2025.xlsx" TargetMode="External"/><Relationship Id="rId4" Type="http://schemas.openxmlformats.org/officeDocument/2006/relationships/hyperlink" Target="data_hodnotenie_pravidiel_2025.xls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C849E-FAD2-422C-8C08-9B7FF787CFFD}">
  <sheetPr codeName="Sheet1"/>
  <dimension ref="A1:E39"/>
  <sheetViews>
    <sheetView showGridLines="0" tabSelected="1" workbookViewId="0"/>
  </sheetViews>
  <sheetFormatPr defaultRowHeight="14.4"/>
  <cols>
    <col min="1" max="1" width="72.109375" customWidth="1"/>
  </cols>
  <sheetData>
    <row r="1" spans="1:5" ht="25.2">
      <c r="A1" s="238" t="s">
        <v>339</v>
      </c>
    </row>
    <row r="2" spans="1:5">
      <c r="A2" s="239" t="s">
        <v>0</v>
      </c>
    </row>
    <row r="3" spans="1:5">
      <c r="A3" s="237"/>
    </row>
    <row r="4" spans="1:5">
      <c r="A4" s="502" t="s">
        <v>3524</v>
      </c>
      <c r="B4" s="61"/>
      <c r="C4" s="61"/>
      <c r="D4" s="503"/>
      <c r="E4" s="503"/>
    </row>
    <row r="5" spans="1:5">
      <c r="A5" s="502" t="s">
        <v>3525</v>
      </c>
      <c r="B5" s="61"/>
      <c r="C5" s="61"/>
      <c r="D5" s="503"/>
      <c r="E5" s="503"/>
    </row>
    <row r="6" spans="1:5">
      <c r="A6" s="61" t="s">
        <v>3526</v>
      </c>
      <c r="B6" s="61"/>
      <c r="C6" s="61"/>
      <c r="D6" s="503"/>
      <c r="E6" s="503"/>
    </row>
    <row r="7" spans="1:5">
      <c r="A7" s="502" t="s">
        <v>346</v>
      </c>
      <c r="B7" s="61"/>
      <c r="C7" s="61"/>
      <c r="D7" s="503"/>
      <c r="E7" s="503"/>
    </row>
    <row r="8" spans="1:5">
      <c r="A8" s="502" t="s">
        <v>347</v>
      </c>
      <c r="B8" s="61"/>
      <c r="C8" s="61"/>
      <c r="D8" s="504"/>
      <c r="E8" s="504"/>
    </row>
    <row r="9" spans="1:5">
      <c r="A9" s="61" t="s">
        <v>348</v>
      </c>
      <c r="B9" s="61"/>
      <c r="C9" s="61"/>
      <c r="D9" s="503"/>
      <c r="E9" s="503"/>
    </row>
    <row r="10" spans="1:5">
      <c r="A10" s="502" t="s">
        <v>349</v>
      </c>
      <c r="B10" s="61"/>
      <c r="C10" s="61"/>
      <c r="D10" s="504"/>
      <c r="E10" s="504"/>
    </row>
    <row r="11" spans="1:5">
      <c r="A11" s="502" t="s">
        <v>350</v>
      </c>
      <c r="B11" s="61"/>
      <c r="C11" s="61"/>
      <c r="D11" s="504"/>
      <c r="E11" s="504"/>
    </row>
    <row r="12" spans="1:5">
      <c r="A12" s="502" t="s">
        <v>351</v>
      </c>
      <c r="B12" s="61"/>
      <c r="C12" s="61"/>
      <c r="D12" s="504"/>
      <c r="E12" s="504"/>
    </row>
    <row r="13" spans="1:5">
      <c r="A13" s="502" t="s">
        <v>352</v>
      </c>
      <c r="B13" s="61"/>
      <c r="C13" s="61"/>
      <c r="D13" s="503"/>
      <c r="E13" s="503"/>
    </row>
    <row r="14" spans="1:5">
      <c r="A14" s="502" t="s">
        <v>353</v>
      </c>
      <c r="B14" s="61"/>
      <c r="C14" s="61"/>
      <c r="D14" s="503"/>
      <c r="E14" s="503"/>
    </row>
    <row r="15" spans="1:5">
      <c r="A15" s="502" t="s">
        <v>3527</v>
      </c>
      <c r="B15" s="61"/>
      <c r="C15" s="61"/>
      <c r="D15" s="503"/>
      <c r="E15" s="503"/>
    </row>
    <row r="16" spans="1:5">
      <c r="A16" s="502" t="s">
        <v>3528</v>
      </c>
      <c r="B16" s="61"/>
      <c r="C16" s="61"/>
      <c r="D16" s="503"/>
      <c r="E16" s="503"/>
    </row>
    <row r="17" spans="1:5">
      <c r="A17" s="61" t="s">
        <v>354</v>
      </c>
      <c r="B17" s="61"/>
      <c r="C17" s="61"/>
      <c r="D17" s="503"/>
      <c r="E17" s="503"/>
    </row>
    <row r="18" spans="1:5">
      <c r="A18" s="502" t="s">
        <v>474</v>
      </c>
      <c r="B18" s="61"/>
      <c r="C18" s="61"/>
      <c r="D18" s="504"/>
      <c r="E18" s="504"/>
    </row>
    <row r="19" spans="1:5">
      <c r="A19" s="502" t="s">
        <v>475</v>
      </c>
      <c r="B19" s="61"/>
      <c r="C19" s="61"/>
      <c r="D19" s="504"/>
      <c r="E19" s="504"/>
    </row>
    <row r="20" spans="1:5">
      <c r="A20" s="502" t="s">
        <v>476</v>
      </c>
      <c r="B20" s="61"/>
      <c r="C20" s="61"/>
      <c r="D20" s="504"/>
      <c r="E20" s="504"/>
    </row>
    <row r="21" spans="1:5">
      <c r="A21" s="61" t="s">
        <v>3529</v>
      </c>
      <c r="B21" s="61"/>
      <c r="C21" s="61"/>
      <c r="D21" s="504"/>
      <c r="E21" s="504"/>
    </row>
    <row r="22" spans="1:5">
      <c r="A22" s="43"/>
      <c r="D22" s="371"/>
      <c r="E22" s="371"/>
    </row>
    <row r="23" spans="1:5">
      <c r="A23" s="502" t="s">
        <v>253</v>
      </c>
      <c r="D23" s="370"/>
      <c r="E23" s="370"/>
    </row>
    <row r="24" spans="1:5">
      <c r="A24" s="502" t="s">
        <v>254</v>
      </c>
      <c r="D24" s="370"/>
      <c r="E24" s="370"/>
    </row>
    <row r="25" spans="1:5">
      <c r="A25" s="502" t="s">
        <v>340</v>
      </c>
      <c r="D25" s="370"/>
      <c r="E25" s="370"/>
    </row>
    <row r="26" spans="1:5">
      <c r="A26" s="502" t="s">
        <v>255</v>
      </c>
      <c r="D26" s="371"/>
      <c r="E26" s="371"/>
    </row>
    <row r="27" spans="1:5">
      <c r="A27" s="502" t="s">
        <v>256</v>
      </c>
      <c r="D27" s="371"/>
      <c r="E27" s="371"/>
    </row>
    <row r="28" spans="1:5">
      <c r="A28" s="502" t="s">
        <v>3522</v>
      </c>
      <c r="D28" s="371"/>
      <c r="E28" s="371"/>
    </row>
    <row r="29" spans="1:5">
      <c r="A29" s="502" t="s">
        <v>3523</v>
      </c>
      <c r="D29" s="371"/>
      <c r="E29" s="371"/>
    </row>
    <row r="30" spans="1:5">
      <c r="A30" s="502" t="s">
        <v>341</v>
      </c>
      <c r="D30" s="370"/>
      <c r="E30" s="370"/>
    </row>
    <row r="31" spans="1:5">
      <c r="A31" s="61" t="s">
        <v>342</v>
      </c>
      <c r="D31" s="371"/>
      <c r="E31" s="371"/>
    </row>
    <row r="32" spans="1:5">
      <c r="A32" s="61" t="s">
        <v>343</v>
      </c>
      <c r="D32" s="371"/>
      <c r="E32" s="371"/>
    </row>
    <row r="33" spans="1:5">
      <c r="A33" s="61" t="s">
        <v>344</v>
      </c>
      <c r="D33" s="371"/>
      <c r="E33" s="371"/>
    </row>
    <row r="34" spans="1:5">
      <c r="A34" s="502" t="s">
        <v>345</v>
      </c>
      <c r="D34" s="370"/>
      <c r="E34" s="370"/>
    </row>
    <row r="35" spans="1:5">
      <c r="A35" s="502" t="s">
        <v>257</v>
      </c>
      <c r="D35" s="370"/>
      <c r="E35" s="370"/>
    </row>
    <row r="36" spans="1:5">
      <c r="A36" s="502" t="s">
        <v>258</v>
      </c>
    </row>
    <row r="37" spans="1:5">
      <c r="A37" s="61"/>
    </row>
    <row r="38" spans="1:5">
      <c r="A38" s="61"/>
    </row>
    <row r="39" spans="1:5">
      <c r="A39" s="61"/>
    </row>
  </sheetData>
  <hyperlinks>
    <hyperlink ref="A9" r:id="rId1" location="'T6'!A1" xr:uid="{B7896418-8B07-4F4A-867F-D08B42DE42F0}"/>
    <hyperlink ref="A17" r:id="rId2" location="'T14'!A1" xr:uid="{76821001-890B-434E-A8BB-C45AF3DDE9DE}"/>
    <hyperlink ref="A6" r:id="rId3" location="'T3'!A1" display="Tabuľka 3: Plnenie dlhovej brzdy na úrovni samospráv (čl.12 ods.5d) a ods. 6b))" xr:uid="{E0FA8230-D97B-485B-AA40-022013B8E0B6}"/>
    <hyperlink ref="A31" r:id="rId4" location="'G9'!A1" xr:uid="{FF2C8580-76F6-4ADD-AD39-B987C07C7F43}"/>
    <hyperlink ref="A32" r:id="rId5" location="'G10'!A1" xr:uid="{4C3DFD2B-4B4C-4E89-9F62-A7543FBB93B2}"/>
    <hyperlink ref="A33" location="'G11'!A1" display="Graf 11: Rezervy a výdavky po zmene zákona na rok 2026" xr:uid="{8C3FCC56-67B3-44A1-8113-1685AB077A48}"/>
    <hyperlink ref="A21" location="'T18'!A1" display="Tabuľka 18: Plnenie dlhovej brzdy samosprávami (detailný zoznam obcí a VÚC)" xr:uid="{A7449959-DEEE-4FCB-8B7D-2ABA14310255}"/>
    <hyperlink ref="A4" location="'T1'!A1" display="Tabuľka 1: Hodnotenie plnenia sankcií dlhovej brzdy v roku 2025" xr:uid="{E2033045-519E-443F-97B6-6BC146C02D3F}"/>
    <hyperlink ref="A5" location="'T2'!A1" display="Tabuľka 2: Hodnotenie plnenia sankcií dlhovej brzdy v roku 2026" xr:uid="{D30AC397-A13E-489A-B98C-2DDAFE40FA2F}"/>
    <hyperlink ref="A7" location="'T4'!A1" display="Tabuľka 4: Porovnanie aktuálnej prognózy MF SR s cieľmi vlády" xr:uid="{FA2A7A80-C066-4B77-AACB-04FE1BEE4A2D}"/>
    <hyperlink ref="A8" location="'T5'!A1" display="Tabuľka 5: Pokuty uložené obciam za rok 2024" xr:uid="{4F645A4D-57DB-4FC0-A7B8-BA5D2C7D47A2}"/>
    <hyperlink ref="A10" location="'T7'!A1" display="Tabuľka 7: Plnenie pravidiel rozpočtovej zodpovednosti" xr:uid="{96BCB2AF-2839-4FA3-9B11-9E4A232EBC2C}"/>
    <hyperlink ref="A11" location="'T8'!A1" display="Tabuľka 8: Plnenie pravidiel rozpočtovej transparentnosti" xr:uid="{4F4F3545-E8FE-4EF2-B3ED-24C9FA1878BC}"/>
    <hyperlink ref="A12" location="'T9'!A1" display="Tabuľka 9: Vyhodnotenie plnenia odporúčaní RRZ z augusta 2025" xr:uid="{B387ACF8-B9B2-42C9-9BA7-E901EF8BA3F9}"/>
    <hyperlink ref="A13" location="'T10'!A1" display="Tabuľka 10: Vývoj dlhu medzi rokmi 2020 až 2030" xr:uid="{B42261FE-9E7B-4394-81CE-F60A9BE319D7}"/>
    <hyperlink ref="A14" location="'T11'!A1" display="Tabuľka 11: Jednorazové vplyvy" xr:uid="{26E16349-216F-4970-9FEB-D425DB3E92EA}"/>
    <hyperlink ref="A15" location="'T12'!A1" display="Tabuľka 12: Prehľad vybraných príspevkov k medziročnej zmene dlhu v rokoch 2020 – 2030" xr:uid="{5A3D09E3-17BD-4EEC-B6F7-38158CCB293A}"/>
    <hyperlink ref="A16" location="'T13'!A1" display="Tabuľka 13: Prehľad priemerných hodnôt príspevkov k zmene dlhu v jednotlivých obdobiach" xr:uid="{1D3036B3-624F-41CD-8C01-715391F059C3}"/>
    <hyperlink ref="A18" location="'T15'!A1" display="Tabuľka 15: Vyhodnotenie pravidiel pre VÚC" xr:uid="{80A3B6A7-FFC5-4060-AB0F-A784CB0A55FE}"/>
    <hyperlink ref="A19" location="'T16'!A1" display="Tabuľka 16: Predbežné vyhodnotenie dlhov obcí" xr:uid="{14FB84B0-F5AC-4A10-B731-6EFE32D06526}"/>
    <hyperlink ref="A20" location="'T17'!A1" display="Tabuľka 17: Zoznam obcí, ktoré v roku 2025 nepredložili potrebné výkazy pre vyhodnotenie dlhu" xr:uid="{92BBAB1E-2DC6-4643-89C0-CC0C89E18851}"/>
    <hyperlink ref="A23" location="'G1,G2'!A1" display="Graf 1: Vývoj ukazovateľa dlhodobej udržateľnosti" xr:uid="{BFF551BB-4EA7-4E2D-8C3E-4D750149B73F}"/>
    <hyperlink ref="A24" location="'G1,G2'!A1" display="Graf 2: Ukazovateľ dlhodobej udržateľnosti" xr:uid="{9B92CF24-6DEB-4799-BB22-5FD1D7F4A397}"/>
    <hyperlink ref="A25" location="'G3'!A1" display="Graf 3: Vývoj hrubého dlhu do roku 2075" xr:uid="{24B44A0B-C926-4A8C-B325-F94E61C82252}"/>
    <hyperlink ref="A26" location="'G4'!A1" display="Graf 4: Vývoj dlhu a hraníc stanovených zákonom o rozpočtovej zodpovednosti" xr:uid="{0D52FB5F-042C-4142-93B0-B67F42BF55F9}"/>
    <hyperlink ref="A27" location="'G5'!A1" display="Graf 5: Vývoj úrovne hrubého a čistého dlhu" xr:uid="{F040A85B-604E-42AF-BE3D-B33302482DC1}"/>
    <hyperlink ref="A28" location="'G6'!A1" display="Graf 6: Kumulatívne príspevky vybraných faktorov k zmene dlhu v rokoch 2026 – 2030" xr:uid="{E05DAFAC-E059-4609-8BC0-B942A4F8364F}"/>
    <hyperlink ref="A29" location="'G7'!A1" display="Graf 7: Medziročné príspevky vybraných faktorov k zmene dlhu v rokoch 2025 – 2030" xr:uid="{83202A09-EE7E-4F81-8DF1-5348B4604FC1}"/>
    <hyperlink ref="A30" location="'G8'!A1" display="Graf 8: Obce nespĺňajúce limity § 17 zákona č. 583/2004 za rok 2025" xr:uid="{A2DFBB02-9596-4C83-A4AD-1710AEDDE67B}"/>
    <hyperlink ref="A34" location="'G12'!A1" display="Graf 12: Počet publikácií RRZ a KRRZ v roku 2025" xr:uid="{1AFDD3C7-F38A-4E66-9947-0F1F6FAEFDFE}"/>
    <hyperlink ref="A35" location="'G13, G14'!A1" display="Graf 13: Počty obcí podľa pomeru ich dlhu k príjmom" xr:uid="{7FEC604B-81E9-47DE-A36F-A93559CF1499}"/>
    <hyperlink ref="A36" location="'G13, G14'!A1" display="Graf 14: Podiely jednotlivých dlhových pásiem na celkovom dlhu" xr:uid="{9EAE9CA0-E398-46A1-AC0D-EC91123ADDE8}"/>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33A90-8FD7-47F9-823F-14EDC811C089}">
  <sheetPr codeName="Sheet7"/>
  <dimension ref="A1:E22"/>
  <sheetViews>
    <sheetView showGridLines="0" zoomScaleNormal="100" workbookViewId="0">
      <selection sqref="A1:B1"/>
    </sheetView>
  </sheetViews>
  <sheetFormatPr defaultRowHeight="14.4"/>
  <cols>
    <col min="1" max="1" width="74.44140625" customWidth="1"/>
    <col min="2" max="2" width="61.5546875" customWidth="1"/>
  </cols>
  <sheetData>
    <row r="1" spans="1:5" ht="14.4" customHeight="1">
      <c r="A1" s="560" t="s">
        <v>3341</v>
      </c>
      <c r="B1" s="560"/>
    </row>
    <row r="2" spans="1:5">
      <c r="A2" s="19" t="s">
        <v>56</v>
      </c>
      <c r="B2" s="561" t="s">
        <v>57</v>
      </c>
      <c r="C2" s="561"/>
    </row>
    <row r="3" spans="1:5" ht="15" thickBot="1">
      <c r="A3" s="164" t="s">
        <v>176</v>
      </c>
      <c r="B3" s="49"/>
      <c r="C3" s="49"/>
    </row>
    <row r="4" spans="1:5" ht="69">
      <c r="A4" s="165" t="s">
        <v>3384</v>
      </c>
      <c r="B4" s="219" t="s">
        <v>64</v>
      </c>
      <c r="C4" s="218"/>
    </row>
    <row r="5" spans="1:5" ht="55.2">
      <c r="A5" s="161" t="s">
        <v>3385</v>
      </c>
      <c r="B5" s="158" t="s">
        <v>64</v>
      </c>
      <c r="C5" s="449"/>
    </row>
    <row r="6" spans="1:5" ht="82.8">
      <c r="A6" s="450" t="s">
        <v>3386</v>
      </c>
      <c r="B6" s="451" t="s">
        <v>64</v>
      </c>
      <c r="C6" s="454"/>
    </row>
    <row r="7" spans="1:5" ht="83.4" thickBot="1">
      <c r="A7" s="8" t="s">
        <v>3387</v>
      </c>
      <c r="B7" s="453" t="s">
        <v>3388</v>
      </c>
      <c r="C7" s="448"/>
      <c r="E7" s="25"/>
    </row>
    <row r="8" spans="1:5" ht="15" thickBot="1">
      <c r="A8" s="167" t="s">
        <v>58</v>
      </c>
      <c r="B8" s="452"/>
      <c r="C8" s="175"/>
    </row>
    <row r="9" spans="1:5" ht="41.4">
      <c r="A9" s="168" t="s">
        <v>59</v>
      </c>
      <c r="B9" s="169" t="s">
        <v>64</v>
      </c>
      <c r="C9" s="176"/>
    </row>
    <row r="10" spans="1:5" ht="41.4">
      <c r="A10" s="17" t="s">
        <v>60</v>
      </c>
      <c r="B10" s="158" t="s">
        <v>61</v>
      </c>
      <c r="C10" s="177"/>
    </row>
    <row r="11" spans="1:5" ht="69.599999999999994" thickBot="1">
      <c r="A11" s="159" t="s">
        <v>62</v>
      </c>
      <c r="B11" s="160" t="s">
        <v>63</v>
      </c>
      <c r="C11" s="177"/>
    </row>
    <row r="12" spans="1:5" ht="15" thickBot="1">
      <c r="A12" s="167" t="s">
        <v>6</v>
      </c>
      <c r="B12" s="174"/>
      <c r="C12" s="172"/>
    </row>
    <row r="13" spans="1:5" ht="83.4" thickBot="1">
      <c r="A13" s="168" t="s">
        <v>3389</v>
      </c>
      <c r="B13" s="166" t="s">
        <v>64</v>
      </c>
      <c r="C13" s="178"/>
    </row>
    <row r="14" spans="1:5" ht="15" thickBot="1">
      <c r="A14" s="171" t="s">
        <v>65</v>
      </c>
      <c r="B14" s="172"/>
      <c r="C14" s="8"/>
    </row>
    <row r="15" spans="1:5" ht="69">
      <c r="A15" s="170" t="s">
        <v>66</v>
      </c>
      <c r="B15" s="166" t="s">
        <v>64</v>
      </c>
      <c r="C15" s="180"/>
    </row>
    <row r="16" spans="1:5" ht="41.4">
      <c r="A16" s="162" t="s">
        <v>3390</v>
      </c>
      <c r="B16" s="161" t="s">
        <v>64</v>
      </c>
      <c r="C16" s="157"/>
    </row>
    <row r="17" spans="1:3" ht="69">
      <c r="A17" s="16" t="s">
        <v>67</v>
      </c>
      <c r="B17" s="160" t="s">
        <v>64</v>
      </c>
      <c r="C17" s="177"/>
    </row>
    <row r="18" spans="1:3" ht="55.8" thickBot="1">
      <c r="A18" s="163" t="s">
        <v>248</v>
      </c>
      <c r="B18" s="173" t="s">
        <v>64</v>
      </c>
      <c r="C18" s="179"/>
    </row>
    <row r="19" spans="1:3" ht="15" thickBot="1">
      <c r="A19" s="167" t="s">
        <v>68</v>
      </c>
      <c r="B19" s="8"/>
      <c r="C19" s="8"/>
    </row>
    <row r="20" spans="1:3" ht="55.2">
      <c r="A20" s="220" t="s">
        <v>249</v>
      </c>
      <c r="B20" s="219" t="s">
        <v>3391</v>
      </c>
      <c r="C20" s="180"/>
    </row>
    <row r="21" spans="1:3" ht="28.2" thickBot="1">
      <c r="A21" s="251" t="s">
        <v>69</v>
      </c>
      <c r="B21" s="249" t="s">
        <v>64</v>
      </c>
      <c r="C21" s="253"/>
    </row>
    <row r="22" spans="1:3">
      <c r="A22" s="252"/>
      <c r="B22" s="250"/>
      <c r="C22" s="221" t="s">
        <v>18</v>
      </c>
    </row>
  </sheetData>
  <mergeCells count="2">
    <mergeCell ref="A1:B1"/>
    <mergeCell ref="B2:C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27B87-059E-41B7-ADF1-A23AAA4A366A}">
  <sheetPr codeName="Sheet14">
    <pageSetUpPr fitToPage="1"/>
  </sheetPr>
  <dimension ref="A1:N12"/>
  <sheetViews>
    <sheetView showGridLines="0" zoomScaleNormal="100" workbookViewId="0"/>
  </sheetViews>
  <sheetFormatPr defaultColWidth="9" defaultRowHeight="14.4"/>
  <cols>
    <col min="1" max="1" width="35.5546875" style="28" customWidth="1"/>
    <col min="2" max="11" width="7.5546875" style="28" customWidth="1"/>
    <col min="12" max="12" width="8.5546875" style="28" customWidth="1"/>
    <col min="13" max="16384" width="9" style="28"/>
  </cols>
  <sheetData>
    <row r="1" spans="1:14">
      <c r="A1" s="31" t="s">
        <v>3530</v>
      </c>
      <c r="B1" s="31"/>
      <c r="C1" s="31"/>
      <c r="D1" s="31"/>
      <c r="E1" s="31"/>
      <c r="F1" s="31"/>
      <c r="G1" s="31"/>
      <c r="H1" s="41"/>
      <c r="I1" s="41"/>
      <c r="J1" s="41"/>
    </row>
    <row r="2" spans="1:14">
      <c r="A2" s="32"/>
      <c r="B2" s="51">
        <v>2020</v>
      </c>
      <c r="C2" s="51">
        <v>2021</v>
      </c>
      <c r="D2" s="51">
        <v>2022</v>
      </c>
      <c r="E2" s="51">
        <v>2023</v>
      </c>
      <c r="F2" s="51">
        <v>2024</v>
      </c>
      <c r="G2" s="51">
        <v>2025</v>
      </c>
      <c r="H2" s="480">
        <v>2026</v>
      </c>
      <c r="I2" s="51">
        <v>2027</v>
      </c>
      <c r="J2" s="51">
        <v>2028</v>
      </c>
      <c r="K2" s="51">
        <v>2029</v>
      </c>
      <c r="L2" s="51">
        <v>2030</v>
      </c>
    </row>
    <row r="3" spans="1:14">
      <c r="A3" s="34" t="s">
        <v>70</v>
      </c>
      <c r="B3" s="459"/>
      <c r="C3" s="459"/>
      <c r="D3" s="459"/>
      <c r="E3" s="459"/>
      <c r="F3" s="459"/>
      <c r="G3" s="460"/>
      <c r="H3" s="459"/>
      <c r="I3" s="459"/>
      <c r="J3" s="459"/>
      <c r="K3" s="461"/>
      <c r="L3" s="462"/>
    </row>
    <row r="4" spans="1:14">
      <c r="A4" s="36" t="s">
        <v>71</v>
      </c>
      <c r="B4" s="463">
        <v>55090.9</v>
      </c>
      <c r="C4" s="463">
        <v>61355.9</v>
      </c>
      <c r="D4" s="463">
        <v>63508.6</v>
      </c>
      <c r="E4" s="463">
        <v>68882.2</v>
      </c>
      <c r="F4" s="463">
        <v>77734.8</v>
      </c>
      <c r="G4" s="464">
        <v>83956.800000000003</v>
      </c>
      <c r="H4" s="463">
        <v>90691.727543297355</v>
      </c>
      <c r="I4" s="463">
        <v>98645.429659135567</v>
      </c>
      <c r="J4" s="465">
        <v>109000.98302456933</v>
      </c>
      <c r="K4" s="465">
        <v>119856.41657722596</v>
      </c>
      <c r="L4" s="465">
        <v>130683.75886825014</v>
      </c>
    </row>
    <row r="5" spans="1:14">
      <c r="A5" s="36" t="s">
        <v>72</v>
      </c>
      <c r="B5" s="463">
        <v>9321.6999999999989</v>
      </c>
      <c r="C5" s="463">
        <v>11482.1</v>
      </c>
      <c r="D5" s="463">
        <v>11144.599999999999</v>
      </c>
      <c r="E5" s="463">
        <v>9512.2999999999993</v>
      </c>
      <c r="F5" s="463">
        <v>10805.6</v>
      </c>
      <c r="G5" s="464">
        <v>9520.4</v>
      </c>
      <c r="H5" s="463">
        <v>11220.615481786865</v>
      </c>
      <c r="I5" s="463">
        <v>10971.387190761339</v>
      </c>
      <c r="J5" s="465">
        <v>11597.106896770481</v>
      </c>
      <c r="K5" s="463">
        <v>11341.93662618857</v>
      </c>
      <c r="L5" s="465">
        <v>11341.201029688145</v>
      </c>
    </row>
    <row r="6" spans="1:14">
      <c r="A6" s="36" t="s">
        <v>73</v>
      </c>
      <c r="B6" s="463">
        <v>45769.200000000004</v>
      </c>
      <c r="C6" s="463">
        <v>49873.8</v>
      </c>
      <c r="D6" s="463">
        <v>52364</v>
      </c>
      <c r="E6" s="463">
        <v>59369.899999999994</v>
      </c>
      <c r="F6" s="463">
        <v>66929.2</v>
      </c>
      <c r="G6" s="464">
        <v>74436.400000000009</v>
      </c>
      <c r="H6" s="463">
        <v>79471.112061510488</v>
      </c>
      <c r="I6" s="463">
        <v>87674.042468374231</v>
      </c>
      <c r="J6" s="463">
        <v>97403.876127798852</v>
      </c>
      <c r="K6" s="463">
        <v>108514.47995103739</v>
      </c>
      <c r="L6" s="463">
        <v>119342.55783856199</v>
      </c>
    </row>
    <row r="7" spans="1:14">
      <c r="A7" s="34" t="s">
        <v>74</v>
      </c>
      <c r="B7" s="466"/>
      <c r="C7" s="466"/>
      <c r="D7" s="466"/>
      <c r="E7" s="466"/>
      <c r="F7" s="466"/>
      <c r="G7" s="467"/>
      <c r="H7" s="466"/>
      <c r="I7" s="466"/>
      <c r="J7" s="468"/>
      <c r="K7" s="469"/>
      <c r="L7" s="470"/>
    </row>
    <row r="8" spans="1:14">
      <c r="A8" s="36" t="s">
        <v>75</v>
      </c>
      <c r="B8" s="471">
        <f>B4/B11*100</f>
        <v>58.408131415618648</v>
      </c>
      <c r="C8" s="471">
        <f t="shared" ref="C8:L8" si="0">C4/C11*100</f>
        <v>60.216838286963792</v>
      </c>
      <c r="D8" s="471">
        <f t="shared" si="0"/>
        <v>57.75619817424186</v>
      </c>
      <c r="E8" s="471">
        <f t="shared" si="0"/>
        <v>55.757588512749443</v>
      </c>
      <c r="F8" s="471">
        <f t="shared" si="0"/>
        <v>59.700708484534303</v>
      </c>
      <c r="G8" s="472">
        <f t="shared" si="0"/>
        <v>61.392438848357976</v>
      </c>
      <c r="H8" s="471">
        <f t="shared" si="0"/>
        <v>63.464325907001481</v>
      </c>
      <c r="I8" s="471">
        <f t="shared" si="0"/>
        <v>66.651641813856997</v>
      </c>
      <c r="J8" s="471">
        <f t="shared" si="0"/>
        <v>70.396290746051434</v>
      </c>
      <c r="K8" s="471">
        <f t="shared" si="0"/>
        <v>73.983204568026011</v>
      </c>
      <c r="L8" s="471">
        <f t="shared" si="0"/>
        <v>76.840616675986368</v>
      </c>
    </row>
    <row r="9" spans="1:14">
      <c r="A9" s="36" t="s">
        <v>76</v>
      </c>
      <c r="B9" s="471">
        <f>B5/B11*100</f>
        <v>9.8829948070728957</v>
      </c>
      <c r="C9" s="471">
        <f t="shared" ref="C9:L9" si="1">C5/C11*100</f>
        <v>11.268936791649164</v>
      </c>
      <c r="D9" s="471">
        <f t="shared" si="1"/>
        <v>10.135158485191861</v>
      </c>
      <c r="E9" s="471">
        <f t="shared" si="1"/>
        <v>7.6998543776160835</v>
      </c>
      <c r="F9" s="471">
        <f t="shared" si="1"/>
        <v>8.2987539120250382</v>
      </c>
      <c r="G9" s="472">
        <f t="shared" si="1"/>
        <v>6.9616823748869319</v>
      </c>
      <c r="H9" s="471">
        <f t="shared" si="1"/>
        <v>7.8519708147945302</v>
      </c>
      <c r="I9" s="471">
        <f t="shared" si="1"/>
        <v>7.4130243212138653</v>
      </c>
      <c r="J9" s="471">
        <f t="shared" si="1"/>
        <v>7.4897793236788894</v>
      </c>
      <c r="K9" s="471">
        <f t="shared" si="1"/>
        <v>7.0009836901158975</v>
      </c>
      <c r="L9" s="471">
        <f t="shared" si="1"/>
        <v>6.6685017978870871</v>
      </c>
    </row>
    <row r="10" spans="1:14">
      <c r="A10" s="39" t="s">
        <v>77</v>
      </c>
      <c r="B10" s="473">
        <f>B6/B11*100</f>
        <v>48.525136608545751</v>
      </c>
      <c r="C10" s="473">
        <f t="shared" ref="C10:L10" si="2">C6/C11*100</f>
        <v>48.947901495314625</v>
      </c>
      <c r="D10" s="473">
        <f t="shared" si="2"/>
        <v>47.621039689050001</v>
      </c>
      <c r="E10" s="473">
        <f t="shared" si="2"/>
        <v>48.057734135133359</v>
      </c>
      <c r="F10" s="473">
        <f t="shared" si="2"/>
        <v>51.401954572509254</v>
      </c>
      <c r="G10" s="474">
        <f t="shared" si="2"/>
        <v>54.430756473471043</v>
      </c>
      <c r="H10" s="471">
        <f t="shared" si="2"/>
        <v>55.612355092206954</v>
      </c>
      <c r="I10" s="473">
        <f t="shared" si="2"/>
        <v>59.238617492643129</v>
      </c>
      <c r="J10" s="473">
        <f t="shared" si="2"/>
        <v>62.906511422372546</v>
      </c>
      <c r="K10" s="473">
        <f t="shared" si="2"/>
        <v>66.982220877910109</v>
      </c>
      <c r="L10" s="473">
        <f t="shared" si="2"/>
        <v>70.172114878099279</v>
      </c>
    </row>
    <row r="11" spans="1:14" s="132" customFormat="1">
      <c r="A11" s="364" t="s">
        <v>338</v>
      </c>
      <c r="B11" s="475">
        <v>94320.6</v>
      </c>
      <c r="C11" s="475">
        <v>101891.6</v>
      </c>
      <c r="D11" s="475">
        <v>109959.8</v>
      </c>
      <c r="E11" s="475">
        <v>123538.7</v>
      </c>
      <c r="F11" s="475">
        <v>130207.5</v>
      </c>
      <c r="G11" s="475">
        <v>136754.29999999999</v>
      </c>
      <c r="H11" s="476">
        <v>142901.9</v>
      </c>
      <c r="I11" s="477">
        <v>148001.5</v>
      </c>
      <c r="J11" s="477">
        <v>154839.1</v>
      </c>
      <c r="K11" s="478">
        <v>162004.9</v>
      </c>
      <c r="L11" s="479">
        <v>170071.2</v>
      </c>
      <c r="N11" s="133"/>
    </row>
    <row r="12" spans="1:14">
      <c r="A12" s="567" t="s">
        <v>200</v>
      </c>
      <c r="B12" s="567"/>
      <c r="C12" s="567"/>
      <c r="D12" s="567"/>
      <c r="E12" s="567"/>
      <c r="F12" s="567"/>
      <c r="G12" s="567"/>
      <c r="H12" s="568"/>
      <c r="I12" s="567"/>
      <c r="J12" s="567"/>
      <c r="L12" s="50" t="s">
        <v>78</v>
      </c>
      <c r="N12" s="30"/>
    </row>
  </sheetData>
  <mergeCells count="1">
    <mergeCell ref="A12:J12"/>
  </mergeCells>
  <pageMargins left="0.7" right="0.7" top="0.75" bottom="0.75" header="0.3" footer="0.3"/>
  <pageSetup paperSize="9" scale="3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A7ACB-8D2F-43B7-88EF-BB56432BE9FD}">
  <sheetPr codeName="Sheet15">
    <pageSetUpPr fitToPage="1"/>
  </sheetPr>
  <dimension ref="A1:O17"/>
  <sheetViews>
    <sheetView showGridLines="0" zoomScaleNormal="100" workbookViewId="0">
      <selection sqref="A1:G1"/>
    </sheetView>
  </sheetViews>
  <sheetFormatPr defaultColWidth="9" defaultRowHeight="14.4"/>
  <cols>
    <col min="1" max="1" width="48.109375" style="28" customWidth="1"/>
    <col min="2" max="12" width="8.5546875" style="137" customWidth="1"/>
    <col min="13" max="16384" width="9" style="28"/>
  </cols>
  <sheetData>
    <row r="1" spans="1:15">
      <c r="A1" s="569" t="s">
        <v>353</v>
      </c>
      <c r="B1" s="569"/>
      <c r="C1" s="569"/>
      <c r="D1" s="569"/>
      <c r="E1" s="569"/>
      <c r="F1" s="569"/>
      <c r="G1" s="569"/>
      <c r="H1" s="135"/>
      <c r="I1" s="135"/>
      <c r="J1" s="135"/>
      <c r="K1" s="136"/>
      <c r="O1" s="30"/>
    </row>
    <row r="2" spans="1:15">
      <c r="A2" s="32" t="s">
        <v>3514</v>
      </c>
      <c r="B2" s="51">
        <v>2020</v>
      </c>
      <c r="C2" s="51">
        <v>2021</v>
      </c>
      <c r="D2" s="51">
        <v>2022</v>
      </c>
      <c r="E2" s="51">
        <v>2023</v>
      </c>
      <c r="F2" s="51">
        <v>2024</v>
      </c>
      <c r="G2" s="51">
        <v>2025</v>
      </c>
      <c r="H2" s="480">
        <v>2026</v>
      </c>
      <c r="I2" s="51">
        <v>2027</v>
      </c>
      <c r="J2" s="51">
        <v>2028</v>
      </c>
      <c r="K2" s="51">
        <v>2029</v>
      </c>
      <c r="L2" s="51">
        <v>2030</v>
      </c>
    </row>
    <row r="3" spans="1:15">
      <c r="A3" s="52" t="s">
        <v>201</v>
      </c>
      <c r="B3" s="481">
        <f>B4+B5+B6+B7</f>
        <v>-1518.3140363494117</v>
      </c>
      <c r="C3" s="481">
        <f t="shared" ref="C3:L3" si="0">C4+C5+C6+C7</f>
        <v>-3556.8209999999999</v>
      </c>
      <c r="D3" s="481">
        <f t="shared" si="0"/>
        <v>-2207.0660000000003</v>
      </c>
      <c r="E3" s="481">
        <f t="shared" si="0"/>
        <v>-1864.0369999999998</v>
      </c>
      <c r="F3" s="481">
        <f t="shared" si="0"/>
        <v>-776.49496999999997</v>
      </c>
      <c r="G3" s="482">
        <f t="shared" si="0"/>
        <v>92.148380000000003</v>
      </c>
      <c r="H3" s="481">
        <f t="shared" si="0"/>
        <v>218.142</v>
      </c>
      <c r="I3" s="481">
        <f t="shared" si="0"/>
        <v>75.649000000000001</v>
      </c>
      <c r="J3" s="481">
        <f t="shared" si="0"/>
        <v>116.889</v>
      </c>
      <c r="K3" s="481">
        <f t="shared" si="0"/>
        <v>0</v>
      </c>
      <c r="L3" s="481">
        <f t="shared" si="0"/>
        <v>0</v>
      </c>
    </row>
    <row r="4" spans="1:15">
      <c r="A4" s="53" t="s">
        <v>203</v>
      </c>
      <c r="B4" s="463">
        <v>-1518.3140363494117</v>
      </c>
      <c r="C4" s="463">
        <v>-3155.9369999999999</v>
      </c>
      <c r="D4" s="463">
        <v>-896.41399999999999</v>
      </c>
      <c r="E4" s="463">
        <v>-91.748000000000005</v>
      </c>
      <c r="F4" s="463">
        <v>0</v>
      </c>
      <c r="G4" s="464">
        <v>0</v>
      </c>
      <c r="H4" s="463">
        <v>0</v>
      </c>
      <c r="I4" s="463">
        <v>0</v>
      </c>
      <c r="J4" s="463">
        <v>0</v>
      </c>
      <c r="K4" s="463">
        <v>0</v>
      </c>
      <c r="L4" s="463">
        <v>0</v>
      </c>
    </row>
    <row r="5" spans="1:15">
      <c r="A5" s="53" t="s">
        <v>202</v>
      </c>
      <c r="B5" s="463">
        <v>0</v>
      </c>
      <c r="C5" s="463">
        <v>0</v>
      </c>
      <c r="D5" s="463">
        <v>-364.51600000000002</v>
      </c>
      <c r="E5" s="463">
        <v>148.09</v>
      </c>
      <c r="F5" s="463">
        <v>-97.962999999999994</v>
      </c>
      <c r="G5" s="464">
        <v>0</v>
      </c>
      <c r="H5" s="463">
        <v>115</v>
      </c>
      <c r="I5" s="463">
        <v>0</v>
      </c>
      <c r="J5" s="463">
        <v>0</v>
      </c>
      <c r="K5" s="463">
        <v>0</v>
      </c>
      <c r="L5" s="463">
        <v>0</v>
      </c>
    </row>
    <row r="6" spans="1:15">
      <c r="A6" s="53" t="s">
        <v>204</v>
      </c>
      <c r="B6" s="463">
        <v>0</v>
      </c>
      <c r="C6" s="463">
        <v>0</v>
      </c>
      <c r="D6" s="463">
        <v>-952.27800000000002</v>
      </c>
      <c r="E6" s="463">
        <v>-1846.3789999999999</v>
      </c>
      <c r="F6" s="463">
        <v>-725.44997000000001</v>
      </c>
      <c r="G6" s="464">
        <v>92.148380000000003</v>
      </c>
      <c r="H6" s="463">
        <v>25</v>
      </c>
      <c r="I6" s="463">
        <v>0</v>
      </c>
      <c r="J6" s="463">
        <v>0</v>
      </c>
      <c r="K6" s="463">
        <v>0</v>
      </c>
      <c r="L6" s="463">
        <v>0</v>
      </c>
    </row>
    <row r="7" spans="1:15">
      <c r="A7" s="53" t="s">
        <v>205</v>
      </c>
      <c r="B7" s="463">
        <v>0</v>
      </c>
      <c r="C7" s="463">
        <v>-400.88400000000001</v>
      </c>
      <c r="D7" s="463">
        <v>6.1420000000000003</v>
      </c>
      <c r="E7" s="463">
        <v>-74</v>
      </c>
      <c r="F7" s="463">
        <v>46.917999999999999</v>
      </c>
      <c r="G7" s="464">
        <v>0</v>
      </c>
      <c r="H7" s="463">
        <v>78.141999999999996</v>
      </c>
      <c r="I7" s="463">
        <v>75.649000000000001</v>
      </c>
      <c r="J7" s="463">
        <v>116.889</v>
      </c>
      <c r="K7" s="463">
        <v>0</v>
      </c>
      <c r="L7" s="463">
        <v>0</v>
      </c>
    </row>
    <row r="8" spans="1:15">
      <c r="A8" s="52" t="s">
        <v>206</v>
      </c>
      <c r="B8" s="481">
        <f>B9+B10+B11+B12</f>
        <v>-164.86963647999954</v>
      </c>
      <c r="C8" s="481">
        <f t="shared" ref="C8:L8" si="1">C9+C10+C11+C12</f>
        <v>163.452</v>
      </c>
      <c r="D8" s="481">
        <f t="shared" si="1"/>
        <v>1108.1684005</v>
      </c>
      <c r="E8" s="481">
        <f t="shared" si="1"/>
        <v>80.874688539999056</v>
      </c>
      <c r="F8" s="481">
        <f t="shared" si="1"/>
        <v>73.710426170000062</v>
      </c>
      <c r="G8" s="482">
        <f t="shared" si="1"/>
        <v>295.82942459000014</v>
      </c>
      <c r="H8" s="481">
        <f t="shared" si="1"/>
        <v>0</v>
      </c>
      <c r="I8" s="481">
        <f t="shared" si="1"/>
        <v>0</v>
      </c>
      <c r="J8" s="481">
        <f t="shared" si="1"/>
        <v>0</v>
      </c>
      <c r="K8" s="481">
        <f t="shared" si="1"/>
        <v>0</v>
      </c>
      <c r="L8" s="481">
        <f t="shared" si="1"/>
        <v>0</v>
      </c>
    </row>
    <row r="9" spans="1:15">
      <c r="A9" s="53" t="s">
        <v>203</v>
      </c>
      <c r="B9" s="483">
        <v>-207</v>
      </c>
      <c r="C9" s="483">
        <v>74.858000000000004</v>
      </c>
      <c r="D9" s="483">
        <v>94.477999999999994</v>
      </c>
      <c r="E9" s="483">
        <v>-2.6669999999999998</v>
      </c>
      <c r="F9" s="483">
        <v>0</v>
      </c>
      <c r="G9" s="484">
        <v>0</v>
      </c>
      <c r="H9" s="483">
        <v>0</v>
      </c>
      <c r="I9" s="483">
        <v>0</v>
      </c>
      <c r="J9" s="483">
        <v>0</v>
      </c>
      <c r="K9" s="483">
        <v>0</v>
      </c>
      <c r="L9" s="483">
        <v>0</v>
      </c>
    </row>
    <row r="10" spans="1:15">
      <c r="A10" s="53" t="s">
        <v>202</v>
      </c>
      <c r="B10" s="483">
        <v>0</v>
      </c>
      <c r="C10" s="483">
        <v>0</v>
      </c>
      <c r="D10" s="483">
        <v>260.238</v>
      </c>
      <c r="E10" s="483">
        <v>-260.238</v>
      </c>
      <c r="F10" s="483">
        <v>0</v>
      </c>
      <c r="G10" s="484">
        <v>0</v>
      </c>
      <c r="H10" s="483">
        <v>0</v>
      </c>
      <c r="I10" s="483">
        <v>0</v>
      </c>
      <c r="J10" s="483">
        <v>0</v>
      </c>
      <c r="K10" s="483">
        <v>0</v>
      </c>
      <c r="L10" s="483">
        <v>0</v>
      </c>
    </row>
    <row r="11" spans="1:15">
      <c r="A11" s="53" t="s">
        <v>204</v>
      </c>
      <c r="B11" s="483">
        <v>0</v>
      </c>
      <c r="C11" s="483">
        <v>0</v>
      </c>
      <c r="D11" s="483">
        <v>912.09100000000001</v>
      </c>
      <c r="E11" s="483">
        <v>-92.912999999999997</v>
      </c>
      <c r="F11" s="483">
        <v>-189.73391000000004</v>
      </c>
      <c r="G11" s="484">
        <v>-43.980880000000006</v>
      </c>
      <c r="H11" s="483">
        <v>0</v>
      </c>
      <c r="I11" s="483">
        <v>0</v>
      </c>
      <c r="J11" s="483">
        <v>0</v>
      </c>
      <c r="K11" s="483">
        <v>0</v>
      </c>
      <c r="L11" s="483">
        <v>0</v>
      </c>
    </row>
    <row r="12" spans="1:15">
      <c r="A12" s="53" t="s">
        <v>205</v>
      </c>
      <c r="B12" s="483">
        <v>42.130363520000458</v>
      </c>
      <c r="C12" s="483">
        <v>88.593999999999994</v>
      </c>
      <c r="D12" s="483">
        <v>-158.6385995</v>
      </c>
      <c r="E12" s="483">
        <v>436.69268853999904</v>
      </c>
      <c r="F12" s="483">
        <v>263.4443361700001</v>
      </c>
      <c r="G12" s="484">
        <v>339.81030459000016</v>
      </c>
      <c r="H12" s="483">
        <v>0</v>
      </c>
      <c r="I12" s="483">
        <v>0</v>
      </c>
      <c r="J12" s="483">
        <v>0</v>
      </c>
      <c r="K12" s="483">
        <v>0</v>
      </c>
      <c r="L12" s="483">
        <v>0</v>
      </c>
    </row>
    <row r="13" spans="1:15">
      <c r="A13" s="54" t="s">
        <v>207</v>
      </c>
      <c r="B13" s="481">
        <f t="shared" ref="B13:L13" si="2">B3+B8</f>
        <v>-1683.1836728294113</v>
      </c>
      <c r="C13" s="481">
        <f t="shared" si="2"/>
        <v>-3393.3689999999997</v>
      </c>
      <c r="D13" s="481">
        <f t="shared" si="2"/>
        <v>-1098.8975995000003</v>
      </c>
      <c r="E13" s="481">
        <f t="shared" si="2"/>
        <v>-1783.1623114600006</v>
      </c>
      <c r="F13" s="481">
        <f t="shared" si="2"/>
        <v>-702.78454382999985</v>
      </c>
      <c r="G13" s="482">
        <f t="shared" si="2"/>
        <v>387.97780459000012</v>
      </c>
      <c r="H13" s="481">
        <f t="shared" si="2"/>
        <v>218.142</v>
      </c>
      <c r="I13" s="481">
        <f t="shared" si="2"/>
        <v>75.649000000000001</v>
      </c>
      <c r="J13" s="481">
        <f t="shared" si="2"/>
        <v>116.889</v>
      </c>
      <c r="K13" s="481">
        <f t="shared" si="2"/>
        <v>0</v>
      </c>
      <c r="L13" s="481">
        <f t="shared" si="2"/>
        <v>0</v>
      </c>
    </row>
    <row r="14" spans="1:15">
      <c r="A14" s="207" t="s">
        <v>208</v>
      </c>
      <c r="B14" s="485">
        <f>B13/B17*100</f>
        <v>-1.7845345267411481</v>
      </c>
      <c r="C14" s="485">
        <f t="shared" ref="C14:L14" si="3">C13/C17*100</f>
        <v>-3.3303716891284458</v>
      </c>
      <c r="D14" s="485">
        <f t="shared" si="3"/>
        <v>-0.99936303949261485</v>
      </c>
      <c r="E14" s="485">
        <f t="shared" si="3"/>
        <v>-1.4434038171520347</v>
      </c>
      <c r="F14" s="485">
        <f t="shared" si="3"/>
        <v>-0.53974198401013751</v>
      </c>
      <c r="G14" s="486">
        <f t="shared" si="3"/>
        <v>0.28370428175933055</v>
      </c>
      <c r="H14" s="485">
        <f t="shared" si="3"/>
        <v>0.15265157426178377</v>
      </c>
      <c r="I14" s="485">
        <f t="shared" si="3"/>
        <v>5.111367114522488E-2</v>
      </c>
      <c r="J14" s="485">
        <f t="shared" si="3"/>
        <v>7.5490622200723195E-2</v>
      </c>
      <c r="K14" s="485">
        <f t="shared" si="3"/>
        <v>0</v>
      </c>
      <c r="L14" s="485">
        <f t="shared" si="3"/>
        <v>0</v>
      </c>
    </row>
    <row r="15" spans="1:15">
      <c r="A15" s="42" t="s">
        <v>3516</v>
      </c>
      <c r="L15" s="138" t="s">
        <v>79</v>
      </c>
    </row>
    <row r="17" spans="1:12">
      <c r="A17" s="196" t="s">
        <v>209</v>
      </c>
      <c r="B17" s="206">
        <v>94320.6</v>
      </c>
      <c r="C17" s="206">
        <v>101891.6</v>
      </c>
      <c r="D17" s="206">
        <v>109959.8</v>
      </c>
      <c r="E17" s="206">
        <v>123538.7</v>
      </c>
      <c r="F17" s="206">
        <v>130207.5</v>
      </c>
      <c r="G17" s="206">
        <v>136754.29999999999</v>
      </c>
      <c r="H17" s="206">
        <v>142901.9</v>
      </c>
      <c r="I17" s="206">
        <v>148001.5</v>
      </c>
      <c r="J17" s="206">
        <v>154839.1</v>
      </c>
      <c r="K17" s="206">
        <v>162004.9</v>
      </c>
      <c r="L17" s="206">
        <v>170071.2</v>
      </c>
    </row>
  </sheetData>
  <mergeCells count="1">
    <mergeCell ref="A1:G1"/>
  </mergeCells>
  <pageMargins left="0.7" right="0.7" top="0.75" bottom="0.75" header="0.3" footer="0.3"/>
  <pageSetup paperSize="9" scale="8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7C21C-2F55-46C6-A27F-896807C887C3}">
  <sheetPr codeName="Sheet16">
    <pageSetUpPr fitToPage="1"/>
  </sheetPr>
  <dimension ref="A1:P302"/>
  <sheetViews>
    <sheetView showGridLines="0" zoomScaleNormal="100" workbookViewId="0"/>
  </sheetViews>
  <sheetFormatPr defaultColWidth="9" defaultRowHeight="14.4"/>
  <cols>
    <col min="1" max="1" width="48.44140625" style="28" customWidth="1"/>
    <col min="2" max="6" width="9" style="28"/>
    <col min="7" max="12" width="9" style="28" customWidth="1"/>
    <col min="13" max="16384" width="9" style="28"/>
  </cols>
  <sheetData>
    <row r="1" spans="1:16">
      <c r="A1" s="31" t="s">
        <v>3531</v>
      </c>
      <c r="B1" s="26"/>
      <c r="C1" s="26"/>
      <c r="D1" s="26"/>
      <c r="E1" s="26"/>
      <c r="F1" s="26"/>
      <c r="G1" s="26"/>
      <c r="H1" s="26"/>
      <c r="I1" s="26"/>
      <c r="J1" s="27"/>
      <c r="K1" s="27"/>
      <c r="L1" s="27"/>
    </row>
    <row r="2" spans="1:16">
      <c r="A2" s="32" t="s">
        <v>192</v>
      </c>
      <c r="B2" s="51">
        <v>2020</v>
      </c>
      <c r="C2" s="51">
        <v>2021</v>
      </c>
      <c r="D2" s="51">
        <v>2022</v>
      </c>
      <c r="E2" s="51">
        <v>2023</v>
      </c>
      <c r="F2" s="51">
        <v>2024</v>
      </c>
      <c r="G2" s="458">
        <v>2025</v>
      </c>
      <c r="H2" s="51">
        <v>2026</v>
      </c>
      <c r="I2" s="51">
        <v>2027</v>
      </c>
      <c r="J2" s="51">
        <v>2028</v>
      </c>
      <c r="K2" s="51">
        <v>2029</v>
      </c>
      <c r="L2" s="51">
        <v>2030</v>
      </c>
      <c r="M2" s="35"/>
    </row>
    <row r="3" spans="1:16">
      <c r="A3" s="52" t="s">
        <v>210</v>
      </c>
      <c r="B3" s="56">
        <f>SUM(B4:B11)</f>
        <v>10.398506623847318</v>
      </c>
      <c r="C3" s="56">
        <f t="shared" ref="C3:L3" si="0">SUM(C4:C11)</f>
        <v>1.8087068713451435</v>
      </c>
      <c r="D3" s="56">
        <f t="shared" si="0"/>
        <v>-2.4606401127219328</v>
      </c>
      <c r="E3" s="56">
        <f t="shared" si="0"/>
        <v>-1.9986096614924165</v>
      </c>
      <c r="F3" s="56">
        <f t="shared" si="0"/>
        <v>3.94311997178486</v>
      </c>
      <c r="G3" s="455">
        <f t="shared" si="0"/>
        <v>1.6917347512542591</v>
      </c>
      <c r="H3" s="56">
        <f t="shared" si="0"/>
        <v>2.0718826712129195</v>
      </c>
      <c r="I3" s="56">
        <f t="shared" si="0"/>
        <v>3.1873159068555159</v>
      </c>
      <c r="J3" s="56">
        <f t="shared" si="0"/>
        <v>3.744648932194437</v>
      </c>
      <c r="K3" s="56">
        <f t="shared" si="0"/>
        <v>3.5869138219745764</v>
      </c>
      <c r="L3" s="56">
        <f t="shared" si="0"/>
        <v>2.8574121079603572</v>
      </c>
      <c r="M3" s="35"/>
    </row>
    <row r="4" spans="1:16">
      <c r="A4" s="53" t="s">
        <v>216</v>
      </c>
      <c r="B4" s="57">
        <v>2.2796752980428612</v>
      </c>
      <c r="C4" s="57">
        <v>1.1413121287997474</v>
      </c>
      <c r="D4" s="57">
        <v>0.36409478083484165</v>
      </c>
      <c r="E4" s="57">
        <v>2.508929641306072</v>
      </c>
      <c r="F4" s="57">
        <v>3.4579131777249685</v>
      </c>
      <c r="G4" s="456">
        <v>3.0472304430639778</v>
      </c>
      <c r="H4" s="57">
        <v>2.5324732940979566</v>
      </c>
      <c r="I4" s="57">
        <v>3.0596909203970601</v>
      </c>
      <c r="J4" s="57">
        <v>3.3842710990274623</v>
      </c>
      <c r="K4" s="57">
        <v>3.4680936192923237</v>
      </c>
      <c r="L4" s="57">
        <v>4.1214001226932755</v>
      </c>
      <c r="M4" s="35"/>
    </row>
    <row r="5" spans="1:16">
      <c r="A5" s="53" t="s">
        <v>217</v>
      </c>
      <c r="B5" s="57">
        <v>1.8449803975315953</v>
      </c>
      <c r="C5" s="57">
        <v>2.8696171332787745</v>
      </c>
      <c r="D5" s="57">
        <v>0.16382542273046141</v>
      </c>
      <c r="E5" s="57">
        <v>1.6423201290088172</v>
      </c>
      <c r="F5" s="57">
        <v>0.46874235287042676</v>
      </c>
      <c r="G5" s="456">
        <v>-0.14589571355272926</v>
      </c>
      <c r="H5" s="57">
        <v>0.18756614433391566</v>
      </c>
      <c r="I5" s="57">
        <v>0.20477676795554542</v>
      </c>
      <c r="J5" s="57">
        <v>5.3486650004073821E-2</v>
      </c>
      <c r="K5" s="57">
        <v>-2.7310683807820809E-2</v>
      </c>
      <c r="L5" s="57">
        <v>-0.30740072479190511</v>
      </c>
      <c r="M5" s="35"/>
    </row>
    <row r="6" spans="1:16">
      <c r="A6" s="53" t="s">
        <v>218</v>
      </c>
      <c r="B6" s="57">
        <v>1.1712181644306758</v>
      </c>
      <c r="C6" s="57">
        <v>1.0787935413714183</v>
      </c>
      <c r="D6" s="57">
        <v>1.0358330953675796</v>
      </c>
      <c r="E6" s="57">
        <v>1.155913086344603</v>
      </c>
      <c r="F6" s="57">
        <v>1.4208090931781965</v>
      </c>
      <c r="G6" s="456">
        <v>1.549201743564919</v>
      </c>
      <c r="H6" s="57">
        <v>1.633716828989382</v>
      </c>
      <c r="I6" s="57">
        <v>1.8367768444607808</v>
      </c>
      <c r="J6" s="57">
        <v>2.0876455427561478</v>
      </c>
      <c r="K6" s="57">
        <v>2.3279640126000718</v>
      </c>
      <c r="L6" s="57">
        <v>2.599233841181837</v>
      </c>
      <c r="M6" s="35"/>
    </row>
    <row r="7" spans="1:16">
      <c r="A7" s="53" t="s">
        <v>219</v>
      </c>
      <c r="B7" s="57">
        <v>-0.63280810789353414</v>
      </c>
      <c r="C7" s="57">
        <v>-0.70379305563152528</v>
      </c>
      <c r="D7" s="57">
        <v>-0.88588799347527292</v>
      </c>
      <c r="E7" s="57">
        <v>-1.1464389667299555</v>
      </c>
      <c r="F7" s="57">
        <v>-1.1378134300482368</v>
      </c>
      <c r="G7" s="456">
        <v>-1.0092918865377367</v>
      </c>
      <c r="H7" s="57">
        <v>-0.79427257833846765</v>
      </c>
      <c r="I7" s="57">
        <v>-0.8419999012032432</v>
      </c>
      <c r="J7" s="57">
        <v>-0.85128163138435553</v>
      </c>
      <c r="K7" s="57">
        <v>-0.839526918521456</v>
      </c>
      <c r="L7" s="57">
        <v>-0.87932425535433045</v>
      </c>
      <c r="M7" s="58"/>
      <c r="N7" s="55"/>
    </row>
    <row r="8" spans="1:16">
      <c r="A8" s="53" t="s">
        <v>220</v>
      </c>
      <c r="B8" s="57">
        <v>1.8771404303009815</v>
      </c>
      <c r="C8" s="57">
        <v>-2.3542626527400503</v>
      </c>
      <c r="D8" s="57">
        <v>0.58196590592283948</v>
      </c>
      <c r="E8" s="57">
        <v>6.0387800830959737E-2</v>
      </c>
      <c r="F8" s="57">
        <v>0.11229644392054272</v>
      </c>
      <c r="G8" s="456">
        <v>0.55023714026787129</v>
      </c>
      <c r="H8" s="57">
        <v>0.33528327385413337</v>
      </c>
      <c r="I8" s="57">
        <v>6.3841878955143483E-2</v>
      </c>
      <c r="J8" s="57">
        <v>-0.48412533257824297</v>
      </c>
      <c r="K8" s="57">
        <v>-0.52550804408823582</v>
      </c>
      <c r="L8" s="57">
        <v>-0.85870809873417586</v>
      </c>
      <c r="M8" s="58"/>
      <c r="N8" s="55"/>
    </row>
    <row r="9" spans="1:16">
      <c r="A9" s="53" t="s">
        <v>221</v>
      </c>
      <c r="B9" s="57">
        <v>-1.1288391653955934</v>
      </c>
      <c r="C9" s="57">
        <v>-1.2819287746245562</v>
      </c>
      <c r="D9" s="57">
        <v>-4.1144334811816083</v>
      </c>
      <c r="E9" s="57">
        <v>-5.2622885801741948</v>
      </c>
      <c r="F9" s="57">
        <v>-1.8302033546654501</v>
      </c>
      <c r="G9" s="456">
        <v>-2.3989804183030148</v>
      </c>
      <c r="H9" s="57">
        <v>-2.1820965315775571</v>
      </c>
      <c r="I9" s="57">
        <v>-1.4085946552271014</v>
      </c>
      <c r="J9" s="57">
        <v>-1.607888793158371</v>
      </c>
      <c r="K9" s="57">
        <v>-1.7487334495065758</v>
      </c>
      <c r="L9" s="57">
        <v>-1.7709140342892296</v>
      </c>
      <c r="M9" s="58"/>
      <c r="N9" s="55"/>
    </row>
    <row r="10" spans="1:16">
      <c r="A10" s="53" t="s">
        <v>222</v>
      </c>
      <c r="B10" s="57">
        <v>4.9816264951664833</v>
      </c>
      <c r="C10" s="57">
        <v>2.120292546196155</v>
      </c>
      <c r="D10" s="57">
        <v>-0.30693035091006154</v>
      </c>
      <c r="E10" s="57">
        <v>-1.3213673124292222</v>
      </c>
      <c r="F10" s="57">
        <v>0.99341435785189025</v>
      </c>
      <c r="G10" s="456">
        <v>-0.93986075757764054</v>
      </c>
      <c r="H10" s="57">
        <v>1.189778079778411</v>
      </c>
      <c r="I10" s="57">
        <v>-0.16839578722210607</v>
      </c>
      <c r="J10" s="57">
        <v>0.4041096247712252</v>
      </c>
      <c r="K10" s="57">
        <v>-0.15750774858162414</v>
      </c>
      <c r="L10" s="57">
        <v>-4.3252267310657852E-4</v>
      </c>
      <c r="M10" s="35"/>
    </row>
    <row r="11" spans="1:16">
      <c r="A11" s="208" t="s">
        <v>223</v>
      </c>
      <c r="B11" s="209">
        <v>5.5131116638489353E-3</v>
      </c>
      <c r="C11" s="209">
        <v>-1.0613239953048192</v>
      </c>
      <c r="D11" s="209">
        <v>0.70089250798928759</v>
      </c>
      <c r="E11" s="209">
        <v>0.36393454035050432</v>
      </c>
      <c r="F11" s="209">
        <v>0.45796133095252189</v>
      </c>
      <c r="G11" s="457">
        <v>1.0390942003286119</v>
      </c>
      <c r="H11" s="209">
        <v>-0.83056583992485455</v>
      </c>
      <c r="I11" s="209">
        <v>0.44121983873943726</v>
      </c>
      <c r="J11" s="209">
        <v>0.75843177275649776</v>
      </c>
      <c r="K11" s="209">
        <v>1.0894430345878927</v>
      </c>
      <c r="L11" s="209">
        <v>-4.6442220072008489E-2</v>
      </c>
      <c r="M11" s="35"/>
    </row>
    <row r="12" spans="1:16">
      <c r="A12" s="42" t="s">
        <v>224</v>
      </c>
      <c r="B12" s="137"/>
      <c r="C12" s="137"/>
      <c r="D12" s="137"/>
      <c r="E12" s="137"/>
      <c r="F12" s="137"/>
      <c r="G12" s="137"/>
      <c r="H12" s="137"/>
      <c r="I12" s="137"/>
      <c r="J12" s="137"/>
      <c r="L12" s="138" t="s">
        <v>79</v>
      </c>
      <c r="M12" s="137"/>
      <c r="N12" s="137"/>
      <c r="P12" s="137"/>
    </row>
    <row r="13" spans="1:16">
      <c r="A13" s="29"/>
      <c r="C13" s="29"/>
      <c r="D13" s="29"/>
      <c r="E13" s="29"/>
      <c r="F13" s="29"/>
      <c r="G13" s="29"/>
      <c r="H13" s="29"/>
      <c r="I13" s="29"/>
      <c r="J13" s="29"/>
      <c r="K13" s="29"/>
      <c r="L13" s="29"/>
    </row>
    <row r="14" spans="1:16">
      <c r="A14" s="29"/>
      <c r="C14" s="29"/>
      <c r="D14" s="29"/>
      <c r="E14" s="493"/>
      <c r="F14" s="29"/>
      <c r="G14" s="29"/>
      <c r="H14" s="29"/>
      <c r="I14" s="29"/>
      <c r="J14" s="29"/>
      <c r="K14" s="29"/>
      <c r="L14" s="29"/>
    </row>
    <row r="15" spans="1:16">
      <c r="A15" s="29"/>
      <c r="C15" s="29"/>
      <c r="D15" s="29"/>
      <c r="E15" s="29"/>
      <c r="F15" s="29"/>
      <c r="G15" s="29"/>
      <c r="H15" s="29"/>
      <c r="I15" s="29"/>
      <c r="J15" s="29"/>
      <c r="K15" s="29"/>
      <c r="L15" s="29"/>
    </row>
    <row r="16" spans="1:16">
      <c r="A16" s="29"/>
      <c r="C16" s="29"/>
      <c r="D16" s="29"/>
      <c r="E16" s="29"/>
      <c r="F16" s="29"/>
      <c r="G16" s="29"/>
      <c r="H16" s="29"/>
      <c r="I16" s="29"/>
      <c r="J16" s="29"/>
      <c r="K16" s="29"/>
      <c r="L16" s="29"/>
    </row>
    <row r="17" spans="1:13">
      <c r="A17" s="29"/>
      <c r="C17" s="29"/>
      <c r="D17" s="29"/>
      <c r="E17" s="29"/>
      <c r="F17" s="29"/>
      <c r="G17" s="29"/>
      <c r="H17" s="29"/>
      <c r="I17" s="29"/>
      <c r="J17" s="29"/>
      <c r="K17" s="29"/>
      <c r="L17" s="29"/>
    </row>
    <row r="18" spans="1:13">
      <c r="A18" s="29"/>
      <c r="C18" s="29"/>
      <c r="D18" s="29"/>
      <c r="E18" s="29"/>
      <c r="F18" s="29"/>
      <c r="G18" s="29"/>
      <c r="H18" s="29"/>
      <c r="I18" s="29"/>
      <c r="J18" s="29"/>
      <c r="K18" s="29"/>
      <c r="L18" s="29"/>
    </row>
    <row r="19" spans="1:13">
      <c r="A19" s="29"/>
      <c r="C19" s="29"/>
      <c r="D19" s="29"/>
      <c r="E19" s="29"/>
      <c r="F19" s="29"/>
      <c r="G19" s="29"/>
      <c r="H19" s="29"/>
      <c r="I19" s="29"/>
      <c r="J19" s="29"/>
      <c r="K19" s="29"/>
      <c r="L19" s="29"/>
    </row>
    <row r="20" spans="1:13">
      <c r="A20" s="29"/>
      <c r="B20" s="29"/>
      <c r="C20" s="29"/>
      <c r="D20" s="29"/>
      <c r="E20" s="29"/>
      <c r="F20" s="29"/>
      <c r="G20" s="29"/>
      <c r="H20" s="29"/>
      <c r="I20" s="29"/>
      <c r="J20" s="29"/>
      <c r="K20" s="29"/>
      <c r="L20" s="29"/>
    </row>
    <row r="21" spans="1:13">
      <c r="A21" s="29"/>
      <c r="B21" s="29"/>
      <c r="C21" s="29"/>
      <c r="D21" s="29"/>
      <c r="E21" s="29"/>
      <c r="F21" s="29"/>
      <c r="G21" s="29"/>
      <c r="H21" s="29"/>
      <c r="I21" s="29"/>
      <c r="J21" s="29"/>
      <c r="K21" s="29"/>
      <c r="L21" s="29"/>
    </row>
    <row r="22" spans="1:13">
      <c r="A22" s="29"/>
      <c r="B22" s="29"/>
      <c r="C22" s="29"/>
      <c r="D22" s="29"/>
      <c r="E22" s="29"/>
      <c r="F22" s="29"/>
      <c r="G22" s="29"/>
      <c r="H22" s="29"/>
      <c r="I22" s="29"/>
      <c r="J22" s="29"/>
      <c r="K22" s="29"/>
      <c r="L22" s="29"/>
    </row>
    <row r="23" spans="1:13">
      <c r="A23" s="29"/>
      <c r="B23" s="29"/>
      <c r="C23" s="29"/>
      <c r="D23" s="29"/>
      <c r="E23" s="29"/>
      <c r="F23" s="29"/>
      <c r="G23" s="29"/>
      <c r="H23" s="29"/>
      <c r="I23" s="29"/>
      <c r="J23" s="29"/>
      <c r="K23" s="29"/>
      <c r="L23" s="29"/>
    </row>
    <row r="24" spans="1:13">
      <c r="A24" s="29"/>
      <c r="B24" s="29"/>
      <c r="C24" s="29"/>
      <c r="D24" s="29"/>
      <c r="E24" s="29"/>
      <c r="F24" s="29"/>
      <c r="G24" s="29"/>
      <c r="H24" s="29"/>
      <c r="I24" s="29"/>
      <c r="J24" s="29"/>
      <c r="K24" s="29"/>
      <c r="L24" s="29"/>
    </row>
    <row r="25" spans="1:13">
      <c r="A25" s="29"/>
      <c r="B25" s="29"/>
      <c r="C25" s="29"/>
      <c r="D25" s="29"/>
      <c r="E25" s="29"/>
      <c r="F25" s="29"/>
      <c r="G25" s="29"/>
      <c r="H25" s="29"/>
      <c r="I25" s="29"/>
      <c r="J25" s="29"/>
      <c r="K25" s="29"/>
      <c r="L25" s="29"/>
    </row>
    <row r="26" spans="1:13">
      <c r="A26" s="29"/>
      <c r="B26" s="29"/>
      <c r="C26" s="29"/>
      <c r="D26" s="29"/>
      <c r="E26" s="29"/>
      <c r="F26" s="29"/>
      <c r="G26" s="29"/>
      <c r="H26" s="29"/>
      <c r="I26" s="29"/>
      <c r="J26" s="29"/>
      <c r="K26" s="29"/>
      <c r="L26" s="29"/>
    </row>
    <row r="27" spans="1:13">
      <c r="A27" s="29"/>
      <c r="B27" s="29"/>
      <c r="C27" s="29"/>
      <c r="D27" s="29"/>
      <c r="E27" s="29"/>
      <c r="F27" s="29"/>
      <c r="G27" s="29"/>
      <c r="H27" s="29"/>
      <c r="I27" s="29"/>
      <c r="J27" s="29"/>
      <c r="K27" s="29"/>
      <c r="L27" s="29"/>
    </row>
    <row r="28" spans="1:13">
      <c r="A28" s="29"/>
      <c r="B28" s="29"/>
      <c r="C28" s="29"/>
      <c r="D28" s="29"/>
      <c r="E28" s="29"/>
      <c r="F28" s="29"/>
      <c r="G28" s="29"/>
      <c r="H28" s="29"/>
      <c r="I28" s="29"/>
      <c r="J28" s="29"/>
      <c r="K28" s="29"/>
      <c r="L28" s="29"/>
    </row>
    <row r="29" spans="1:13">
      <c r="A29" s="29"/>
      <c r="B29" s="29"/>
      <c r="C29" s="29"/>
      <c r="D29" s="29"/>
      <c r="E29" s="326"/>
      <c r="F29" s="326"/>
      <c r="G29" s="326"/>
      <c r="H29" s="326"/>
      <c r="I29" s="326"/>
      <c r="J29" s="326"/>
      <c r="K29" s="326"/>
      <c r="L29" s="326"/>
      <c r="M29" s="327"/>
    </row>
    <row r="30" spans="1:13">
      <c r="A30" s="29"/>
      <c r="B30" s="29"/>
      <c r="C30" s="29"/>
      <c r="D30" s="29"/>
      <c r="E30" s="326"/>
      <c r="F30" s="326"/>
      <c r="G30" s="326"/>
      <c r="H30" s="326"/>
      <c r="I30" s="326"/>
      <c r="J30" s="326"/>
      <c r="K30" s="326"/>
      <c r="L30" s="326"/>
      <c r="M30" s="327"/>
    </row>
    <row r="31" spans="1:13">
      <c r="A31" s="29"/>
      <c r="B31" s="29"/>
      <c r="C31" s="29"/>
      <c r="D31" s="29"/>
      <c r="E31" s="326"/>
      <c r="F31" s="326"/>
      <c r="G31" s="326"/>
      <c r="H31" s="326"/>
      <c r="I31" s="326"/>
      <c r="J31" s="326"/>
      <c r="K31" s="326"/>
      <c r="L31" s="326"/>
      <c r="M31" s="327"/>
    </row>
    <row r="32" spans="1:13">
      <c r="A32" s="29"/>
      <c r="B32" s="29"/>
      <c r="C32" s="29"/>
      <c r="D32" s="29"/>
      <c r="E32" s="311"/>
      <c r="F32" s="312"/>
      <c r="G32" s="312"/>
      <c r="H32" s="312"/>
      <c r="I32" s="313"/>
      <c r="J32" s="313"/>
      <c r="K32" s="313"/>
      <c r="L32" s="326"/>
      <c r="M32" s="327"/>
    </row>
    <row r="33" spans="1:13">
      <c r="A33" s="29"/>
      <c r="B33" s="29"/>
      <c r="C33" s="29"/>
      <c r="D33" s="29"/>
      <c r="E33" s="314"/>
      <c r="F33" s="315"/>
      <c r="G33" s="315"/>
      <c r="H33" s="315"/>
      <c r="I33" s="315"/>
      <c r="J33" s="315"/>
      <c r="K33" s="315"/>
      <c r="L33" s="326"/>
      <c r="M33" s="327"/>
    </row>
    <row r="34" spans="1:13">
      <c r="A34" s="29"/>
      <c r="B34" s="29"/>
      <c r="C34" s="29"/>
      <c r="D34" s="29"/>
      <c r="E34" s="316"/>
      <c r="F34" s="317"/>
      <c r="G34" s="317"/>
      <c r="H34" s="317"/>
      <c r="I34" s="317"/>
      <c r="J34" s="317"/>
      <c r="K34" s="317"/>
      <c r="L34" s="326"/>
      <c r="M34" s="327"/>
    </row>
    <row r="35" spans="1:13">
      <c r="A35" s="29"/>
      <c r="B35" s="29"/>
      <c r="C35" s="29"/>
      <c r="D35" s="29"/>
      <c r="E35" s="318"/>
      <c r="F35" s="319"/>
      <c r="G35" s="319"/>
      <c r="H35" s="319"/>
      <c r="I35" s="319"/>
      <c r="J35" s="319"/>
      <c r="K35" s="319"/>
      <c r="L35" s="326"/>
      <c r="M35" s="327"/>
    </row>
    <row r="36" spans="1:13">
      <c r="A36" s="29"/>
      <c r="B36" s="29"/>
      <c r="C36" s="29"/>
      <c r="D36" s="29"/>
      <c r="E36" s="318"/>
      <c r="F36" s="319"/>
      <c r="G36" s="319"/>
      <c r="H36" s="319"/>
      <c r="I36" s="319"/>
      <c r="J36" s="319"/>
      <c r="K36" s="319"/>
      <c r="L36" s="326"/>
      <c r="M36" s="327"/>
    </row>
    <row r="37" spans="1:13">
      <c r="A37" s="29"/>
      <c r="B37" s="29"/>
      <c r="C37" s="29"/>
      <c r="D37" s="29"/>
      <c r="E37" s="318"/>
      <c r="F37" s="319"/>
      <c r="G37" s="319"/>
      <c r="H37" s="319"/>
      <c r="I37" s="319"/>
      <c r="J37" s="319"/>
      <c r="K37" s="319"/>
      <c r="L37" s="326"/>
      <c r="M37" s="327"/>
    </row>
    <row r="38" spans="1:13">
      <c r="A38" s="29"/>
      <c r="B38" s="29"/>
      <c r="C38" s="29"/>
      <c r="D38" s="29"/>
      <c r="E38" s="318"/>
      <c r="F38" s="319"/>
      <c r="G38" s="319"/>
      <c r="H38" s="319"/>
      <c r="I38" s="319"/>
      <c r="J38" s="319"/>
      <c r="K38" s="319"/>
      <c r="L38" s="326"/>
      <c r="M38" s="327"/>
    </row>
    <row r="39" spans="1:13">
      <c r="A39" s="29"/>
      <c r="B39" s="29"/>
      <c r="C39" s="29"/>
      <c r="D39" s="29"/>
      <c r="E39" s="318"/>
      <c r="F39" s="319"/>
      <c r="G39" s="319"/>
      <c r="H39" s="319"/>
      <c r="I39" s="319"/>
      <c r="J39" s="319"/>
      <c r="K39" s="319"/>
      <c r="L39" s="326"/>
      <c r="M39" s="327"/>
    </row>
    <row r="40" spans="1:13">
      <c r="A40" s="29"/>
      <c r="B40" s="29"/>
      <c r="C40" s="29"/>
      <c r="D40" s="29"/>
      <c r="E40" s="318"/>
      <c r="F40" s="319"/>
      <c r="G40" s="319"/>
      <c r="H40" s="319"/>
      <c r="I40" s="319"/>
      <c r="J40" s="319"/>
      <c r="K40" s="319"/>
      <c r="L40" s="326"/>
      <c r="M40" s="327"/>
    </row>
    <row r="41" spans="1:13">
      <c r="A41" s="29"/>
      <c r="B41" s="29"/>
      <c r="C41" s="29"/>
      <c r="D41" s="29"/>
      <c r="E41" s="318"/>
      <c r="F41" s="319"/>
      <c r="G41" s="319"/>
      <c r="H41" s="319"/>
      <c r="I41" s="319"/>
      <c r="J41" s="319"/>
      <c r="K41" s="319"/>
      <c r="L41" s="326"/>
      <c r="M41" s="327"/>
    </row>
    <row r="42" spans="1:13">
      <c r="A42" s="29"/>
      <c r="B42" s="29"/>
      <c r="C42" s="29"/>
      <c r="D42" s="29"/>
      <c r="E42" s="318"/>
      <c r="F42" s="319"/>
      <c r="G42" s="319"/>
      <c r="H42" s="319"/>
      <c r="I42" s="319"/>
      <c r="J42" s="319"/>
      <c r="K42" s="319"/>
      <c r="L42" s="326"/>
      <c r="M42" s="327"/>
    </row>
    <row r="43" spans="1:13">
      <c r="A43" s="29"/>
      <c r="B43" s="29"/>
      <c r="C43" s="29"/>
      <c r="D43" s="29"/>
      <c r="E43" s="328"/>
      <c r="F43" s="329"/>
      <c r="G43" s="329"/>
      <c r="H43" s="329"/>
      <c r="I43" s="329"/>
      <c r="J43" s="329"/>
      <c r="K43" s="329"/>
      <c r="L43" s="326"/>
      <c r="M43" s="327"/>
    </row>
    <row r="44" spans="1:13">
      <c r="A44" s="29"/>
      <c r="B44" s="29"/>
      <c r="C44" s="29"/>
      <c r="D44" s="29"/>
      <c r="E44" s="322"/>
      <c r="F44" s="323"/>
      <c r="G44" s="323"/>
      <c r="H44" s="323"/>
      <c r="I44" s="323"/>
      <c r="J44" s="324"/>
      <c r="K44" s="325"/>
      <c r="L44" s="326"/>
      <c r="M44" s="327"/>
    </row>
    <row r="45" spans="1:13">
      <c r="A45" s="29"/>
      <c r="B45" s="29"/>
      <c r="C45" s="29"/>
      <c r="D45" s="29"/>
      <c r="E45" s="29"/>
      <c r="F45" s="29"/>
      <c r="G45" s="29"/>
      <c r="H45" s="29"/>
      <c r="I45" s="29"/>
      <c r="J45" s="29"/>
      <c r="K45" s="29"/>
      <c r="L45" s="29"/>
    </row>
    <row r="46" spans="1:13">
      <c r="A46" s="29"/>
      <c r="B46" s="29"/>
      <c r="C46" s="29"/>
      <c r="D46" s="29"/>
      <c r="E46" s="29"/>
      <c r="F46" s="29"/>
      <c r="G46" s="29"/>
      <c r="H46" s="29"/>
      <c r="I46" s="29"/>
      <c r="J46" s="29"/>
      <c r="K46" s="29"/>
      <c r="L46" s="29"/>
    </row>
    <row r="47" spans="1:13">
      <c r="A47" s="29"/>
      <c r="B47" s="29"/>
      <c r="C47" s="29"/>
      <c r="D47" s="29"/>
      <c r="E47" s="29"/>
      <c r="F47" s="29"/>
      <c r="G47" s="29"/>
      <c r="H47" s="29"/>
      <c r="I47" s="29"/>
      <c r="J47" s="29"/>
      <c r="K47" s="29"/>
      <c r="L47" s="29"/>
    </row>
    <row r="48" spans="1:13">
      <c r="A48" s="29"/>
      <c r="B48" s="29"/>
      <c r="C48" s="29"/>
      <c r="D48" s="29"/>
      <c r="E48" s="29"/>
      <c r="F48" s="29"/>
      <c r="G48" s="29"/>
      <c r="H48" s="29"/>
      <c r="I48" s="29"/>
      <c r="J48" s="29"/>
      <c r="K48" s="29"/>
      <c r="L48" s="29"/>
    </row>
    <row r="49" spans="1:12">
      <c r="A49" s="29"/>
      <c r="B49" s="29"/>
      <c r="C49" s="29"/>
      <c r="D49" s="29"/>
      <c r="E49" s="29"/>
      <c r="F49" s="29"/>
      <c r="G49" s="29"/>
      <c r="H49" s="29"/>
      <c r="I49" s="29"/>
      <c r="J49" s="29"/>
      <c r="K49" s="29"/>
      <c r="L49" s="29"/>
    </row>
    <row r="50" spans="1:12">
      <c r="A50" s="29"/>
      <c r="B50" s="29"/>
      <c r="C50" s="29"/>
      <c r="D50" s="29"/>
      <c r="E50" s="29"/>
      <c r="F50" s="29"/>
      <c r="G50" s="29"/>
      <c r="H50" s="29"/>
      <c r="I50" s="29"/>
      <c r="J50" s="29"/>
      <c r="K50" s="29"/>
      <c r="L50" s="29"/>
    </row>
    <row r="51" spans="1:12">
      <c r="A51" s="29"/>
      <c r="B51" s="29"/>
      <c r="C51" s="29"/>
      <c r="D51" s="29"/>
      <c r="E51" s="29"/>
      <c r="F51" s="29"/>
      <c r="G51" s="29"/>
      <c r="H51" s="29"/>
      <c r="I51" s="29"/>
      <c r="J51" s="29"/>
      <c r="K51" s="29"/>
      <c r="L51" s="29"/>
    </row>
    <row r="52" spans="1:12">
      <c r="A52" s="29"/>
      <c r="B52" s="29"/>
      <c r="C52" s="29"/>
      <c r="D52" s="29"/>
      <c r="E52" s="29"/>
      <c r="F52" s="29"/>
      <c r="G52" s="29"/>
      <c r="H52" s="29"/>
      <c r="I52" s="29"/>
      <c r="J52" s="29"/>
      <c r="K52" s="29"/>
      <c r="L52" s="29"/>
    </row>
    <row r="53" spans="1:12">
      <c r="A53" s="29"/>
      <c r="B53" s="29"/>
      <c r="C53" s="29"/>
      <c r="D53" s="29"/>
      <c r="E53" s="29"/>
      <c r="F53" s="29"/>
      <c r="G53" s="29"/>
      <c r="H53" s="29"/>
      <c r="I53" s="29"/>
      <c r="J53" s="29"/>
      <c r="K53" s="29"/>
      <c r="L53" s="29"/>
    </row>
    <row r="54" spans="1:12">
      <c r="A54" s="29"/>
      <c r="B54" s="29"/>
      <c r="C54" s="29"/>
      <c r="D54" s="29"/>
      <c r="E54" s="29"/>
      <c r="F54" s="29"/>
      <c r="G54" s="29"/>
      <c r="H54" s="29"/>
      <c r="I54" s="29"/>
      <c r="J54" s="29"/>
      <c r="K54" s="29"/>
      <c r="L54" s="29"/>
    </row>
    <row r="55" spans="1:12">
      <c r="A55" s="29"/>
      <c r="B55" s="29"/>
      <c r="C55" s="29"/>
      <c r="D55" s="29"/>
      <c r="E55" s="29"/>
      <c r="F55" s="29"/>
      <c r="G55" s="29"/>
      <c r="H55" s="29"/>
      <c r="I55" s="29"/>
      <c r="J55" s="29"/>
      <c r="K55" s="29"/>
      <c r="L55" s="29"/>
    </row>
    <row r="56" spans="1:12">
      <c r="A56" s="29"/>
      <c r="B56" s="29"/>
      <c r="C56" s="29"/>
      <c r="D56" s="29"/>
      <c r="E56" s="29"/>
      <c r="F56" s="29"/>
      <c r="G56" s="29"/>
      <c r="H56" s="29"/>
      <c r="I56" s="29"/>
      <c r="J56" s="29"/>
      <c r="K56" s="29"/>
      <c r="L56" s="29"/>
    </row>
    <row r="57" spans="1:12">
      <c r="A57" s="29"/>
      <c r="B57" s="29"/>
      <c r="C57" s="29"/>
      <c r="D57" s="29"/>
      <c r="E57" s="29"/>
      <c r="F57" s="29"/>
      <c r="G57" s="29"/>
      <c r="H57" s="29"/>
      <c r="I57" s="29"/>
      <c r="J57" s="29"/>
      <c r="K57" s="29"/>
      <c r="L57" s="29"/>
    </row>
    <row r="58" spans="1:12">
      <c r="A58" s="29"/>
      <c r="B58" s="29"/>
      <c r="C58" s="29"/>
      <c r="D58" s="29"/>
      <c r="E58" s="29"/>
      <c r="F58" s="29"/>
      <c r="G58" s="29"/>
      <c r="H58" s="29"/>
      <c r="I58" s="29"/>
      <c r="J58" s="29"/>
      <c r="K58" s="29"/>
      <c r="L58" s="29"/>
    </row>
    <row r="59" spans="1:12">
      <c r="A59" s="29"/>
      <c r="B59" s="29"/>
      <c r="C59" s="29"/>
      <c r="D59" s="29"/>
      <c r="E59" s="29"/>
      <c r="F59" s="29"/>
      <c r="G59" s="29"/>
      <c r="H59" s="29"/>
      <c r="I59" s="29"/>
      <c r="J59" s="29"/>
      <c r="K59" s="29"/>
      <c r="L59" s="29"/>
    </row>
    <row r="60" spans="1:12">
      <c r="A60" s="29"/>
      <c r="B60" s="29"/>
      <c r="C60" s="29"/>
      <c r="D60" s="29"/>
      <c r="E60" s="29"/>
      <c r="F60" s="29"/>
      <c r="G60" s="29"/>
      <c r="H60" s="29"/>
      <c r="I60" s="29"/>
      <c r="J60" s="29"/>
      <c r="K60" s="29"/>
      <c r="L60" s="29"/>
    </row>
    <row r="61" spans="1:12">
      <c r="A61" s="29"/>
      <c r="B61" s="29"/>
      <c r="C61" s="29"/>
      <c r="D61" s="29"/>
      <c r="E61" s="29"/>
      <c r="F61" s="29"/>
      <c r="G61" s="29"/>
      <c r="H61" s="29"/>
      <c r="I61" s="29"/>
      <c r="J61" s="29"/>
      <c r="K61" s="29"/>
      <c r="L61" s="29"/>
    </row>
    <row r="62" spans="1:12">
      <c r="A62" s="29"/>
      <c r="B62" s="29"/>
      <c r="C62" s="29"/>
      <c r="D62" s="29"/>
      <c r="E62" s="29"/>
      <c r="F62" s="29"/>
      <c r="G62" s="29"/>
      <c r="H62" s="29"/>
      <c r="I62" s="29"/>
      <c r="J62" s="29"/>
      <c r="K62" s="29"/>
      <c r="L62" s="29"/>
    </row>
    <row r="63" spans="1:12">
      <c r="A63" s="29"/>
      <c r="B63" s="29"/>
      <c r="C63" s="29"/>
      <c r="D63" s="29"/>
      <c r="E63" s="29"/>
      <c r="F63" s="29"/>
      <c r="G63" s="29"/>
      <c r="H63" s="29"/>
      <c r="I63" s="29"/>
      <c r="J63" s="29"/>
      <c r="K63" s="29"/>
      <c r="L63" s="29"/>
    </row>
    <row r="64" spans="1:12">
      <c r="A64" s="29"/>
      <c r="B64" s="29"/>
      <c r="C64" s="29"/>
      <c r="D64" s="29"/>
      <c r="E64" s="29"/>
      <c r="F64" s="29"/>
      <c r="G64" s="29"/>
      <c r="H64" s="29"/>
      <c r="I64" s="29"/>
      <c r="J64" s="29"/>
      <c r="K64" s="29"/>
      <c r="L64" s="29"/>
    </row>
    <row r="65" spans="1:12">
      <c r="A65" s="29"/>
      <c r="B65" s="29"/>
      <c r="C65" s="29"/>
      <c r="D65" s="29"/>
      <c r="E65" s="29"/>
      <c r="F65" s="29"/>
      <c r="G65" s="29"/>
      <c r="H65" s="29"/>
      <c r="I65" s="29"/>
      <c r="J65" s="29"/>
      <c r="K65" s="29"/>
      <c r="L65" s="29"/>
    </row>
    <row r="66" spans="1:12">
      <c r="A66" s="29"/>
      <c r="B66" s="29"/>
      <c r="C66" s="29"/>
      <c r="D66" s="29"/>
      <c r="E66" s="29"/>
      <c r="F66" s="29"/>
      <c r="G66" s="29"/>
      <c r="H66" s="29"/>
      <c r="I66" s="29"/>
      <c r="J66" s="29"/>
      <c r="K66" s="29"/>
      <c r="L66" s="29"/>
    </row>
    <row r="67" spans="1:12">
      <c r="A67" s="29"/>
      <c r="B67" s="29"/>
      <c r="C67" s="29"/>
      <c r="D67" s="29"/>
      <c r="E67" s="29"/>
      <c r="F67" s="29"/>
      <c r="G67" s="29"/>
      <c r="H67" s="29"/>
      <c r="I67" s="29"/>
      <c r="J67" s="29"/>
      <c r="K67" s="29"/>
      <c r="L67" s="29"/>
    </row>
    <row r="68" spans="1:12">
      <c r="A68" s="29"/>
      <c r="B68" s="29"/>
      <c r="C68" s="29"/>
      <c r="D68" s="29"/>
      <c r="E68" s="29"/>
      <c r="F68" s="29"/>
      <c r="G68" s="29"/>
      <c r="H68" s="29"/>
      <c r="I68" s="29"/>
      <c r="J68" s="29"/>
      <c r="K68" s="29"/>
      <c r="L68" s="29"/>
    </row>
    <row r="69" spans="1:12">
      <c r="A69" s="29"/>
      <c r="B69" s="29"/>
      <c r="C69" s="29"/>
      <c r="D69" s="29"/>
      <c r="E69" s="29"/>
      <c r="F69" s="29"/>
      <c r="G69" s="29"/>
      <c r="H69" s="29"/>
      <c r="I69" s="29"/>
      <c r="J69" s="29"/>
      <c r="K69" s="29"/>
      <c r="L69" s="29"/>
    </row>
    <row r="70" spans="1:12">
      <c r="A70" s="29"/>
      <c r="B70" s="29"/>
      <c r="C70" s="29"/>
      <c r="D70" s="29"/>
      <c r="E70" s="29"/>
      <c r="F70" s="29"/>
      <c r="G70" s="29"/>
      <c r="H70" s="29"/>
      <c r="I70" s="29"/>
      <c r="J70" s="29"/>
      <c r="K70" s="29"/>
      <c r="L70" s="29"/>
    </row>
    <row r="71" spans="1:12">
      <c r="A71" s="29"/>
      <c r="B71" s="29"/>
      <c r="C71" s="29"/>
      <c r="D71" s="29"/>
      <c r="E71" s="29"/>
      <c r="F71" s="29"/>
      <c r="G71" s="29"/>
      <c r="H71" s="29"/>
      <c r="I71" s="29"/>
      <c r="J71" s="29"/>
      <c r="K71" s="29"/>
      <c r="L71" s="29"/>
    </row>
    <row r="72" spans="1:12">
      <c r="A72" s="29"/>
      <c r="B72" s="29"/>
      <c r="C72" s="29"/>
      <c r="D72" s="29"/>
      <c r="E72" s="29"/>
      <c r="F72" s="29"/>
      <c r="G72" s="29"/>
      <c r="H72" s="29"/>
      <c r="I72" s="29"/>
      <c r="J72" s="29"/>
      <c r="K72" s="29"/>
      <c r="L72" s="29"/>
    </row>
    <row r="73" spans="1:12">
      <c r="A73" s="29"/>
      <c r="B73" s="29"/>
      <c r="C73" s="29"/>
      <c r="D73" s="29"/>
      <c r="E73" s="29"/>
      <c r="F73" s="29"/>
      <c r="G73" s="29"/>
      <c r="H73" s="29"/>
      <c r="I73" s="29"/>
      <c r="J73" s="29"/>
      <c r="K73" s="29"/>
      <c r="L73" s="29"/>
    </row>
    <row r="74" spans="1:12">
      <c r="A74" s="29"/>
      <c r="B74" s="29"/>
      <c r="C74" s="29"/>
      <c r="D74" s="29"/>
      <c r="E74" s="29"/>
      <c r="F74" s="29"/>
      <c r="G74" s="29"/>
      <c r="H74" s="29"/>
      <c r="I74" s="29"/>
      <c r="J74" s="29"/>
      <c r="K74" s="29"/>
      <c r="L74" s="29"/>
    </row>
    <row r="75" spans="1:12">
      <c r="A75" s="29"/>
      <c r="B75" s="29"/>
      <c r="C75" s="29"/>
      <c r="D75" s="29"/>
      <c r="E75" s="29"/>
      <c r="F75" s="29"/>
      <c r="G75" s="29"/>
      <c r="H75" s="29"/>
      <c r="I75" s="29"/>
      <c r="J75" s="29"/>
      <c r="K75" s="29"/>
      <c r="L75" s="29"/>
    </row>
    <row r="76" spans="1:12">
      <c r="A76" s="29"/>
      <c r="B76" s="29"/>
      <c r="C76" s="29"/>
      <c r="D76" s="29"/>
      <c r="E76" s="29"/>
      <c r="F76" s="29"/>
      <c r="G76" s="29"/>
      <c r="H76" s="29"/>
      <c r="I76" s="29"/>
      <c r="J76" s="29"/>
      <c r="K76" s="29"/>
      <c r="L76" s="29"/>
    </row>
    <row r="77" spans="1:12">
      <c r="A77" s="29"/>
      <c r="B77" s="29"/>
      <c r="C77" s="29"/>
      <c r="D77" s="29"/>
      <c r="E77" s="29"/>
      <c r="F77" s="29"/>
      <c r="G77" s="29"/>
      <c r="H77" s="29"/>
      <c r="I77" s="29"/>
      <c r="J77" s="29"/>
      <c r="K77" s="29"/>
      <c r="L77" s="29"/>
    </row>
    <row r="78" spans="1:12">
      <c r="A78" s="29"/>
      <c r="B78" s="29"/>
      <c r="C78" s="29"/>
      <c r="D78" s="29"/>
      <c r="E78" s="29"/>
      <c r="F78" s="29"/>
      <c r="G78" s="29"/>
      <c r="H78" s="29"/>
      <c r="I78" s="29"/>
      <c r="J78" s="29"/>
      <c r="K78" s="29"/>
      <c r="L78" s="29"/>
    </row>
    <row r="79" spans="1:12">
      <c r="A79" s="29"/>
      <c r="B79" s="29"/>
      <c r="C79" s="29"/>
      <c r="D79" s="29"/>
      <c r="E79" s="29"/>
      <c r="F79" s="29"/>
      <c r="G79" s="29"/>
      <c r="H79" s="29"/>
      <c r="I79" s="29"/>
      <c r="J79" s="29"/>
      <c r="K79" s="29"/>
      <c r="L79" s="29"/>
    </row>
    <row r="80" spans="1:12">
      <c r="A80" s="29"/>
      <c r="B80" s="29"/>
      <c r="C80" s="29"/>
      <c r="D80" s="29"/>
      <c r="E80" s="29"/>
      <c r="F80" s="29"/>
      <c r="G80" s="29"/>
      <c r="H80" s="29"/>
      <c r="I80" s="29"/>
      <c r="J80" s="29"/>
      <c r="K80" s="29"/>
      <c r="L80" s="29"/>
    </row>
    <row r="81" spans="1:12">
      <c r="A81" s="29"/>
      <c r="B81" s="29"/>
      <c r="C81" s="29"/>
      <c r="D81" s="29"/>
      <c r="E81" s="29"/>
      <c r="F81" s="29"/>
      <c r="G81" s="29"/>
      <c r="H81" s="29"/>
      <c r="I81" s="29"/>
      <c r="J81" s="29"/>
      <c r="K81" s="29"/>
      <c r="L81" s="29"/>
    </row>
    <row r="82" spans="1:12">
      <c r="A82" s="29"/>
      <c r="B82" s="29"/>
      <c r="C82" s="29"/>
      <c r="D82" s="29"/>
      <c r="E82" s="29"/>
      <c r="F82" s="29"/>
      <c r="G82" s="29"/>
      <c r="H82" s="29"/>
      <c r="I82" s="29"/>
      <c r="J82" s="29"/>
      <c r="K82" s="29"/>
      <c r="L82" s="29"/>
    </row>
    <row r="83" spans="1:12">
      <c r="A83" s="29"/>
      <c r="B83" s="29"/>
      <c r="C83" s="29"/>
      <c r="D83" s="29"/>
      <c r="E83" s="29"/>
      <c r="F83" s="29"/>
      <c r="G83" s="29"/>
      <c r="H83" s="29"/>
      <c r="I83" s="29"/>
      <c r="J83" s="29"/>
      <c r="K83" s="29"/>
      <c r="L83" s="29"/>
    </row>
    <row r="84" spans="1:12">
      <c r="A84" s="29"/>
      <c r="B84" s="29"/>
      <c r="C84" s="29"/>
      <c r="D84" s="29"/>
      <c r="E84" s="29"/>
      <c r="F84" s="29"/>
      <c r="G84" s="29"/>
      <c r="H84" s="29"/>
      <c r="I84" s="29"/>
      <c r="J84" s="29"/>
      <c r="K84" s="29"/>
      <c r="L84" s="29"/>
    </row>
    <row r="85" spans="1:12">
      <c r="A85" s="29"/>
      <c r="B85" s="29"/>
      <c r="C85" s="29"/>
      <c r="D85" s="29"/>
      <c r="E85" s="29"/>
      <c r="F85" s="29"/>
      <c r="G85" s="29"/>
      <c r="H85" s="29"/>
      <c r="I85" s="29"/>
      <c r="J85" s="29"/>
      <c r="K85" s="29"/>
      <c r="L85" s="29"/>
    </row>
    <row r="86" spans="1:12">
      <c r="A86" s="29"/>
      <c r="B86" s="29"/>
      <c r="C86" s="29"/>
      <c r="D86" s="29"/>
      <c r="E86" s="29"/>
      <c r="F86" s="29"/>
      <c r="G86" s="29"/>
      <c r="H86" s="29"/>
      <c r="I86" s="29"/>
      <c r="J86" s="29"/>
      <c r="K86" s="29"/>
      <c r="L86" s="29"/>
    </row>
    <row r="87" spans="1:12">
      <c r="A87" s="29"/>
      <c r="B87" s="29"/>
      <c r="C87" s="29"/>
      <c r="D87" s="29"/>
      <c r="E87" s="29"/>
      <c r="F87" s="29"/>
      <c r="G87" s="29"/>
      <c r="H87" s="29"/>
      <c r="I87" s="29"/>
      <c r="J87" s="29"/>
      <c r="K87" s="29"/>
      <c r="L87" s="29"/>
    </row>
    <row r="88" spans="1:12">
      <c r="A88" s="29"/>
      <c r="B88" s="29"/>
      <c r="C88" s="29"/>
      <c r="D88" s="29"/>
      <c r="E88" s="29"/>
      <c r="F88" s="29"/>
      <c r="G88" s="29"/>
      <c r="H88" s="29"/>
      <c r="I88" s="29"/>
      <c r="J88" s="29"/>
      <c r="K88" s="29"/>
      <c r="L88" s="29"/>
    </row>
    <row r="89" spans="1:12">
      <c r="A89" s="29"/>
      <c r="B89" s="29"/>
      <c r="C89" s="29"/>
      <c r="D89" s="29"/>
      <c r="E89" s="29"/>
      <c r="F89" s="29"/>
      <c r="G89" s="29"/>
      <c r="H89" s="29"/>
      <c r="I89" s="29"/>
      <c r="J89" s="29"/>
      <c r="K89" s="29"/>
      <c r="L89" s="29"/>
    </row>
    <row r="90" spans="1:12">
      <c r="A90" s="29"/>
      <c r="B90" s="29"/>
      <c r="C90" s="29"/>
      <c r="D90" s="29"/>
      <c r="E90" s="29"/>
      <c r="F90" s="29"/>
      <c r="G90" s="29"/>
      <c r="H90" s="29"/>
      <c r="I90" s="29"/>
      <c r="J90" s="29"/>
      <c r="K90" s="29"/>
      <c r="L90" s="29"/>
    </row>
    <row r="91" spans="1:12">
      <c r="A91" s="29"/>
      <c r="B91" s="29"/>
      <c r="C91" s="29"/>
      <c r="D91" s="29"/>
      <c r="E91" s="29"/>
      <c r="F91" s="29"/>
      <c r="G91" s="29"/>
      <c r="H91" s="29"/>
      <c r="I91" s="29"/>
      <c r="J91" s="29"/>
      <c r="K91" s="29"/>
      <c r="L91" s="29"/>
    </row>
    <row r="92" spans="1:12">
      <c r="A92" s="29"/>
      <c r="B92" s="29"/>
      <c r="C92" s="29"/>
      <c r="D92" s="29"/>
      <c r="E92" s="29"/>
      <c r="F92" s="29"/>
      <c r="G92" s="29"/>
      <c r="H92" s="29"/>
      <c r="I92" s="29"/>
      <c r="J92" s="29"/>
      <c r="K92" s="29"/>
      <c r="L92" s="29"/>
    </row>
    <row r="93" spans="1:12">
      <c r="A93" s="29"/>
      <c r="B93" s="29"/>
      <c r="C93" s="29"/>
      <c r="D93" s="29"/>
      <c r="E93" s="29"/>
      <c r="F93" s="29"/>
      <c r="G93" s="29"/>
      <c r="H93" s="29"/>
      <c r="I93" s="29"/>
      <c r="J93" s="29"/>
      <c r="K93" s="29"/>
      <c r="L93" s="29"/>
    </row>
    <row r="94" spans="1:12">
      <c r="A94" s="29"/>
      <c r="B94" s="29"/>
      <c r="C94" s="29"/>
      <c r="D94" s="29"/>
      <c r="E94" s="29"/>
      <c r="F94" s="29"/>
      <c r="G94" s="29"/>
      <c r="H94" s="29"/>
      <c r="I94" s="29"/>
      <c r="J94" s="29"/>
      <c r="K94" s="29"/>
      <c r="L94" s="29"/>
    </row>
    <row r="95" spans="1:12">
      <c r="A95" s="29"/>
      <c r="B95" s="29"/>
      <c r="C95" s="29"/>
      <c r="D95" s="29"/>
      <c r="E95" s="29"/>
      <c r="F95" s="29"/>
      <c r="G95" s="29"/>
      <c r="H95" s="29"/>
      <c r="I95" s="29"/>
      <c r="J95" s="29"/>
      <c r="K95" s="29"/>
      <c r="L95" s="29"/>
    </row>
    <row r="96" spans="1:12">
      <c r="A96" s="29"/>
      <c r="B96" s="29"/>
      <c r="C96" s="29"/>
      <c r="D96" s="29"/>
      <c r="E96" s="29"/>
      <c r="F96" s="29"/>
      <c r="G96" s="29"/>
      <c r="H96" s="29"/>
      <c r="I96" s="29"/>
      <c r="J96" s="29"/>
      <c r="K96" s="29"/>
      <c r="L96" s="29"/>
    </row>
    <row r="97" spans="1:12">
      <c r="A97" s="29"/>
      <c r="B97" s="29"/>
      <c r="C97" s="29"/>
      <c r="D97" s="29"/>
      <c r="E97" s="29"/>
      <c r="F97" s="29"/>
      <c r="G97" s="29"/>
      <c r="H97" s="29"/>
      <c r="I97" s="29"/>
      <c r="J97" s="29"/>
      <c r="K97" s="29"/>
      <c r="L97" s="29"/>
    </row>
    <row r="98" spans="1:12">
      <c r="A98" s="29"/>
      <c r="B98" s="29"/>
      <c r="C98" s="29"/>
      <c r="D98" s="29"/>
      <c r="E98" s="29"/>
      <c r="F98" s="29"/>
      <c r="G98" s="29"/>
      <c r="H98" s="29"/>
      <c r="I98" s="29"/>
      <c r="J98" s="29"/>
      <c r="K98" s="29"/>
      <c r="L98" s="29"/>
    </row>
    <row r="99" spans="1:12">
      <c r="A99" s="29"/>
      <c r="B99" s="29"/>
      <c r="C99" s="29"/>
      <c r="D99" s="29"/>
      <c r="E99" s="29"/>
      <c r="F99" s="29"/>
      <c r="G99" s="29"/>
      <c r="H99" s="29"/>
      <c r="I99" s="29"/>
      <c r="J99" s="29"/>
      <c r="K99" s="29"/>
      <c r="L99" s="29"/>
    </row>
    <row r="100" spans="1:12">
      <c r="A100" s="29"/>
      <c r="B100" s="29"/>
      <c r="C100" s="29"/>
      <c r="D100" s="29"/>
      <c r="E100" s="29"/>
      <c r="F100" s="29"/>
      <c r="G100" s="29"/>
      <c r="H100" s="29"/>
      <c r="I100" s="29"/>
      <c r="J100" s="29"/>
      <c r="K100" s="29"/>
      <c r="L100" s="29"/>
    </row>
    <row r="101" spans="1:12">
      <c r="A101" s="29"/>
      <c r="B101" s="29"/>
      <c r="C101" s="29"/>
      <c r="D101" s="29"/>
      <c r="E101" s="29"/>
      <c r="F101" s="29"/>
      <c r="G101" s="29"/>
      <c r="H101" s="29"/>
      <c r="I101" s="29"/>
      <c r="J101" s="29"/>
      <c r="K101" s="29"/>
      <c r="L101" s="29"/>
    </row>
    <row r="102" spans="1:12">
      <c r="A102" s="29"/>
      <c r="B102" s="29"/>
      <c r="C102" s="29"/>
      <c r="D102" s="29"/>
      <c r="E102" s="29"/>
      <c r="F102" s="29"/>
      <c r="G102" s="29"/>
      <c r="H102" s="29"/>
      <c r="I102" s="29"/>
      <c r="J102" s="29"/>
      <c r="K102" s="29"/>
      <c r="L102" s="29"/>
    </row>
    <row r="103" spans="1:12">
      <c r="A103" s="29"/>
      <c r="B103" s="29"/>
      <c r="C103" s="29"/>
      <c r="D103" s="29"/>
      <c r="E103" s="29"/>
      <c r="F103" s="29"/>
      <c r="G103" s="29"/>
      <c r="H103" s="29"/>
      <c r="I103" s="29"/>
      <c r="J103" s="29"/>
      <c r="K103" s="29"/>
      <c r="L103" s="29"/>
    </row>
    <row r="104" spans="1:12">
      <c r="A104" s="29"/>
      <c r="B104" s="29"/>
      <c r="C104" s="29"/>
      <c r="D104" s="29"/>
      <c r="E104" s="29"/>
      <c r="F104" s="29"/>
      <c r="G104" s="29"/>
      <c r="H104" s="29"/>
      <c r="I104" s="29"/>
      <c r="J104" s="29"/>
      <c r="K104" s="29"/>
      <c r="L104" s="29"/>
    </row>
    <row r="105" spans="1:12">
      <c r="A105" s="29"/>
      <c r="B105" s="29"/>
      <c r="C105" s="29"/>
      <c r="D105" s="29"/>
      <c r="E105" s="29"/>
      <c r="F105" s="29"/>
      <c r="G105" s="29"/>
      <c r="H105" s="29"/>
      <c r="I105" s="29"/>
      <c r="J105" s="29"/>
      <c r="K105" s="29"/>
      <c r="L105" s="29"/>
    </row>
    <row r="106" spans="1:12">
      <c r="A106" s="29"/>
      <c r="B106" s="29"/>
      <c r="C106" s="29"/>
      <c r="D106" s="29"/>
      <c r="E106" s="29"/>
      <c r="F106" s="29"/>
      <c r="G106" s="29"/>
      <c r="H106" s="29"/>
      <c r="I106" s="29"/>
      <c r="J106" s="29"/>
      <c r="K106" s="29"/>
      <c r="L106" s="29"/>
    </row>
    <row r="107" spans="1:12">
      <c r="A107" s="29"/>
      <c r="B107" s="29"/>
      <c r="C107" s="29"/>
      <c r="D107" s="29"/>
      <c r="E107" s="29"/>
      <c r="F107" s="29"/>
      <c r="G107" s="29"/>
      <c r="H107" s="29"/>
      <c r="I107" s="29"/>
      <c r="J107" s="29"/>
      <c r="K107" s="29"/>
      <c r="L107" s="29"/>
    </row>
    <row r="108" spans="1:12">
      <c r="A108" s="29"/>
      <c r="B108" s="29"/>
      <c r="C108" s="29"/>
      <c r="D108" s="29"/>
      <c r="E108" s="29"/>
      <c r="F108" s="29"/>
      <c r="G108" s="29"/>
      <c r="H108" s="29"/>
      <c r="I108" s="29"/>
      <c r="J108" s="29"/>
      <c r="K108" s="29"/>
      <c r="L108" s="29"/>
    </row>
    <row r="109" spans="1:12">
      <c r="A109" s="29"/>
      <c r="B109" s="29"/>
      <c r="C109" s="29"/>
      <c r="D109" s="29"/>
      <c r="E109" s="29"/>
      <c r="F109" s="29"/>
      <c r="G109" s="29"/>
      <c r="H109" s="29"/>
      <c r="I109" s="29"/>
      <c r="J109" s="29"/>
      <c r="K109" s="29"/>
      <c r="L109" s="29"/>
    </row>
    <row r="110" spans="1:12">
      <c r="A110" s="29"/>
      <c r="B110" s="29"/>
      <c r="C110" s="29"/>
      <c r="D110" s="29"/>
      <c r="E110" s="29"/>
      <c r="F110" s="29"/>
      <c r="G110" s="29"/>
      <c r="H110" s="29"/>
      <c r="I110" s="29"/>
      <c r="J110" s="29"/>
      <c r="K110" s="29"/>
      <c r="L110" s="29"/>
    </row>
    <row r="111" spans="1:12">
      <c r="A111" s="29"/>
      <c r="B111" s="29"/>
      <c r="C111" s="29"/>
      <c r="D111" s="29"/>
      <c r="E111" s="29"/>
      <c r="F111" s="29"/>
      <c r="G111" s="29"/>
      <c r="H111" s="29"/>
      <c r="I111" s="29"/>
      <c r="J111" s="29"/>
      <c r="K111" s="29"/>
      <c r="L111" s="29"/>
    </row>
    <row r="112" spans="1:12">
      <c r="A112" s="29"/>
      <c r="B112" s="29"/>
      <c r="C112" s="29"/>
      <c r="D112" s="29"/>
      <c r="E112" s="29"/>
      <c r="F112" s="29"/>
      <c r="G112" s="29"/>
      <c r="H112" s="29"/>
      <c r="I112" s="29"/>
      <c r="J112" s="29"/>
      <c r="K112" s="29"/>
      <c r="L112" s="29"/>
    </row>
    <row r="113" spans="1:12">
      <c r="A113" s="29"/>
      <c r="B113" s="29"/>
      <c r="C113" s="29"/>
      <c r="D113" s="29"/>
      <c r="E113" s="29"/>
      <c r="F113" s="29"/>
      <c r="G113" s="29"/>
      <c r="H113" s="29"/>
      <c r="I113" s="29"/>
      <c r="J113" s="29"/>
      <c r="K113" s="29"/>
      <c r="L113" s="29"/>
    </row>
    <row r="114" spans="1:12">
      <c r="A114" s="29"/>
      <c r="B114" s="29"/>
      <c r="C114" s="29"/>
      <c r="D114" s="29"/>
      <c r="E114" s="29"/>
      <c r="F114" s="29"/>
      <c r="G114" s="29"/>
      <c r="H114" s="29"/>
      <c r="I114" s="29"/>
      <c r="J114" s="29"/>
      <c r="K114" s="29"/>
      <c r="L114" s="29"/>
    </row>
    <row r="115" spans="1:12">
      <c r="A115" s="29"/>
      <c r="B115" s="29"/>
      <c r="C115" s="29"/>
      <c r="D115" s="29"/>
      <c r="E115" s="29"/>
      <c r="F115" s="29"/>
      <c r="G115" s="29"/>
      <c r="H115" s="29"/>
      <c r="I115" s="29"/>
      <c r="J115" s="29"/>
      <c r="K115" s="29"/>
      <c r="L115" s="29"/>
    </row>
    <row r="116" spans="1:12">
      <c r="A116" s="29"/>
      <c r="B116" s="29"/>
      <c r="C116" s="29"/>
      <c r="D116" s="29"/>
      <c r="E116" s="29"/>
      <c r="F116" s="29"/>
      <c r="G116" s="29"/>
      <c r="H116" s="29"/>
      <c r="I116" s="29"/>
      <c r="J116" s="29"/>
      <c r="K116" s="29"/>
      <c r="L116" s="29"/>
    </row>
    <row r="117" spans="1:12">
      <c r="A117" s="29"/>
      <c r="B117" s="29"/>
      <c r="C117" s="29"/>
      <c r="D117" s="29"/>
      <c r="E117" s="29"/>
      <c r="F117" s="29"/>
      <c r="G117" s="29"/>
      <c r="H117" s="29"/>
      <c r="I117" s="29"/>
      <c r="J117" s="29"/>
      <c r="K117" s="29"/>
      <c r="L117" s="29"/>
    </row>
    <row r="118" spans="1:12">
      <c r="A118" s="29"/>
      <c r="B118" s="29"/>
      <c r="C118" s="29"/>
      <c r="D118" s="29"/>
      <c r="E118" s="29"/>
      <c r="F118" s="29"/>
      <c r="G118" s="29"/>
      <c r="H118" s="29"/>
      <c r="I118" s="29"/>
      <c r="J118" s="29"/>
      <c r="K118" s="29"/>
      <c r="L118" s="29"/>
    </row>
    <row r="119" spans="1:12">
      <c r="A119" s="29"/>
      <c r="B119" s="29"/>
      <c r="C119" s="29"/>
      <c r="D119" s="29"/>
      <c r="E119" s="29"/>
      <c r="F119" s="29"/>
      <c r="G119" s="29"/>
      <c r="H119" s="29"/>
      <c r="I119" s="29"/>
      <c r="J119" s="29"/>
      <c r="K119" s="29"/>
      <c r="L119" s="29"/>
    </row>
    <row r="120" spans="1:12">
      <c r="A120" s="29"/>
      <c r="B120" s="29"/>
      <c r="C120" s="29"/>
      <c r="D120" s="29"/>
      <c r="E120" s="29"/>
      <c r="F120" s="29"/>
      <c r="G120" s="29"/>
      <c r="H120" s="29"/>
      <c r="I120" s="29"/>
      <c r="J120" s="29"/>
      <c r="K120" s="29"/>
      <c r="L120" s="29"/>
    </row>
    <row r="121" spans="1:12">
      <c r="A121" s="29"/>
      <c r="B121" s="29"/>
      <c r="C121" s="29"/>
      <c r="D121" s="29"/>
      <c r="E121" s="29"/>
      <c r="F121" s="29"/>
      <c r="G121" s="29"/>
      <c r="H121" s="29"/>
      <c r="I121" s="29"/>
      <c r="J121" s="29"/>
      <c r="K121" s="29"/>
      <c r="L121" s="29"/>
    </row>
    <row r="122" spans="1:12">
      <c r="A122" s="29"/>
      <c r="B122" s="29"/>
      <c r="C122" s="29"/>
      <c r="D122" s="29"/>
      <c r="E122" s="29"/>
      <c r="F122" s="29"/>
      <c r="G122" s="29"/>
      <c r="H122" s="29"/>
      <c r="I122" s="29"/>
      <c r="J122" s="29"/>
      <c r="K122" s="29"/>
      <c r="L122" s="29"/>
    </row>
    <row r="123" spans="1:12">
      <c r="A123" s="29"/>
      <c r="B123" s="29"/>
      <c r="C123" s="29"/>
      <c r="D123" s="29"/>
      <c r="E123" s="29"/>
      <c r="F123" s="29"/>
      <c r="G123" s="29"/>
      <c r="H123" s="29"/>
      <c r="I123" s="29"/>
      <c r="J123" s="29"/>
      <c r="K123" s="29"/>
      <c r="L123" s="29"/>
    </row>
    <row r="124" spans="1:12">
      <c r="A124" s="29"/>
      <c r="B124" s="29"/>
      <c r="C124" s="29"/>
      <c r="D124" s="29"/>
      <c r="E124" s="29"/>
      <c r="F124" s="29"/>
      <c r="G124" s="29"/>
      <c r="H124" s="29"/>
      <c r="I124" s="29"/>
      <c r="J124" s="29"/>
      <c r="K124" s="29"/>
      <c r="L124" s="29"/>
    </row>
    <row r="125" spans="1:12">
      <c r="A125" s="29"/>
      <c r="B125" s="29"/>
      <c r="C125" s="29"/>
      <c r="D125" s="29"/>
      <c r="E125" s="29"/>
      <c r="F125" s="29"/>
      <c r="G125" s="29"/>
      <c r="H125" s="29"/>
      <c r="I125" s="29"/>
      <c r="J125" s="29"/>
      <c r="K125" s="29"/>
      <c r="L125" s="29"/>
    </row>
    <row r="126" spans="1:12">
      <c r="A126" s="29"/>
      <c r="B126" s="29"/>
      <c r="C126" s="29"/>
      <c r="D126" s="29"/>
      <c r="E126" s="29"/>
      <c r="F126" s="29"/>
      <c r="G126" s="29"/>
      <c r="H126" s="29"/>
      <c r="I126" s="29"/>
      <c r="J126" s="29"/>
      <c r="K126" s="29"/>
      <c r="L126" s="29"/>
    </row>
    <row r="127" spans="1:12">
      <c r="A127" s="29"/>
      <c r="B127" s="29"/>
      <c r="C127" s="29"/>
      <c r="D127" s="29"/>
      <c r="E127" s="29"/>
      <c r="F127" s="29"/>
      <c r="G127" s="29"/>
      <c r="H127" s="29"/>
      <c r="I127" s="29"/>
      <c r="J127" s="29"/>
      <c r="K127" s="29"/>
      <c r="L127" s="29"/>
    </row>
    <row r="128" spans="1:12">
      <c r="A128" s="29"/>
      <c r="B128" s="29"/>
      <c r="C128" s="29"/>
      <c r="D128" s="29"/>
      <c r="E128" s="29"/>
      <c r="F128" s="29"/>
      <c r="G128" s="29"/>
      <c r="H128" s="29"/>
      <c r="I128" s="29"/>
      <c r="J128" s="29"/>
      <c r="K128" s="29"/>
      <c r="L128" s="29"/>
    </row>
    <row r="129" spans="1:12">
      <c r="A129" s="29"/>
      <c r="B129" s="29"/>
      <c r="C129" s="29"/>
      <c r="D129" s="29"/>
      <c r="E129" s="29"/>
      <c r="F129" s="29"/>
      <c r="G129" s="29"/>
      <c r="H129" s="29"/>
      <c r="I129" s="29"/>
      <c r="J129" s="29"/>
      <c r="K129" s="29"/>
      <c r="L129" s="29"/>
    </row>
    <row r="130" spans="1:12">
      <c r="A130" s="29"/>
      <c r="B130" s="29"/>
      <c r="C130" s="29"/>
      <c r="D130" s="29"/>
      <c r="E130" s="29"/>
      <c r="F130" s="29"/>
      <c r="G130" s="29"/>
      <c r="H130" s="29"/>
      <c r="I130" s="29"/>
      <c r="J130" s="29"/>
      <c r="K130" s="29"/>
      <c r="L130" s="29"/>
    </row>
    <row r="131" spans="1:12">
      <c r="A131" s="29"/>
      <c r="B131" s="29"/>
      <c r="C131" s="29"/>
      <c r="D131" s="29"/>
      <c r="E131" s="29"/>
      <c r="F131" s="29"/>
      <c r="G131" s="29"/>
      <c r="H131" s="29"/>
      <c r="I131" s="29"/>
      <c r="J131" s="29"/>
      <c r="K131" s="29"/>
      <c r="L131" s="29"/>
    </row>
    <row r="132" spans="1:12">
      <c r="A132" s="29"/>
      <c r="B132" s="29"/>
      <c r="C132" s="29"/>
      <c r="D132" s="29"/>
      <c r="E132" s="29"/>
      <c r="F132" s="29"/>
      <c r="G132" s="29"/>
      <c r="H132" s="29"/>
      <c r="I132" s="29"/>
      <c r="J132" s="29"/>
      <c r="K132" s="29"/>
      <c r="L132" s="29"/>
    </row>
    <row r="133" spans="1:12">
      <c r="A133" s="29"/>
      <c r="B133" s="29"/>
      <c r="C133" s="29"/>
      <c r="D133" s="29"/>
      <c r="E133" s="29"/>
      <c r="F133" s="29"/>
      <c r="G133" s="29"/>
      <c r="H133" s="29"/>
      <c r="I133" s="29"/>
      <c r="J133" s="29"/>
      <c r="K133" s="29"/>
      <c r="L133" s="29"/>
    </row>
    <row r="134" spans="1:12">
      <c r="A134" s="29"/>
      <c r="B134" s="29"/>
      <c r="C134" s="29"/>
      <c r="D134" s="29"/>
      <c r="E134" s="29"/>
      <c r="F134" s="29"/>
      <c r="G134" s="29"/>
      <c r="H134" s="29"/>
      <c r="I134" s="29"/>
      <c r="J134" s="29"/>
      <c r="K134" s="29"/>
      <c r="L134" s="29"/>
    </row>
    <row r="135" spans="1:12">
      <c r="A135" s="29"/>
      <c r="B135" s="29"/>
      <c r="C135" s="29"/>
      <c r="D135" s="29"/>
      <c r="E135" s="29"/>
      <c r="F135" s="29"/>
      <c r="G135" s="29"/>
      <c r="H135" s="29"/>
      <c r="I135" s="29"/>
      <c r="J135" s="29"/>
      <c r="K135" s="29"/>
      <c r="L135" s="29"/>
    </row>
    <row r="136" spans="1:12">
      <c r="A136" s="29"/>
      <c r="B136" s="29"/>
      <c r="C136" s="29"/>
      <c r="D136" s="29"/>
      <c r="E136" s="29"/>
      <c r="F136" s="29"/>
      <c r="G136" s="29"/>
      <c r="H136" s="29"/>
      <c r="I136" s="29"/>
      <c r="J136" s="29"/>
      <c r="K136" s="29"/>
      <c r="L136" s="29"/>
    </row>
    <row r="137" spans="1:12">
      <c r="A137" s="29"/>
      <c r="B137" s="29"/>
      <c r="C137" s="29"/>
      <c r="D137" s="29"/>
      <c r="E137" s="29"/>
      <c r="F137" s="29"/>
      <c r="G137" s="29"/>
      <c r="H137" s="29"/>
      <c r="I137" s="29"/>
      <c r="J137" s="29"/>
      <c r="K137" s="29"/>
      <c r="L137" s="29"/>
    </row>
    <row r="138" spans="1:12">
      <c r="A138" s="29"/>
      <c r="B138" s="29"/>
      <c r="C138" s="29"/>
      <c r="D138" s="29"/>
      <c r="E138" s="29"/>
      <c r="F138" s="29"/>
      <c r="G138" s="29"/>
      <c r="H138" s="29"/>
      <c r="I138" s="29"/>
      <c r="J138" s="29"/>
      <c r="K138" s="29"/>
      <c r="L138" s="29"/>
    </row>
    <row r="139" spans="1:12">
      <c r="A139" s="29"/>
      <c r="B139" s="29"/>
      <c r="C139" s="29"/>
      <c r="D139" s="29"/>
      <c r="E139" s="29"/>
      <c r="F139" s="29"/>
      <c r="G139" s="29"/>
      <c r="H139" s="29"/>
      <c r="I139" s="29"/>
      <c r="J139" s="29"/>
      <c r="K139" s="29"/>
      <c r="L139" s="29"/>
    </row>
    <row r="140" spans="1:12">
      <c r="A140" s="29"/>
      <c r="B140" s="29"/>
      <c r="C140" s="29"/>
      <c r="D140" s="29"/>
      <c r="E140" s="29"/>
      <c r="F140" s="29"/>
      <c r="G140" s="29"/>
      <c r="H140" s="29"/>
      <c r="I140" s="29"/>
      <c r="J140" s="29"/>
      <c r="K140" s="29"/>
      <c r="L140" s="29"/>
    </row>
    <row r="141" spans="1:12">
      <c r="A141" s="29"/>
      <c r="B141" s="29"/>
      <c r="C141" s="29"/>
      <c r="D141" s="29"/>
      <c r="E141" s="29"/>
      <c r="F141" s="29"/>
      <c r="G141" s="29"/>
      <c r="H141" s="29"/>
      <c r="I141" s="29"/>
      <c r="J141" s="29"/>
      <c r="K141" s="29"/>
      <c r="L141" s="29"/>
    </row>
    <row r="142" spans="1:12">
      <c r="A142" s="29"/>
      <c r="B142" s="29"/>
      <c r="C142" s="29"/>
      <c r="D142" s="29"/>
      <c r="E142" s="29"/>
      <c r="F142" s="29"/>
      <c r="G142" s="29"/>
      <c r="H142" s="29"/>
      <c r="I142" s="29"/>
      <c r="J142" s="29"/>
      <c r="K142" s="29"/>
      <c r="L142" s="29"/>
    </row>
    <row r="143" spans="1:12">
      <c r="A143" s="29"/>
      <c r="B143" s="29"/>
      <c r="C143" s="29"/>
      <c r="D143" s="29"/>
      <c r="E143" s="29"/>
      <c r="F143" s="29"/>
      <c r="G143" s="29"/>
      <c r="H143" s="29"/>
      <c r="I143" s="29"/>
      <c r="J143" s="29"/>
      <c r="K143" s="29"/>
      <c r="L143" s="29"/>
    </row>
    <row r="144" spans="1:12">
      <c r="A144" s="29"/>
      <c r="B144" s="29"/>
      <c r="C144" s="29"/>
      <c r="D144" s="29"/>
      <c r="E144" s="29"/>
      <c r="F144" s="29"/>
      <c r="G144" s="29"/>
      <c r="H144" s="29"/>
      <c r="I144" s="29"/>
      <c r="J144" s="29"/>
      <c r="K144" s="29"/>
      <c r="L144" s="29"/>
    </row>
    <row r="145" spans="1:12">
      <c r="A145" s="29"/>
      <c r="B145" s="29"/>
      <c r="C145" s="29"/>
      <c r="D145" s="29"/>
      <c r="E145" s="29"/>
      <c r="F145" s="29"/>
      <c r="G145" s="29"/>
      <c r="H145" s="29"/>
      <c r="I145" s="29"/>
      <c r="J145" s="29"/>
      <c r="K145" s="29"/>
      <c r="L145" s="29"/>
    </row>
    <row r="146" spans="1:12">
      <c r="A146" s="29"/>
      <c r="B146" s="29"/>
      <c r="C146" s="29"/>
      <c r="D146" s="29"/>
      <c r="E146" s="29"/>
      <c r="F146" s="29"/>
      <c r="G146" s="29"/>
      <c r="H146" s="29"/>
      <c r="I146" s="29"/>
      <c r="J146" s="29"/>
      <c r="K146" s="29"/>
      <c r="L146" s="29"/>
    </row>
    <row r="147" spans="1:12">
      <c r="A147" s="29"/>
      <c r="B147" s="29"/>
      <c r="C147" s="29"/>
      <c r="D147" s="29"/>
      <c r="E147" s="29"/>
      <c r="F147" s="29"/>
      <c r="G147" s="29"/>
      <c r="H147" s="29"/>
      <c r="I147" s="29"/>
      <c r="J147" s="29"/>
      <c r="K147" s="29"/>
      <c r="L147" s="29"/>
    </row>
    <row r="148" spans="1:12">
      <c r="A148" s="29"/>
      <c r="B148" s="29"/>
      <c r="C148" s="29"/>
      <c r="D148" s="29"/>
      <c r="E148" s="29"/>
      <c r="F148" s="29"/>
      <c r="G148" s="29"/>
      <c r="H148" s="29"/>
      <c r="I148" s="29"/>
      <c r="J148" s="29"/>
      <c r="K148" s="29"/>
      <c r="L148" s="29"/>
    </row>
    <row r="149" spans="1:12">
      <c r="A149" s="29"/>
      <c r="B149" s="29"/>
      <c r="C149" s="29"/>
      <c r="D149" s="29"/>
      <c r="E149" s="29"/>
      <c r="F149" s="29"/>
      <c r="G149" s="29"/>
      <c r="H149" s="29"/>
      <c r="I149" s="29"/>
      <c r="J149" s="29"/>
      <c r="K149" s="29"/>
      <c r="L149" s="29"/>
    </row>
    <row r="150" spans="1:12">
      <c r="A150" s="29"/>
      <c r="B150" s="29"/>
      <c r="C150" s="29"/>
      <c r="D150" s="29"/>
      <c r="E150" s="29"/>
      <c r="F150" s="29"/>
      <c r="G150" s="29"/>
      <c r="H150" s="29"/>
      <c r="I150" s="29"/>
      <c r="J150" s="29"/>
      <c r="K150" s="29"/>
      <c r="L150" s="29"/>
    </row>
    <row r="151" spans="1:12">
      <c r="A151" s="29"/>
      <c r="B151" s="29"/>
      <c r="C151" s="29"/>
      <c r="D151" s="29"/>
      <c r="E151" s="29"/>
      <c r="F151" s="29"/>
      <c r="G151" s="29"/>
      <c r="H151" s="29"/>
      <c r="I151" s="29"/>
      <c r="J151" s="29"/>
      <c r="K151" s="29"/>
      <c r="L151" s="29"/>
    </row>
    <row r="152" spans="1:12">
      <c r="A152" s="29"/>
      <c r="B152" s="29"/>
      <c r="C152" s="29"/>
      <c r="D152" s="29"/>
      <c r="E152" s="29"/>
      <c r="F152" s="29"/>
      <c r="G152" s="29"/>
      <c r="H152" s="29"/>
      <c r="I152" s="29"/>
      <c r="J152" s="29"/>
      <c r="K152" s="29"/>
      <c r="L152" s="29"/>
    </row>
    <row r="153" spans="1:12">
      <c r="A153" s="29"/>
      <c r="B153" s="29"/>
      <c r="C153" s="29"/>
      <c r="D153" s="29"/>
      <c r="E153" s="29"/>
      <c r="F153" s="29"/>
      <c r="G153" s="29"/>
      <c r="H153" s="29"/>
      <c r="I153" s="29"/>
      <c r="J153" s="29"/>
      <c r="K153" s="29"/>
      <c r="L153" s="29"/>
    </row>
    <row r="154" spans="1:12">
      <c r="A154" s="29"/>
      <c r="B154" s="29"/>
      <c r="C154" s="29"/>
      <c r="D154" s="29"/>
      <c r="E154" s="29"/>
      <c r="F154" s="29"/>
      <c r="G154" s="29"/>
      <c r="H154" s="29"/>
      <c r="I154" s="29"/>
      <c r="J154" s="29"/>
      <c r="K154" s="29"/>
      <c r="L154" s="29"/>
    </row>
    <row r="155" spans="1:12">
      <c r="A155" s="29"/>
      <c r="B155" s="29"/>
      <c r="C155" s="29"/>
      <c r="D155" s="29"/>
      <c r="E155" s="29"/>
      <c r="F155" s="29"/>
      <c r="G155" s="29"/>
      <c r="H155" s="29"/>
      <c r="I155" s="29"/>
      <c r="J155" s="29"/>
      <c r="K155" s="29"/>
      <c r="L155" s="29"/>
    </row>
    <row r="156" spans="1:12">
      <c r="A156" s="29"/>
      <c r="B156" s="29"/>
      <c r="C156" s="29"/>
      <c r="D156" s="29"/>
      <c r="E156" s="29"/>
      <c r="F156" s="29"/>
      <c r="G156" s="29"/>
      <c r="H156" s="29"/>
      <c r="I156" s="29"/>
      <c r="J156" s="29"/>
      <c r="K156" s="29"/>
      <c r="L156" s="29"/>
    </row>
    <row r="157" spans="1:12">
      <c r="A157" s="29"/>
      <c r="B157" s="29"/>
      <c r="C157" s="29"/>
      <c r="D157" s="29"/>
      <c r="E157" s="29"/>
      <c r="F157" s="29"/>
      <c r="G157" s="29"/>
      <c r="H157" s="29"/>
      <c r="I157" s="29"/>
      <c r="J157" s="29"/>
      <c r="K157" s="29"/>
      <c r="L157" s="29"/>
    </row>
    <row r="158" spans="1:12">
      <c r="A158" s="29"/>
      <c r="B158" s="29"/>
      <c r="C158" s="29"/>
      <c r="D158" s="29"/>
      <c r="E158" s="29"/>
      <c r="F158" s="29"/>
      <c r="G158" s="29"/>
      <c r="H158" s="29"/>
      <c r="I158" s="29"/>
      <c r="J158" s="29"/>
      <c r="K158" s="29"/>
      <c r="L158" s="29"/>
    </row>
    <row r="159" spans="1:12">
      <c r="A159" s="29"/>
      <c r="B159" s="29"/>
      <c r="C159" s="29"/>
      <c r="D159" s="29"/>
      <c r="E159" s="29"/>
      <c r="F159" s="29"/>
      <c r="G159" s="29"/>
      <c r="H159" s="29"/>
      <c r="I159" s="29"/>
      <c r="J159" s="29"/>
      <c r="K159" s="29"/>
      <c r="L159" s="29"/>
    </row>
    <row r="160" spans="1:12">
      <c r="A160" s="29"/>
      <c r="B160" s="29"/>
      <c r="C160" s="29"/>
      <c r="D160" s="29"/>
      <c r="E160" s="29"/>
      <c r="F160" s="29"/>
      <c r="G160" s="29"/>
      <c r="H160" s="29"/>
      <c r="I160" s="29"/>
      <c r="J160" s="29"/>
      <c r="K160" s="29"/>
      <c r="L160" s="29"/>
    </row>
    <row r="161" spans="1:12">
      <c r="A161" s="29"/>
      <c r="B161" s="29"/>
      <c r="C161" s="29"/>
      <c r="D161" s="29"/>
      <c r="E161" s="29"/>
      <c r="F161" s="29"/>
      <c r="G161" s="29"/>
      <c r="H161" s="29"/>
      <c r="I161" s="29"/>
      <c r="J161" s="29"/>
      <c r="K161" s="29"/>
      <c r="L161" s="29"/>
    </row>
    <row r="162" spans="1:12">
      <c r="A162" s="29"/>
      <c r="B162" s="29"/>
      <c r="C162" s="29"/>
      <c r="D162" s="29"/>
      <c r="E162" s="29"/>
      <c r="F162" s="29"/>
      <c r="G162" s="29"/>
      <c r="H162" s="29"/>
      <c r="I162" s="29"/>
      <c r="J162" s="29"/>
      <c r="K162" s="29"/>
      <c r="L162" s="29"/>
    </row>
    <row r="163" spans="1:12">
      <c r="A163" s="29"/>
      <c r="B163" s="29"/>
      <c r="C163" s="29"/>
      <c r="D163" s="29"/>
      <c r="E163" s="29"/>
      <c r="F163" s="29"/>
      <c r="G163" s="29"/>
      <c r="H163" s="29"/>
      <c r="I163" s="29"/>
      <c r="J163" s="29"/>
      <c r="K163" s="29"/>
      <c r="L163" s="29"/>
    </row>
    <row r="164" spans="1:12">
      <c r="A164" s="29"/>
      <c r="B164" s="29"/>
      <c r="C164" s="29"/>
      <c r="D164" s="29"/>
      <c r="E164" s="29"/>
      <c r="F164" s="29"/>
      <c r="G164" s="29"/>
      <c r="H164" s="29"/>
      <c r="I164" s="29"/>
      <c r="J164" s="29"/>
      <c r="K164" s="29"/>
      <c r="L164" s="29"/>
    </row>
    <row r="165" spans="1:12">
      <c r="A165" s="29"/>
      <c r="B165" s="29"/>
      <c r="C165" s="29"/>
      <c r="D165" s="29"/>
      <c r="E165" s="29"/>
      <c r="F165" s="29"/>
      <c r="G165" s="29"/>
      <c r="H165" s="29"/>
      <c r="I165" s="29"/>
      <c r="J165" s="29"/>
      <c r="K165" s="29"/>
      <c r="L165" s="29"/>
    </row>
    <row r="166" spans="1:12">
      <c r="A166" s="29"/>
      <c r="B166" s="29"/>
      <c r="C166" s="29"/>
      <c r="D166" s="29"/>
      <c r="E166" s="29"/>
      <c r="F166" s="29"/>
      <c r="G166" s="29"/>
      <c r="H166" s="29"/>
      <c r="I166" s="29"/>
      <c r="J166" s="29"/>
      <c r="K166" s="29"/>
      <c r="L166" s="29"/>
    </row>
    <row r="167" spans="1:12">
      <c r="A167" s="29"/>
      <c r="B167" s="29"/>
      <c r="C167" s="29"/>
      <c r="D167" s="29"/>
      <c r="E167" s="29"/>
      <c r="F167" s="29"/>
      <c r="G167" s="29"/>
      <c r="H167" s="29"/>
      <c r="I167" s="29"/>
      <c r="J167" s="29"/>
      <c r="K167" s="29"/>
      <c r="L167" s="29"/>
    </row>
    <row r="168" spans="1:12">
      <c r="A168" s="29"/>
      <c r="B168" s="29"/>
      <c r="C168" s="29"/>
      <c r="D168" s="29"/>
      <c r="E168" s="29"/>
      <c r="F168" s="29"/>
      <c r="G168" s="29"/>
      <c r="H168" s="29"/>
      <c r="I168" s="29"/>
      <c r="J168" s="29"/>
      <c r="K168" s="29"/>
      <c r="L168" s="29"/>
    </row>
    <row r="169" spans="1:12">
      <c r="A169" s="29"/>
      <c r="B169" s="29"/>
      <c r="C169" s="29"/>
      <c r="D169" s="29"/>
      <c r="E169" s="29"/>
      <c r="F169" s="29"/>
      <c r="G169" s="29"/>
      <c r="H169" s="29"/>
      <c r="I169" s="29"/>
      <c r="J169" s="29"/>
      <c r="K169" s="29"/>
      <c r="L169" s="29"/>
    </row>
    <row r="170" spans="1:12">
      <c r="A170" s="29"/>
      <c r="B170" s="29"/>
      <c r="C170" s="29"/>
      <c r="D170" s="29"/>
      <c r="E170" s="29"/>
      <c r="F170" s="29"/>
      <c r="G170" s="29"/>
      <c r="H170" s="29"/>
      <c r="I170" s="29"/>
      <c r="J170" s="29"/>
      <c r="K170" s="29"/>
      <c r="L170" s="29"/>
    </row>
    <row r="171" spans="1:12">
      <c r="A171" s="29"/>
      <c r="B171" s="29"/>
      <c r="C171" s="29"/>
      <c r="D171" s="29"/>
      <c r="E171" s="29"/>
      <c r="F171" s="29"/>
      <c r="G171" s="29"/>
      <c r="H171" s="29"/>
      <c r="I171" s="29"/>
      <c r="J171" s="29"/>
      <c r="K171" s="29"/>
      <c r="L171" s="29"/>
    </row>
    <row r="172" spans="1:12">
      <c r="A172" s="29"/>
      <c r="B172" s="29"/>
      <c r="C172" s="29"/>
      <c r="D172" s="29"/>
      <c r="E172" s="29"/>
      <c r="F172" s="29"/>
      <c r="G172" s="29"/>
      <c r="H172" s="29"/>
      <c r="I172" s="29"/>
      <c r="J172" s="29"/>
      <c r="K172" s="29"/>
      <c r="L172" s="29"/>
    </row>
    <row r="173" spans="1:12">
      <c r="A173" s="29"/>
      <c r="B173" s="29"/>
      <c r="C173" s="29"/>
      <c r="D173" s="29"/>
      <c r="E173" s="29"/>
      <c r="F173" s="29"/>
      <c r="G173" s="29"/>
      <c r="H173" s="29"/>
      <c r="I173" s="29"/>
      <c r="J173" s="29"/>
      <c r="K173" s="29"/>
      <c r="L173" s="29"/>
    </row>
    <row r="174" spans="1:12">
      <c r="A174" s="29"/>
      <c r="B174" s="29"/>
      <c r="C174" s="29"/>
      <c r="D174" s="29"/>
      <c r="E174" s="29"/>
      <c r="F174" s="29"/>
      <c r="G174" s="29"/>
      <c r="H174" s="29"/>
      <c r="I174" s="29"/>
      <c r="J174" s="29"/>
      <c r="K174" s="29"/>
      <c r="L174" s="29"/>
    </row>
    <row r="175" spans="1:12">
      <c r="A175" s="29"/>
      <c r="B175" s="29"/>
      <c r="C175" s="29"/>
      <c r="D175" s="29"/>
      <c r="E175" s="29"/>
      <c r="F175" s="29"/>
      <c r="G175" s="29"/>
      <c r="H175" s="29"/>
      <c r="I175" s="29"/>
      <c r="J175" s="29"/>
      <c r="K175" s="29"/>
      <c r="L175" s="29"/>
    </row>
    <row r="176" spans="1:12">
      <c r="A176" s="29"/>
      <c r="B176" s="29"/>
      <c r="C176" s="29"/>
      <c r="D176" s="29"/>
      <c r="E176" s="29"/>
      <c r="F176" s="29"/>
      <c r="G176" s="29"/>
      <c r="H176" s="29"/>
      <c r="I176" s="29"/>
      <c r="J176" s="29"/>
      <c r="K176" s="29"/>
      <c r="L176" s="29"/>
    </row>
    <row r="177" spans="1:12">
      <c r="A177" s="29"/>
      <c r="B177" s="29"/>
      <c r="C177" s="29"/>
      <c r="D177" s="29"/>
      <c r="E177" s="29"/>
      <c r="F177" s="29"/>
      <c r="G177" s="29"/>
      <c r="H177" s="29"/>
      <c r="I177" s="29"/>
      <c r="J177" s="29"/>
      <c r="K177" s="29"/>
      <c r="L177" s="29"/>
    </row>
    <row r="178" spans="1:12">
      <c r="A178" s="29"/>
      <c r="B178" s="29"/>
      <c r="C178" s="29"/>
      <c r="D178" s="29"/>
      <c r="E178" s="29"/>
      <c r="F178" s="29"/>
      <c r="G178" s="29"/>
      <c r="H178" s="29"/>
      <c r="I178" s="29"/>
      <c r="J178" s="29"/>
      <c r="K178" s="29"/>
      <c r="L178" s="29"/>
    </row>
    <row r="179" spans="1:12">
      <c r="A179" s="29"/>
      <c r="B179" s="29"/>
      <c r="C179" s="29"/>
      <c r="D179" s="29"/>
      <c r="E179" s="29"/>
      <c r="F179" s="29"/>
      <c r="G179" s="29"/>
      <c r="H179" s="29"/>
      <c r="I179" s="29"/>
      <c r="J179" s="29"/>
      <c r="K179" s="29"/>
      <c r="L179" s="29"/>
    </row>
    <row r="180" spans="1:12">
      <c r="A180" s="29"/>
      <c r="B180" s="29"/>
      <c r="C180" s="29"/>
      <c r="D180" s="29"/>
      <c r="E180" s="29"/>
      <c r="F180" s="29"/>
      <c r="G180" s="29"/>
      <c r="H180" s="29"/>
      <c r="I180" s="29"/>
      <c r="J180" s="29"/>
      <c r="K180" s="29"/>
      <c r="L180" s="29"/>
    </row>
    <row r="181" spans="1:12">
      <c r="A181" s="29"/>
      <c r="B181" s="29"/>
      <c r="C181" s="29"/>
      <c r="D181" s="29"/>
      <c r="E181" s="29"/>
      <c r="F181" s="29"/>
      <c r="G181" s="29"/>
      <c r="H181" s="29"/>
      <c r="I181" s="29"/>
      <c r="J181" s="29"/>
      <c r="K181" s="29"/>
      <c r="L181" s="29"/>
    </row>
    <row r="182" spans="1:12">
      <c r="A182" s="29"/>
      <c r="B182" s="29"/>
      <c r="C182" s="29"/>
      <c r="D182" s="29"/>
      <c r="E182" s="29"/>
      <c r="F182" s="29"/>
      <c r="G182" s="29"/>
      <c r="H182" s="29"/>
      <c r="I182" s="29"/>
      <c r="J182" s="29"/>
      <c r="K182" s="29"/>
      <c r="L182" s="29"/>
    </row>
    <row r="183" spans="1:12">
      <c r="A183" s="29"/>
      <c r="B183" s="29"/>
      <c r="C183" s="29"/>
      <c r="D183" s="29"/>
      <c r="E183" s="29"/>
      <c r="F183" s="29"/>
      <c r="G183" s="29"/>
      <c r="H183" s="29"/>
      <c r="I183" s="29"/>
      <c r="J183" s="29"/>
      <c r="K183" s="29"/>
      <c r="L183" s="29"/>
    </row>
    <row r="184" spans="1:12">
      <c r="A184" s="29"/>
      <c r="B184" s="29"/>
      <c r="C184" s="29"/>
      <c r="D184" s="29"/>
      <c r="E184" s="29"/>
      <c r="F184" s="29"/>
      <c r="G184" s="29"/>
      <c r="H184" s="29"/>
      <c r="I184" s="29"/>
      <c r="J184" s="29"/>
      <c r="K184" s="29"/>
      <c r="L184" s="29"/>
    </row>
    <row r="185" spans="1:12">
      <c r="A185" s="29"/>
      <c r="B185" s="29"/>
      <c r="C185" s="29"/>
      <c r="D185" s="29"/>
      <c r="E185" s="29"/>
      <c r="F185" s="29"/>
      <c r="G185" s="29"/>
      <c r="H185" s="29"/>
      <c r="I185" s="29"/>
      <c r="J185" s="29"/>
      <c r="K185" s="29"/>
      <c r="L185" s="29"/>
    </row>
    <row r="186" spans="1:12">
      <c r="A186" s="29"/>
      <c r="B186" s="29"/>
      <c r="C186" s="29"/>
      <c r="D186" s="29"/>
      <c r="E186" s="29"/>
      <c r="F186" s="29"/>
      <c r="G186" s="29"/>
      <c r="H186" s="29"/>
      <c r="I186" s="29"/>
      <c r="J186" s="29"/>
      <c r="K186" s="29"/>
      <c r="L186" s="29"/>
    </row>
    <row r="187" spans="1:12">
      <c r="A187" s="29"/>
      <c r="B187" s="29"/>
      <c r="C187" s="29"/>
      <c r="D187" s="29"/>
      <c r="E187" s="29"/>
      <c r="F187" s="29"/>
      <c r="G187" s="29"/>
      <c r="H187" s="29"/>
      <c r="I187" s="29"/>
      <c r="J187" s="29"/>
      <c r="K187" s="29"/>
      <c r="L187" s="29"/>
    </row>
    <row r="188" spans="1:12">
      <c r="A188" s="29"/>
      <c r="B188" s="29"/>
      <c r="C188" s="29"/>
      <c r="D188" s="29"/>
      <c r="E188" s="29"/>
      <c r="F188" s="29"/>
      <c r="G188" s="29"/>
      <c r="H188" s="29"/>
      <c r="I188" s="29"/>
      <c r="J188" s="29"/>
      <c r="K188" s="29"/>
      <c r="L188" s="29"/>
    </row>
    <row r="189" spans="1:12">
      <c r="A189" s="29"/>
      <c r="B189" s="29"/>
      <c r="C189" s="29"/>
      <c r="D189" s="29"/>
      <c r="E189" s="29"/>
      <c r="F189" s="29"/>
      <c r="G189" s="29"/>
      <c r="H189" s="29"/>
      <c r="I189" s="29"/>
      <c r="J189" s="29"/>
      <c r="K189" s="29"/>
      <c r="L189" s="29"/>
    </row>
    <row r="190" spans="1:12">
      <c r="A190" s="29"/>
      <c r="B190" s="29"/>
      <c r="C190" s="29"/>
      <c r="D190" s="29"/>
      <c r="E190" s="29"/>
      <c r="F190" s="29"/>
      <c r="G190" s="29"/>
      <c r="H190" s="29"/>
      <c r="I190" s="29"/>
      <c r="J190" s="29"/>
      <c r="K190" s="29"/>
      <c r="L190" s="29"/>
    </row>
    <row r="191" spans="1:12">
      <c r="A191" s="29"/>
      <c r="B191" s="29"/>
      <c r="C191" s="29"/>
      <c r="D191" s="29"/>
      <c r="E191" s="29"/>
      <c r="F191" s="29"/>
      <c r="G191" s="29"/>
      <c r="H191" s="29"/>
      <c r="I191" s="29"/>
      <c r="J191" s="29"/>
      <c r="K191" s="29"/>
      <c r="L191" s="29"/>
    </row>
    <row r="192" spans="1:12">
      <c r="A192" s="29"/>
      <c r="B192" s="29"/>
      <c r="C192" s="29"/>
      <c r="D192" s="29"/>
      <c r="E192" s="29"/>
      <c r="F192" s="29"/>
      <c r="G192" s="29"/>
      <c r="H192" s="29"/>
      <c r="I192" s="29"/>
      <c r="J192" s="29"/>
      <c r="K192" s="29"/>
      <c r="L192" s="29"/>
    </row>
    <row r="193" spans="1:12">
      <c r="A193" s="29"/>
      <c r="B193" s="29"/>
      <c r="C193" s="29"/>
      <c r="D193" s="29"/>
      <c r="E193" s="29"/>
      <c r="F193" s="29"/>
      <c r="G193" s="29"/>
      <c r="H193" s="29"/>
      <c r="I193" s="29"/>
      <c r="J193" s="29"/>
      <c r="K193" s="29"/>
      <c r="L193" s="29"/>
    </row>
    <row r="194" spans="1:12">
      <c r="A194" s="29"/>
      <c r="B194" s="29"/>
      <c r="C194" s="29"/>
      <c r="D194" s="29"/>
      <c r="E194" s="29"/>
      <c r="F194" s="29"/>
      <c r="G194" s="29"/>
      <c r="H194" s="29"/>
      <c r="I194" s="29"/>
      <c r="J194" s="29"/>
      <c r="K194" s="29"/>
      <c r="L194" s="29"/>
    </row>
    <row r="195" spans="1:12">
      <c r="A195" s="29"/>
      <c r="B195" s="29"/>
      <c r="C195" s="29"/>
      <c r="D195" s="29"/>
      <c r="E195" s="29"/>
      <c r="F195" s="29"/>
      <c r="G195" s="29"/>
      <c r="H195" s="29"/>
      <c r="I195" s="29"/>
      <c r="J195" s="29"/>
      <c r="K195" s="29"/>
      <c r="L195" s="29"/>
    </row>
    <row r="196" spans="1:12">
      <c r="A196" s="29"/>
      <c r="B196" s="29"/>
      <c r="C196" s="29"/>
      <c r="D196" s="29"/>
      <c r="E196" s="29"/>
      <c r="F196" s="29"/>
      <c r="G196" s="29"/>
      <c r="H196" s="29"/>
      <c r="I196" s="29"/>
      <c r="J196" s="29"/>
      <c r="K196" s="29"/>
      <c r="L196" s="29"/>
    </row>
    <row r="197" spans="1:12">
      <c r="A197" s="29"/>
      <c r="B197" s="29"/>
      <c r="C197" s="29"/>
      <c r="D197" s="29"/>
      <c r="E197" s="29"/>
      <c r="F197" s="29"/>
      <c r="G197" s="29"/>
      <c r="H197" s="29"/>
      <c r="I197" s="29"/>
      <c r="J197" s="29"/>
      <c r="K197" s="29"/>
      <c r="L197" s="29"/>
    </row>
    <row r="198" spans="1:12">
      <c r="A198" s="29"/>
      <c r="B198" s="29"/>
      <c r="C198" s="29"/>
      <c r="D198" s="29"/>
      <c r="E198" s="29"/>
      <c r="F198" s="29"/>
      <c r="G198" s="29"/>
      <c r="H198" s="29"/>
      <c r="I198" s="29"/>
      <c r="J198" s="29"/>
      <c r="K198" s="29"/>
      <c r="L198" s="29"/>
    </row>
    <row r="199" spans="1:12">
      <c r="A199" s="29"/>
      <c r="B199" s="29"/>
      <c r="C199" s="29"/>
      <c r="D199" s="29"/>
      <c r="E199" s="29"/>
      <c r="F199" s="29"/>
      <c r="G199" s="29"/>
      <c r="H199" s="29"/>
      <c r="I199" s="29"/>
      <c r="J199" s="29"/>
      <c r="K199" s="29"/>
      <c r="L199" s="29"/>
    </row>
    <row r="200" spans="1:12">
      <c r="A200" s="29"/>
      <c r="B200" s="29"/>
      <c r="C200" s="29"/>
      <c r="D200" s="29"/>
      <c r="E200" s="29"/>
      <c r="F200" s="29"/>
      <c r="G200" s="29"/>
      <c r="H200" s="29"/>
      <c r="I200" s="29"/>
      <c r="J200" s="29"/>
      <c r="K200" s="29"/>
      <c r="L200" s="29"/>
    </row>
    <row r="201" spans="1:12">
      <c r="A201" s="29"/>
      <c r="B201" s="29"/>
      <c r="C201" s="29"/>
      <c r="D201" s="29"/>
      <c r="E201" s="29"/>
      <c r="F201" s="29"/>
      <c r="G201" s="29"/>
      <c r="H201" s="29"/>
      <c r="I201" s="29"/>
      <c r="J201" s="29"/>
      <c r="K201" s="29"/>
      <c r="L201" s="29"/>
    </row>
    <row r="202" spans="1:12">
      <c r="A202" s="29"/>
      <c r="B202" s="29"/>
      <c r="C202" s="29"/>
      <c r="D202" s="29"/>
      <c r="E202" s="29"/>
      <c r="F202" s="29"/>
      <c r="G202" s="29"/>
      <c r="H202" s="29"/>
      <c r="I202" s="29"/>
      <c r="J202" s="29"/>
      <c r="K202" s="29"/>
      <c r="L202" s="29"/>
    </row>
    <row r="203" spans="1:12">
      <c r="A203" s="29"/>
      <c r="B203" s="29"/>
      <c r="C203" s="29"/>
      <c r="D203" s="29"/>
      <c r="E203" s="29"/>
      <c r="F203" s="29"/>
      <c r="G203" s="29"/>
      <c r="H203" s="29"/>
      <c r="I203" s="29"/>
      <c r="J203" s="29"/>
      <c r="K203" s="29"/>
      <c r="L203" s="29"/>
    </row>
    <row r="204" spans="1:12">
      <c r="A204" s="29"/>
      <c r="B204" s="29"/>
      <c r="C204" s="29"/>
      <c r="D204" s="29"/>
      <c r="E204" s="29"/>
      <c r="F204" s="29"/>
      <c r="G204" s="29"/>
      <c r="H204" s="29"/>
      <c r="I204" s="29"/>
      <c r="J204" s="29"/>
      <c r="K204" s="29"/>
      <c r="L204" s="29"/>
    </row>
    <row r="205" spans="1:12">
      <c r="A205" s="29"/>
      <c r="B205" s="29"/>
      <c r="C205" s="29"/>
      <c r="D205" s="29"/>
      <c r="E205" s="29"/>
      <c r="F205" s="29"/>
      <c r="G205" s="29"/>
      <c r="H205" s="29"/>
      <c r="I205" s="29"/>
      <c r="J205" s="29"/>
      <c r="K205" s="29"/>
      <c r="L205" s="29"/>
    </row>
    <row r="206" spans="1:12">
      <c r="A206" s="29"/>
      <c r="B206" s="29"/>
      <c r="C206" s="29"/>
      <c r="D206" s="29"/>
      <c r="E206" s="29"/>
      <c r="F206" s="29"/>
      <c r="G206" s="29"/>
      <c r="H206" s="29"/>
      <c r="I206" s="29"/>
      <c r="J206" s="29"/>
      <c r="K206" s="29"/>
      <c r="L206" s="29"/>
    </row>
    <row r="207" spans="1:12">
      <c r="A207" s="29"/>
      <c r="B207" s="29"/>
      <c r="C207" s="29"/>
      <c r="D207" s="29"/>
      <c r="E207" s="29"/>
      <c r="F207" s="29"/>
      <c r="G207" s="29"/>
      <c r="H207" s="29"/>
      <c r="I207" s="29"/>
      <c r="J207" s="29"/>
      <c r="K207" s="29"/>
      <c r="L207" s="29"/>
    </row>
    <row r="208" spans="1:12">
      <c r="A208" s="29"/>
      <c r="B208" s="29"/>
      <c r="C208" s="29"/>
      <c r="D208" s="29"/>
      <c r="E208" s="29"/>
      <c r="F208" s="29"/>
      <c r="G208" s="29"/>
      <c r="H208" s="29"/>
      <c r="I208" s="29"/>
      <c r="J208" s="29"/>
      <c r="K208" s="29"/>
      <c r="L208" s="29"/>
    </row>
    <row r="209" spans="1:12">
      <c r="A209" s="29"/>
      <c r="B209" s="29"/>
      <c r="C209" s="29"/>
      <c r="D209" s="29"/>
      <c r="E209" s="29"/>
      <c r="F209" s="29"/>
      <c r="G209" s="29"/>
      <c r="H209" s="29"/>
      <c r="I209" s="29"/>
      <c r="J209" s="29"/>
      <c r="K209" s="29"/>
      <c r="L209" s="29"/>
    </row>
    <row r="210" spans="1:12">
      <c r="A210" s="29"/>
      <c r="B210" s="29"/>
      <c r="C210" s="29"/>
      <c r="D210" s="29"/>
      <c r="E210" s="29"/>
      <c r="F210" s="29"/>
      <c r="G210" s="29"/>
      <c r="H210" s="29"/>
      <c r="I210" s="29"/>
      <c r="J210" s="29"/>
      <c r="K210" s="29"/>
      <c r="L210" s="29"/>
    </row>
    <row r="211" spans="1:12">
      <c r="A211" s="29"/>
      <c r="B211" s="29"/>
      <c r="C211" s="29"/>
      <c r="D211" s="29"/>
      <c r="E211" s="29"/>
      <c r="F211" s="29"/>
      <c r="G211" s="29"/>
      <c r="H211" s="29"/>
      <c r="I211" s="29"/>
      <c r="J211" s="29"/>
      <c r="K211" s="29"/>
      <c r="L211" s="29"/>
    </row>
    <row r="212" spans="1:12">
      <c r="A212" s="29"/>
      <c r="B212" s="29"/>
      <c r="C212" s="29"/>
      <c r="D212" s="29"/>
      <c r="E212" s="29"/>
      <c r="F212" s="29"/>
      <c r="G212" s="29"/>
      <c r="H212" s="29"/>
      <c r="I212" s="29"/>
      <c r="J212" s="29"/>
      <c r="K212" s="29"/>
      <c r="L212" s="29"/>
    </row>
    <row r="213" spans="1:12">
      <c r="A213" s="29"/>
      <c r="B213" s="29"/>
      <c r="C213" s="29"/>
      <c r="D213" s="29"/>
      <c r="E213" s="29"/>
      <c r="F213" s="29"/>
      <c r="G213" s="29"/>
      <c r="H213" s="29"/>
      <c r="I213" s="29"/>
      <c r="J213" s="29"/>
      <c r="K213" s="29"/>
      <c r="L213" s="29"/>
    </row>
    <row r="214" spans="1:12">
      <c r="A214" s="29"/>
      <c r="B214" s="29"/>
      <c r="C214" s="29"/>
      <c r="D214" s="29"/>
      <c r="E214" s="29"/>
      <c r="F214" s="29"/>
      <c r="G214" s="29"/>
      <c r="H214" s="29"/>
      <c r="I214" s="29"/>
      <c r="J214" s="29"/>
      <c r="K214" s="29"/>
      <c r="L214" s="29"/>
    </row>
    <row r="215" spans="1:12">
      <c r="A215" s="29"/>
      <c r="B215" s="29"/>
      <c r="C215" s="29"/>
      <c r="D215" s="29"/>
      <c r="E215" s="29"/>
      <c r="F215" s="29"/>
      <c r="G215" s="29"/>
      <c r="H215" s="29"/>
      <c r="I215" s="29"/>
      <c r="J215" s="29"/>
      <c r="K215" s="29"/>
      <c r="L215" s="29"/>
    </row>
    <row r="216" spans="1:12">
      <c r="A216" s="29"/>
      <c r="B216" s="29"/>
      <c r="C216" s="29"/>
      <c r="D216" s="29"/>
      <c r="E216" s="29"/>
      <c r="F216" s="29"/>
      <c r="G216" s="29"/>
      <c r="H216" s="29"/>
      <c r="I216" s="29"/>
      <c r="J216" s="29"/>
      <c r="K216" s="29"/>
      <c r="L216" s="29"/>
    </row>
    <row r="217" spans="1:12">
      <c r="A217" s="29"/>
      <c r="B217" s="29"/>
      <c r="C217" s="29"/>
      <c r="D217" s="29"/>
      <c r="E217" s="29"/>
      <c r="F217" s="29"/>
      <c r="G217" s="29"/>
      <c r="H217" s="29"/>
      <c r="I217" s="29"/>
      <c r="J217" s="29"/>
      <c r="K217" s="29"/>
      <c r="L217" s="29"/>
    </row>
    <row r="218" spans="1:12">
      <c r="A218" s="29"/>
      <c r="B218" s="29"/>
      <c r="C218" s="29"/>
      <c r="D218" s="29"/>
      <c r="E218" s="29"/>
      <c r="F218" s="29"/>
      <c r="G218" s="29"/>
      <c r="H218" s="29"/>
      <c r="I218" s="29"/>
      <c r="J218" s="29"/>
      <c r="K218" s="29"/>
      <c r="L218" s="29"/>
    </row>
    <row r="219" spans="1:12">
      <c r="A219" s="29"/>
      <c r="B219" s="29"/>
      <c r="C219" s="29"/>
      <c r="D219" s="29"/>
      <c r="E219" s="29"/>
      <c r="F219" s="29"/>
      <c r="G219" s="29"/>
      <c r="H219" s="29"/>
      <c r="I219" s="29"/>
      <c r="J219" s="29"/>
      <c r="K219" s="29"/>
      <c r="L219" s="29"/>
    </row>
    <row r="220" spans="1:12">
      <c r="A220" s="29"/>
      <c r="B220" s="29"/>
      <c r="C220" s="29"/>
      <c r="D220" s="29"/>
      <c r="E220" s="29"/>
      <c r="F220" s="29"/>
      <c r="G220" s="29"/>
      <c r="H220" s="29"/>
      <c r="I220" s="29"/>
      <c r="J220" s="29"/>
      <c r="K220" s="29"/>
      <c r="L220" s="29"/>
    </row>
    <row r="221" spans="1:12">
      <c r="A221" s="29"/>
      <c r="B221" s="29"/>
      <c r="C221" s="29"/>
      <c r="D221" s="29"/>
      <c r="E221" s="29"/>
      <c r="F221" s="29"/>
      <c r="G221" s="29"/>
      <c r="H221" s="29"/>
      <c r="I221" s="29"/>
      <c r="J221" s="29"/>
      <c r="K221" s="29"/>
      <c r="L221" s="29"/>
    </row>
    <row r="222" spans="1:12">
      <c r="A222" s="29"/>
      <c r="B222" s="29"/>
      <c r="C222" s="29"/>
      <c r="D222" s="29"/>
      <c r="E222" s="29"/>
      <c r="F222" s="29"/>
      <c r="G222" s="29"/>
      <c r="H222" s="29"/>
      <c r="I222" s="29"/>
      <c r="J222" s="29"/>
      <c r="K222" s="29"/>
      <c r="L222" s="29"/>
    </row>
    <row r="223" spans="1:12">
      <c r="A223" s="29"/>
      <c r="B223" s="29"/>
      <c r="C223" s="29"/>
      <c r="D223" s="29"/>
      <c r="E223" s="29"/>
      <c r="F223" s="29"/>
      <c r="G223" s="29"/>
      <c r="H223" s="29"/>
      <c r="I223" s="29"/>
      <c r="J223" s="29"/>
      <c r="K223" s="29"/>
      <c r="L223" s="29"/>
    </row>
    <row r="224" spans="1:12">
      <c r="A224" s="29"/>
      <c r="B224" s="29"/>
      <c r="C224" s="29"/>
      <c r="D224" s="29"/>
      <c r="E224" s="29"/>
      <c r="F224" s="29"/>
      <c r="G224" s="29"/>
      <c r="H224" s="29"/>
      <c r="I224" s="29"/>
      <c r="J224" s="29"/>
      <c r="K224" s="29"/>
      <c r="L224" s="29"/>
    </row>
    <row r="225" spans="1:12">
      <c r="A225" s="29"/>
      <c r="B225" s="29"/>
      <c r="C225" s="29"/>
      <c r="D225" s="29"/>
      <c r="E225" s="29"/>
      <c r="F225" s="29"/>
      <c r="G225" s="29"/>
      <c r="H225" s="29"/>
      <c r="I225" s="29"/>
      <c r="J225" s="29"/>
      <c r="K225" s="29"/>
      <c r="L225" s="29"/>
    </row>
    <row r="226" spans="1:12">
      <c r="A226" s="29"/>
      <c r="B226" s="29"/>
      <c r="C226" s="29"/>
      <c r="D226" s="29"/>
      <c r="E226" s="29"/>
      <c r="F226" s="29"/>
      <c r="G226" s="29"/>
      <c r="H226" s="29"/>
      <c r="I226" s="29"/>
      <c r="J226" s="29"/>
      <c r="K226" s="29"/>
      <c r="L226" s="29"/>
    </row>
    <row r="227" spans="1:12">
      <c r="A227" s="29"/>
      <c r="B227" s="29"/>
      <c r="C227" s="29"/>
      <c r="D227" s="29"/>
      <c r="E227" s="29"/>
      <c r="F227" s="29"/>
      <c r="G227" s="29"/>
      <c r="H227" s="29"/>
      <c r="I227" s="29"/>
      <c r="J227" s="29"/>
      <c r="K227" s="29"/>
      <c r="L227" s="29"/>
    </row>
    <row r="228" spans="1:12">
      <c r="A228" s="29"/>
      <c r="B228" s="29"/>
      <c r="C228" s="29"/>
      <c r="D228" s="29"/>
      <c r="E228" s="29"/>
      <c r="F228" s="29"/>
      <c r="G228" s="29"/>
      <c r="H228" s="29"/>
      <c r="I228" s="29"/>
      <c r="J228" s="29"/>
      <c r="K228" s="29"/>
      <c r="L228" s="29"/>
    </row>
    <row r="229" spans="1:12">
      <c r="A229" s="29"/>
      <c r="B229" s="29"/>
      <c r="C229" s="29"/>
      <c r="D229" s="29"/>
      <c r="E229" s="29"/>
      <c r="F229" s="29"/>
      <c r="G229" s="29"/>
      <c r="H229" s="29"/>
      <c r="I229" s="29"/>
      <c r="J229" s="29"/>
      <c r="K229" s="29"/>
      <c r="L229" s="29"/>
    </row>
    <row r="230" spans="1:12">
      <c r="A230" s="29"/>
      <c r="B230" s="29"/>
      <c r="C230" s="29"/>
      <c r="D230" s="29"/>
      <c r="E230" s="29"/>
      <c r="F230" s="29"/>
      <c r="G230" s="29"/>
      <c r="H230" s="29"/>
      <c r="I230" s="29"/>
      <c r="J230" s="29"/>
      <c r="K230" s="29"/>
      <c r="L230" s="29"/>
    </row>
    <row r="231" spans="1:12">
      <c r="A231" s="29"/>
      <c r="B231" s="29"/>
      <c r="C231" s="29"/>
      <c r="D231" s="29"/>
      <c r="E231" s="29"/>
      <c r="F231" s="29"/>
      <c r="G231" s="29"/>
      <c r="H231" s="29"/>
      <c r="I231" s="29"/>
      <c r="J231" s="29"/>
      <c r="K231" s="29"/>
      <c r="L231" s="29"/>
    </row>
    <row r="232" spans="1:12">
      <c r="A232" s="29"/>
      <c r="B232" s="29"/>
      <c r="C232" s="29"/>
      <c r="D232" s="29"/>
      <c r="E232" s="29"/>
      <c r="F232" s="29"/>
      <c r="G232" s="29"/>
      <c r="H232" s="29"/>
      <c r="I232" s="29"/>
      <c r="J232" s="29"/>
      <c r="K232" s="29"/>
      <c r="L232" s="29"/>
    </row>
    <row r="233" spans="1:12">
      <c r="A233" s="29"/>
      <c r="B233" s="29"/>
      <c r="C233" s="29"/>
      <c r="D233" s="29"/>
      <c r="E233" s="29"/>
      <c r="F233" s="29"/>
      <c r="G233" s="29"/>
      <c r="H233" s="29"/>
      <c r="I233" s="29"/>
      <c r="J233" s="29"/>
      <c r="K233" s="29"/>
      <c r="L233" s="29"/>
    </row>
    <row r="234" spans="1:12">
      <c r="A234" s="29"/>
      <c r="B234" s="29"/>
      <c r="C234" s="29"/>
      <c r="D234" s="29"/>
      <c r="E234" s="29"/>
      <c r="F234" s="29"/>
      <c r="G234" s="29"/>
      <c r="H234" s="29"/>
      <c r="I234" s="29"/>
      <c r="J234" s="29"/>
      <c r="K234" s="29"/>
      <c r="L234" s="29"/>
    </row>
    <row r="235" spans="1:12">
      <c r="A235" s="29"/>
      <c r="B235" s="29"/>
      <c r="C235" s="29"/>
      <c r="D235" s="29"/>
      <c r="E235" s="29"/>
      <c r="F235" s="29"/>
      <c r="G235" s="29"/>
      <c r="H235" s="29"/>
      <c r="I235" s="29"/>
      <c r="J235" s="29"/>
      <c r="K235" s="29"/>
      <c r="L235" s="29"/>
    </row>
    <row r="236" spans="1:12">
      <c r="A236" s="29"/>
      <c r="B236" s="29"/>
      <c r="C236" s="29"/>
      <c r="D236" s="29"/>
      <c r="E236" s="29"/>
      <c r="F236" s="29"/>
      <c r="G236" s="29"/>
      <c r="H236" s="29"/>
      <c r="I236" s="29"/>
      <c r="J236" s="29"/>
      <c r="K236" s="29"/>
      <c r="L236" s="29"/>
    </row>
    <row r="237" spans="1:12">
      <c r="A237" s="29"/>
      <c r="B237" s="29"/>
      <c r="C237" s="29"/>
      <c r="D237" s="29"/>
      <c r="E237" s="29"/>
      <c r="F237" s="29"/>
      <c r="G237" s="29"/>
      <c r="H237" s="29"/>
      <c r="I237" s="29"/>
      <c r="J237" s="29"/>
      <c r="K237" s="29"/>
      <c r="L237" s="29"/>
    </row>
    <row r="238" spans="1:12">
      <c r="A238" s="29"/>
      <c r="B238" s="29"/>
      <c r="C238" s="29"/>
      <c r="D238" s="29"/>
      <c r="E238" s="29"/>
      <c r="F238" s="29"/>
      <c r="G238" s="29"/>
      <c r="H238" s="29"/>
      <c r="I238" s="29"/>
      <c r="J238" s="29"/>
      <c r="K238" s="29"/>
      <c r="L238" s="29"/>
    </row>
    <row r="239" spans="1:12">
      <c r="A239" s="29"/>
      <c r="B239" s="29"/>
      <c r="C239" s="29"/>
      <c r="D239" s="29"/>
      <c r="E239" s="29"/>
      <c r="F239" s="29"/>
      <c r="G239" s="29"/>
      <c r="H239" s="29"/>
      <c r="I239" s="29"/>
      <c r="J239" s="29"/>
      <c r="K239" s="29"/>
      <c r="L239" s="29"/>
    </row>
    <row r="240" spans="1:12">
      <c r="A240" s="29"/>
      <c r="B240" s="29"/>
      <c r="C240" s="29"/>
      <c r="D240" s="29"/>
      <c r="E240" s="29"/>
      <c r="F240" s="29"/>
      <c r="G240" s="29"/>
      <c r="H240" s="29"/>
      <c r="I240" s="29"/>
      <c r="J240" s="29"/>
      <c r="K240" s="29"/>
      <c r="L240" s="29"/>
    </row>
    <row r="241" spans="1:12">
      <c r="A241" s="29"/>
      <c r="B241" s="29"/>
      <c r="C241" s="29"/>
      <c r="D241" s="29"/>
      <c r="E241" s="29"/>
      <c r="F241" s="29"/>
      <c r="G241" s="29"/>
      <c r="H241" s="29"/>
      <c r="I241" s="29"/>
      <c r="J241" s="29"/>
      <c r="K241" s="29"/>
      <c r="L241" s="29"/>
    </row>
    <row r="242" spans="1:12">
      <c r="A242" s="29"/>
      <c r="B242" s="29"/>
      <c r="C242" s="29"/>
      <c r="D242" s="29"/>
      <c r="E242" s="29"/>
      <c r="F242" s="29"/>
      <c r="G242" s="29"/>
      <c r="H242" s="29"/>
      <c r="I242" s="29"/>
      <c r="J242" s="29"/>
      <c r="K242" s="29"/>
      <c r="L242" s="29"/>
    </row>
    <row r="243" spans="1:12">
      <c r="A243" s="29"/>
      <c r="B243" s="29"/>
      <c r="C243" s="29"/>
      <c r="D243" s="29"/>
      <c r="E243" s="29"/>
      <c r="F243" s="29"/>
      <c r="G243" s="29"/>
      <c r="H243" s="29"/>
      <c r="I243" s="29"/>
      <c r="J243" s="29"/>
      <c r="K243" s="29"/>
      <c r="L243" s="29"/>
    </row>
    <row r="244" spans="1:12">
      <c r="A244" s="29"/>
      <c r="B244" s="29"/>
      <c r="C244" s="29"/>
      <c r="D244" s="29"/>
      <c r="E244" s="29"/>
      <c r="F244" s="29"/>
      <c r="G244" s="29"/>
      <c r="H244" s="29"/>
      <c r="I244" s="29"/>
      <c r="J244" s="29"/>
      <c r="K244" s="29"/>
      <c r="L244" s="29"/>
    </row>
    <row r="245" spans="1:12">
      <c r="A245" s="29"/>
      <c r="B245" s="29"/>
      <c r="C245" s="29"/>
      <c r="D245" s="29"/>
      <c r="E245" s="29"/>
      <c r="F245" s="29"/>
      <c r="G245" s="29"/>
      <c r="H245" s="29"/>
      <c r="I245" s="29"/>
      <c r="J245" s="29"/>
      <c r="K245" s="29"/>
      <c r="L245" s="29"/>
    </row>
    <row r="246" spans="1:12">
      <c r="A246" s="29"/>
      <c r="B246" s="29"/>
      <c r="C246" s="29"/>
      <c r="D246" s="29"/>
      <c r="E246" s="29"/>
      <c r="F246" s="29"/>
      <c r="G246" s="29"/>
      <c r="H246" s="29"/>
      <c r="I246" s="29"/>
      <c r="J246" s="29"/>
      <c r="K246" s="29"/>
      <c r="L246" s="29"/>
    </row>
    <row r="247" spans="1:12">
      <c r="A247" s="29"/>
      <c r="B247" s="29"/>
      <c r="C247" s="29"/>
      <c r="D247" s="29"/>
      <c r="E247" s="29"/>
      <c r="F247" s="29"/>
      <c r="G247" s="29"/>
      <c r="H247" s="29"/>
      <c r="I247" s="29"/>
      <c r="J247" s="29"/>
      <c r="K247" s="29"/>
      <c r="L247" s="29"/>
    </row>
    <row r="248" spans="1:12">
      <c r="A248" s="29"/>
      <c r="B248" s="29"/>
      <c r="C248" s="29"/>
      <c r="D248" s="29"/>
      <c r="E248" s="29"/>
      <c r="F248" s="29"/>
      <c r="G248" s="29"/>
      <c r="H248" s="29"/>
      <c r="I248" s="29"/>
      <c r="J248" s="29"/>
      <c r="K248" s="29"/>
      <c r="L248" s="29"/>
    </row>
    <row r="249" spans="1:12">
      <c r="A249" s="29"/>
      <c r="B249" s="29"/>
      <c r="C249" s="29"/>
      <c r="D249" s="29"/>
      <c r="E249" s="29"/>
      <c r="F249" s="29"/>
      <c r="G249" s="29"/>
      <c r="H249" s="29"/>
      <c r="I249" s="29"/>
      <c r="J249" s="29"/>
      <c r="K249" s="29"/>
      <c r="L249" s="29"/>
    </row>
    <row r="250" spans="1:12">
      <c r="A250" s="29"/>
      <c r="B250" s="29"/>
      <c r="C250" s="29"/>
      <c r="D250" s="29"/>
      <c r="E250" s="29"/>
      <c r="F250" s="29"/>
      <c r="G250" s="29"/>
      <c r="H250" s="29"/>
      <c r="I250" s="29"/>
      <c r="J250" s="29"/>
      <c r="K250" s="29"/>
      <c r="L250" s="29"/>
    </row>
    <row r="251" spans="1:12">
      <c r="A251" s="29"/>
      <c r="B251" s="29"/>
      <c r="C251" s="29"/>
      <c r="D251" s="29"/>
      <c r="E251" s="29"/>
      <c r="F251" s="29"/>
      <c r="G251" s="29"/>
      <c r="H251" s="29"/>
      <c r="I251" s="29"/>
      <c r="J251" s="29"/>
      <c r="K251" s="29"/>
      <c r="L251" s="29"/>
    </row>
    <row r="252" spans="1:12">
      <c r="A252" s="29"/>
      <c r="B252" s="29"/>
      <c r="C252" s="29"/>
      <c r="D252" s="29"/>
      <c r="E252" s="29"/>
      <c r="F252" s="29"/>
      <c r="G252" s="29"/>
      <c r="H252" s="29"/>
      <c r="I252" s="29"/>
      <c r="J252" s="29"/>
      <c r="K252" s="29"/>
      <c r="L252" s="29"/>
    </row>
    <row r="253" spans="1:12">
      <c r="A253" s="29"/>
      <c r="B253" s="29"/>
      <c r="C253" s="29"/>
      <c r="D253" s="29"/>
      <c r="E253" s="29"/>
      <c r="F253" s="29"/>
      <c r="G253" s="29"/>
      <c r="H253" s="29"/>
      <c r="I253" s="29"/>
      <c r="J253" s="29"/>
      <c r="K253" s="29"/>
      <c r="L253" s="29"/>
    </row>
    <row r="254" spans="1:12">
      <c r="A254" s="29"/>
      <c r="B254" s="29"/>
      <c r="C254" s="29"/>
      <c r="D254" s="29"/>
      <c r="E254" s="29"/>
      <c r="F254" s="29"/>
      <c r="G254" s="29"/>
      <c r="H254" s="29"/>
      <c r="I254" s="29"/>
      <c r="J254" s="29"/>
      <c r="K254" s="29"/>
      <c r="L254" s="29"/>
    </row>
    <row r="255" spans="1:12">
      <c r="A255" s="29"/>
      <c r="B255" s="29"/>
      <c r="C255" s="29"/>
      <c r="D255" s="29"/>
      <c r="E255" s="29"/>
      <c r="F255" s="29"/>
      <c r="G255" s="29"/>
      <c r="H255" s="29"/>
      <c r="I255" s="29"/>
      <c r="J255" s="29"/>
      <c r="K255" s="29"/>
      <c r="L255" s="29"/>
    </row>
    <row r="256" spans="1:12">
      <c r="A256" s="29"/>
      <c r="B256" s="29"/>
      <c r="C256" s="29"/>
      <c r="D256" s="29"/>
      <c r="E256" s="29"/>
      <c r="F256" s="29"/>
      <c r="G256" s="29"/>
      <c r="H256" s="29"/>
      <c r="I256" s="29"/>
      <c r="J256" s="29"/>
      <c r="K256" s="29"/>
      <c r="L256" s="29"/>
    </row>
    <row r="257" spans="1:12">
      <c r="A257" s="29"/>
      <c r="B257" s="29"/>
      <c r="C257" s="29"/>
      <c r="D257" s="29"/>
      <c r="E257" s="29"/>
      <c r="F257" s="29"/>
      <c r="G257" s="29"/>
      <c r="H257" s="29"/>
      <c r="I257" s="29"/>
      <c r="J257" s="29"/>
      <c r="K257" s="29"/>
      <c r="L257" s="29"/>
    </row>
    <row r="258" spans="1:12">
      <c r="A258" s="29"/>
      <c r="B258" s="29"/>
      <c r="C258" s="29"/>
      <c r="D258" s="29"/>
      <c r="E258" s="29"/>
      <c r="F258" s="29"/>
      <c r="G258" s="29"/>
      <c r="H258" s="29"/>
      <c r="I258" s="29"/>
      <c r="J258" s="29"/>
      <c r="K258" s="29"/>
      <c r="L258" s="29"/>
    </row>
    <row r="259" spans="1:12">
      <c r="A259" s="29"/>
      <c r="B259" s="29"/>
      <c r="C259" s="29"/>
      <c r="D259" s="29"/>
      <c r="E259" s="29"/>
      <c r="F259" s="29"/>
      <c r="G259" s="29"/>
      <c r="H259" s="29"/>
      <c r="I259" s="29"/>
      <c r="J259" s="29"/>
      <c r="K259" s="29"/>
      <c r="L259" s="29"/>
    </row>
    <row r="260" spans="1:12">
      <c r="A260" s="29"/>
      <c r="B260" s="29"/>
      <c r="C260" s="29"/>
      <c r="D260" s="29"/>
      <c r="E260" s="29"/>
      <c r="F260" s="29"/>
      <c r="G260" s="29"/>
      <c r="H260" s="29"/>
      <c r="I260" s="29"/>
      <c r="J260" s="29"/>
      <c r="K260" s="29"/>
      <c r="L260" s="29"/>
    </row>
    <row r="261" spans="1:12">
      <c r="A261" s="29"/>
      <c r="B261" s="29"/>
      <c r="C261" s="29"/>
      <c r="D261" s="29"/>
      <c r="E261" s="29"/>
      <c r="F261" s="29"/>
      <c r="G261" s="29"/>
      <c r="H261" s="29"/>
      <c r="I261" s="29"/>
      <c r="J261" s="29"/>
      <c r="K261" s="29"/>
      <c r="L261" s="29"/>
    </row>
    <row r="262" spans="1:12">
      <c r="A262" s="29"/>
      <c r="B262" s="29"/>
      <c r="C262" s="29"/>
      <c r="D262" s="29"/>
      <c r="E262" s="29"/>
      <c r="F262" s="29"/>
      <c r="G262" s="29"/>
      <c r="H262" s="29"/>
      <c r="I262" s="29"/>
      <c r="J262" s="29"/>
      <c r="K262" s="29"/>
      <c r="L262" s="29"/>
    </row>
    <row r="263" spans="1:12">
      <c r="A263" s="29"/>
      <c r="B263" s="29"/>
      <c r="C263" s="29"/>
      <c r="D263" s="29"/>
      <c r="E263" s="29"/>
      <c r="F263" s="29"/>
      <c r="G263" s="29"/>
      <c r="H263" s="29"/>
      <c r="I263" s="29"/>
      <c r="J263" s="29"/>
      <c r="K263" s="29"/>
      <c r="L263" s="29"/>
    </row>
    <row r="264" spans="1:12">
      <c r="A264" s="29"/>
      <c r="B264" s="29"/>
      <c r="C264" s="29"/>
      <c r="D264" s="29"/>
      <c r="E264" s="29"/>
      <c r="F264" s="29"/>
      <c r="G264" s="29"/>
      <c r="H264" s="29"/>
      <c r="I264" s="29"/>
      <c r="J264" s="29"/>
      <c r="K264" s="29"/>
      <c r="L264" s="29"/>
    </row>
    <row r="265" spans="1:12">
      <c r="A265" s="29"/>
      <c r="B265" s="29"/>
      <c r="C265" s="29"/>
      <c r="D265" s="29"/>
      <c r="E265" s="29"/>
      <c r="F265" s="29"/>
      <c r="G265" s="29"/>
      <c r="H265" s="29"/>
      <c r="I265" s="29"/>
      <c r="J265" s="29"/>
      <c r="K265" s="29"/>
      <c r="L265" s="29"/>
    </row>
    <row r="266" spans="1:12">
      <c r="A266" s="29"/>
      <c r="B266" s="29"/>
      <c r="C266" s="29"/>
      <c r="D266" s="29"/>
      <c r="E266" s="29"/>
      <c r="F266" s="29"/>
      <c r="G266" s="29"/>
      <c r="H266" s="29"/>
      <c r="I266" s="29"/>
      <c r="J266" s="29"/>
      <c r="K266" s="29"/>
      <c r="L266" s="29"/>
    </row>
    <row r="267" spans="1:12">
      <c r="A267" s="29"/>
      <c r="B267" s="29"/>
      <c r="C267" s="29"/>
      <c r="D267" s="29"/>
      <c r="E267" s="29"/>
      <c r="F267" s="29"/>
      <c r="G267" s="29"/>
      <c r="H267" s="29"/>
      <c r="I267" s="29"/>
      <c r="J267" s="29"/>
      <c r="K267" s="29"/>
      <c r="L267" s="29"/>
    </row>
    <row r="268" spans="1:12">
      <c r="A268" s="29"/>
      <c r="B268" s="29"/>
      <c r="C268" s="29"/>
      <c r="D268" s="29"/>
      <c r="E268" s="29"/>
      <c r="F268" s="29"/>
      <c r="G268" s="29"/>
      <c r="H268" s="29"/>
      <c r="I268" s="29"/>
      <c r="J268" s="29"/>
      <c r="K268" s="29"/>
      <c r="L268" s="29"/>
    </row>
    <row r="269" spans="1:12">
      <c r="A269" s="29"/>
      <c r="B269" s="29"/>
      <c r="C269" s="29"/>
      <c r="D269" s="29"/>
      <c r="E269" s="29"/>
      <c r="F269" s="29"/>
      <c r="G269" s="29"/>
      <c r="H269" s="29"/>
      <c r="I269" s="29"/>
      <c r="J269" s="29"/>
      <c r="K269" s="29"/>
      <c r="L269" s="29"/>
    </row>
    <row r="270" spans="1:12">
      <c r="A270" s="29"/>
      <c r="B270" s="29"/>
      <c r="C270" s="29"/>
      <c r="D270" s="29"/>
      <c r="E270" s="29"/>
      <c r="F270" s="29"/>
      <c r="G270" s="29"/>
      <c r="H270" s="29"/>
      <c r="I270" s="29"/>
      <c r="J270" s="29"/>
      <c r="K270" s="29"/>
      <c r="L270" s="29"/>
    </row>
    <row r="271" spans="1:12">
      <c r="A271" s="29"/>
      <c r="B271" s="29"/>
      <c r="C271" s="29"/>
      <c r="D271" s="29"/>
      <c r="E271" s="29"/>
      <c r="F271" s="29"/>
      <c r="G271" s="29"/>
      <c r="H271" s="29"/>
      <c r="I271" s="29"/>
      <c r="J271" s="29"/>
      <c r="K271" s="29"/>
      <c r="L271" s="29"/>
    </row>
    <row r="272" spans="1:12">
      <c r="A272" s="29"/>
      <c r="B272" s="29"/>
      <c r="C272" s="29"/>
      <c r="D272" s="29"/>
      <c r="E272" s="29"/>
      <c r="F272" s="29"/>
      <c r="G272" s="29"/>
      <c r="H272" s="29"/>
      <c r="I272" s="29"/>
      <c r="J272" s="29"/>
      <c r="K272" s="29"/>
      <c r="L272" s="29"/>
    </row>
    <row r="273" spans="1:12">
      <c r="A273" s="29"/>
      <c r="B273" s="29"/>
      <c r="C273" s="29"/>
      <c r="D273" s="29"/>
      <c r="E273" s="29"/>
      <c r="F273" s="29"/>
      <c r="G273" s="29"/>
      <c r="H273" s="29"/>
      <c r="I273" s="29"/>
      <c r="J273" s="29"/>
      <c r="K273" s="29"/>
      <c r="L273" s="29"/>
    </row>
    <row r="274" spans="1:12">
      <c r="A274" s="29"/>
      <c r="B274" s="29"/>
      <c r="C274" s="29"/>
      <c r="D274" s="29"/>
      <c r="E274" s="29"/>
      <c r="F274" s="29"/>
      <c r="G274" s="29"/>
      <c r="H274" s="29"/>
      <c r="I274" s="29"/>
      <c r="J274" s="29"/>
      <c r="K274" s="29"/>
      <c r="L274" s="29"/>
    </row>
    <row r="275" spans="1:12">
      <c r="A275" s="29"/>
      <c r="B275" s="29"/>
      <c r="C275" s="29"/>
      <c r="D275" s="29"/>
      <c r="E275" s="29"/>
      <c r="F275" s="29"/>
      <c r="G275" s="29"/>
      <c r="H275" s="29"/>
      <c r="I275" s="29"/>
      <c r="J275" s="29"/>
      <c r="K275" s="29"/>
      <c r="L275" s="29"/>
    </row>
    <row r="276" spans="1:12">
      <c r="A276" s="29"/>
      <c r="B276" s="29"/>
      <c r="C276" s="29"/>
      <c r="D276" s="29"/>
      <c r="E276" s="29"/>
      <c r="F276" s="29"/>
      <c r="G276" s="29"/>
      <c r="H276" s="29"/>
      <c r="I276" s="29"/>
      <c r="J276" s="29"/>
      <c r="K276" s="29"/>
      <c r="L276" s="29"/>
    </row>
    <row r="277" spans="1:12">
      <c r="A277" s="29"/>
      <c r="B277" s="29"/>
      <c r="C277" s="29"/>
      <c r="D277" s="29"/>
      <c r="E277" s="29"/>
      <c r="F277" s="29"/>
      <c r="G277" s="29"/>
      <c r="H277" s="29"/>
      <c r="I277" s="29"/>
      <c r="J277" s="29"/>
      <c r="K277" s="29"/>
      <c r="L277" s="29"/>
    </row>
    <row r="278" spans="1:12">
      <c r="A278" s="29"/>
      <c r="B278" s="29"/>
      <c r="C278" s="29"/>
      <c r="D278" s="29"/>
      <c r="E278" s="29"/>
      <c r="F278" s="29"/>
      <c r="G278" s="29"/>
      <c r="H278" s="29"/>
      <c r="I278" s="29"/>
      <c r="J278" s="29"/>
      <c r="K278" s="29"/>
      <c r="L278" s="29"/>
    </row>
    <row r="279" spans="1:12">
      <c r="A279" s="29"/>
      <c r="B279" s="29"/>
      <c r="C279" s="29"/>
      <c r="D279" s="29"/>
      <c r="E279" s="29"/>
      <c r="F279" s="29"/>
      <c r="G279" s="29"/>
      <c r="H279" s="29"/>
      <c r="I279" s="29"/>
      <c r="J279" s="29"/>
      <c r="K279" s="29"/>
      <c r="L279" s="29"/>
    </row>
    <row r="280" spans="1:12">
      <c r="A280" s="29"/>
      <c r="B280" s="29"/>
      <c r="C280" s="29"/>
      <c r="D280" s="29"/>
      <c r="E280" s="29"/>
      <c r="F280" s="29"/>
      <c r="G280" s="29"/>
      <c r="H280" s="29"/>
      <c r="I280" s="29"/>
      <c r="J280" s="29"/>
      <c r="K280" s="29"/>
      <c r="L280" s="29"/>
    </row>
    <row r="281" spans="1:12">
      <c r="A281" s="29"/>
      <c r="B281" s="29"/>
      <c r="C281" s="29"/>
      <c r="D281" s="29"/>
      <c r="E281" s="29"/>
      <c r="F281" s="29"/>
      <c r="G281" s="29"/>
      <c r="H281" s="29"/>
      <c r="I281" s="29"/>
      <c r="J281" s="29"/>
      <c r="K281" s="29"/>
      <c r="L281" s="29"/>
    </row>
    <row r="282" spans="1:12">
      <c r="A282" s="29"/>
      <c r="B282" s="29"/>
      <c r="C282" s="29"/>
      <c r="D282" s="29"/>
      <c r="E282" s="29"/>
      <c r="F282" s="29"/>
      <c r="G282" s="29"/>
      <c r="H282" s="29"/>
      <c r="I282" s="29"/>
      <c r="J282" s="29"/>
      <c r="K282" s="29"/>
      <c r="L282" s="29"/>
    </row>
    <row r="283" spans="1:12">
      <c r="A283" s="29"/>
      <c r="B283" s="29"/>
      <c r="C283" s="29"/>
      <c r="D283" s="29"/>
      <c r="E283" s="29"/>
      <c r="F283" s="29"/>
      <c r="G283" s="29"/>
      <c r="H283" s="29"/>
      <c r="I283" s="29"/>
      <c r="J283" s="29"/>
      <c r="K283" s="29"/>
      <c r="L283" s="29"/>
    </row>
    <row r="284" spans="1:12">
      <c r="A284" s="29"/>
      <c r="B284" s="29"/>
      <c r="C284" s="29"/>
      <c r="D284" s="29"/>
      <c r="E284" s="29"/>
      <c r="F284" s="29"/>
      <c r="G284" s="29"/>
      <c r="H284" s="29"/>
      <c r="I284" s="29"/>
      <c r="J284" s="29"/>
      <c r="K284" s="29"/>
      <c r="L284" s="29"/>
    </row>
    <row r="285" spans="1:12">
      <c r="A285" s="29"/>
      <c r="B285" s="29"/>
      <c r="C285" s="29"/>
      <c r="D285" s="29"/>
      <c r="E285" s="29"/>
      <c r="F285" s="29"/>
      <c r="G285" s="29"/>
      <c r="H285" s="29"/>
      <c r="I285" s="29"/>
      <c r="J285" s="29"/>
      <c r="K285" s="29"/>
      <c r="L285" s="29"/>
    </row>
    <row r="286" spans="1:12">
      <c r="A286" s="29"/>
      <c r="B286" s="29"/>
      <c r="C286" s="29"/>
      <c r="D286" s="29"/>
      <c r="E286" s="29"/>
      <c r="F286" s="29"/>
      <c r="G286" s="29"/>
      <c r="H286" s="29"/>
      <c r="I286" s="29"/>
      <c r="J286" s="29"/>
      <c r="K286" s="29"/>
      <c r="L286" s="29"/>
    </row>
    <row r="287" spans="1:12">
      <c r="A287" s="29"/>
      <c r="B287" s="29"/>
      <c r="C287" s="29"/>
      <c r="D287" s="29"/>
      <c r="E287" s="29"/>
      <c r="F287" s="29"/>
      <c r="G287" s="29"/>
      <c r="H287" s="29"/>
      <c r="I287" s="29"/>
      <c r="J287" s="29"/>
      <c r="K287" s="29"/>
      <c r="L287" s="29"/>
    </row>
    <row r="288" spans="1:12">
      <c r="A288" s="29"/>
      <c r="B288" s="29"/>
      <c r="C288" s="29"/>
      <c r="D288" s="29"/>
      <c r="E288" s="29"/>
      <c r="F288" s="29"/>
      <c r="G288" s="29"/>
      <c r="H288" s="29"/>
      <c r="I288" s="29"/>
      <c r="J288" s="29"/>
      <c r="K288" s="29"/>
      <c r="L288" s="29"/>
    </row>
    <row r="289" spans="1:12">
      <c r="A289" s="29"/>
      <c r="B289" s="29"/>
      <c r="C289" s="29"/>
      <c r="D289" s="29"/>
      <c r="E289" s="29"/>
      <c r="F289" s="29"/>
      <c r="G289" s="29"/>
      <c r="H289" s="29"/>
      <c r="I289" s="29"/>
      <c r="J289" s="29"/>
      <c r="K289" s="29"/>
      <c r="L289" s="29"/>
    </row>
    <row r="290" spans="1:12">
      <c r="A290" s="29"/>
      <c r="B290" s="29"/>
      <c r="C290" s="29"/>
      <c r="D290" s="29"/>
      <c r="E290" s="29"/>
      <c r="F290" s="29"/>
      <c r="G290" s="29"/>
      <c r="H290" s="29"/>
      <c r="I290" s="29"/>
      <c r="J290" s="29"/>
      <c r="K290" s="29"/>
      <c r="L290" s="29"/>
    </row>
    <row r="291" spans="1:12">
      <c r="A291" s="29"/>
      <c r="B291" s="29"/>
      <c r="C291" s="29"/>
      <c r="D291" s="29"/>
      <c r="E291" s="29"/>
      <c r="F291" s="29"/>
      <c r="G291" s="29"/>
      <c r="H291" s="29"/>
      <c r="I291" s="29"/>
      <c r="J291" s="29"/>
      <c r="K291" s="29"/>
      <c r="L291" s="29"/>
    </row>
    <row r="292" spans="1:12">
      <c r="A292" s="29"/>
      <c r="B292" s="29"/>
      <c r="C292" s="29"/>
      <c r="D292" s="29"/>
      <c r="E292" s="29"/>
      <c r="F292" s="29"/>
      <c r="G292" s="29"/>
      <c r="H292" s="29"/>
      <c r="I292" s="29"/>
      <c r="J292" s="29"/>
      <c r="K292" s="29"/>
      <c r="L292" s="29"/>
    </row>
    <row r="293" spans="1:12">
      <c r="A293" s="29"/>
      <c r="B293" s="29"/>
      <c r="C293" s="29"/>
      <c r="D293" s="29"/>
      <c r="E293" s="29"/>
      <c r="F293" s="29"/>
      <c r="G293" s="29"/>
      <c r="H293" s="29"/>
      <c r="I293" s="29"/>
      <c r="J293" s="29"/>
      <c r="K293" s="29"/>
      <c r="L293" s="29"/>
    </row>
    <row r="294" spans="1:12">
      <c r="A294" s="29"/>
      <c r="B294" s="29"/>
      <c r="C294" s="29"/>
      <c r="D294" s="29"/>
      <c r="E294" s="29"/>
      <c r="F294" s="29"/>
      <c r="G294" s="29"/>
      <c r="H294" s="29"/>
      <c r="I294" s="29"/>
      <c r="J294" s="29"/>
      <c r="K294" s="29"/>
      <c r="L294" s="29"/>
    </row>
    <row r="295" spans="1:12">
      <c r="A295" s="29"/>
      <c r="B295" s="29"/>
      <c r="C295" s="29"/>
      <c r="D295" s="29"/>
      <c r="E295" s="29"/>
      <c r="F295" s="29"/>
      <c r="G295" s="29"/>
      <c r="H295" s="29"/>
      <c r="I295" s="29"/>
      <c r="J295" s="29"/>
      <c r="K295" s="29"/>
      <c r="L295" s="29"/>
    </row>
    <row r="296" spans="1:12">
      <c r="A296" s="29"/>
      <c r="B296" s="29"/>
      <c r="C296" s="29"/>
      <c r="D296" s="29"/>
      <c r="E296" s="29"/>
      <c r="F296" s="29"/>
      <c r="G296" s="29"/>
      <c r="H296" s="29"/>
      <c r="I296" s="29"/>
      <c r="J296" s="29"/>
      <c r="K296" s="29"/>
      <c r="L296" s="29"/>
    </row>
    <row r="297" spans="1:12">
      <c r="A297" s="29"/>
      <c r="B297" s="29"/>
      <c r="C297" s="29"/>
      <c r="D297" s="29"/>
      <c r="E297" s="29"/>
      <c r="F297" s="29"/>
      <c r="G297" s="29"/>
      <c r="H297" s="29"/>
      <c r="I297" s="29"/>
      <c r="J297" s="29"/>
      <c r="K297" s="29"/>
      <c r="L297" s="29"/>
    </row>
    <row r="298" spans="1:12">
      <c r="A298" s="29"/>
      <c r="B298" s="29"/>
      <c r="C298" s="29"/>
      <c r="D298" s="29"/>
      <c r="E298" s="29"/>
      <c r="F298" s="29"/>
      <c r="G298" s="29"/>
      <c r="H298" s="29"/>
      <c r="I298" s="29"/>
      <c r="J298" s="29"/>
      <c r="K298" s="29"/>
      <c r="L298" s="29"/>
    </row>
    <row r="299" spans="1:12">
      <c r="A299" s="29"/>
      <c r="B299" s="29"/>
      <c r="C299" s="29"/>
      <c r="D299" s="29"/>
      <c r="E299" s="29"/>
      <c r="F299" s="29"/>
      <c r="G299" s="29"/>
      <c r="H299" s="29"/>
      <c r="I299" s="29"/>
      <c r="J299" s="29"/>
      <c r="K299" s="29"/>
      <c r="L299" s="29"/>
    </row>
    <row r="300" spans="1:12">
      <c r="A300" s="29"/>
      <c r="B300" s="29"/>
      <c r="C300" s="29"/>
      <c r="D300" s="29"/>
      <c r="E300" s="29"/>
      <c r="F300" s="29"/>
      <c r="G300" s="29"/>
      <c r="H300" s="29"/>
      <c r="I300" s="29"/>
      <c r="J300" s="29"/>
      <c r="K300" s="29"/>
      <c r="L300" s="29"/>
    </row>
    <row r="301" spans="1:12">
      <c r="A301" s="29"/>
      <c r="B301" s="29"/>
      <c r="C301" s="29"/>
      <c r="D301" s="29"/>
      <c r="E301" s="29"/>
      <c r="F301" s="29"/>
      <c r="G301" s="29"/>
      <c r="H301" s="29"/>
      <c r="I301" s="29"/>
      <c r="J301" s="29"/>
      <c r="K301" s="29"/>
      <c r="L301" s="29"/>
    </row>
    <row r="302" spans="1:12">
      <c r="A302" s="29"/>
      <c r="B302" s="29"/>
      <c r="C302" s="29"/>
      <c r="D302" s="29"/>
      <c r="E302" s="29"/>
      <c r="F302" s="29"/>
      <c r="G302" s="29"/>
      <c r="H302" s="29"/>
      <c r="I302" s="29"/>
      <c r="J302" s="29"/>
      <c r="K302" s="29"/>
      <c r="L302" s="29"/>
    </row>
  </sheetData>
  <pageMargins left="0.7" right="0.7" top="0.75" bottom="0.75" header="0.3" footer="0.3"/>
  <pageSetup paperSize="9" scale="3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46793-655D-40C5-A887-9F6D9F8857D7}">
  <dimension ref="A1:G13"/>
  <sheetViews>
    <sheetView workbookViewId="0"/>
  </sheetViews>
  <sheetFormatPr defaultColWidth="8.88671875" defaultRowHeight="14.4"/>
  <cols>
    <col min="1" max="1" width="37.6640625" style="237" customWidth="1"/>
    <col min="2" max="6" width="9.5546875" style="237" bestFit="1" customWidth="1"/>
    <col min="7" max="7" width="10.5546875" style="237" customWidth="1"/>
    <col min="8" max="16384" width="8.88671875" style="237"/>
  </cols>
  <sheetData>
    <row r="1" spans="1:7">
      <c r="A1" s="311" t="s">
        <v>3515</v>
      </c>
      <c r="B1" s="312"/>
      <c r="C1" s="312"/>
      <c r="D1" s="312"/>
      <c r="E1" s="313"/>
      <c r="F1" s="313"/>
      <c r="G1" s="313"/>
    </row>
    <row r="2" spans="1:7">
      <c r="A2" s="331" t="s">
        <v>192</v>
      </c>
      <c r="B2" s="332" t="s">
        <v>298</v>
      </c>
      <c r="C2" s="332" t="s">
        <v>299</v>
      </c>
      <c r="D2" s="332" t="s">
        <v>300</v>
      </c>
      <c r="E2" s="332" t="s">
        <v>301</v>
      </c>
      <c r="F2" s="332" t="s">
        <v>302</v>
      </c>
      <c r="G2" s="332" t="s">
        <v>3336</v>
      </c>
    </row>
    <row r="3" spans="1:7">
      <c r="A3" s="316" t="s">
        <v>210</v>
      </c>
      <c r="B3" s="317">
        <f t="shared" ref="B3:G3" si="0">SUM(B4:B11)</f>
        <v>-0.87163372575105758</v>
      </c>
      <c r="C3" s="317">
        <f t="shared" si="0"/>
        <v>-3.0012398576382084</v>
      </c>
      <c r="D3" s="317">
        <f t="shared" si="0"/>
        <v>5.1955430305180403</v>
      </c>
      <c r="E3" s="317">
        <f t="shared" si="0"/>
        <v>-1.1001789850296817</v>
      </c>
      <c r="F3" s="317">
        <f t="shared" si="0"/>
        <v>1.9369909302445281</v>
      </c>
      <c r="G3" s="317">
        <f t="shared" si="0"/>
        <v>3.0118611661767041</v>
      </c>
    </row>
    <row r="4" spans="1:7">
      <c r="A4" s="318" t="s">
        <v>216</v>
      </c>
      <c r="B4" s="319">
        <v>1.8068159298890278</v>
      </c>
      <c r="C4" s="319">
        <v>1.4373276672009585</v>
      </c>
      <c r="D4" s="319">
        <v>4.2209097158834741</v>
      </c>
      <c r="E4" s="319">
        <v>0.36367426187194379</v>
      </c>
      <c r="F4" s="319">
        <v>1.5735029622458807</v>
      </c>
      <c r="G4" s="319">
        <v>3.2958675251852889</v>
      </c>
    </row>
    <row r="5" spans="1:7">
      <c r="A5" s="318" t="s">
        <v>217</v>
      </c>
      <c r="B5" s="319">
        <v>1.9188058805749679</v>
      </c>
      <c r="C5" s="319">
        <v>0.14891299584698028</v>
      </c>
      <c r="D5" s="319">
        <v>1.1461905764534786E-2</v>
      </c>
      <c r="E5" s="319">
        <v>-2.8896834591569831E-2</v>
      </c>
      <c r="F5" s="319">
        <v>1.6301857706374121</v>
      </c>
      <c r="G5" s="319">
        <v>6.1994970430215235E-2</v>
      </c>
    </row>
    <row r="6" spans="1:7">
      <c r="A6" s="318" t="s">
        <v>218</v>
      </c>
      <c r="B6" s="319">
        <v>3.5359040840529423</v>
      </c>
      <c r="C6" s="319">
        <v>1.6339162833966583</v>
      </c>
      <c r="D6" s="319">
        <v>1.5942597236587726</v>
      </c>
      <c r="E6" s="319">
        <v>1.5615192693307325</v>
      </c>
      <c r="F6" s="319">
        <v>1.1104394718785691</v>
      </c>
      <c r="G6" s="319">
        <v>1.9221925581044765</v>
      </c>
    </row>
    <row r="7" spans="1:7">
      <c r="A7" s="318" t="s">
        <v>219</v>
      </c>
      <c r="B7" s="319">
        <v>-1.4045170398912137</v>
      </c>
      <c r="C7" s="319">
        <v>-0.86271579940479337</v>
      </c>
      <c r="D7" s="319">
        <v>-1.0292860676679108</v>
      </c>
      <c r="E7" s="319">
        <v>-1.3263437950963701</v>
      </c>
      <c r="F7" s="319">
        <v>-0.84223203093257193</v>
      </c>
      <c r="G7" s="319">
        <v>-0.90764437162683209</v>
      </c>
    </row>
    <row r="8" spans="1:7">
      <c r="A8" s="318" t="s">
        <v>220</v>
      </c>
      <c r="B8" s="319">
        <v>0.46142560409706829</v>
      </c>
      <c r="C8" s="319">
        <v>-2.026070259971005</v>
      </c>
      <c r="D8" s="319">
        <v>0.11798507728583622</v>
      </c>
      <c r="E8" s="319">
        <v>-0.19042448963462688</v>
      </c>
      <c r="F8" s="319">
        <v>4.1307871078682612E-2</v>
      </c>
      <c r="G8" s="319">
        <v>-0.1152403912004234</v>
      </c>
    </row>
    <row r="9" spans="1:7">
      <c r="A9" s="318" t="s">
        <v>221</v>
      </c>
      <c r="B9" s="319">
        <v>-2.7738365203248776</v>
      </c>
      <c r="C9" s="319">
        <v>-1.1496223011627484</v>
      </c>
      <c r="D9" s="319">
        <v>-0.26794858346615741</v>
      </c>
      <c r="E9" s="319">
        <v>-0.40850332787135013</v>
      </c>
      <c r="F9" s="319">
        <v>-2.9468725003439884</v>
      </c>
      <c r="G9" s="319">
        <v>-1.8496301766753283</v>
      </c>
    </row>
    <row r="10" spans="1:7">
      <c r="A10" s="318" t="s">
        <v>222</v>
      </c>
      <c r="B10" s="319">
        <v>1.7454243263644358</v>
      </c>
      <c r="C10" s="319">
        <v>-0.67766393021397564</v>
      </c>
      <c r="D10" s="319">
        <v>0.22166478292114053</v>
      </c>
      <c r="E10" s="319">
        <v>-0.12973316265036636</v>
      </c>
      <c r="F10" s="319">
        <v>1.3684053445058386</v>
      </c>
      <c r="G10" s="319">
        <v>0.18872932090672134</v>
      </c>
    </row>
    <row r="11" spans="1:7">
      <c r="A11" s="365" t="s">
        <v>223</v>
      </c>
      <c r="B11" s="366">
        <v>-6.1616559905134078</v>
      </c>
      <c r="C11" s="366">
        <v>-1.5053245133302837</v>
      </c>
      <c r="D11" s="366">
        <v>0.32649647613835076</v>
      </c>
      <c r="E11" s="366">
        <v>-0.94147090638807474</v>
      </c>
      <c r="F11" s="366">
        <v>2.2540411747054012E-3</v>
      </c>
      <c r="G11" s="366">
        <v>0.41559173105258551</v>
      </c>
    </row>
    <row r="12" spans="1:7">
      <c r="A12" s="320" t="s">
        <v>303</v>
      </c>
      <c r="B12" s="321">
        <v>3.0940067915346949</v>
      </c>
      <c r="C12" s="321">
        <v>6.1589882127026874</v>
      </c>
      <c r="D12" s="321">
        <v>2.2928796686183075</v>
      </c>
      <c r="E12" s="321">
        <v>2.3590273212535298</v>
      </c>
      <c r="F12" s="321">
        <v>1.6085854031020674</v>
      </c>
      <c r="G12" s="321">
        <v>1.4977271804703687</v>
      </c>
    </row>
    <row r="13" spans="1:7">
      <c r="A13" s="322" t="s">
        <v>3337</v>
      </c>
      <c r="B13" s="323"/>
      <c r="C13" s="323"/>
      <c r="D13" s="323"/>
      <c r="E13" s="323"/>
      <c r="F13" s="324"/>
      <c r="G13" s="325" t="s">
        <v>79</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51CE-F9C4-492A-AEFC-D6FCCC522E7C}">
  <dimension ref="A1:E77"/>
  <sheetViews>
    <sheetView showGridLines="0" workbookViewId="0"/>
  </sheetViews>
  <sheetFormatPr defaultRowHeight="14.4"/>
  <cols>
    <col min="1" max="1" width="19.6640625" bestFit="1" customWidth="1"/>
    <col min="2" max="2" width="18.44140625" customWidth="1"/>
    <col min="3" max="3" width="18.33203125" style="374" customWidth="1"/>
    <col min="4" max="4" width="20.6640625" style="375" customWidth="1"/>
  </cols>
  <sheetData>
    <row r="1" spans="1:4">
      <c r="A1" s="400" t="s">
        <v>459</v>
      </c>
    </row>
    <row r="2" spans="1:4" ht="27.6">
      <c r="A2" s="376" t="s">
        <v>358</v>
      </c>
      <c r="B2" s="377" t="s">
        <v>359</v>
      </c>
      <c r="C2" s="378" t="s">
        <v>3518</v>
      </c>
      <c r="D2" s="377" t="s">
        <v>3517</v>
      </c>
    </row>
    <row r="3" spans="1:4">
      <c r="A3" s="43" t="s">
        <v>360</v>
      </c>
      <c r="B3" s="43" t="s">
        <v>361</v>
      </c>
      <c r="C3" s="375">
        <v>47837</v>
      </c>
      <c r="D3" s="375">
        <v>33258</v>
      </c>
    </row>
    <row r="4" spans="1:4">
      <c r="A4" s="43" t="s">
        <v>362</v>
      </c>
      <c r="B4" s="43" t="s">
        <v>363</v>
      </c>
      <c r="C4" s="375">
        <v>-106320</v>
      </c>
      <c r="D4" s="375">
        <v>169526</v>
      </c>
    </row>
    <row r="5" spans="1:4">
      <c r="A5" s="43" t="s">
        <v>364</v>
      </c>
      <c r="B5" s="43" t="s">
        <v>365</v>
      </c>
      <c r="C5" s="375">
        <v>-74200</v>
      </c>
      <c r="D5" s="375">
        <v>77890</v>
      </c>
    </row>
    <row r="6" spans="1:4">
      <c r="A6" s="43" t="s">
        <v>366</v>
      </c>
      <c r="B6" s="43" t="s">
        <v>367</v>
      </c>
      <c r="C6" s="375">
        <v>-49800</v>
      </c>
      <c r="D6" s="375">
        <v>-610000</v>
      </c>
    </row>
    <row r="7" spans="1:4">
      <c r="A7" s="43" t="s">
        <v>368</v>
      </c>
      <c r="B7" s="43" t="s">
        <v>369</v>
      </c>
      <c r="C7" s="375">
        <v>0</v>
      </c>
      <c r="D7" s="375">
        <v>19029</v>
      </c>
    </row>
    <row r="8" spans="1:4">
      <c r="A8" s="43" t="s">
        <v>370</v>
      </c>
      <c r="B8" s="43" t="s">
        <v>371</v>
      </c>
      <c r="C8" s="375">
        <v>-500</v>
      </c>
      <c r="D8" s="375">
        <v>-500</v>
      </c>
    </row>
    <row r="9" spans="1:4">
      <c r="A9" s="43" t="s">
        <v>372</v>
      </c>
      <c r="B9" s="43" t="s">
        <v>373</v>
      </c>
      <c r="C9" s="375">
        <v>-106100</v>
      </c>
      <c r="D9" s="375">
        <v>-230732.39999999991</v>
      </c>
    </row>
    <row r="10" spans="1:4">
      <c r="A10" s="43" t="s">
        <v>374</v>
      </c>
      <c r="B10" s="43" t="s">
        <v>375</v>
      </c>
      <c r="C10" s="375">
        <v>-78608.679999999993</v>
      </c>
      <c r="D10" s="375">
        <v>311253.67999999993</v>
      </c>
    </row>
    <row r="11" spans="1:4">
      <c r="A11" s="43" t="s">
        <v>376</v>
      </c>
      <c r="B11" s="43" t="s">
        <v>377</v>
      </c>
      <c r="C11" s="375">
        <v>410</v>
      </c>
      <c r="D11" s="375">
        <v>11100</v>
      </c>
    </row>
    <row r="12" spans="1:4">
      <c r="A12" s="43" t="s">
        <v>378</v>
      </c>
      <c r="B12" s="43" t="s">
        <v>379</v>
      </c>
      <c r="C12" s="375">
        <v>0</v>
      </c>
      <c r="D12" s="375">
        <v>8220</v>
      </c>
    </row>
    <row r="13" spans="1:4">
      <c r="A13" s="43" t="s">
        <v>380</v>
      </c>
      <c r="B13" s="43" t="s">
        <v>381</v>
      </c>
      <c r="C13" s="375">
        <v>-332900</v>
      </c>
      <c r="D13" s="375">
        <v>1676171</v>
      </c>
    </row>
    <row r="14" spans="1:4">
      <c r="A14" s="43" t="s">
        <v>382</v>
      </c>
      <c r="B14" s="43" t="s">
        <v>365</v>
      </c>
      <c r="C14" s="375">
        <v>4356.63</v>
      </c>
      <c r="D14" s="375">
        <v>6086</v>
      </c>
    </row>
    <row r="15" spans="1:4">
      <c r="A15" s="43" t="s">
        <v>383</v>
      </c>
      <c r="B15" s="43" t="s">
        <v>384</v>
      </c>
      <c r="C15" s="375">
        <v>-9510</v>
      </c>
      <c r="D15" s="375">
        <v>16558</v>
      </c>
    </row>
    <row r="16" spans="1:4">
      <c r="A16" s="43" t="s">
        <v>385</v>
      </c>
      <c r="B16" s="43" t="s">
        <v>386</v>
      </c>
      <c r="C16" s="375">
        <v>0</v>
      </c>
      <c r="D16" s="375">
        <v>5466</v>
      </c>
    </row>
    <row r="17" spans="1:4">
      <c r="A17" s="43" t="s">
        <v>387</v>
      </c>
      <c r="B17" s="43" t="s">
        <v>388</v>
      </c>
      <c r="C17" s="375">
        <v>0</v>
      </c>
      <c r="D17" s="375">
        <v>746</v>
      </c>
    </row>
    <row r="18" spans="1:4">
      <c r="A18" s="43" t="s">
        <v>389</v>
      </c>
      <c r="B18" s="43" t="s">
        <v>373</v>
      </c>
      <c r="C18" s="375">
        <v>-494407</v>
      </c>
      <c r="D18" s="375">
        <v>495385</v>
      </c>
    </row>
    <row r="19" spans="1:4">
      <c r="A19" s="43" t="s">
        <v>390</v>
      </c>
      <c r="B19" s="43" t="s">
        <v>391</v>
      </c>
      <c r="C19" s="375">
        <v>0</v>
      </c>
      <c r="D19" s="375">
        <v>510700</v>
      </c>
    </row>
    <row r="20" spans="1:4">
      <c r="A20" s="43" t="s">
        <v>392</v>
      </c>
      <c r="B20" s="43" t="s">
        <v>393</v>
      </c>
      <c r="C20" s="375">
        <v>30000</v>
      </c>
      <c r="D20" s="375">
        <v>64486</v>
      </c>
    </row>
    <row r="21" spans="1:4">
      <c r="A21" s="43" t="s">
        <v>394</v>
      </c>
      <c r="B21" s="43" t="s">
        <v>391</v>
      </c>
      <c r="C21" s="375">
        <v>-50000</v>
      </c>
      <c r="D21" s="375">
        <v>20883</v>
      </c>
    </row>
    <row r="22" spans="1:4">
      <c r="A22" s="43" t="s">
        <v>395</v>
      </c>
      <c r="B22" s="43" t="s">
        <v>386</v>
      </c>
      <c r="C22" s="375">
        <v>-250000</v>
      </c>
      <c r="D22" s="375">
        <v>275215</v>
      </c>
    </row>
    <row r="23" spans="1:4">
      <c r="A23" s="43" t="s">
        <v>396</v>
      </c>
      <c r="B23" s="43" t="s">
        <v>373</v>
      </c>
      <c r="C23" s="375">
        <v>0</v>
      </c>
      <c r="D23" s="375">
        <v>8000</v>
      </c>
    </row>
    <row r="24" spans="1:4">
      <c r="A24" s="43" t="s">
        <v>397</v>
      </c>
      <c r="B24" s="43" t="s">
        <v>398</v>
      </c>
      <c r="C24" s="375">
        <v>-10190</v>
      </c>
      <c r="D24" s="375">
        <v>676303</v>
      </c>
    </row>
    <row r="25" spans="1:4">
      <c r="A25" s="43" t="s">
        <v>399</v>
      </c>
      <c r="B25" s="43" t="s">
        <v>375</v>
      </c>
      <c r="C25" s="375">
        <v>-63100</v>
      </c>
      <c r="D25" s="375">
        <v>111810</v>
      </c>
    </row>
    <row r="26" spans="1:4">
      <c r="A26" s="43" t="s">
        <v>400</v>
      </c>
      <c r="B26" s="43" t="s">
        <v>401</v>
      </c>
      <c r="C26" s="375">
        <v>9000</v>
      </c>
      <c r="D26" s="375">
        <v>49207.640000000014</v>
      </c>
    </row>
    <row r="27" spans="1:4">
      <c r="A27" s="43" t="s">
        <v>402</v>
      </c>
      <c r="B27" s="43" t="s">
        <v>375</v>
      </c>
      <c r="C27" s="375">
        <v>-24743</v>
      </c>
      <c r="D27" s="375">
        <v>-11350</v>
      </c>
    </row>
    <row r="28" spans="1:4">
      <c r="A28" s="43" t="s">
        <v>403</v>
      </c>
      <c r="B28" s="43" t="s">
        <v>375</v>
      </c>
      <c r="C28" s="375">
        <v>7330</v>
      </c>
      <c r="D28" s="375">
        <v>18083</v>
      </c>
    </row>
    <row r="29" spans="1:4">
      <c r="A29" s="43" t="s">
        <v>404</v>
      </c>
      <c r="B29" s="43" t="s">
        <v>386</v>
      </c>
      <c r="C29" s="375">
        <v>-40000</v>
      </c>
      <c r="D29" s="375">
        <v>3452</v>
      </c>
    </row>
    <row r="30" spans="1:4">
      <c r="A30" s="43" t="s">
        <v>405</v>
      </c>
      <c r="B30" s="43" t="s">
        <v>363</v>
      </c>
      <c r="C30" s="375">
        <v>52104</v>
      </c>
      <c r="D30" s="375">
        <v>99496.010000000009</v>
      </c>
    </row>
    <row r="31" spans="1:4">
      <c r="A31" s="43" t="s">
        <v>406</v>
      </c>
      <c r="B31" s="43" t="s">
        <v>407</v>
      </c>
      <c r="C31" s="375">
        <v>0</v>
      </c>
      <c r="D31" s="375">
        <v>16000</v>
      </c>
    </row>
    <row r="32" spans="1:4">
      <c r="A32" s="43" t="s">
        <v>408</v>
      </c>
      <c r="B32" s="43" t="s">
        <v>388</v>
      </c>
      <c r="C32" s="375">
        <v>65686</v>
      </c>
      <c r="D32" s="375">
        <v>952429</v>
      </c>
    </row>
    <row r="33" spans="1:4">
      <c r="A33" s="43" t="s">
        <v>409</v>
      </c>
      <c r="B33" s="43" t="s">
        <v>410</v>
      </c>
      <c r="C33" s="375">
        <v>500</v>
      </c>
      <c r="D33" s="375">
        <v>3280</v>
      </c>
    </row>
    <row r="34" spans="1:4">
      <c r="A34" s="43" t="s">
        <v>411</v>
      </c>
      <c r="B34" s="43" t="s">
        <v>412</v>
      </c>
      <c r="C34" s="375">
        <v>5100</v>
      </c>
      <c r="D34" s="375">
        <v>4500</v>
      </c>
    </row>
    <row r="35" spans="1:4">
      <c r="A35" s="43" t="s">
        <v>413</v>
      </c>
      <c r="B35" s="43" t="s">
        <v>386</v>
      </c>
      <c r="C35" s="375">
        <v>3600</v>
      </c>
      <c r="D35" s="375">
        <v>2940</v>
      </c>
    </row>
    <row r="36" spans="1:4">
      <c r="A36" s="43" t="s">
        <v>414</v>
      </c>
      <c r="B36" s="43" t="s">
        <v>384</v>
      </c>
      <c r="C36" s="375">
        <v>-11000</v>
      </c>
      <c r="D36" s="375">
        <v>-17174</v>
      </c>
    </row>
    <row r="37" spans="1:4">
      <c r="A37" s="43" t="s">
        <v>415</v>
      </c>
      <c r="B37" s="43" t="s">
        <v>384</v>
      </c>
      <c r="C37" s="375">
        <v>-6027</v>
      </c>
      <c r="D37" s="375">
        <v>687265</v>
      </c>
    </row>
    <row r="38" spans="1:4">
      <c r="A38" s="43" t="s">
        <v>416</v>
      </c>
      <c r="B38" s="43" t="s">
        <v>417</v>
      </c>
      <c r="C38" s="375">
        <v>385317.68</v>
      </c>
      <c r="D38" s="375">
        <v>245147.04999999981</v>
      </c>
    </row>
    <row r="39" spans="1:4">
      <c r="A39" s="43" t="s">
        <v>418</v>
      </c>
      <c r="B39" s="43" t="s">
        <v>391</v>
      </c>
      <c r="C39" s="375">
        <v>-5300</v>
      </c>
      <c r="D39" s="375">
        <v>12534</v>
      </c>
    </row>
    <row r="40" spans="1:4">
      <c r="A40" s="43" t="s">
        <v>419</v>
      </c>
      <c r="B40" s="43" t="s">
        <v>420</v>
      </c>
      <c r="C40" s="375">
        <v>-488950</v>
      </c>
      <c r="D40" s="375">
        <v>913146</v>
      </c>
    </row>
    <row r="41" spans="1:4">
      <c r="A41" s="43" t="s">
        <v>421</v>
      </c>
      <c r="B41" s="43" t="s">
        <v>375</v>
      </c>
      <c r="C41" s="375">
        <v>-20690</v>
      </c>
      <c r="D41" s="375">
        <v>-65710</v>
      </c>
    </row>
    <row r="42" spans="1:4">
      <c r="A42" s="43" t="s">
        <v>422</v>
      </c>
      <c r="B42" s="43" t="s">
        <v>375</v>
      </c>
      <c r="C42" s="375">
        <v>10596</v>
      </c>
      <c r="D42" s="375">
        <v>3289</v>
      </c>
    </row>
    <row r="43" spans="1:4">
      <c r="A43" s="43" t="s">
        <v>423</v>
      </c>
      <c r="B43" s="43" t="s">
        <v>363</v>
      </c>
      <c r="C43" s="375">
        <v>10008</v>
      </c>
      <c r="D43" s="375">
        <v>26274</v>
      </c>
    </row>
    <row r="44" spans="1:4">
      <c r="A44" s="43" t="s">
        <v>424</v>
      </c>
      <c r="B44" s="43" t="s">
        <v>363</v>
      </c>
      <c r="C44" s="375">
        <v>0</v>
      </c>
      <c r="D44" s="375">
        <v>5245</v>
      </c>
    </row>
    <row r="45" spans="1:4">
      <c r="A45" s="43" t="s">
        <v>425</v>
      </c>
      <c r="B45" s="43" t="s">
        <v>391</v>
      </c>
      <c r="C45" s="375">
        <v>-10700</v>
      </c>
      <c r="D45" s="375">
        <v>59890</v>
      </c>
    </row>
    <row r="46" spans="1:4">
      <c r="A46" s="43" t="s">
        <v>426</v>
      </c>
      <c r="B46" s="43" t="s">
        <v>386</v>
      </c>
      <c r="C46" s="375">
        <v>3500</v>
      </c>
      <c r="D46" s="375">
        <v>5750</v>
      </c>
    </row>
    <row r="47" spans="1:4">
      <c r="A47" s="43" t="s">
        <v>427</v>
      </c>
      <c r="B47" s="43" t="s">
        <v>375</v>
      </c>
      <c r="C47" s="375">
        <v>-517100</v>
      </c>
      <c r="D47" s="375">
        <v>1285502</v>
      </c>
    </row>
    <row r="48" spans="1:4">
      <c r="A48" s="43" t="s">
        <v>428</v>
      </c>
      <c r="B48" s="43" t="s">
        <v>429</v>
      </c>
      <c r="C48" s="375">
        <v>-40670</v>
      </c>
      <c r="D48" s="375">
        <v>-430767</v>
      </c>
    </row>
    <row r="49" spans="1:4">
      <c r="A49" s="43" t="s">
        <v>430</v>
      </c>
      <c r="B49" s="43" t="s">
        <v>386</v>
      </c>
      <c r="C49" s="375">
        <v>4982.72</v>
      </c>
      <c r="D49" s="375">
        <v>21141.479999999981</v>
      </c>
    </row>
    <row r="50" spans="1:4">
      <c r="A50" s="43" t="s">
        <v>431</v>
      </c>
      <c r="B50" s="43" t="s">
        <v>393</v>
      </c>
      <c r="C50" s="375">
        <v>38382.39</v>
      </c>
      <c r="D50" s="375">
        <v>556319</v>
      </c>
    </row>
    <row r="51" spans="1:4">
      <c r="A51" s="43" t="s">
        <v>432</v>
      </c>
      <c r="B51" s="43" t="s">
        <v>433</v>
      </c>
      <c r="C51" s="375">
        <v>-56880</v>
      </c>
      <c r="D51" s="375">
        <v>46330</v>
      </c>
    </row>
    <row r="52" spans="1:4">
      <c r="A52" s="43" t="s">
        <v>434</v>
      </c>
      <c r="B52" s="43" t="s">
        <v>388</v>
      </c>
      <c r="C52" s="375">
        <v>1000</v>
      </c>
      <c r="D52" s="375">
        <v>1556</v>
      </c>
    </row>
    <row r="53" spans="1:4">
      <c r="A53" s="43" t="s">
        <v>435</v>
      </c>
      <c r="B53" s="43" t="s">
        <v>381</v>
      </c>
      <c r="C53" s="375">
        <v>-20000</v>
      </c>
      <c r="D53" s="375">
        <v>20000</v>
      </c>
    </row>
    <row r="54" spans="1:4">
      <c r="A54" s="43" t="s">
        <v>436</v>
      </c>
      <c r="B54" s="43" t="s">
        <v>381</v>
      </c>
      <c r="C54" s="375">
        <v>-548303</v>
      </c>
      <c r="D54" s="375">
        <v>2244467</v>
      </c>
    </row>
    <row r="55" spans="1:4">
      <c r="A55" s="43" t="s">
        <v>437</v>
      </c>
      <c r="B55" s="43" t="s">
        <v>438</v>
      </c>
      <c r="C55" s="375">
        <v>-17493.830000000002</v>
      </c>
      <c r="D55" s="375">
        <v>-37976.680000000051</v>
      </c>
    </row>
    <row r="56" spans="1:4">
      <c r="A56" s="43" t="s">
        <v>439</v>
      </c>
      <c r="B56" s="43" t="s">
        <v>375</v>
      </c>
      <c r="C56" s="375">
        <v>105574</v>
      </c>
      <c r="D56" s="375">
        <v>102188.31000000006</v>
      </c>
    </row>
    <row r="57" spans="1:4">
      <c r="A57" s="43" t="s">
        <v>440</v>
      </c>
      <c r="B57" s="43" t="s">
        <v>441</v>
      </c>
      <c r="C57" s="375">
        <v>14550</v>
      </c>
      <c r="D57" s="375">
        <v>31640</v>
      </c>
    </row>
    <row r="58" spans="1:4">
      <c r="A58" s="43" t="s">
        <v>442</v>
      </c>
      <c r="B58" s="43" t="s">
        <v>391</v>
      </c>
      <c r="C58" s="375">
        <v>-186291</v>
      </c>
      <c r="D58" s="375">
        <v>805545.19000000041</v>
      </c>
    </row>
    <row r="59" spans="1:4">
      <c r="A59" s="43" t="s">
        <v>443</v>
      </c>
      <c r="B59" s="43" t="s">
        <v>363</v>
      </c>
      <c r="C59" s="375">
        <v>-36000</v>
      </c>
      <c r="D59" s="375">
        <v>101782.15000000002</v>
      </c>
    </row>
    <row r="60" spans="1:4">
      <c r="A60" s="43" t="s">
        <v>444</v>
      </c>
      <c r="B60" s="43" t="s">
        <v>433</v>
      </c>
      <c r="C60" s="375">
        <v>-3765</v>
      </c>
      <c r="D60" s="375">
        <v>-141836</v>
      </c>
    </row>
    <row r="61" spans="1:4">
      <c r="A61" s="43" t="s">
        <v>445</v>
      </c>
      <c r="B61" s="43" t="s">
        <v>375</v>
      </c>
      <c r="C61" s="375">
        <v>4138</v>
      </c>
      <c r="D61" s="375">
        <v>1100</v>
      </c>
    </row>
    <row r="62" spans="1:4">
      <c r="A62" s="43" t="s">
        <v>446</v>
      </c>
      <c r="B62" s="43" t="s">
        <v>447</v>
      </c>
      <c r="C62" s="375">
        <v>-10500</v>
      </c>
      <c r="D62" s="375">
        <v>-6432.75</v>
      </c>
    </row>
    <row r="63" spans="1:4">
      <c r="A63" s="43" t="s">
        <v>448</v>
      </c>
      <c r="B63" s="43" t="s">
        <v>398</v>
      </c>
      <c r="C63" s="375">
        <v>-179516</v>
      </c>
      <c r="D63" s="375">
        <v>222427</v>
      </c>
    </row>
    <row r="64" spans="1:4">
      <c r="A64" s="43" t="s">
        <v>449</v>
      </c>
      <c r="B64" s="43" t="s">
        <v>386</v>
      </c>
      <c r="C64" s="375">
        <v>-1830</v>
      </c>
      <c r="D64" s="375">
        <v>25444</v>
      </c>
    </row>
    <row r="65" spans="1:5">
      <c r="A65" s="43" t="s">
        <v>450</v>
      </c>
      <c r="B65" s="43" t="s">
        <v>398</v>
      </c>
      <c r="C65" s="375">
        <v>-157735</v>
      </c>
      <c r="D65" s="375">
        <v>3142139</v>
      </c>
    </row>
    <row r="66" spans="1:5">
      <c r="A66" s="43" t="s">
        <v>451</v>
      </c>
      <c r="B66" s="43" t="s">
        <v>375</v>
      </c>
      <c r="C66" s="375">
        <v>-566000</v>
      </c>
      <c r="D66" s="375">
        <v>2618251</v>
      </c>
    </row>
    <row r="67" spans="1:5">
      <c r="A67" s="43" t="s">
        <v>452</v>
      </c>
      <c r="B67" s="43" t="s">
        <v>384</v>
      </c>
      <c r="C67" s="375">
        <v>-91217</v>
      </c>
      <c r="D67" s="375">
        <v>327587</v>
      </c>
    </row>
    <row r="68" spans="1:5">
      <c r="A68" s="43" t="s">
        <v>453</v>
      </c>
      <c r="B68" s="43" t="s">
        <v>361</v>
      </c>
      <c r="C68" s="375">
        <v>-20000</v>
      </c>
      <c r="D68" s="375">
        <v>-2307</v>
      </c>
    </row>
    <row r="69" spans="1:5">
      <c r="A69" s="43" t="s">
        <v>454</v>
      </c>
      <c r="B69" s="43" t="s">
        <v>412</v>
      </c>
      <c r="C69" s="375">
        <v>-16600</v>
      </c>
      <c r="D69" s="375">
        <v>-26116</v>
      </c>
    </row>
    <row r="70" spans="1:5">
      <c r="A70" s="43" t="s">
        <v>455</v>
      </c>
      <c r="B70" s="43" t="s">
        <v>410</v>
      </c>
      <c r="C70" s="375">
        <v>186000</v>
      </c>
      <c r="D70" s="375">
        <v>19022</v>
      </c>
    </row>
    <row r="71" spans="1:5">
      <c r="A71" s="43" t="s">
        <v>456</v>
      </c>
      <c r="B71" s="43" t="s">
        <v>369</v>
      </c>
      <c r="C71" s="375">
        <v>29850</v>
      </c>
      <c r="D71" s="375">
        <v>2086429.1400000001</v>
      </c>
    </row>
    <row r="72" spans="1:5">
      <c r="A72" s="379" t="s">
        <v>457</v>
      </c>
      <c r="B72" s="379" t="s">
        <v>391</v>
      </c>
      <c r="C72" s="380">
        <v>66141</v>
      </c>
      <c r="D72" s="380">
        <v>200823</v>
      </c>
    </row>
    <row r="73" spans="1:5">
      <c r="D73" s="383" t="s">
        <v>458</v>
      </c>
    </row>
    <row r="75" spans="1:5">
      <c r="B75" s="381"/>
      <c r="C75" s="382"/>
      <c r="D75" s="382"/>
      <c r="E75" s="381"/>
    </row>
    <row r="76" spans="1:5">
      <c r="B76" s="381"/>
      <c r="C76" s="382"/>
      <c r="D76" s="382"/>
      <c r="E76" s="381"/>
    </row>
    <row r="77" spans="1:5">
      <c r="D77" s="382"/>
      <c r="E77" s="381"/>
    </row>
  </sheetData>
  <conditionalFormatting sqref="C3:C72">
    <cfRule type="cellIs" dxfId="7" priority="1" operator="lessThan">
      <formula>0</formula>
    </cfRule>
  </conditionalFormatting>
  <conditionalFormatting sqref="D3:D72">
    <cfRule type="cellIs" dxfId="6" priority="2" operator="greaterThan">
      <formula>0</formula>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6708A-FD33-4441-86B8-F027B4CF48FB}">
  <sheetPr codeName="Sheet19"/>
  <dimension ref="A1:G26"/>
  <sheetViews>
    <sheetView showGridLines="0" workbookViewId="0"/>
  </sheetViews>
  <sheetFormatPr defaultRowHeight="14.4"/>
  <cols>
    <col min="1" max="1" width="21.44140625" style="60" customWidth="1"/>
    <col min="2" max="7" width="12.44140625" style="61" customWidth="1"/>
  </cols>
  <sheetData>
    <row r="1" spans="1:7">
      <c r="A1" s="59" t="s">
        <v>527</v>
      </c>
      <c r="B1" s="59"/>
      <c r="C1" s="59"/>
      <c r="D1" s="59"/>
      <c r="E1" s="59"/>
      <c r="F1" s="59"/>
      <c r="G1" s="59"/>
    </row>
    <row r="2" spans="1:7" ht="25.5" customHeight="1">
      <c r="A2" s="561" t="s">
        <v>80</v>
      </c>
      <c r="B2" s="18" t="s">
        <v>81</v>
      </c>
      <c r="C2" s="18" t="s">
        <v>82</v>
      </c>
      <c r="D2" s="18" t="s">
        <v>83</v>
      </c>
      <c r="E2" s="18" t="s">
        <v>526</v>
      </c>
      <c r="F2" s="18" t="s">
        <v>84</v>
      </c>
      <c r="G2" s="18" t="s">
        <v>85</v>
      </c>
    </row>
    <row r="3" spans="1:7" ht="13.5" customHeight="1">
      <c r="A3" s="561"/>
      <c r="B3" s="18" t="str">
        <f>"(1)"</f>
        <v>(1)</v>
      </c>
      <c r="C3" s="18" t="str">
        <f>"(2)"</f>
        <v>(2)</v>
      </c>
      <c r="D3" s="18" t="str">
        <f>"(3)"</f>
        <v>(3)</v>
      </c>
      <c r="E3" s="18" t="str">
        <f>"(4)"</f>
        <v>(4)</v>
      </c>
      <c r="F3" s="18" t="s">
        <v>86</v>
      </c>
      <c r="G3" s="18" t="s">
        <v>87</v>
      </c>
    </row>
    <row r="4" spans="1:7">
      <c r="A4" s="62" t="s">
        <v>88</v>
      </c>
      <c r="B4" s="139">
        <v>86349.321360000002</v>
      </c>
      <c r="C4" s="140">
        <v>1653.7285099999999</v>
      </c>
      <c r="D4" s="140">
        <v>6097.9914200000003</v>
      </c>
      <c r="E4" s="139">
        <v>252521.47387000002</v>
      </c>
      <c r="F4" s="141">
        <v>34.194842932230507</v>
      </c>
      <c r="G4" s="142">
        <v>5.1536510360970587</v>
      </c>
    </row>
    <row r="5" spans="1:7">
      <c r="A5" s="62" t="s">
        <v>89</v>
      </c>
      <c r="B5" s="139">
        <v>56752.612670000002</v>
      </c>
      <c r="C5" s="140">
        <v>1153.3460600000001</v>
      </c>
      <c r="D5" s="140">
        <v>4082.40888</v>
      </c>
      <c r="E5" s="139">
        <v>207341.25736000008</v>
      </c>
      <c r="F5" s="141">
        <v>27.371596657901147</v>
      </c>
      <c r="G5" s="142">
        <v>3.8201648616833546</v>
      </c>
    </row>
    <row r="6" spans="1:7">
      <c r="A6" s="62" t="s">
        <v>90</v>
      </c>
      <c r="B6" s="139">
        <v>68384.4084</v>
      </c>
      <c r="C6" s="140">
        <v>1081.88599</v>
      </c>
      <c r="D6" s="140">
        <v>4296.5502699999997</v>
      </c>
      <c r="E6" s="139">
        <v>219304.80677999998</v>
      </c>
      <c r="F6" s="141">
        <v>31.182357288046681</v>
      </c>
      <c r="G6" s="142">
        <v>4.0022567185234106</v>
      </c>
    </row>
    <row r="7" spans="1:7">
      <c r="A7" s="62" t="s">
        <v>91</v>
      </c>
      <c r="B7" s="139">
        <v>19863.882590000001</v>
      </c>
      <c r="C7" s="140">
        <v>175.76038</v>
      </c>
      <c r="D7" s="140">
        <v>2567.4207000000001</v>
      </c>
      <c r="E7" s="139">
        <v>264667.80106000014</v>
      </c>
      <c r="F7" s="141">
        <v>7.505213142832158</v>
      </c>
      <c r="G7" s="142">
        <v>1.5264208147872651</v>
      </c>
    </row>
    <row r="8" spans="1:7">
      <c r="A8" s="62" t="s">
        <v>92</v>
      </c>
      <c r="B8" s="139">
        <v>58069.481240000001</v>
      </c>
      <c r="C8" s="140">
        <v>1491.2470700000001</v>
      </c>
      <c r="D8" s="140">
        <v>5103.4991300000002</v>
      </c>
      <c r="E8" s="139">
        <v>238336.27158</v>
      </c>
      <c r="F8" s="141">
        <v>24.364516930235013</v>
      </c>
      <c r="G8" s="142">
        <v>4.5980621833852897</v>
      </c>
    </row>
    <row r="9" spans="1:7">
      <c r="A9" s="62" t="s">
        <v>93</v>
      </c>
      <c r="B9" s="139">
        <v>56494.472759999997</v>
      </c>
      <c r="C9" s="140">
        <v>1555.1213700000001</v>
      </c>
      <c r="D9" s="140">
        <v>6955.5851500000008</v>
      </c>
      <c r="E9" s="139">
        <v>259334.72013999999</v>
      </c>
      <c r="F9" s="141">
        <v>21.784384570450829</v>
      </c>
      <c r="G9" s="142">
        <v>4.8368733749724573</v>
      </c>
    </row>
    <row r="10" spans="1:7">
      <c r="A10" s="62" t="s">
        <v>94</v>
      </c>
      <c r="B10" s="139">
        <v>91835.324460000003</v>
      </c>
      <c r="C10" s="140">
        <v>2165.81522</v>
      </c>
      <c r="D10" s="140">
        <v>14125.385129999999</v>
      </c>
      <c r="E10" s="139">
        <v>289877.11072999996</v>
      </c>
      <c r="F10" s="141">
        <v>31.680778185186938</v>
      </c>
      <c r="G10" s="142">
        <v>8.7879270626004988</v>
      </c>
    </row>
    <row r="11" spans="1:7">
      <c r="A11" s="62" t="s">
        <v>95</v>
      </c>
      <c r="B11" s="139">
        <v>75424.254899999985</v>
      </c>
      <c r="C11" s="140">
        <v>1414.3022400000002</v>
      </c>
      <c r="D11" s="140">
        <v>9766.2106199999998</v>
      </c>
      <c r="E11" s="139">
        <v>287545.40054</v>
      </c>
      <c r="F11" s="141">
        <v>26.230381274872045</v>
      </c>
      <c r="G11" s="142">
        <v>6.3451658631347039</v>
      </c>
    </row>
    <row r="12" spans="1:7">
      <c r="A12" s="134" t="s">
        <v>2</v>
      </c>
      <c r="B12" s="143">
        <v>513173.75837999996</v>
      </c>
      <c r="C12" s="144">
        <v>10691.206840000001</v>
      </c>
      <c r="D12" s="144">
        <v>52995.051299999992</v>
      </c>
      <c r="E12" s="143">
        <v>2018928.8420599999</v>
      </c>
      <c r="F12" s="145">
        <v>25.418120128314509</v>
      </c>
      <c r="G12" s="146">
        <v>4.9656650182661926</v>
      </c>
    </row>
    <row r="13" spans="1:7" ht="22.5" customHeight="1">
      <c r="A13" s="570" t="s">
        <v>96</v>
      </c>
      <c r="B13" s="571"/>
      <c r="C13" s="571"/>
      <c r="D13" s="571"/>
      <c r="E13" s="572" t="s">
        <v>97</v>
      </c>
      <c r="F13" s="572"/>
      <c r="G13" s="572"/>
    </row>
    <row r="18" spans="2:5">
      <c r="B18" s="60"/>
      <c r="D18" s="60"/>
      <c r="E18" s="60"/>
    </row>
    <row r="19" spans="2:5">
      <c r="B19" s="60"/>
      <c r="D19" s="60"/>
      <c r="E19" s="60"/>
    </row>
    <row r="20" spans="2:5">
      <c r="B20" s="60"/>
      <c r="D20" s="60"/>
      <c r="E20" s="60"/>
    </row>
    <row r="21" spans="2:5">
      <c r="B21" s="60"/>
      <c r="D21" s="60"/>
      <c r="E21" s="60"/>
    </row>
    <row r="22" spans="2:5">
      <c r="B22" s="60"/>
      <c r="D22" s="60"/>
      <c r="E22" s="60"/>
    </row>
    <row r="23" spans="2:5">
      <c r="B23" s="60"/>
      <c r="D23" s="60"/>
      <c r="E23" s="60"/>
    </row>
    <row r="24" spans="2:5">
      <c r="B24" s="60"/>
      <c r="D24" s="60"/>
      <c r="E24" s="60"/>
    </row>
    <row r="25" spans="2:5">
      <c r="B25" s="60"/>
      <c r="D25" s="60"/>
      <c r="E25" s="60"/>
    </row>
    <row r="26" spans="2:5">
      <c r="B26" s="60"/>
      <c r="C26" s="60"/>
      <c r="D26" s="60"/>
      <c r="E26" s="60"/>
    </row>
  </sheetData>
  <mergeCells count="3">
    <mergeCell ref="A2:A3"/>
    <mergeCell ref="A13:D13"/>
    <mergeCell ref="E13:G1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BD66-37DC-452D-B568-2E38895AEFE2}">
  <sheetPr codeName="Sheet20"/>
  <dimension ref="A1:N37"/>
  <sheetViews>
    <sheetView showGridLines="0" zoomScaleNormal="100" workbookViewId="0"/>
  </sheetViews>
  <sheetFormatPr defaultColWidth="8.88671875" defaultRowHeight="14.4"/>
  <cols>
    <col min="1" max="1" width="29.88671875" style="7" customWidth="1"/>
    <col min="2" max="4" width="16.109375" style="64" customWidth="1"/>
    <col min="5" max="5" width="16.109375" style="7" customWidth="1"/>
    <col min="6" max="10" width="8.88671875" style="7" customWidth="1"/>
    <col min="11" max="11" width="6" style="63" customWidth="1"/>
    <col min="12" max="12" width="12.5546875" style="7" bestFit="1" customWidth="1"/>
    <col min="13" max="16384" width="8.88671875" style="1"/>
  </cols>
  <sheetData>
    <row r="1" spans="1:14">
      <c r="A1" s="222" t="s">
        <v>525</v>
      </c>
      <c r="B1" s="222"/>
      <c r="C1" s="222"/>
      <c r="D1" s="222"/>
      <c r="E1" s="222"/>
      <c r="F1" s="222"/>
      <c r="G1" s="222"/>
      <c r="H1" s="222"/>
      <c r="I1" s="222"/>
      <c r="J1" s="222"/>
      <c r="K1" s="149"/>
    </row>
    <row r="2" spans="1:14" ht="48.6" customHeight="1">
      <c r="A2" s="224" t="s">
        <v>1</v>
      </c>
      <c r="B2" s="289" t="s">
        <v>505</v>
      </c>
      <c r="C2" s="225" t="s">
        <v>98</v>
      </c>
      <c r="D2" s="225" t="s">
        <v>528</v>
      </c>
      <c r="E2" s="225" t="s">
        <v>239</v>
      </c>
      <c r="F2" s="226" t="s">
        <v>99</v>
      </c>
      <c r="G2"/>
      <c r="H2"/>
      <c r="I2"/>
      <c r="J2"/>
      <c r="K2"/>
      <c r="L2"/>
      <c r="M2" s="149"/>
      <c r="N2" s="7"/>
    </row>
    <row r="3" spans="1:14" ht="14.4" customHeight="1">
      <c r="A3" s="406" t="s">
        <v>507</v>
      </c>
      <c r="B3" s="362">
        <v>334</v>
      </c>
      <c r="C3" s="290">
        <v>113.28</v>
      </c>
      <c r="D3" s="290">
        <v>0</v>
      </c>
      <c r="E3" s="291">
        <v>141098.04999999999</v>
      </c>
      <c r="F3" s="292">
        <v>7054.9</v>
      </c>
      <c r="G3"/>
      <c r="H3"/>
      <c r="I3"/>
      <c r="J3"/>
      <c r="K3"/>
      <c r="L3"/>
      <c r="M3" s="63"/>
      <c r="N3" s="7"/>
    </row>
    <row r="4" spans="1:14" ht="14.4" customHeight="1">
      <c r="A4" s="406" t="s">
        <v>508</v>
      </c>
      <c r="B4" s="362">
        <v>518</v>
      </c>
      <c r="C4" s="290">
        <v>78.92</v>
      </c>
      <c r="D4" s="290">
        <v>78.33</v>
      </c>
      <c r="E4" s="291">
        <v>92307.54</v>
      </c>
      <c r="F4" s="292">
        <v>4615.38</v>
      </c>
      <c r="G4"/>
      <c r="H4"/>
      <c r="I4"/>
      <c r="J4"/>
      <c r="K4"/>
      <c r="L4"/>
      <c r="M4" s="63"/>
      <c r="N4" s="7"/>
    </row>
    <row r="5" spans="1:14" ht="14.4" customHeight="1">
      <c r="A5" s="405" t="s">
        <v>509</v>
      </c>
      <c r="B5" s="363">
        <v>2165</v>
      </c>
      <c r="C5" s="293">
        <v>242.9</v>
      </c>
      <c r="D5" s="293">
        <v>248.16</v>
      </c>
      <c r="E5" s="294">
        <v>2279062.2999999998</v>
      </c>
      <c r="F5" s="295" t="s">
        <v>17</v>
      </c>
      <c r="G5"/>
      <c r="H5"/>
      <c r="I5"/>
      <c r="J5"/>
      <c r="K5"/>
      <c r="L5"/>
      <c r="M5" s="63"/>
      <c r="N5" s="7"/>
    </row>
    <row r="6" spans="1:14" ht="14.4" customHeight="1">
      <c r="A6" s="407" t="s">
        <v>510</v>
      </c>
      <c r="B6" s="362">
        <v>456</v>
      </c>
      <c r="C6" s="290">
        <v>90.08</v>
      </c>
      <c r="D6" s="290">
        <v>21.72</v>
      </c>
      <c r="E6" s="291">
        <v>86992.47</v>
      </c>
      <c r="F6" s="292">
        <v>4349.62</v>
      </c>
      <c r="G6"/>
      <c r="H6"/>
      <c r="I6"/>
      <c r="J6"/>
      <c r="K6"/>
      <c r="L6"/>
      <c r="M6" s="63"/>
      <c r="N6" s="7"/>
    </row>
    <row r="7" spans="1:14" ht="14.4" customHeight="1">
      <c r="A7" s="406" t="s">
        <v>511</v>
      </c>
      <c r="B7" s="362">
        <v>271</v>
      </c>
      <c r="C7" s="290">
        <v>231.66</v>
      </c>
      <c r="D7" s="290">
        <v>10</v>
      </c>
      <c r="E7" s="291">
        <v>347535.65</v>
      </c>
      <c r="F7" s="292">
        <v>17376.78</v>
      </c>
      <c r="G7"/>
      <c r="H7"/>
      <c r="I7"/>
      <c r="J7"/>
      <c r="K7"/>
      <c r="L7"/>
      <c r="M7" s="63"/>
      <c r="N7" s="7"/>
    </row>
    <row r="8" spans="1:14" ht="14.4" customHeight="1">
      <c r="A8" s="406" t="s">
        <v>512</v>
      </c>
      <c r="B8" s="362">
        <v>248</v>
      </c>
      <c r="C8" s="290">
        <v>148.69</v>
      </c>
      <c r="D8" s="290">
        <v>0</v>
      </c>
      <c r="E8" s="291">
        <v>81934.69</v>
      </c>
      <c r="F8" s="292">
        <v>4096.7299999999996</v>
      </c>
      <c r="G8"/>
      <c r="H8"/>
      <c r="I8"/>
      <c r="J8"/>
      <c r="K8"/>
      <c r="L8"/>
      <c r="M8" s="63"/>
      <c r="N8" s="7"/>
    </row>
    <row r="9" spans="1:14" ht="14.4" customHeight="1">
      <c r="A9" s="405" t="s">
        <v>513</v>
      </c>
      <c r="B9" s="363">
        <v>474</v>
      </c>
      <c r="C9" s="293">
        <v>74.75</v>
      </c>
      <c r="D9" s="293">
        <v>76.430000000000007</v>
      </c>
      <c r="E9" s="294">
        <v>35368.86</v>
      </c>
      <c r="F9" s="295" t="s">
        <v>17</v>
      </c>
      <c r="G9"/>
      <c r="H9"/>
      <c r="I9"/>
      <c r="J9"/>
      <c r="K9"/>
      <c r="L9"/>
      <c r="M9" s="63"/>
      <c r="N9" s="7"/>
    </row>
    <row r="10" spans="1:14" ht="14.4" customHeight="1">
      <c r="A10" s="406" t="s">
        <v>385</v>
      </c>
      <c r="B10" s="362">
        <v>83</v>
      </c>
      <c r="C10" s="290">
        <v>101.31</v>
      </c>
      <c r="D10" s="290">
        <v>14.84</v>
      </c>
      <c r="E10" s="291">
        <v>14914.07</v>
      </c>
      <c r="F10" s="292">
        <v>745.7</v>
      </c>
      <c r="G10"/>
      <c r="H10"/>
      <c r="I10"/>
      <c r="J10"/>
      <c r="K10"/>
      <c r="L10"/>
      <c r="M10" s="63"/>
      <c r="N10" s="7"/>
    </row>
    <row r="11" spans="1:14" ht="14.4" customHeight="1">
      <c r="A11" s="406" t="s">
        <v>276</v>
      </c>
      <c r="B11" s="362">
        <v>278</v>
      </c>
      <c r="C11" s="290">
        <v>67.040000000000006</v>
      </c>
      <c r="D11" s="290">
        <v>66.760000000000005</v>
      </c>
      <c r="E11" s="291">
        <v>10082.65</v>
      </c>
      <c r="F11" s="292">
        <v>504.13</v>
      </c>
      <c r="G11"/>
      <c r="H11"/>
      <c r="I11"/>
      <c r="J11"/>
      <c r="K11"/>
      <c r="L11"/>
      <c r="M11" s="63"/>
      <c r="N11" s="7"/>
    </row>
    <row r="12" spans="1:14" ht="14.4" customHeight="1">
      <c r="A12" s="406" t="s">
        <v>514</v>
      </c>
      <c r="B12" s="362">
        <v>953</v>
      </c>
      <c r="C12" s="290">
        <v>61.39</v>
      </c>
      <c r="D12" s="290">
        <v>10.5</v>
      </c>
      <c r="E12" s="291">
        <v>5274.49</v>
      </c>
      <c r="F12" s="292">
        <v>263.72000000000003</v>
      </c>
      <c r="G12"/>
      <c r="H12"/>
      <c r="I12"/>
      <c r="J12"/>
      <c r="K12"/>
      <c r="L12"/>
      <c r="M12" s="63"/>
      <c r="N12" s="7"/>
    </row>
    <row r="13" spans="1:14" ht="14.4" customHeight="1">
      <c r="A13" s="406" t="s">
        <v>515</v>
      </c>
      <c r="B13" s="362">
        <v>269</v>
      </c>
      <c r="C13" s="290">
        <v>168.18</v>
      </c>
      <c r="D13" s="290">
        <v>18.13</v>
      </c>
      <c r="E13" s="291">
        <v>147356.39000000001</v>
      </c>
      <c r="F13" s="292">
        <v>7367.82</v>
      </c>
      <c r="G13"/>
      <c r="H13"/>
      <c r="I13"/>
      <c r="J13"/>
      <c r="K13"/>
      <c r="L13"/>
      <c r="M13" s="63"/>
      <c r="N13" s="7"/>
    </row>
    <row r="14" spans="1:14" ht="14.4" customHeight="1">
      <c r="A14" s="406" t="s">
        <v>516</v>
      </c>
      <c r="B14" s="362">
        <v>887</v>
      </c>
      <c r="C14" s="290">
        <v>94.85</v>
      </c>
      <c r="D14" s="290">
        <v>30.29</v>
      </c>
      <c r="E14" s="291">
        <v>272856.7</v>
      </c>
      <c r="F14" s="292">
        <v>13642.84</v>
      </c>
      <c r="G14"/>
      <c r="H14"/>
      <c r="I14"/>
      <c r="J14"/>
      <c r="K14"/>
      <c r="L14"/>
      <c r="M14" s="63"/>
      <c r="N14" s="7"/>
    </row>
    <row r="15" spans="1:14" ht="14.4" customHeight="1">
      <c r="A15" s="406" t="s">
        <v>517</v>
      </c>
      <c r="B15" s="362">
        <v>433</v>
      </c>
      <c r="C15" s="290">
        <v>69.73</v>
      </c>
      <c r="D15" s="290">
        <v>53.17</v>
      </c>
      <c r="E15" s="291">
        <v>21317.67</v>
      </c>
      <c r="F15" s="292">
        <v>1065.8800000000001</v>
      </c>
      <c r="G15"/>
      <c r="H15"/>
      <c r="I15"/>
      <c r="J15"/>
      <c r="K15"/>
      <c r="L15"/>
      <c r="M15" s="63"/>
      <c r="N15" s="7"/>
    </row>
    <row r="16" spans="1:14" ht="14.4" customHeight="1">
      <c r="A16" s="405" t="s">
        <v>518</v>
      </c>
      <c r="B16" s="363">
        <v>1177</v>
      </c>
      <c r="C16" s="293">
        <v>70.09</v>
      </c>
      <c r="D16" s="293">
        <v>105.24</v>
      </c>
      <c r="E16" s="294">
        <v>47938.41</v>
      </c>
      <c r="F16" s="295" t="s">
        <v>17</v>
      </c>
      <c r="G16"/>
      <c r="H16"/>
      <c r="I16"/>
      <c r="J16"/>
      <c r="K16"/>
      <c r="L16"/>
      <c r="M16" s="63"/>
      <c r="N16" s="7"/>
    </row>
    <row r="17" spans="1:14" ht="14.4" customHeight="1">
      <c r="A17" s="407" t="s">
        <v>523</v>
      </c>
      <c r="B17" s="362">
        <v>1141</v>
      </c>
      <c r="C17" s="290">
        <v>391.55</v>
      </c>
      <c r="D17" s="290">
        <v>0</v>
      </c>
      <c r="E17" s="291">
        <v>165285.01999999999</v>
      </c>
      <c r="F17" s="292">
        <v>8264.25</v>
      </c>
      <c r="G17"/>
      <c r="H17"/>
      <c r="I17"/>
      <c r="J17"/>
      <c r="K17"/>
      <c r="L17"/>
      <c r="M17" s="63"/>
      <c r="N17" s="7"/>
    </row>
    <row r="18" spans="1:14" ht="14.4" customHeight="1">
      <c r="A18" s="406" t="s">
        <v>277</v>
      </c>
      <c r="B18" s="362">
        <v>184</v>
      </c>
      <c r="C18" s="290">
        <v>117.33</v>
      </c>
      <c r="D18" s="290">
        <v>113.37</v>
      </c>
      <c r="E18" s="291">
        <v>40066.32</v>
      </c>
      <c r="F18" s="292">
        <v>2003.32</v>
      </c>
      <c r="G18"/>
      <c r="H18"/>
      <c r="I18"/>
      <c r="J18"/>
      <c r="K18"/>
      <c r="L18"/>
      <c r="M18" s="63"/>
      <c r="N18" s="7"/>
    </row>
    <row r="19" spans="1:14" ht="14.4" customHeight="1">
      <c r="A19" s="406" t="s">
        <v>278</v>
      </c>
      <c r="B19" s="362">
        <v>24</v>
      </c>
      <c r="C19" s="290">
        <v>90.78</v>
      </c>
      <c r="D19" s="290">
        <v>167.02</v>
      </c>
      <c r="E19" s="291">
        <v>6398.84</v>
      </c>
      <c r="F19" s="292">
        <v>319.94</v>
      </c>
      <c r="G19"/>
      <c r="H19"/>
      <c r="I19"/>
      <c r="J19"/>
      <c r="K19"/>
      <c r="L19"/>
      <c r="M19" s="63"/>
      <c r="N19" s="7"/>
    </row>
    <row r="20" spans="1:14" ht="14.4" customHeight="1">
      <c r="A20" s="406" t="s">
        <v>279</v>
      </c>
      <c r="B20" s="362">
        <v>554</v>
      </c>
      <c r="C20" s="290">
        <v>76.5</v>
      </c>
      <c r="D20" s="290">
        <v>95.43</v>
      </c>
      <c r="E20" s="291">
        <v>86282.6</v>
      </c>
      <c r="F20" s="292">
        <v>4314.13</v>
      </c>
      <c r="G20"/>
      <c r="H20"/>
      <c r="I20"/>
      <c r="J20"/>
      <c r="K20"/>
      <c r="L20"/>
      <c r="M20" s="63"/>
      <c r="N20" s="7"/>
    </row>
    <row r="21" spans="1:14" ht="14.4" customHeight="1">
      <c r="A21" s="407" t="s">
        <v>519</v>
      </c>
      <c r="B21" s="362">
        <v>385</v>
      </c>
      <c r="C21" s="290">
        <v>108.97</v>
      </c>
      <c r="D21" s="290">
        <v>14.91</v>
      </c>
      <c r="E21" s="291">
        <v>150886.10999999999</v>
      </c>
      <c r="F21" s="292">
        <v>7544.31</v>
      </c>
      <c r="G21"/>
      <c r="H21"/>
      <c r="I21"/>
      <c r="J21"/>
      <c r="K21"/>
      <c r="L21"/>
      <c r="M21" s="63"/>
      <c r="N21" s="7"/>
    </row>
    <row r="22" spans="1:14" ht="14.4" customHeight="1">
      <c r="A22" s="406" t="s">
        <v>520</v>
      </c>
      <c r="B22" s="362">
        <v>319</v>
      </c>
      <c r="C22" s="290">
        <v>63.19</v>
      </c>
      <c r="D22" s="290">
        <v>38.590000000000003</v>
      </c>
      <c r="E22" s="291">
        <v>4229.0600000000004</v>
      </c>
      <c r="F22" s="292">
        <v>211.45</v>
      </c>
      <c r="G22"/>
      <c r="H22"/>
      <c r="I22"/>
      <c r="J22"/>
      <c r="K22"/>
      <c r="L22"/>
      <c r="M22" s="63"/>
      <c r="N22" s="7"/>
    </row>
    <row r="23" spans="1:14" ht="14.4" customHeight="1">
      <c r="A23" s="408" t="s">
        <v>524</v>
      </c>
      <c r="B23" s="409">
        <v>257</v>
      </c>
      <c r="C23" s="410">
        <v>70.88</v>
      </c>
      <c r="D23" s="410">
        <v>81.17</v>
      </c>
      <c r="E23" s="411">
        <v>12877.29</v>
      </c>
      <c r="F23" s="412" t="s">
        <v>17</v>
      </c>
      <c r="G23"/>
      <c r="H23"/>
      <c r="I23"/>
      <c r="J23"/>
      <c r="K23"/>
      <c r="L23"/>
      <c r="M23" s="63"/>
      <c r="N23" s="7"/>
    </row>
    <row r="24" spans="1:14" ht="14.4" customHeight="1">
      <c r="A24" s="413" t="s">
        <v>521</v>
      </c>
      <c r="B24" s="414" t="s">
        <v>17</v>
      </c>
      <c r="C24" s="415">
        <v>15.359570110432912</v>
      </c>
      <c r="D24" s="415"/>
      <c r="E24" s="414" t="s">
        <v>17</v>
      </c>
      <c r="F24" s="414" t="s">
        <v>17</v>
      </c>
      <c r="G24"/>
      <c r="H24"/>
      <c r="I24"/>
      <c r="J24"/>
      <c r="K24"/>
      <c r="L24"/>
      <c r="M24" s="63"/>
      <c r="N24" s="7"/>
    </row>
    <row r="25" spans="1:14" ht="54.6" customHeight="1">
      <c r="A25" s="573" t="s">
        <v>240</v>
      </c>
      <c r="B25" s="573"/>
      <c r="C25" s="573"/>
      <c r="D25" s="573"/>
      <c r="E25" s="573"/>
      <c r="F25" s="573"/>
      <c r="G25"/>
      <c r="H25"/>
      <c r="I25"/>
      <c r="J25"/>
    </row>
    <row r="26" spans="1:14" ht="34.200000000000003" customHeight="1">
      <c r="A26" s="574" t="s">
        <v>282</v>
      </c>
      <c r="B26" s="574"/>
      <c r="C26" s="574"/>
      <c r="D26" s="574"/>
      <c r="E26" s="574"/>
      <c r="F26" s="574"/>
      <c r="G26"/>
      <c r="H26"/>
      <c r="I26"/>
      <c r="J26"/>
    </row>
    <row r="27" spans="1:14" ht="13.2" customHeight="1">
      <c r="A27" s="575" t="s">
        <v>225</v>
      </c>
      <c r="B27" s="575"/>
      <c r="C27" s="575"/>
      <c r="D27" s="575"/>
      <c r="E27" s="575"/>
      <c r="F27" s="575"/>
      <c r="I27"/>
    </row>
    <row r="28" spans="1:14">
      <c r="A28" s="576" t="s">
        <v>226</v>
      </c>
      <c r="B28" s="576"/>
      <c r="C28" s="576"/>
      <c r="D28" s="576"/>
      <c r="E28" s="576"/>
      <c r="F28" s="576"/>
      <c r="I28"/>
    </row>
    <row r="29" spans="1:14" ht="24" customHeight="1">
      <c r="A29" s="575" t="s">
        <v>522</v>
      </c>
      <c r="B29" s="575"/>
      <c r="C29" s="575"/>
      <c r="D29" s="575"/>
      <c r="E29" s="575"/>
      <c r="F29" s="575"/>
      <c r="I29"/>
    </row>
    <row r="30" spans="1:14">
      <c r="C30" s="227"/>
      <c r="F30" s="228" t="s">
        <v>291</v>
      </c>
      <c r="I30"/>
    </row>
    <row r="31" spans="1:14">
      <c r="I31"/>
    </row>
    <row r="32" spans="1:14">
      <c r="I32"/>
    </row>
    <row r="33" spans="9:9">
      <c r="I33"/>
    </row>
    <row r="34" spans="9:9">
      <c r="I34"/>
    </row>
    <row r="35" spans="9:9">
      <c r="I35"/>
    </row>
    <row r="36" spans="9:9">
      <c r="I36"/>
    </row>
    <row r="37" spans="9:9">
      <c r="I37"/>
    </row>
  </sheetData>
  <mergeCells count="5">
    <mergeCell ref="A25:F25"/>
    <mergeCell ref="A26:F26"/>
    <mergeCell ref="A27:F27"/>
    <mergeCell ref="A28:F28"/>
    <mergeCell ref="A29:F29"/>
  </mergeCells>
  <pageMargins left="0.7" right="0.7" top="0.75" bottom="0.75" header="0.3" footer="0.3"/>
  <pageSetup paperSize="9" orientation="portrait"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49CA1-5FFE-4789-877D-ECCEC645A71B}">
  <dimension ref="A1:C26"/>
  <sheetViews>
    <sheetView showGridLines="0" workbookViewId="0"/>
  </sheetViews>
  <sheetFormatPr defaultRowHeight="14.4"/>
  <cols>
    <col min="1" max="1" width="32.5546875" customWidth="1"/>
    <col min="2" max="2" width="31.33203125" customWidth="1"/>
    <col min="3" max="3" width="16.109375" customWidth="1"/>
  </cols>
  <sheetData>
    <row r="1" spans="1:3">
      <c r="A1" s="222" t="s">
        <v>3331</v>
      </c>
    </row>
    <row r="2" spans="1:3" ht="41.4">
      <c r="A2" s="296" t="s">
        <v>227</v>
      </c>
      <c r="B2" s="296" t="s">
        <v>228</v>
      </c>
      <c r="C2" s="359" t="s">
        <v>505</v>
      </c>
    </row>
    <row r="3" spans="1:3">
      <c r="A3" s="229" t="s">
        <v>483</v>
      </c>
      <c r="B3" s="229" t="s">
        <v>233</v>
      </c>
      <c r="C3" s="360">
        <v>385</v>
      </c>
    </row>
    <row r="4" spans="1:3">
      <c r="A4" s="229" t="s">
        <v>484</v>
      </c>
      <c r="B4" s="229" t="s">
        <v>500</v>
      </c>
      <c r="C4" s="360">
        <v>34</v>
      </c>
    </row>
    <row r="5" spans="1:3">
      <c r="A5" s="229" t="s">
        <v>485</v>
      </c>
      <c r="B5" s="229" t="s">
        <v>501</v>
      </c>
      <c r="C5" s="360">
        <v>301</v>
      </c>
    </row>
    <row r="6" spans="1:3">
      <c r="A6" s="229" t="s">
        <v>486</v>
      </c>
      <c r="B6" s="229" t="s">
        <v>232</v>
      </c>
      <c r="C6" s="360">
        <v>400</v>
      </c>
    </row>
    <row r="7" spans="1:3">
      <c r="A7" s="229" t="s">
        <v>487</v>
      </c>
      <c r="B7" s="229" t="s">
        <v>231</v>
      </c>
      <c r="C7" s="360">
        <v>156</v>
      </c>
    </row>
    <row r="8" spans="1:3">
      <c r="A8" s="229" t="s">
        <v>488</v>
      </c>
      <c r="B8" s="229" t="s">
        <v>231</v>
      </c>
      <c r="C8" s="360">
        <v>204</v>
      </c>
    </row>
    <row r="9" spans="1:3">
      <c r="A9" s="229" t="s">
        <v>283</v>
      </c>
      <c r="B9" s="229" t="s">
        <v>284</v>
      </c>
      <c r="C9" s="360">
        <v>1398</v>
      </c>
    </row>
    <row r="10" spans="1:3">
      <c r="A10" s="229" t="s">
        <v>494</v>
      </c>
      <c r="B10" s="229" t="s">
        <v>233</v>
      </c>
      <c r="C10" s="360">
        <v>704</v>
      </c>
    </row>
    <row r="11" spans="1:3">
      <c r="A11" s="229" t="s">
        <v>489</v>
      </c>
      <c r="B11" s="229" t="s">
        <v>502</v>
      </c>
      <c r="C11" s="360">
        <v>219</v>
      </c>
    </row>
    <row r="12" spans="1:3">
      <c r="A12" s="229" t="s">
        <v>490</v>
      </c>
      <c r="B12" s="229" t="s">
        <v>503</v>
      </c>
      <c r="C12" s="360">
        <v>941</v>
      </c>
    </row>
    <row r="13" spans="1:3">
      <c r="A13" s="229" t="s">
        <v>285</v>
      </c>
      <c r="B13" s="229" t="s">
        <v>234</v>
      </c>
      <c r="C13" s="360">
        <v>676</v>
      </c>
    </row>
    <row r="14" spans="1:3">
      <c r="A14" s="229" t="s">
        <v>286</v>
      </c>
      <c r="B14" s="229" t="s">
        <v>232</v>
      </c>
      <c r="C14" s="360">
        <v>254</v>
      </c>
    </row>
    <row r="15" spans="1:3">
      <c r="A15" s="229" t="s">
        <v>495</v>
      </c>
      <c r="B15" s="229" t="s">
        <v>232</v>
      </c>
      <c r="C15" s="360">
        <v>1084</v>
      </c>
    </row>
    <row r="16" spans="1:3">
      <c r="A16" s="229" t="s">
        <v>496</v>
      </c>
      <c r="B16" s="229" t="s">
        <v>231</v>
      </c>
      <c r="C16" s="360">
        <v>646</v>
      </c>
    </row>
    <row r="17" spans="1:3">
      <c r="A17" s="229" t="s">
        <v>497</v>
      </c>
      <c r="B17" s="229" t="s">
        <v>236</v>
      </c>
      <c r="C17" s="360">
        <v>456</v>
      </c>
    </row>
    <row r="18" spans="1:3">
      <c r="A18" s="229" t="s">
        <v>498</v>
      </c>
      <c r="B18" s="229" t="s">
        <v>229</v>
      </c>
      <c r="C18" s="360">
        <v>974</v>
      </c>
    </row>
    <row r="19" spans="1:3">
      <c r="A19" s="229" t="s">
        <v>491</v>
      </c>
      <c r="B19" s="229" t="s">
        <v>504</v>
      </c>
      <c r="C19" s="360">
        <v>607</v>
      </c>
    </row>
    <row r="20" spans="1:3">
      <c r="A20" s="229" t="s">
        <v>499</v>
      </c>
      <c r="B20" s="229" t="s">
        <v>235</v>
      </c>
      <c r="C20" s="360">
        <v>70</v>
      </c>
    </row>
    <row r="21" spans="1:3">
      <c r="A21" s="229" t="s">
        <v>492</v>
      </c>
      <c r="B21" s="229" t="s">
        <v>230</v>
      </c>
      <c r="C21" s="360">
        <v>2153</v>
      </c>
    </row>
    <row r="22" spans="1:3">
      <c r="A22" s="229" t="s">
        <v>287</v>
      </c>
      <c r="B22" s="229" t="s">
        <v>288</v>
      </c>
      <c r="C22" s="360">
        <v>1607</v>
      </c>
    </row>
    <row r="23" spans="1:3">
      <c r="A23" s="229" t="s">
        <v>493</v>
      </c>
      <c r="B23" s="229" t="s">
        <v>237</v>
      </c>
      <c r="C23" s="360">
        <v>1349</v>
      </c>
    </row>
    <row r="24" spans="1:3">
      <c r="A24" s="230" t="s">
        <v>289</v>
      </c>
      <c r="B24" s="230" t="s">
        <v>290</v>
      </c>
      <c r="C24" s="361">
        <v>1039</v>
      </c>
    </row>
    <row r="25" spans="1:3">
      <c r="A25" s="404" t="s">
        <v>506</v>
      </c>
    </row>
    <row r="26" spans="1:3">
      <c r="C26" s="223" t="s">
        <v>78</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D13F-CB79-45FE-992A-1C156BB64B6B}">
  <dimension ref="A1:AI2924"/>
  <sheetViews>
    <sheetView showGridLines="0" topLeftCell="G1" workbookViewId="0">
      <selection activeCell="N4" sqref="N4"/>
    </sheetView>
  </sheetViews>
  <sheetFormatPr defaultRowHeight="14.4"/>
  <cols>
    <col min="1" max="1" width="10" style="61" customWidth="1"/>
    <col min="2" max="2" width="18.33203125" style="421" customWidth="1"/>
    <col min="3" max="3" width="13.44140625" style="61" customWidth="1"/>
    <col min="4" max="4" width="20.6640625" style="420" bestFit="1" customWidth="1"/>
    <col min="5" max="5" width="15.6640625" style="60" bestFit="1" customWidth="1"/>
    <col min="6" max="6" width="13.5546875" style="60" bestFit="1" customWidth="1"/>
    <col min="7" max="7" width="12" style="60" bestFit="1" customWidth="1"/>
    <col min="8" max="8" width="38.109375" style="424" bestFit="1" customWidth="1"/>
    <col min="9" max="9" width="12.33203125" style="374" customWidth="1"/>
    <col min="10" max="10" width="15.6640625" style="424" customWidth="1"/>
    <col min="11" max="11" width="26.6640625" style="424" customWidth="1"/>
    <col min="12" max="12" width="38.88671875" style="424" customWidth="1"/>
    <col min="14" max="14" width="10.6640625" bestFit="1" customWidth="1"/>
    <col min="15" max="15" width="7.5546875" customWidth="1"/>
    <col min="16" max="16" width="11.44140625" customWidth="1"/>
    <col min="17" max="17" width="18.44140625" customWidth="1"/>
    <col min="18" max="18" width="10.109375" customWidth="1"/>
  </cols>
  <sheetData>
    <row r="1" spans="1:35">
      <c r="A1" s="222" t="s">
        <v>3333</v>
      </c>
    </row>
    <row r="2" spans="1:35" s="416" customFormat="1">
      <c r="A2" s="422" t="s">
        <v>3332</v>
      </c>
      <c r="B2" s="422" t="s">
        <v>3320</v>
      </c>
      <c r="C2" s="422" t="s">
        <v>529</v>
      </c>
      <c r="D2" s="422" t="s">
        <v>530</v>
      </c>
      <c r="E2" s="422" t="s">
        <v>531</v>
      </c>
      <c r="F2" s="422" t="s">
        <v>532</v>
      </c>
      <c r="G2" s="422" t="s">
        <v>533</v>
      </c>
      <c r="H2" s="422" t="s">
        <v>534</v>
      </c>
      <c r="I2" s="423" t="s">
        <v>535</v>
      </c>
      <c r="J2" s="422" t="s">
        <v>536</v>
      </c>
      <c r="K2" s="422" t="s">
        <v>537</v>
      </c>
      <c r="L2" s="422" t="s">
        <v>538</v>
      </c>
      <c r="M2" s="419"/>
      <c r="AH2" s="418"/>
      <c r="AI2" s="418"/>
    </row>
    <row r="3" spans="1:35">
      <c r="A3" s="61">
        <v>599328</v>
      </c>
      <c r="B3" s="61" t="s">
        <v>889</v>
      </c>
      <c r="C3" s="61">
        <v>20251104</v>
      </c>
      <c r="D3" s="420" t="s">
        <v>890</v>
      </c>
      <c r="E3" s="60">
        <v>0</v>
      </c>
      <c r="F3" s="60">
        <v>776216</v>
      </c>
      <c r="G3" s="60">
        <v>829380</v>
      </c>
      <c r="H3" s="421" t="str">
        <f t="shared" ref="H3:H66" si="0">IF(E3&gt;=0,"splnená podmienka vyrovnaného rozpočtu","nesplnená podmienka vyrovnaného rozpočtu")</f>
        <v>splnená podmienka vyrovnaného rozpočtu</v>
      </c>
      <c r="I3" s="60">
        <f t="shared" ref="I3:I66" si="1">G3-F3</f>
        <v>53164</v>
      </c>
      <c r="J3" s="421" t="str">
        <f>IF(I3&lt;=0,"nerastúce výdavky","výdavky rastú")</f>
        <v>výdavky rastú</v>
      </c>
      <c r="K3" s="421" t="str">
        <f t="shared" ref="K3:K66" si="2">IF((H3="splnená podmienka vyrovnaného rozpočtu")*(J3="nerastúce výdavky"),"dlhová brzda sa plní","dlhová brzda sa neplní")</f>
        <v>dlhová brzda sa neplní</v>
      </c>
      <c r="L3" s="421" t="str">
        <f t="shared" ref="L3:L66" si="3">K3&amp;" + "&amp;D3</f>
        <v>dlhová brzda sa neplní + rozpočet v termíne</v>
      </c>
    </row>
    <row r="4" spans="1:35">
      <c r="A4" s="61">
        <v>599336</v>
      </c>
      <c r="B4" s="61" t="s">
        <v>891</v>
      </c>
      <c r="C4" s="61">
        <v>20251119</v>
      </c>
      <c r="D4" s="420" t="s">
        <v>890</v>
      </c>
      <c r="E4" s="60">
        <v>-119362</v>
      </c>
      <c r="F4" s="60">
        <v>986137</v>
      </c>
      <c r="G4" s="60">
        <v>1006694</v>
      </c>
      <c r="H4" s="421" t="str">
        <f t="shared" si="0"/>
        <v>nesplnená podmienka vyrovnaného rozpočtu</v>
      </c>
      <c r="I4" s="60">
        <f t="shared" si="1"/>
        <v>20557</v>
      </c>
      <c r="J4" s="421" t="str">
        <f t="shared" ref="J4:J67" si="4">IF(I4&lt;=0,"nerastúce výdavky","výdavky rastú")</f>
        <v>výdavky rastú</v>
      </c>
      <c r="K4" s="421" t="str">
        <f t="shared" si="2"/>
        <v>dlhová brzda sa neplní</v>
      </c>
      <c r="L4" s="421" t="str">
        <f t="shared" si="3"/>
        <v>dlhová brzda sa neplní + rozpočet v termíne</v>
      </c>
    </row>
    <row r="5" spans="1:35">
      <c r="A5" s="61">
        <v>599786</v>
      </c>
      <c r="B5" s="61" t="s">
        <v>892</v>
      </c>
      <c r="C5" s="61">
        <v>20251112</v>
      </c>
      <c r="D5" s="420" t="s">
        <v>890</v>
      </c>
      <c r="E5" s="60">
        <v>-9712</v>
      </c>
      <c r="F5" s="60">
        <v>140399</v>
      </c>
      <c r="G5" s="60">
        <v>149904</v>
      </c>
      <c r="H5" s="421" t="str">
        <f t="shared" si="0"/>
        <v>nesplnená podmienka vyrovnaného rozpočtu</v>
      </c>
      <c r="I5" s="60">
        <f t="shared" si="1"/>
        <v>9505</v>
      </c>
      <c r="J5" s="421" t="str">
        <f t="shared" si="4"/>
        <v>výdavky rastú</v>
      </c>
      <c r="K5" s="421" t="str">
        <f t="shared" si="2"/>
        <v>dlhová brzda sa neplní</v>
      </c>
      <c r="L5" s="421" t="str">
        <f t="shared" si="3"/>
        <v>dlhová brzda sa neplní + rozpočet v termíne</v>
      </c>
    </row>
    <row r="6" spans="1:35">
      <c r="A6" s="61">
        <v>599794</v>
      </c>
      <c r="B6" s="61" t="s">
        <v>893</v>
      </c>
      <c r="C6" s="61">
        <v>20251117</v>
      </c>
      <c r="D6" s="420" t="s">
        <v>890</v>
      </c>
      <c r="E6" s="60">
        <v>62921</v>
      </c>
      <c r="F6" s="60">
        <v>1672188</v>
      </c>
      <c r="G6" s="60">
        <v>2349399</v>
      </c>
      <c r="H6" s="421" t="str">
        <f t="shared" si="0"/>
        <v>splnená podmienka vyrovnaného rozpočtu</v>
      </c>
      <c r="I6" s="60">
        <f t="shared" si="1"/>
        <v>677211</v>
      </c>
      <c r="J6" s="421" t="str">
        <f t="shared" si="4"/>
        <v>výdavky rastú</v>
      </c>
      <c r="K6" s="421" t="str">
        <f t="shared" si="2"/>
        <v>dlhová brzda sa neplní</v>
      </c>
      <c r="L6" s="421" t="str">
        <f t="shared" si="3"/>
        <v>dlhová brzda sa neplní + rozpočet v termíne</v>
      </c>
    </row>
    <row r="7" spans="1:35">
      <c r="A7" s="61">
        <v>599816</v>
      </c>
      <c r="B7" s="61" t="s">
        <v>894</v>
      </c>
      <c r="C7" s="61">
        <v>20251119</v>
      </c>
      <c r="D7" s="420" t="s">
        <v>890</v>
      </c>
      <c r="E7" s="60">
        <v>-1024051</v>
      </c>
      <c r="F7" s="60">
        <v>3181439</v>
      </c>
      <c r="G7" s="60">
        <v>4081818</v>
      </c>
      <c r="H7" s="421" t="str">
        <f t="shared" si="0"/>
        <v>nesplnená podmienka vyrovnaného rozpočtu</v>
      </c>
      <c r="I7" s="60">
        <f t="shared" si="1"/>
        <v>900379</v>
      </c>
      <c r="J7" s="421" t="str">
        <f t="shared" si="4"/>
        <v>výdavky rastú</v>
      </c>
      <c r="K7" s="421" t="str">
        <f t="shared" si="2"/>
        <v>dlhová brzda sa neplní</v>
      </c>
      <c r="L7" s="421" t="str">
        <f t="shared" si="3"/>
        <v>dlhová brzda sa neplní + rozpočet v termíne</v>
      </c>
    </row>
    <row r="8" spans="1:35">
      <c r="A8" s="61">
        <v>599824</v>
      </c>
      <c r="B8" s="61" t="s">
        <v>895</v>
      </c>
      <c r="C8" s="61">
        <v>20251022</v>
      </c>
      <c r="D8" s="420" t="s">
        <v>890</v>
      </c>
      <c r="E8" s="60">
        <v>-598900</v>
      </c>
      <c r="F8" s="60">
        <v>4225984</v>
      </c>
      <c r="G8" s="60">
        <v>7810634</v>
      </c>
      <c r="H8" s="421" t="str">
        <f t="shared" si="0"/>
        <v>nesplnená podmienka vyrovnaného rozpočtu</v>
      </c>
      <c r="I8" s="60">
        <f t="shared" si="1"/>
        <v>3584650</v>
      </c>
      <c r="J8" s="421" t="str">
        <f t="shared" si="4"/>
        <v>výdavky rastú</v>
      </c>
      <c r="K8" s="421" t="str">
        <f t="shared" si="2"/>
        <v>dlhová brzda sa neplní</v>
      </c>
      <c r="L8" s="421" t="str">
        <f t="shared" si="3"/>
        <v>dlhová brzda sa neplní + rozpočet v termíne</v>
      </c>
    </row>
    <row r="9" spans="1:35">
      <c r="A9" s="61">
        <v>599841</v>
      </c>
      <c r="B9" s="61" t="s">
        <v>896</v>
      </c>
      <c r="C9" s="61">
        <v>20251120</v>
      </c>
      <c r="D9" s="420" t="s">
        <v>890</v>
      </c>
      <c r="E9" s="60">
        <v>-235684</v>
      </c>
      <c r="F9" s="60">
        <v>2555094</v>
      </c>
      <c r="G9" s="60">
        <v>2103579</v>
      </c>
      <c r="H9" s="421" t="str">
        <f t="shared" si="0"/>
        <v>nesplnená podmienka vyrovnaného rozpočtu</v>
      </c>
      <c r="I9" s="60">
        <f t="shared" si="1"/>
        <v>-451515</v>
      </c>
      <c r="J9" s="421" t="str">
        <f t="shared" si="4"/>
        <v>nerastúce výdavky</v>
      </c>
      <c r="K9" s="421" t="str">
        <f t="shared" si="2"/>
        <v>dlhová brzda sa neplní</v>
      </c>
      <c r="L9" s="421" t="str">
        <f t="shared" si="3"/>
        <v>dlhová brzda sa neplní + rozpočet v termíne</v>
      </c>
    </row>
    <row r="10" spans="1:35">
      <c r="A10" s="61">
        <v>599859</v>
      </c>
      <c r="B10" s="61" t="s">
        <v>897</v>
      </c>
      <c r="C10" s="61">
        <v>20251119</v>
      </c>
      <c r="D10" s="420" t="s">
        <v>890</v>
      </c>
      <c r="E10" s="60">
        <v>-8000</v>
      </c>
      <c r="F10" s="60">
        <v>225383</v>
      </c>
      <c r="G10" s="60">
        <v>250137</v>
      </c>
      <c r="H10" s="421" t="str">
        <f t="shared" si="0"/>
        <v>nesplnená podmienka vyrovnaného rozpočtu</v>
      </c>
      <c r="I10" s="60">
        <f t="shared" si="1"/>
        <v>24754</v>
      </c>
      <c r="J10" s="421" t="str">
        <f t="shared" si="4"/>
        <v>výdavky rastú</v>
      </c>
      <c r="K10" s="421" t="str">
        <f t="shared" si="2"/>
        <v>dlhová brzda sa neplní</v>
      </c>
      <c r="L10" s="421" t="str">
        <f t="shared" si="3"/>
        <v>dlhová brzda sa neplní + rozpočet v termíne</v>
      </c>
    </row>
    <row r="11" spans="1:35">
      <c r="A11" s="61">
        <v>599875</v>
      </c>
      <c r="B11" s="61" t="s">
        <v>898</v>
      </c>
      <c r="C11" s="61">
        <v>20251112</v>
      </c>
      <c r="D11" s="420" t="s">
        <v>890</v>
      </c>
      <c r="E11" s="60">
        <v>-115363</v>
      </c>
      <c r="F11" s="60">
        <v>1388790</v>
      </c>
      <c r="G11" s="60">
        <v>1771687</v>
      </c>
      <c r="H11" s="421" t="str">
        <f t="shared" si="0"/>
        <v>nesplnená podmienka vyrovnaného rozpočtu</v>
      </c>
      <c r="I11" s="60">
        <f t="shared" si="1"/>
        <v>382897</v>
      </c>
      <c r="J11" s="421" t="str">
        <f t="shared" si="4"/>
        <v>výdavky rastú</v>
      </c>
      <c r="K11" s="421" t="str">
        <f t="shared" si="2"/>
        <v>dlhová brzda sa neplní</v>
      </c>
      <c r="L11" s="421" t="str">
        <f t="shared" si="3"/>
        <v>dlhová brzda sa neplní + rozpočet v termíne</v>
      </c>
    </row>
    <row r="12" spans="1:35">
      <c r="A12" s="61">
        <v>599883</v>
      </c>
      <c r="B12" s="61" t="s">
        <v>899</v>
      </c>
      <c r="C12" s="61">
        <v>20251029</v>
      </c>
      <c r="D12" s="420" t="s">
        <v>890</v>
      </c>
      <c r="E12" s="60">
        <v>-1135205.05</v>
      </c>
      <c r="F12" s="60">
        <v>3198964.21</v>
      </c>
      <c r="G12" s="60">
        <v>3627535.7800000003</v>
      </c>
      <c r="H12" s="421" t="str">
        <f t="shared" si="0"/>
        <v>nesplnená podmienka vyrovnaného rozpočtu</v>
      </c>
      <c r="I12" s="60">
        <f t="shared" si="1"/>
        <v>428571.5700000003</v>
      </c>
      <c r="J12" s="421" t="str">
        <f t="shared" si="4"/>
        <v>výdavky rastú</v>
      </c>
      <c r="K12" s="421" t="str">
        <f t="shared" si="2"/>
        <v>dlhová brzda sa neplní</v>
      </c>
      <c r="L12" s="421" t="str">
        <f t="shared" si="3"/>
        <v>dlhová brzda sa neplní + rozpočet v termíne</v>
      </c>
    </row>
    <row r="13" spans="1:35">
      <c r="A13" s="61">
        <v>599891</v>
      </c>
      <c r="B13" s="61" t="s">
        <v>900</v>
      </c>
      <c r="C13" s="61">
        <v>20251119</v>
      </c>
      <c r="D13" s="420" t="s">
        <v>890</v>
      </c>
      <c r="E13" s="60">
        <v>0</v>
      </c>
      <c r="F13" s="60">
        <v>220577</v>
      </c>
      <c r="G13" s="60">
        <v>440989</v>
      </c>
      <c r="H13" s="421" t="str">
        <f t="shared" si="0"/>
        <v>splnená podmienka vyrovnaného rozpočtu</v>
      </c>
      <c r="I13" s="60">
        <f t="shared" si="1"/>
        <v>220412</v>
      </c>
      <c r="J13" s="421" t="str">
        <f t="shared" si="4"/>
        <v>výdavky rastú</v>
      </c>
      <c r="K13" s="421" t="str">
        <f t="shared" si="2"/>
        <v>dlhová brzda sa neplní</v>
      </c>
      <c r="L13" s="421" t="str">
        <f t="shared" si="3"/>
        <v>dlhová brzda sa neplní + rozpočet v termíne</v>
      </c>
    </row>
    <row r="14" spans="1:35">
      <c r="A14" s="61">
        <v>599913</v>
      </c>
      <c r="B14" s="61" t="s">
        <v>901</v>
      </c>
      <c r="C14" s="61">
        <v>20251119</v>
      </c>
      <c r="D14" s="420" t="s">
        <v>890</v>
      </c>
      <c r="E14" s="60">
        <v>-373740</v>
      </c>
      <c r="F14" s="60">
        <v>790033</v>
      </c>
      <c r="G14" s="60">
        <v>883060</v>
      </c>
      <c r="H14" s="421" t="str">
        <f t="shared" si="0"/>
        <v>nesplnená podmienka vyrovnaného rozpočtu</v>
      </c>
      <c r="I14" s="60">
        <f t="shared" si="1"/>
        <v>93027</v>
      </c>
      <c r="J14" s="421" t="str">
        <f t="shared" si="4"/>
        <v>výdavky rastú</v>
      </c>
      <c r="K14" s="421" t="str">
        <f t="shared" si="2"/>
        <v>dlhová brzda sa neplní</v>
      </c>
      <c r="L14" s="421" t="str">
        <f t="shared" si="3"/>
        <v>dlhová brzda sa neplní + rozpočet v termíne</v>
      </c>
    </row>
    <row r="15" spans="1:35">
      <c r="A15" s="61">
        <v>599972</v>
      </c>
      <c r="B15" s="61" t="s">
        <v>902</v>
      </c>
      <c r="C15" s="61">
        <v>20251119</v>
      </c>
      <c r="D15" s="420" t="s">
        <v>890</v>
      </c>
      <c r="E15" s="60">
        <v>-43022.42</v>
      </c>
      <c r="F15" s="60">
        <v>936912</v>
      </c>
      <c r="G15" s="60">
        <v>1033055.8500000001</v>
      </c>
      <c r="H15" s="421" t="str">
        <f t="shared" si="0"/>
        <v>nesplnená podmienka vyrovnaného rozpočtu</v>
      </c>
      <c r="I15" s="60">
        <f t="shared" si="1"/>
        <v>96143.850000000093</v>
      </c>
      <c r="J15" s="421" t="str">
        <f t="shared" si="4"/>
        <v>výdavky rastú</v>
      </c>
      <c r="K15" s="421" t="str">
        <f t="shared" si="2"/>
        <v>dlhová brzda sa neplní</v>
      </c>
      <c r="L15" s="421" t="str">
        <f t="shared" si="3"/>
        <v>dlhová brzda sa neplní + rozpočet v termíne</v>
      </c>
    </row>
    <row r="16" spans="1:35">
      <c r="A16" s="61">
        <v>599981</v>
      </c>
      <c r="B16" s="61" t="s">
        <v>903</v>
      </c>
      <c r="C16" s="61">
        <v>20251113</v>
      </c>
      <c r="D16" s="420" t="s">
        <v>890</v>
      </c>
      <c r="E16" s="60">
        <v>-12825265</v>
      </c>
      <c r="F16" s="60">
        <v>277132598</v>
      </c>
      <c r="G16" s="60">
        <v>308525739</v>
      </c>
      <c r="H16" s="421" t="str">
        <f t="shared" si="0"/>
        <v>nesplnená podmienka vyrovnaného rozpočtu</v>
      </c>
      <c r="I16" s="60">
        <f t="shared" si="1"/>
        <v>31393141</v>
      </c>
      <c r="J16" s="421" t="str">
        <f t="shared" si="4"/>
        <v>výdavky rastú</v>
      </c>
      <c r="K16" s="421" t="str">
        <f t="shared" si="2"/>
        <v>dlhová brzda sa neplní</v>
      </c>
      <c r="L16" s="421" t="str">
        <f t="shared" si="3"/>
        <v>dlhová brzda sa neplní + rozpočet v termíne</v>
      </c>
    </row>
    <row r="17" spans="1:12">
      <c r="A17" s="61">
        <v>582387</v>
      </c>
      <c r="B17" s="61" t="s">
        <v>904</v>
      </c>
      <c r="C17" s="61">
        <v>20251111</v>
      </c>
      <c r="D17" s="420" t="s">
        <v>890</v>
      </c>
      <c r="E17" s="60">
        <v>-60350</v>
      </c>
      <c r="F17" s="60">
        <v>915962</v>
      </c>
      <c r="G17" s="60">
        <v>888545</v>
      </c>
      <c r="H17" s="421" t="str">
        <f t="shared" si="0"/>
        <v>nesplnená podmienka vyrovnaného rozpočtu</v>
      </c>
      <c r="I17" s="60">
        <f t="shared" si="1"/>
        <v>-27417</v>
      </c>
      <c r="J17" s="421" t="str">
        <f t="shared" si="4"/>
        <v>nerastúce výdavky</v>
      </c>
      <c r="K17" s="421" t="str">
        <f t="shared" si="2"/>
        <v>dlhová brzda sa neplní</v>
      </c>
      <c r="L17" s="421" t="str">
        <f t="shared" si="3"/>
        <v>dlhová brzda sa neplní + rozpočet v termíne</v>
      </c>
    </row>
    <row r="18" spans="1:12">
      <c r="A18" s="61">
        <v>582425</v>
      </c>
      <c r="B18" s="61" t="s">
        <v>905</v>
      </c>
      <c r="C18" s="61">
        <v>20251103</v>
      </c>
      <c r="D18" s="420" t="s">
        <v>890</v>
      </c>
      <c r="E18" s="60">
        <v>53202.2</v>
      </c>
      <c r="F18" s="60">
        <v>470917.45999999996</v>
      </c>
      <c r="G18" s="60">
        <v>510159.8</v>
      </c>
      <c r="H18" s="421" t="str">
        <f t="shared" si="0"/>
        <v>splnená podmienka vyrovnaného rozpočtu</v>
      </c>
      <c r="I18" s="60">
        <f t="shared" si="1"/>
        <v>39242.340000000026</v>
      </c>
      <c r="J18" s="421" t="str">
        <f t="shared" si="4"/>
        <v>výdavky rastú</v>
      </c>
      <c r="K18" s="421" t="str">
        <f t="shared" si="2"/>
        <v>dlhová brzda sa neplní</v>
      </c>
      <c r="L18" s="421" t="str">
        <f t="shared" si="3"/>
        <v>dlhová brzda sa neplní + rozpočet v termíne</v>
      </c>
    </row>
    <row r="19" spans="1:12">
      <c r="A19" s="61">
        <v>582514</v>
      </c>
      <c r="B19" s="61" t="s">
        <v>906</v>
      </c>
      <c r="C19" s="61">
        <v>20251119</v>
      </c>
      <c r="D19" s="420" t="s">
        <v>890</v>
      </c>
      <c r="E19" s="60">
        <v>-82000</v>
      </c>
      <c r="F19" s="60">
        <v>1182000</v>
      </c>
      <c r="G19" s="60">
        <v>1470000</v>
      </c>
      <c r="H19" s="421" t="str">
        <f t="shared" si="0"/>
        <v>nesplnená podmienka vyrovnaného rozpočtu</v>
      </c>
      <c r="I19" s="60">
        <f t="shared" si="1"/>
        <v>288000</v>
      </c>
      <c r="J19" s="421" t="str">
        <f t="shared" si="4"/>
        <v>výdavky rastú</v>
      </c>
      <c r="K19" s="421" t="str">
        <f t="shared" si="2"/>
        <v>dlhová brzda sa neplní</v>
      </c>
      <c r="L19" s="421" t="str">
        <f t="shared" si="3"/>
        <v>dlhová brzda sa neplní + rozpočet v termíne</v>
      </c>
    </row>
    <row r="20" spans="1:12">
      <c r="A20" s="61">
        <v>582522</v>
      </c>
      <c r="B20" s="61" t="s">
        <v>539</v>
      </c>
      <c r="C20" s="61">
        <v>20251120</v>
      </c>
      <c r="D20" s="420" t="s">
        <v>890</v>
      </c>
      <c r="E20" s="60">
        <v>150</v>
      </c>
      <c r="F20" s="60">
        <v>510890</v>
      </c>
      <c r="G20" s="60">
        <v>363540</v>
      </c>
      <c r="H20" s="421" t="str">
        <f t="shared" si="0"/>
        <v>splnená podmienka vyrovnaného rozpočtu</v>
      </c>
      <c r="I20" s="61">
        <f t="shared" si="1"/>
        <v>-147350</v>
      </c>
      <c r="J20" s="421" t="str">
        <f t="shared" si="4"/>
        <v>nerastúce výdavky</v>
      </c>
      <c r="K20" s="421" t="str">
        <f t="shared" si="2"/>
        <v>dlhová brzda sa plní</v>
      </c>
      <c r="L20" s="421" t="str">
        <f t="shared" si="3"/>
        <v>dlhová brzda sa plní + rozpočet v termíne</v>
      </c>
    </row>
    <row r="21" spans="1:12">
      <c r="A21" s="61">
        <v>582549</v>
      </c>
      <c r="B21" s="61" t="s">
        <v>907</v>
      </c>
      <c r="C21" s="61">
        <v>20251118</v>
      </c>
      <c r="D21" s="420" t="s">
        <v>890</v>
      </c>
      <c r="E21" s="60">
        <v>0</v>
      </c>
      <c r="F21" s="60">
        <v>116870</v>
      </c>
      <c r="G21" s="60">
        <v>220870</v>
      </c>
      <c r="H21" s="421" t="str">
        <f t="shared" si="0"/>
        <v>splnená podmienka vyrovnaného rozpočtu</v>
      </c>
      <c r="I21" s="60">
        <f t="shared" si="1"/>
        <v>104000</v>
      </c>
      <c r="J21" s="421" t="str">
        <f t="shared" si="4"/>
        <v>výdavky rastú</v>
      </c>
      <c r="K21" s="421" t="str">
        <f t="shared" si="2"/>
        <v>dlhová brzda sa neplní</v>
      </c>
      <c r="L21" s="421" t="str">
        <f t="shared" si="3"/>
        <v>dlhová brzda sa neplní + rozpočet v termíne</v>
      </c>
    </row>
    <row r="22" spans="1:12">
      <c r="A22" s="61">
        <v>582638</v>
      </c>
      <c r="B22" s="61" t="s">
        <v>908</v>
      </c>
      <c r="C22" s="61">
        <v>20251112</v>
      </c>
      <c r="D22" s="420" t="s">
        <v>890</v>
      </c>
      <c r="E22" s="60">
        <v>-15000</v>
      </c>
      <c r="F22" s="60">
        <v>394900</v>
      </c>
      <c r="G22" s="60">
        <v>435010</v>
      </c>
      <c r="H22" s="421" t="str">
        <f t="shared" si="0"/>
        <v>nesplnená podmienka vyrovnaného rozpočtu</v>
      </c>
      <c r="I22" s="60">
        <f t="shared" si="1"/>
        <v>40110</v>
      </c>
      <c r="J22" s="421" t="str">
        <f t="shared" si="4"/>
        <v>výdavky rastú</v>
      </c>
      <c r="K22" s="421" t="str">
        <f t="shared" si="2"/>
        <v>dlhová brzda sa neplní</v>
      </c>
      <c r="L22" s="421" t="str">
        <f t="shared" si="3"/>
        <v>dlhová brzda sa neplní + rozpočet v termíne</v>
      </c>
    </row>
    <row r="23" spans="1:12">
      <c r="A23" s="61">
        <v>582697</v>
      </c>
      <c r="B23" s="61" t="s">
        <v>909</v>
      </c>
      <c r="C23" s="61">
        <v>20251120</v>
      </c>
      <c r="D23" s="420" t="s">
        <v>890</v>
      </c>
      <c r="E23" s="60">
        <v>-32711.759999999998</v>
      </c>
      <c r="F23" s="60">
        <v>205717.35</v>
      </c>
      <c r="G23" s="60">
        <v>894258.73</v>
      </c>
      <c r="H23" s="421" t="str">
        <f t="shared" si="0"/>
        <v>nesplnená podmienka vyrovnaného rozpočtu</v>
      </c>
      <c r="I23" s="60">
        <f t="shared" si="1"/>
        <v>688541.38</v>
      </c>
      <c r="J23" s="421" t="str">
        <f t="shared" si="4"/>
        <v>výdavky rastú</v>
      </c>
      <c r="K23" s="421" t="str">
        <f t="shared" si="2"/>
        <v>dlhová brzda sa neplní</v>
      </c>
      <c r="L23" s="421" t="str">
        <f t="shared" si="3"/>
        <v>dlhová brzda sa neplní + rozpočet v termíne</v>
      </c>
    </row>
    <row r="24" spans="1:12">
      <c r="A24" s="61">
        <v>582719</v>
      </c>
      <c r="B24" s="61" t="s">
        <v>910</v>
      </c>
      <c r="C24" s="61">
        <v>20251119</v>
      </c>
      <c r="D24" s="420" t="s">
        <v>890</v>
      </c>
      <c r="E24" s="60">
        <v>-105017.65</v>
      </c>
      <c r="F24" s="60">
        <v>584818</v>
      </c>
      <c r="G24" s="60">
        <v>720270.65</v>
      </c>
      <c r="H24" s="421" t="str">
        <f t="shared" si="0"/>
        <v>nesplnená podmienka vyrovnaného rozpočtu</v>
      </c>
      <c r="I24" s="60">
        <f t="shared" si="1"/>
        <v>135452.65000000002</v>
      </c>
      <c r="J24" s="421" t="str">
        <f t="shared" si="4"/>
        <v>výdavky rastú</v>
      </c>
      <c r="K24" s="421" t="str">
        <f t="shared" si="2"/>
        <v>dlhová brzda sa neplní</v>
      </c>
      <c r="L24" s="421" t="str">
        <f t="shared" si="3"/>
        <v>dlhová brzda sa neplní + rozpočet v termíne</v>
      </c>
    </row>
    <row r="25" spans="1:12">
      <c r="A25" s="61">
        <v>582816</v>
      </c>
      <c r="B25" s="421" t="s">
        <v>540</v>
      </c>
      <c r="C25" s="61">
        <v>20251211</v>
      </c>
      <c r="D25" s="420" t="s">
        <v>911</v>
      </c>
      <c r="E25" s="60">
        <v>66141</v>
      </c>
      <c r="F25" s="60">
        <v>1473787</v>
      </c>
      <c r="G25" s="60">
        <v>1674610</v>
      </c>
      <c r="H25" s="421" t="str">
        <f t="shared" si="0"/>
        <v>splnená podmienka vyrovnaného rozpočtu</v>
      </c>
      <c r="I25" s="60">
        <f t="shared" si="1"/>
        <v>200823</v>
      </c>
      <c r="J25" s="421" t="str">
        <f t="shared" si="4"/>
        <v>výdavky rastú</v>
      </c>
      <c r="K25" s="421" t="str">
        <f t="shared" si="2"/>
        <v>dlhová brzda sa neplní</v>
      </c>
      <c r="L25" s="421" t="str">
        <f t="shared" si="3"/>
        <v>dlhová brzda sa neplní + rozpočet po termíne</v>
      </c>
    </row>
    <row r="26" spans="1:12">
      <c r="A26" s="61">
        <v>598119</v>
      </c>
      <c r="B26" s="61" t="s">
        <v>541</v>
      </c>
      <c r="C26" s="61">
        <v>20251113</v>
      </c>
      <c r="D26" s="420" t="s">
        <v>890</v>
      </c>
      <c r="E26" s="60">
        <v>3632</v>
      </c>
      <c r="F26" s="60">
        <v>277437</v>
      </c>
      <c r="G26" s="60">
        <v>277138</v>
      </c>
      <c r="H26" s="421" t="str">
        <f t="shared" si="0"/>
        <v>splnená podmienka vyrovnaného rozpočtu</v>
      </c>
      <c r="I26" s="61">
        <f t="shared" si="1"/>
        <v>-299</v>
      </c>
      <c r="J26" s="421" t="str">
        <f t="shared" si="4"/>
        <v>nerastúce výdavky</v>
      </c>
      <c r="K26" s="421" t="str">
        <f t="shared" si="2"/>
        <v>dlhová brzda sa plní</v>
      </c>
      <c r="L26" s="421" t="str">
        <f t="shared" si="3"/>
        <v>dlhová brzda sa plní + rozpočet v termíne</v>
      </c>
    </row>
    <row r="27" spans="1:12">
      <c r="A27" s="61">
        <v>598127</v>
      </c>
      <c r="B27" s="61" t="s">
        <v>912</v>
      </c>
      <c r="C27" s="61">
        <v>20251118</v>
      </c>
      <c r="D27" s="420" t="s">
        <v>890</v>
      </c>
      <c r="E27" s="60">
        <v>-107993</v>
      </c>
      <c r="F27" s="60">
        <v>436932</v>
      </c>
      <c r="G27" s="60">
        <v>483235</v>
      </c>
      <c r="H27" s="421" t="str">
        <f t="shared" si="0"/>
        <v>nesplnená podmienka vyrovnaného rozpočtu</v>
      </c>
      <c r="I27" s="60">
        <f t="shared" si="1"/>
        <v>46303</v>
      </c>
      <c r="J27" s="421" t="str">
        <f t="shared" si="4"/>
        <v>výdavky rastú</v>
      </c>
      <c r="K27" s="421" t="str">
        <f t="shared" si="2"/>
        <v>dlhová brzda sa neplní</v>
      </c>
      <c r="L27" s="421" t="str">
        <f t="shared" si="3"/>
        <v>dlhová brzda sa neplní + rozpočet v termíne</v>
      </c>
    </row>
    <row r="28" spans="1:12">
      <c r="A28" s="61">
        <v>598151</v>
      </c>
      <c r="B28" s="61" t="s">
        <v>913</v>
      </c>
      <c r="C28" s="61">
        <v>20251112</v>
      </c>
      <c r="D28" s="420" t="s">
        <v>890</v>
      </c>
      <c r="E28" s="60">
        <v>-165000</v>
      </c>
      <c r="F28" s="60">
        <v>3203313</v>
      </c>
      <c r="G28" s="60">
        <v>3820112</v>
      </c>
      <c r="H28" s="421" t="str">
        <f t="shared" si="0"/>
        <v>nesplnená podmienka vyrovnaného rozpočtu</v>
      </c>
      <c r="I28" s="60">
        <f t="shared" si="1"/>
        <v>616799</v>
      </c>
      <c r="J28" s="421" t="str">
        <f t="shared" si="4"/>
        <v>výdavky rastú</v>
      </c>
      <c r="K28" s="421" t="str">
        <f t="shared" si="2"/>
        <v>dlhová brzda sa neplní</v>
      </c>
      <c r="L28" s="421" t="str">
        <f t="shared" si="3"/>
        <v>dlhová brzda sa neplní + rozpočet v termíne</v>
      </c>
    </row>
    <row r="29" spans="1:12">
      <c r="A29" s="61">
        <v>598186</v>
      </c>
      <c r="B29" s="61" t="s">
        <v>914</v>
      </c>
      <c r="C29" s="61">
        <v>20251120</v>
      </c>
      <c r="D29" s="420" t="s">
        <v>890</v>
      </c>
      <c r="E29" s="60">
        <v>-322040</v>
      </c>
      <c r="F29" s="60">
        <v>6299321</v>
      </c>
      <c r="G29" s="60">
        <v>6774062</v>
      </c>
      <c r="H29" s="421" t="str">
        <f t="shared" si="0"/>
        <v>nesplnená podmienka vyrovnaného rozpočtu</v>
      </c>
      <c r="I29" s="60">
        <f t="shared" si="1"/>
        <v>474741</v>
      </c>
      <c r="J29" s="421" t="str">
        <f t="shared" si="4"/>
        <v>výdavky rastú</v>
      </c>
      <c r="K29" s="421" t="str">
        <f t="shared" si="2"/>
        <v>dlhová brzda sa neplní</v>
      </c>
      <c r="L29" s="421" t="str">
        <f t="shared" si="3"/>
        <v>dlhová brzda sa neplní + rozpočet v termíne</v>
      </c>
    </row>
    <row r="30" spans="1:12">
      <c r="A30" s="61">
        <v>598208</v>
      </c>
      <c r="B30" s="61" t="s">
        <v>915</v>
      </c>
      <c r="C30" s="61">
        <v>20251120</v>
      </c>
      <c r="D30" s="420" t="s">
        <v>890</v>
      </c>
      <c r="E30" s="60">
        <v>-186144</v>
      </c>
      <c r="F30" s="60">
        <v>468832</v>
      </c>
      <c r="G30" s="60">
        <v>635117</v>
      </c>
      <c r="H30" s="421" t="str">
        <f t="shared" si="0"/>
        <v>nesplnená podmienka vyrovnaného rozpočtu</v>
      </c>
      <c r="I30" s="60">
        <f t="shared" si="1"/>
        <v>166285</v>
      </c>
      <c r="J30" s="421" t="str">
        <f t="shared" si="4"/>
        <v>výdavky rastú</v>
      </c>
      <c r="K30" s="421" t="str">
        <f t="shared" si="2"/>
        <v>dlhová brzda sa neplní</v>
      </c>
      <c r="L30" s="421" t="str">
        <f t="shared" si="3"/>
        <v>dlhová brzda sa neplní + rozpočet v termíne</v>
      </c>
    </row>
    <row r="31" spans="1:12">
      <c r="A31" s="61">
        <v>598216</v>
      </c>
      <c r="B31" s="61" t="s">
        <v>916</v>
      </c>
      <c r="C31" s="61">
        <v>20251120</v>
      </c>
      <c r="D31" s="420" t="s">
        <v>890</v>
      </c>
      <c r="E31" s="60">
        <v>-545885.74</v>
      </c>
      <c r="F31" s="60">
        <v>561627.65999999992</v>
      </c>
      <c r="G31" s="60">
        <v>1066081.33</v>
      </c>
      <c r="H31" s="421" t="str">
        <f t="shared" si="0"/>
        <v>nesplnená podmienka vyrovnaného rozpočtu</v>
      </c>
      <c r="I31" s="60">
        <f t="shared" si="1"/>
        <v>504453.67000000016</v>
      </c>
      <c r="J31" s="421" t="str">
        <f t="shared" si="4"/>
        <v>výdavky rastú</v>
      </c>
      <c r="K31" s="421" t="str">
        <f t="shared" si="2"/>
        <v>dlhová brzda sa neplní</v>
      </c>
      <c r="L31" s="421" t="str">
        <f t="shared" si="3"/>
        <v>dlhová brzda sa neplní + rozpočet v termíne</v>
      </c>
    </row>
    <row r="32" spans="1:12">
      <c r="A32" s="61">
        <v>598224</v>
      </c>
      <c r="B32" s="61" t="s">
        <v>917</v>
      </c>
      <c r="C32" s="61">
        <v>20251118</v>
      </c>
      <c r="D32" s="420" t="s">
        <v>890</v>
      </c>
      <c r="E32" s="60">
        <v>-594899</v>
      </c>
      <c r="F32" s="60">
        <v>4101647</v>
      </c>
      <c r="G32" s="60">
        <v>4121622</v>
      </c>
      <c r="H32" s="421" t="str">
        <f t="shared" si="0"/>
        <v>nesplnená podmienka vyrovnaného rozpočtu</v>
      </c>
      <c r="I32" s="60">
        <f t="shared" si="1"/>
        <v>19975</v>
      </c>
      <c r="J32" s="421" t="str">
        <f t="shared" si="4"/>
        <v>výdavky rastú</v>
      </c>
      <c r="K32" s="421" t="str">
        <f t="shared" si="2"/>
        <v>dlhová brzda sa neplní</v>
      </c>
      <c r="L32" s="421" t="str">
        <f t="shared" si="3"/>
        <v>dlhová brzda sa neplní + rozpočet v termíne</v>
      </c>
    </row>
    <row r="33" spans="1:12">
      <c r="A33" s="61">
        <v>598682</v>
      </c>
      <c r="B33" s="61" t="s">
        <v>918</v>
      </c>
      <c r="C33" s="61">
        <v>20251112</v>
      </c>
      <c r="D33" s="420" t="s">
        <v>890</v>
      </c>
      <c r="E33" s="60">
        <v>-185700</v>
      </c>
      <c r="F33" s="60">
        <v>1746888</v>
      </c>
      <c r="G33" s="60">
        <v>2024671</v>
      </c>
      <c r="H33" s="421" t="str">
        <f t="shared" si="0"/>
        <v>nesplnená podmienka vyrovnaného rozpočtu</v>
      </c>
      <c r="I33" s="60">
        <f t="shared" si="1"/>
        <v>277783</v>
      </c>
      <c r="J33" s="421" t="str">
        <f t="shared" si="4"/>
        <v>výdavky rastú</v>
      </c>
      <c r="K33" s="421" t="str">
        <f t="shared" si="2"/>
        <v>dlhová brzda sa neplní</v>
      </c>
      <c r="L33" s="421" t="str">
        <f t="shared" si="3"/>
        <v>dlhová brzda sa neplní + rozpočet v termíne</v>
      </c>
    </row>
    <row r="34" spans="1:12">
      <c r="A34" s="61">
        <v>599018</v>
      </c>
      <c r="B34" s="61" t="s">
        <v>919</v>
      </c>
      <c r="C34" s="61">
        <v>20251120</v>
      </c>
      <c r="D34" s="420" t="s">
        <v>890</v>
      </c>
      <c r="E34" s="60">
        <v>-1075431.6000000001</v>
      </c>
      <c r="F34" s="60">
        <v>605007.42000000004</v>
      </c>
      <c r="G34" s="60">
        <v>1657755</v>
      </c>
      <c r="H34" s="421" t="str">
        <f t="shared" si="0"/>
        <v>nesplnená podmienka vyrovnaného rozpočtu</v>
      </c>
      <c r="I34" s="60">
        <f t="shared" si="1"/>
        <v>1052747.58</v>
      </c>
      <c r="J34" s="421" t="str">
        <f t="shared" si="4"/>
        <v>výdavky rastú</v>
      </c>
      <c r="K34" s="421" t="str">
        <f t="shared" si="2"/>
        <v>dlhová brzda sa neplní</v>
      </c>
      <c r="L34" s="421" t="str">
        <f t="shared" si="3"/>
        <v>dlhová brzda sa neplní + rozpočet v termíne</v>
      </c>
    </row>
    <row r="35" spans="1:12">
      <c r="A35" s="61">
        <v>599093</v>
      </c>
      <c r="B35" s="61" t="s">
        <v>920</v>
      </c>
      <c r="C35" s="61">
        <v>20251118</v>
      </c>
      <c r="D35" s="420" t="s">
        <v>890</v>
      </c>
      <c r="E35" s="60">
        <v>46336</v>
      </c>
      <c r="F35" s="60">
        <v>857536</v>
      </c>
      <c r="G35" s="60">
        <v>958229</v>
      </c>
      <c r="H35" s="421" t="str">
        <f t="shared" si="0"/>
        <v>splnená podmienka vyrovnaného rozpočtu</v>
      </c>
      <c r="I35" s="60">
        <f t="shared" si="1"/>
        <v>100693</v>
      </c>
      <c r="J35" s="421" t="str">
        <f t="shared" si="4"/>
        <v>výdavky rastú</v>
      </c>
      <c r="K35" s="421" t="str">
        <f t="shared" si="2"/>
        <v>dlhová brzda sa neplní</v>
      </c>
      <c r="L35" s="421" t="str">
        <f t="shared" si="3"/>
        <v>dlhová brzda sa neplní + rozpočet v termíne</v>
      </c>
    </row>
    <row r="36" spans="1:12">
      <c r="A36" s="61">
        <v>599310</v>
      </c>
      <c r="B36" s="61" t="s">
        <v>921</v>
      </c>
      <c r="C36" s="61">
        <v>20251119</v>
      </c>
      <c r="D36" s="420" t="s">
        <v>890</v>
      </c>
      <c r="E36" s="60">
        <v>0</v>
      </c>
      <c r="F36" s="60">
        <v>49264</v>
      </c>
      <c r="G36" s="60">
        <v>52263</v>
      </c>
      <c r="H36" s="421" t="str">
        <f t="shared" si="0"/>
        <v>splnená podmienka vyrovnaného rozpočtu</v>
      </c>
      <c r="I36" s="60">
        <f t="shared" si="1"/>
        <v>2999</v>
      </c>
      <c r="J36" s="421" t="str">
        <f t="shared" si="4"/>
        <v>výdavky rastú</v>
      </c>
      <c r="K36" s="421" t="str">
        <f t="shared" si="2"/>
        <v>dlhová brzda sa neplní</v>
      </c>
      <c r="L36" s="421" t="str">
        <f t="shared" si="3"/>
        <v>dlhová brzda sa neplní + rozpočet v termíne</v>
      </c>
    </row>
    <row r="37" spans="1:12">
      <c r="A37" s="61">
        <v>581399</v>
      </c>
      <c r="B37" s="61" t="s">
        <v>922</v>
      </c>
      <c r="C37" s="61">
        <v>20251029</v>
      </c>
      <c r="D37" s="420" t="s">
        <v>890</v>
      </c>
      <c r="E37" s="60">
        <v>-1243491</v>
      </c>
      <c r="F37" s="60">
        <v>2166290</v>
      </c>
      <c r="G37" s="60">
        <v>3406290</v>
      </c>
      <c r="H37" s="421" t="str">
        <f t="shared" si="0"/>
        <v>nesplnená podmienka vyrovnaného rozpočtu</v>
      </c>
      <c r="I37" s="60">
        <f t="shared" si="1"/>
        <v>1240000</v>
      </c>
      <c r="J37" s="421" t="str">
        <f t="shared" si="4"/>
        <v>výdavky rastú</v>
      </c>
      <c r="K37" s="421" t="str">
        <f t="shared" si="2"/>
        <v>dlhová brzda sa neplní</v>
      </c>
      <c r="L37" s="421" t="str">
        <f t="shared" si="3"/>
        <v>dlhová brzda sa neplní + rozpočet v termíne</v>
      </c>
    </row>
    <row r="38" spans="1:12">
      <c r="A38" s="61">
        <v>581488</v>
      </c>
      <c r="B38" s="61" t="s">
        <v>289</v>
      </c>
      <c r="C38" s="61">
        <v>20251120</v>
      </c>
      <c r="D38" s="420" t="s">
        <v>890</v>
      </c>
      <c r="E38" s="60">
        <v>-548560</v>
      </c>
      <c r="F38" s="60">
        <v>616435.43999999994</v>
      </c>
      <c r="G38" s="60">
        <v>1356772.25</v>
      </c>
      <c r="H38" s="421" t="str">
        <f t="shared" si="0"/>
        <v>nesplnená podmienka vyrovnaného rozpočtu</v>
      </c>
      <c r="I38" s="60">
        <f t="shared" si="1"/>
        <v>740336.81</v>
      </c>
      <c r="J38" s="421" t="str">
        <f t="shared" si="4"/>
        <v>výdavky rastú</v>
      </c>
      <c r="K38" s="421" t="str">
        <f t="shared" si="2"/>
        <v>dlhová brzda sa neplní</v>
      </c>
      <c r="L38" s="421" t="str">
        <f t="shared" si="3"/>
        <v>dlhová brzda sa neplní + rozpočet v termíne</v>
      </c>
    </row>
    <row r="39" spans="1:12">
      <c r="A39" s="61">
        <v>581585</v>
      </c>
      <c r="B39" s="61" t="s">
        <v>923</v>
      </c>
      <c r="C39" s="61">
        <v>20250925</v>
      </c>
      <c r="D39" s="420" t="s">
        <v>890</v>
      </c>
      <c r="E39" s="60">
        <v>-64000</v>
      </c>
      <c r="F39" s="60">
        <v>1476663</v>
      </c>
      <c r="G39" s="60">
        <v>1309995</v>
      </c>
      <c r="H39" s="421" t="str">
        <f t="shared" si="0"/>
        <v>nesplnená podmienka vyrovnaného rozpočtu</v>
      </c>
      <c r="I39" s="60">
        <f t="shared" si="1"/>
        <v>-166668</v>
      </c>
      <c r="J39" s="421" t="str">
        <f t="shared" si="4"/>
        <v>nerastúce výdavky</v>
      </c>
      <c r="K39" s="421" t="str">
        <f t="shared" si="2"/>
        <v>dlhová brzda sa neplní</v>
      </c>
      <c r="L39" s="421" t="str">
        <f t="shared" si="3"/>
        <v>dlhová brzda sa neplní + rozpočet v termíne</v>
      </c>
    </row>
    <row r="40" spans="1:12">
      <c r="A40" s="61">
        <v>581607</v>
      </c>
      <c r="B40" s="61" t="s">
        <v>924</v>
      </c>
      <c r="C40" s="61">
        <v>20251113</v>
      </c>
      <c r="D40" s="420" t="s">
        <v>890</v>
      </c>
      <c r="E40" s="60">
        <v>-1731265</v>
      </c>
      <c r="F40" s="60">
        <v>1755252</v>
      </c>
      <c r="G40" s="60">
        <v>5459917</v>
      </c>
      <c r="H40" s="421" t="str">
        <f t="shared" si="0"/>
        <v>nesplnená podmienka vyrovnaného rozpočtu</v>
      </c>
      <c r="I40" s="60">
        <f t="shared" si="1"/>
        <v>3704665</v>
      </c>
      <c r="J40" s="421" t="str">
        <f t="shared" si="4"/>
        <v>výdavky rastú</v>
      </c>
      <c r="K40" s="421" t="str">
        <f t="shared" si="2"/>
        <v>dlhová brzda sa neplní</v>
      </c>
      <c r="L40" s="421" t="str">
        <f t="shared" si="3"/>
        <v>dlhová brzda sa neplní + rozpočet v termíne</v>
      </c>
    </row>
    <row r="41" spans="1:12">
      <c r="A41" s="61">
        <v>581623</v>
      </c>
      <c r="B41" s="61" t="s">
        <v>925</v>
      </c>
      <c r="C41" s="61">
        <v>20251119</v>
      </c>
      <c r="D41" s="420" t="s">
        <v>890</v>
      </c>
      <c r="E41" s="60">
        <v>-70000</v>
      </c>
      <c r="F41" s="60">
        <v>526783</v>
      </c>
      <c r="G41" s="60">
        <v>621571</v>
      </c>
      <c r="H41" s="421" t="str">
        <f t="shared" si="0"/>
        <v>nesplnená podmienka vyrovnaného rozpočtu</v>
      </c>
      <c r="I41" s="60">
        <f t="shared" si="1"/>
        <v>94788</v>
      </c>
      <c r="J41" s="421" t="str">
        <f t="shared" si="4"/>
        <v>výdavky rastú</v>
      </c>
      <c r="K41" s="421" t="str">
        <f t="shared" si="2"/>
        <v>dlhová brzda sa neplní</v>
      </c>
      <c r="L41" s="421" t="str">
        <f t="shared" si="3"/>
        <v>dlhová brzda sa neplní + rozpočet v termíne</v>
      </c>
    </row>
    <row r="42" spans="1:12">
      <c r="A42" s="61">
        <v>581640</v>
      </c>
      <c r="B42" s="61" t="s">
        <v>926</v>
      </c>
      <c r="C42" s="61">
        <v>20251118</v>
      </c>
      <c r="D42" s="420" t="s">
        <v>890</v>
      </c>
      <c r="E42" s="60">
        <v>-51000</v>
      </c>
      <c r="F42" s="60">
        <v>37132</v>
      </c>
      <c r="G42" s="60">
        <v>173419</v>
      </c>
      <c r="H42" s="421" t="str">
        <f t="shared" si="0"/>
        <v>nesplnená podmienka vyrovnaného rozpočtu</v>
      </c>
      <c r="I42" s="60">
        <f t="shared" si="1"/>
        <v>136287</v>
      </c>
      <c r="J42" s="421" t="str">
        <f t="shared" si="4"/>
        <v>výdavky rastú</v>
      </c>
      <c r="K42" s="421" t="str">
        <f t="shared" si="2"/>
        <v>dlhová brzda sa neplní</v>
      </c>
      <c r="L42" s="421" t="str">
        <f t="shared" si="3"/>
        <v>dlhová brzda sa neplní + rozpočet v termíne</v>
      </c>
    </row>
    <row r="43" spans="1:12">
      <c r="A43" s="61">
        <v>581658</v>
      </c>
      <c r="B43" s="61" t="s">
        <v>927</v>
      </c>
      <c r="C43" s="61">
        <v>20251120</v>
      </c>
      <c r="D43" s="420" t="s">
        <v>890</v>
      </c>
      <c r="E43" s="60">
        <v>67713</v>
      </c>
      <c r="F43" s="60">
        <v>424059</v>
      </c>
      <c r="G43" s="60">
        <v>473830</v>
      </c>
      <c r="H43" s="421" t="str">
        <f t="shared" si="0"/>
        <v>splnená podmienka vyrovnaného rozpočtu</v>
      </c>
      <c r="I43" s="60">
        <f t="shared" si="1"/>
        <v>49771</v>
      </c>
      <c r="J43" s="421" t="str">
        <f t="shared" si="4"/>
        <v>výdavky rastú</v>
      </c>
      <c r="K43" s="421" t="str">
        <f t="shared" si="2"/>
        <v>dlhová brzda sa neplní</v>
      </c>
      <c r="L43" s="421" t="str">
        <f t="shared" si="3"/>
        <v>dlhová brzda sa neplní + rozpočet v termíne</v>
      </c>
    </row>
    <row r="44" spans="1:12">
      <c r="A44" s="61">
        <v>581674</v>
      </c>
      <c r="B44" s="61" t="s">
        <v>928</v>
      </c>
      <c r="C44" s="61">
        <v>20251016</v>
      </c>
      <c r="D44" s="420" t="s">
        <v>890</v>
      </c>
      <c r="E44" s="60">
        <v>-30485.93</v>
      </c>
      <c r="F44" s="60">
        <v>719845</v>
      </c>
      <c r="G44" s="60">
        <v>902781.92999999993</v>
      </c>
      <c r="H44" s="421" t="str">
        <f t="shared" si="0"/>
        <v>nesplnená podmienka vyrovnaného rozpočtu</v>
      </c>
      <c r="I44" s="60">
        <f t="shared" si="1"/>
        <v>182936.92999999993</v>
      </c>
      <c r="J44" s="421" t="str">
        <f t="shared" si="4"/>
        <v>výdavky rastú</v>
      </c>
      <c r="K44" s="421" t="str">
        <f t="shared" si="2"/>
        <v>dlhová brzda sa neplní</v>
      </c>
      <c r="L44" s="421" t="str">
        <f t="shared" si="3"/>
        <v>dlhová brzda sa neplní + rozpočet v termíne</v>
      </c>
    </row>
    <row r="45" spans="1:12">
      <c r="A45" s="61">
        <v>581691</v>
      </c>
      <c r="B45" s="61" t="s">
        <v>542</v>
      </c>
      <c r="C45" s="61">
        <v>20251022</v>
      </c>
      <c r="D45" s="420" t="s">
        <v>890</v>
      </c>
      <c r="E45" s="60">
        <v>10149</v>
      </c>
      <c r="F45" s="60">
        <v>207905</v>
      </c>
      <c r="G45" s="60">
        <v>207665</v>
      </c>
      <c r="H45" s="421" t="str">
        <f t="shared" si="0"/>
        <v>splnená podmienka vyrovnaného rozpočtu</v>
      </c>
      <c r="I45" s="61">
        <f t="shared" si="1"/>
        <v>-240</v>
      </c>
      <c r="J45" s="421" t="str">
        <f t="shared" si="4"/>
        <v>nerastúce výdavky</v>
      </c>
      <c r="K45" s="421" t="str">
        <f t="shared" si="2"/>
        <v>dlhová brzda sa plní</v>
      </c>
      <c r="L45" s="421" t="str">
        <f t="shared" si="3"/>
        <v>dlhová brzda sa plní + rozpočet v termíne</v>
      </c>
    </row>
    <row r="46" spans="1:12">
      <c r="A46" s="61">
        <v>581704</v>
      </c>
      <c r="B46" s="61" t="s">
        <v>929</v>
      </c>
      <c r="C46" s="61">
        <v>20251112</v>
      </c>
      <c r="D46" s="420" t="s">
        <v>890</v>
      </c>
      <c r="E46" s="60">
        <v>-73318</v>
      </c>
      <c r="F46" s="60">
        <v>451057</v>
      </c>
      <c r="G46" s="60">
        <v>547750</v>
      </c>
      <c r="H46" s="421" t="str">
        <f t="shared" si="0"/>
        <v>nesplnená podmienka vyrovnaného rozpočtu</v>
      </c>
      <c r="I46" s="60">
        <f t="shared" si="1"/>
        <v>96693</v>
      </c>
      <c r="J46" s="421" t="str">
        <f t="shared" si="4"/>
        <v>výdavky rastú</v>
      </c>
      <c r="K46" s="421" t="str">
        <f t="shared" si="2"/>
        <v>dlhová brzda sa neplní</v>
      </c>
      <c r="L46" s="421" t="str">
        <f t="shared" si="3"/>
        <v>dlhová brzda sa neplní + rozpočet v termíne</v>
      </c>
    </row>
    <row r="47" spans="1:12">
      <c r="A47" s="61">
        <v>581712</v>
      </c>
      <c r="B47" s="61" t="s">
        <v>930</v>
      </c>
      <c r="C47" s="61">
        <v>20251112</v>
      </c>
      <c r="D47" s="420" t="s">
        <v>890</v>
      </c>
      <c r="E47" s="60">
        <v>23</v>
      </c>
      <c r="F47" s="60">
        <v>135170</v>
      </c>
      <c r="G47" s="60">
        <v>143417</v>
      </c>
      <c r="H47" s="421" t="str">
        <f t="shared" si="0"/>
        <v>splnená podmienka vyrovnaného rozpočtu</v>
      </c>
      <c r="I47" s="60">
        <f t="shared" si="1"/>
        <v>8247</v>
      </c>
      <c r="J47" s="421" t="str">
        <f t="shared" si="4"/>
        <v>výdavky rastú</v>
      </c>
      <c r="K47" s="421" t="str">
        <f t="shared" si="2"/>
        <v>dlhová brzda sa neplní</v>
      </c>
      <c r="L47" s="421" t="str">
        <f t="shared" si="3"/>
        <v>dlhová brzda sa neplní + rozpočet v termíne</v>
      </c>
    </row>
    <row r="48" spans="1:12">
      <c r="A48" s="61">
        <v>581747</v>
      </c>
      <c r="B48" s="61" t="s">
        <v>543</v>
      </c>
      <c r="C48" s="61">
        <v>20251028</v>
      </c>
      <c r="D48" s="420" t="s">
        <v>890</v>
      </c>
      <c r="E48" s="60">
        <v>0</v>
      </c>
      <c r="F48" s="60">
        <v>239975</v>
      </c>
      <c r="G48" s="60">
        <v>239500</v>
      </c>
      <c r="H48" s="421" t="str">
        <f t="shared" si="0"/>
        <v>splnená podmienka vyrovnaného rozpočtu</v>
      </c>
      <c r="I48" s="61">
        <f t="shared" si="1"/>
        <v>-475</v>
      </c>
      <c r="J48" s="421" t="str">
        <f t="shared" si="4"/>
        <v>nerastúce výdavky</v>
      </c>
      <c r="K48" s="421" t="str">
        <f t="shared" si="2"/>
        <v>dlhová brzda sa plní</v>
      </c>
      <c r="L48" s="421" t="str">
        <f t="shared" si="3"/>
        <v>dlhová brzda sa plní + rozpočet v termíne</v>
      </c>
    </row>
    <row r="49" spans="1:12">
      <c r="A49" s="61">
        <v>581895</v>
      </c>
      <c r="B49" s="61" t="s">
        <v>931</v>
      </c>
      <c r="C49" s="61">
        <v>20251120</v>
      </c>
      <c r="D49" s="420" t="s">
        <v>890</v>
      </c>
      <c r="E49" s="60">
        <v>-146853</v>
      </c>
      <c r="F49" s="60">
        <v>229049</v>
      </c>
      <c r="G49" s="60">
        <v>1096150</v>
      </c>
      <c r="H49" s="421" t="str">
        <f t="shared" si="0"/>
        <v>nesplnená podmienka vyrovnaného rozpočtu</v>
      </c>
      <c r="I49" s="60">
        <f t="shared" si="1"/>
        <v>867101</v>
      </c>
      <c r="J49" s="421" t="str">
        <f t="shared" si="4"/>
        <v>výdavky rastú</v>
      </c>
      <c r="K49" s="421" t="str">
        <f t="shared" si="2"/>
        <v>dlhová brzda sa neplní</v>
      </c>
      <c r="L49" s="421" t="str">
        <f t="shared" si="3"/>
        <v>dlhová brzda sa neplní + rozpočet v termíne</v>
      </c>
    </row>
    <row r="50" spans="1:12">
      <c r="A50" s="61">
        <v>581984</v>
      </c>
      <c r="B50" s="61" t="s">
        <v>932</v>
      </c>
      <c r="C50" s="61">
        <v>20251104</v>
      </c>
      <c r="D50" s="420" t="s">
        <v>890</v>
      </c>
      <c r="E50" s="60">
        <v>28000</v>
      </c>
      <c r="F50" s="60">
        <v>749547</v>
      </c>
      <c r="G50" s="60">
        <v>795166</v>
      </c>
      <c r="H50" s="421" t="str">
        <f t="shared" si="0"/>
        <v>splnená podmienka vyrovnaného rozpočtu</v>
      </c>
      <c r="I50" s="60">
        <f t="shared" si="1"/>
        <v>45619</v>
      </c>
      <c r="J50" s="421" t="str">
        <f t="shared" si="4"/>
        <v>výdavky rastú</v>
      </c>
      <c r="K50" s="421" t="str">
        <f t="shared" si="2"/>
        <v>dlhová brzda sa neplní</v>
      </c>
      <c r="L50" s="421" t="str">
        <f t="shared" si="3"/>
        <v>dlhová brzda sa neplní + rozpočet v termíne</v>
      </c>
    </row>
    <row r="51" spans="1:12">
      <c r="A51" s="61">
        <v>582000</v>
      </c>
      <c r="B51" s="61" t="s">
        <v>933</v>
      </c>
      <c r="C51" s="61">
        <v>20251106</v>
      </c>
      <c r="D51" s="420" t="s">
        <v>890</v>
      </c>
      <c r="E51" s="60">
        <v>-23939579</v>
      </c>
      <c r="F51" s="60">
        <v>576598855</v>
      </c>
      <c r="G51" s="60">
        <v>638458421</v>
      </c>
      <c r="H51" s="421" t="str">
        <f t="shared" si="0"/>
        <v>nesplnená podmienka vyrovnaného rozpočtu</v>
      </c>
      <c r="I51" s="60">
        <f t="shared" si="1"/>
        <v>61859566</v>
      </c>
      <c r="J51" s="421" t="str">
        <f t="shared" si="4"/>
        <v>výdavky rastú</v>
      </c>
      <c r="K51" s="421" t="str">
        <f t="shared" si="2"/>
        <v>dlhová brzda sa neplní</v>
      </c>
      <c r="L51" s="421" t="str">
        <f t="shared" si="3"/>
        <v>dlhová brzda sa neplní + rozpočet v termíne</v>
      </c>
    </row>
    <row r="52" spans="1:12">
      <c r="A52" s="61">
        <v>582051</v>
      </c>
      <c r="B52" s="61" t="s">
        <v>544</v>
      </c>
      <c r="C52" s="61">
        <v>20251118</v>
      </c>
      <c r="D52" s="420" t="s">
        <v>890</v>
      </c>
      <c r="E52" s="60">
        <v>0</v>
      </c>
      <c r="F52" s="60">
        <v>203600</v>
      </c>
      <c r="G52" s="60">
        <v>186388</v>
      </c>
      <c r="H52" s="421" t="str">
        <f t="shared" si="0"/>
        <v>splnená podmienka vyrovnaného rozpočtu</v>
      </c>
      <c r="I52" s="61">
        <f t="shared" si="1"/>
        <v>-17212</v>
      </c>
      <c r="J52" s="421" t="str">
        <f t="shared" si="4"/>
        <v>nerastúce výdavky</v>
      </c>
      <c r="K52" s="421" t="str">
        <f t="shared" si="2"/>
        <v>dlhová brzda sa plní</v>
      </c>
      <c r="L52" s="421" t="str">
        <f t="shared" si="3"/>
        <v>dlhová brzda sa plní + rozpočet v termíne</v>
      </c>
    </row>
    <row r="53" spans="1:12">
      <c r="A53" s="61">
        <v>582093</v>
      </c>
      <c r="B53" s="61" t="s">
        <v>934</v>
      </c>
      <c r="C53" s="61">
        <v>20251118</v>
      </c>
      <c r="D53" s="420" t="s">
        <v>890</v>
      </c>
      <c r="E53" s="60">
        <v>58019</v>
      </c>
      <c r="F53" s="60">
        <v>402386</v>
      </c>
      <c r="G53" s="60">
        <v>629475</v>
      </c>
      <c r="H53" s="421" t="str">
        <f t="shared" si="0"/>
        <v>splnená podmienka vyrovnaného rozpočtu</v>
      </c>
      <c r="I53" s="60">
        <f t="shared" si="1"/>
        <v>227089</v>
      </c>
      <c r="J53" s="421" t="str">
        <f t="shared" si="4"/>
        <v>výdavky rastú</v>
      </c>
      <c r="K53" s="421" t="str">
        <f t="shared" si="2"/>
        <v>dlhová brzda sa neplní</v>
      </c>
      <c r="L53" s="421" t="str">
        <f t="shared" si="3"/>
        <v>dlhová brzda sa neplní + rozpočet v termíne</v>
      </c>
    </row>
    <row r="54" spans="1:12">
      <c r="A54" s="61">
        <v>582140</v>
      </c>
      <c r="B54" s="61" t="s">
        <v>935</v>
      </c>
      <c r="C54" s="61">
        <v>20251120</v>
      </c>
      <c r="D54" s="420" t="s">
        <v>890</v>
      </c>
      <c r="E54" s="60">
        <v>-80000</v>
      </c>
      <c r="F54" s="60">
        <v>504000</v>
      </c>
      <c r="G54" s="60">
        <v>523686.10000000009</v>
      </c>
      <c r="H54" s="421" t="str">
        <f t="shared" si="0"/>
        <v>nesplnená podmienka vyrovnaného rozpočtu</v>
      </c>
      <c r="I54" s="60">
        <f t="shared" si="1"/>
        <v>19686.100000000093</v>
      </c>
      <c r="J54" s="421" t="str">
        <f t="shared" si="4"/>
        <v>výdavky rastú</v>
      </c>
      <c r="K54" s="421" t="str">
        <f t="shared" si="2"/>
        <v>dlhová brzda sa neplní</v>
      </c>
      <c r="L54" s="421" t="str">
        <f t="shared" si="3"/>
        <v>dlhová brzda sa neplní + rozpočet v termíne</v>
      </c>
    </row>
    <row r="55" spans="1:12">
      <c r="A55" s="61">
        <v>582301</v>
      </c>
      <c r="B55" s="61" t="s">
        <v>545</v>
      </c>
      <c r="C55" s="61">
        <v>20251023</v>
      </c>
      <c r="D55" s="420" t="s">
        <v>890</v>
      </c>
      <c r="E55" s="60">
        <v>1500</v>
      </c>
      <c r="F55" s="60">
        <v>731430</v>
      </c>
      <c r="G55" s="60">
        <v>683400</v>
      </c>
      <c r="H55" s="421" t="str">
        <f t="shared" si="0"/>
        <v>splnená podmienka vyrovnaného rozpočtu</v>
      </c>
      <c r="I55" s="61">
        <f t="shared" si="1"/>
        <v>-48030</v>
      </c>
      <c r="J55" s="421" t="str">
        <f t="shared" si="4"/>
        <v>nerastúce výdavky</v>
      </c>
      <c r="K55" s="421" t="str">
        <f t="shared" si="2"/>
        <v>dlhová brzda sa plní</v>
      </c>
      <c r="L55" s="421" t="str">
        <f t="shared" si="3"/>
        <v>dlhová brzda sa plní + rozpočet v termíne</v>
      </c>
    </row>
    <row r="56" spans="1:12">
      <c r="A56" s="61">
        <v>582361</v>
      </c>
      <c r="B56" s="61" t="s">
        <v>936</v>
      </c>
      <c r="C56" s="61">
        <v>20251029</v>
      </c>
      <c r="D56" s="420" t="s">
        <v>890</v>
      </c>
      <c r="E56" s="60">
        <v>-62900</v>
      </c>
      <c r="F56" s="60">
        <v>719311</v>
      </c>
      <c r="G56" s="60">
        <v>712257</v>
      </c>
      <c r="H56" s="421" t="str">
        <f t="shared" si="0"/>
        <v>nesplnená podmienka vyrovnaného rozpočtu</v>
      </c>
      <c r="I56" s="60">
        <f t="shared" si="1"/>
        <v>-7054</v>
      </c>
      <c r="J56" s="421" t="str">
        <f t="shared" si="4"/>
        <v>nerastúce výdavky</v>
      </c>
      <c r="K56" s="421" t="str">
        <f t="shared" si="2"/>
        <v>dlhová brzda sa neplní</v>
      </c>
      <c r="L56" s="421" t="str">
        <f t="shared" si="3"/>
        <v>dlhová brzda sa neplní + rozpočet v termíne</v>
      </c>
    </row>
    <row r="57" spans="1:12">
      <c r="A57" s="61">
        <v>580520</v>
      </c>
      <c r="B57" s="61" t="s">
        <v>937</v>
      </c>
      <c r="C57" s="61">
        <v>20251105</v>
      </c>
      <c r="D57" s="420" t="s">
        <v>890</v>
      </c>
      <c r="E57" s="60">
        <v>0</v>
      </c>
      <c r="F57" s="60">
        <v>445861</v>
      </c>
      <c r="G57" s="60">
        <v>466707</v>
      </c>
      <c r="H57" s="421" t="str">
        <f t="shared" si="0"/>
        <v>splnená podmienka vyrovnaného rozpočtu</v>
      </c>
      <c r="I57" s="60">
        <f t="shared" si="1"/>
        <v>20846</v>
      </c>
      <c r="J57" s="421" t="str">
        <f t="shared" si="4"/>
        <v>výdavky rastú</v>
      </c>
      <c r="K57" s="421" t="str">
        <f t="shared" si="2"/>
        <v>dlhová brzda sa neplní</v>
      </c>
      <c r="L57" s="421" t="str">
        <f t="shared" si="3"/>
        <v>dlhová brzda sa neplní + rozpočet v termíne</v>
      </c>
    </row>
    <row r="58" spans="1:12">
      <c r="A58" s="61">
        <v>580546</v>
      </c>
      <c r="B58" s="61" t="s">
        <v>938</v>
      </c>
      <c r="C58" s="61">
        <v>20251114</v>
      </c>
      <c r="D58" s="420" t="s">
        <v>890</v>
      </c>
      <c r="E58" s="60">
        <v>33998</v>
      </c>
      <c r="F58" s="60">
        <v>253349</v>
      </c>
      <c r="G58" s="60">
        <v>271582</v>
      </c>
      <c r="H58" s="421" t="str">
        <f t="shared" si="0"/>
        <v>splnená podmienka vyrovnaného rozpočtu</v>
      </c>
      <c r="I58" s="60">
        <f t="shared" si="1"/>
        <v>18233</v>
      </c>
      <c r="J58" s="421" t="str">
        <f t="shared" si="4"/>
        <v>výdavky rastú</v>
      </c>
      <c r="K58" s="421" t="str">
        <f t="shared" si="2"/>
        <v>dlhová brzda sa neplní</v>
      </c>
      <c r="L58" s="421" t="str">
        <f t="shared" si="3"/>
        <v>dlhová brzda sa neplní + rozpočet v termíne</v>
      </c>
    </row>
    <row r="59" spans="1:12">
      <c r="A59" s="61">
        <v>580554</v>
      </c>
      <c r="B59" s="61" t="s">
        <v>939</v>
      </c>
      <c r="C59" s="61">
        <v>20251114</v>
      </c>
      <c r="D59" s="420" t="s">
        <v>890</v>
      </c>
      <c r="E59" s="60">
        <v>7800</v>
      </c>
      <c r="F59" s="60">
        <v>1048300</v>
      </c>
      <c r="G59" s="60">
        <v>1084500</v>
      </c>
      <c r="H59" s="421" t="str">
        <f t="shared" si="0"/>
        <v>splnená podmienka vyrovnaného rozpočtu</v>
      </c>
      <c r="I59" s="60">
        <f t="shared" si="1"/>
        <v>36200</v>
      </c>
      <c r="J59" s="421" t="str">
        <f t="shared" si="4"/>
        <v>výdavky rastú</v>
      </c>
      <c r="K59" s="421" t="str">
        <f t="shared" si="2"/>
        <v>dlhová brzda sa neplní</v>
      </c>
      <c r="L59" s="421" t="str">
        <f t="shared" si="3"/>
        <v>dlhová brzda sa neplní + rozpočet v termíne</v>
      </c>
    </row>
    <row r="60" spans="1:12">
      <c r="A60" s="61">
        <v>580597</v>
      </c>
      <c r="B60" s="61" t="s">
        <v>940</v>
      </c>
      <c r="C60" s="61">
        <v>20251117</v>
      </c>
      <c r="D60" s="420" t="s">
        <v>890</v>
      </c>
      <c r="E60" s="60">
        <v>0</v>
      </c>
      <c r="F60" s="60">
        <v>144277</v>
      </c>
      <c r="G60" s="60">
        <v>151512</v>
      </c>
      <c r="H60" s="421" t="str">
        <f t="shared" si="0"/>
        <v>splnená podmienka vyrovnaného rozpočtu</v>
      </c>
      <c r="I60" s="60">
        <f t="shared" si="1"/>
        <v>7235</v>
      </c>
      <c r="J60" s="421" t="str">
        <f t="shared" si="4"/>
        <v>výdavky rastú</v>
      </c>
      <c r="K60" s="421" t="str">
        <f t="shared" si="2"/>
        <v>dlhová brzda sa neplní</v>
      </c>
      <c r="L60" s="421" t="str">
        <f t="shared" si="3"/>
        <v>dlhová brzda sa neplní + rozpočet v termíne</v>
      </c>
    </row>
    <row r="61" spans="1:12">
      <c r="A61" s="61">
        <v>580601</v>
      </c>
      <c r="B61" s="61" t="s">
        <v>546</v>
      </c>
      <c r="C61" s="61">
        <v>20251121</v>
      </c>
      <c r="D61" s="420" t="s">
        <v>890</v>
      </c>
      <c r="E61" s="60">
        <v>5500</v>
      </c>
      <c r="F61" s="60">
        <v>919282</v>
      </c>
      <c r="G61" s="60">
        <v>110923</v>
      </c>
      <c r="H61" s="421" t="str">
        <f t="shared" si="0"/>
        <v>splnená podmienka vyrovnaného rozpočtu</v>
      </c>
      <c r="I61" s="61">
        <f t="shared" si="1"/>
        <v>-808359</v>
      </c>
      <c r="J61" s="421" t="str">
        <f t="shared" si="4"/>
        <v>nerastúce výdavky</v>
      </c>
      <c r="K61" s="421" t="str">
        <f t="shared" si="2"/>
        <v>dlhová brzda sa plní</v>
      </c>
      <c r="L61" s="421" t="str">
        <f t="shared" si="3"/>
        <v>dlhová brzda sa plní + rozpočet v termíne</v>
      </c>
    </row>
    <row r="62" spans="1:12">
      <c r="A62" s="61">
        <v>580791</v>
      </c>
      <c r="B62" s="61" t="s">
        <v>941</v>
      </c>
      <c r="C62" s="61">
        <v>20251110</v>
      </c>
      <c r="D62" s="420" t="s">
        <v>890</v>
      </c>
      <c r="E62" s="60">
        <v>-580100</v>
      </c>
      <c r="F62" s="60">
        <v>1835954</v>
      </c>
      <c r="G62" s="60">
        <v>7154942</v>
      </c>
      <c r="H62" s="421" t="str">
        <f t="shared" si="0"/>
        <v>nesplnená podmienka vyrovnaného rozpočtu</v>
      </c>
      <c r="I62" s="60">
        <f t="shared" si="1"/>
        <v>5318988</v>
      </c>
      <c r="J62" s="421" t="str">
        <f t="shared" si="4"/>
        <v>výdavky rastú</v>
      </c>
      <c r="K62" s="421" t="str">
        <f t="shared" si="2"/>
        <v>dlhová brzda sa neplní</v>
      </c>
      <c r="L62" s="421" t="str">
        <f t="shared" si="3"/>
        <v>dlhová brzda sa neplní + rozpočet v termíne</v>
      </c>
    </row>
    <row r="63" spans="1:12">
      <c r="A63" s="61">
        <v>580813</v>
      </c>
      <c r="B63" s="61" t="s">
        <v>942</v>
      </c>
      <c r="C63" s="61">
        <v>20251107</v>
      </c>
      <c r="D63" s="420" t="s">
        <v>890</v>
      </c>
      <c r="E63" s="60">
        <v>-896888</v>
      </c>
      <c r="F63" s="60">
        <v>321237</v>
      </c>
      <c r="G63" s="60">
        <v>1261666</v>
      </c>
      <c r="H63" s="421" t="str">
        <f t="shared" si="0"/>
        <v>nesplnená podmienka vyrovnaného rozpočtu</v>
      </c>
      <c r="I63" s="60">
        <f t="shared" si="1"/>
        <v>940429</v>
      </c>
      <c r="J63" s="421" t="str">
        <f t="shared" si="4"/>
        <v>výdavky rastú</v>
      </c>
      <c r="K63" s="421" t="str">
        <f t="shared" si="2"/>
        <v>dlhová brzda sa neplní</v>
      </c>
      <c r="L63" s="421" t="str">
        <f t="shared" si="3"/>
        <v>dlhová brzda sa neplní + rozpočet v termíne</v>
      </c>
    </row>
    <row r="64" spans="1:12">
      <c r="A64" s="61">
        <v>580856</v>
      </c>
      <c r="B64" s="61" t="s">
        <v>943</v>
      </c>
      <c r="C64" s="61">
        <v>20251119</v>
      </c>
      <c r="D64" s="420" t="s">
        <v>890</v>
      </c>
      <c r="E64" s="60">
        <v>-24300</v>
      </c>
      <c r="F64" s="60">
        <v>230848</v>
      </c>
      <c r="G64" s="60">
        <v>440654</v>
      </c>
      <c r="H64" s="421" t="str">
        <f t="shared" si="0"/>
        <v>nesplnená podmienka vyrovnaného rozpočtu</v>
      </c>
      <c r="I64" s="60">
        <f t="shared" si="1"/>
        <v>209806</v>
      </c>
      <c r="J64" s="421" t="str">
        <f t="shared" si="4"/>
        <v>výdavky rastú</v>
      </c>
      <c r="K64" s="421" t="str">
        <f t="shared" si="2"/>
        <v>dlhová brzda sa neplní</v>
      </c>
      <c r="L64" s="421" t="str">
        <f t="shared" si="3"/>
        <v>dlhová brzda sa neplní + rozpočet v termíne</v>
      </c>
    </row>
    <row r="65" spans="1:12">
      <c r="A65" s="61">
        <v>580864</v>
      </c>
      <c r="B65" s="61" t="s">
        <v>944</v>
      </c>
      <c r="C65" s="61">
        <v>20251119</v>
      </c>
      <c r="D65" s="420" t="s">
        <v>890</v>
      </c>
      <c r="E65" s="60">
        <v>-44233</v>
      </c>
      <c r="F65" s="60">
        <v>70430</v>
      </c>
      <c r="G65" s="60">
        <v>128333</v>
      </c>
      <c r="H65" s="421" t="str">
        <f t="shared" si="0"/>
        <v>nesplnená podmienka vyrovnaného rozpočtu</v>
      </c>
      <c r="I65" s="60">
        <f t="shared" si="1"/>
        <v>57903</v>
      </c>
      <c r="J65" s="421" t="str">
        <f t="shared" si="4"/>
        <v>výdavky rastú</v>
      </c>
      <c r="K65" s="421" t="str">
        <f t="shared" si="2"/>
        <v>dlhová brzda sa neplní</v>
      </c>
      <c r="L65" s="421" t="str">
        <f t="shared" si="3"/>
        <v>dlhová brzda sa neplní + rozpočet v termíne</v>
      </c>
    </row>
    <row r="66" spans="1:12">
      <c r="A66" s="61">
        <v>580899</v>
      </c>
      <c r="B66" s="61" t="s">
        <v>945</v>
      </c>
      <c r="C66" s="61">
        <v>20250929</v>
      </c>
      <c r="D66" s="420" t="s">
        <v>890</v>
      </c>
      <c r="E66" s="60">
        <v>0</v>
      </c>
      <c r="F66" s="60">
        <v>3246040</v>
      </c>
      <c r="G66" s="60">
        <v>3271517</v>
      </c>
      <c r="H66" s="421" t="str">
        <f t="shared" si="0"/>
        <v>splnená podmienka vyrovnaného rozpočtu</v>
      </c>
      <c r="I66" s="60">
        <f t="shared" si="1"/>
        <v>25477</v>
      </c>
      <c r="J66" s="421" t="str">
        <f t="shared" si="4"/>
        <v>výdavky rastú</v>
      </c>
      <c r="K66" s="421" t="str">
        <f t="shared" si="2"/>
        <v>dlhová brzda sa neplní</v>
      </c>
      <c r="L66" s="421" t="str">
        <f t="shared" si="3"/>
        <v>dlhová brzda sa neplní + rozpočet v termíne</v>
      </c>
    </row>
    <row r="67" spans="1:12">
      <c r="A67" s="61">
        <v>580911</v>
      </c>
      <c r="B67" s="61" t="s">
        <v>946</v>
      </c>
      <c r="C67" s="61">
        <v>20251121</v>
      </c>
      <c r="D67" s="420" t="s">
        <v>890</v>
      </c>
      <c r="E67" s="60">
        <v>39000</v>
      </c>
      <c r="F67" s="60">
        <v>278820</v>
      </c>
      <c r="G67" s="60">
        <v>287550</v>
      </c>
      <c r="H67" s="421" t="str">
        <f t="shared" ref="H67:H130" si="5">IF(E67&gt;=0,"splnená podmienka vyrovnaného rozpočtu","nesplnená podmienka vyrovnaného rozpočtu")</f>
        <v>splnená podmienka vyrovnaného rozpočtu</v>
      </c>
      <c r="I67" s="60">
        <f t="shared" ref="I67:I130" si="6">G67-F67</f>
        <v>8730</v>
      </c>
      <c r="J67" s="421" t="str">
        <f t="shared" si="4"/>
        <v>výdavky rastú</v>
      </c>
      <c r="K67" s="421" t="str">
        <f t="shared" ref="K67:K130" si="7">IF((H67="splnená podmienka vyrovnaného rozpočtu")*(J67="nerastúce výdavky"),"dlhová brzda sa plní","dlhová brzda sa neplní")</f>
        <v>dlhová brzda sa neplní</v>
      </c>
      <c r="L67" s="421" t="str">
        <f t="shared" ref="L67:L130" si="8">K67&amp;" + "&amp;D67</f>
        <v>dlhová brzda sa neplní + rozpočet v termíne</v>
      </c>
    </row>
    <row r="68" spans="1:12">
      <c r="A68" s="61">
        <v>580937</v>
      </c>
      <c r="B68" s="61" t="s">
        <v>545</v>
      </c>
      <c r="C68" s="61">
        <v>20251022</v>
      </c>
      <c r="D68" s="420" t="s">
        <v>890</v>
      </c>
      <c r="E68" s="60">
        <v>6172.15</v>
      </c>
      <c r="F68" s="60">
        <v>79336.179999999993</v>
      </c>
      <c r="G68" s="60">
        <v>81875.820000000007</v>
      </c>
      <c r="H68" s="421" t="str">
        <f t="shared" si="5"/>
        <v>splnená podmienka vyrovnaného rozpočtu</v>
      </c>
      <c r="I68" s="60">
        <f t="shared" si="6"/>
        <v>2539.640000000014</v>
      </c>
      <c r="J68" s="421" t="str">
        <f t="shared" ref="J68:J131" si="9">IF(I68&lt;=0,"nerastúce výdavky","výdavky rastú")</f>
        <v>výdavky rastú</v>
      </c>
      <c r="K68" s="421" t="str">
        <f t="shared" si="7"/>
        <v>dlhová brzda sa neplní</v>
      </c>
      <c r="L68" s="421" t="str">
        <f t="shared" si="8"/>
        <v>dlhová brzda sa neplní + rozpočet v termíne</v>
      </c>
    </row>
    <row r="69" spans="1:12">
      <c r="A69" s="61">
        <v>580953</v>
      </c>
      <c r="B69" s="61" t="s">
        <v>947</v>
      </c>
      <c r="C69" s="61">
        <v>20251117</v>
      </c>
      <c r="D69" s="420" t="s">
        <v>890</v>
      </c>
      <c r="E69" s="60">
        <v>-171300</v>
      </c>
      <c r="F69" s="60">
        <v>578399</v>
      </c>
      <c r="G69" s="60">
        <v>765639</v>
      </c>
      <c r="H69" s="421" t="str">
        <f t="shared" si="5"/>
        <v>nesplnená podmienka vyrovnaného rozpočtu</v>
      </c>
      <c r="I69" s="60">
        <f t="shared" si="6"/>
        <v>187240</v>
      </c>
      <c r="J69" s="421" t="str">
        <f t="shared" si="9"/>
        <v>výdavky rastú</v>
      </c>
      <c r="K69" s="421" t="str">
        <f t="shared" si="7"/>
        <v>dlhová brzda sa neplní</v>
      </c>
      <c r="L69" s="421" t="str">
        <f t="shared" si="8"/>
        <v>dlhová brzda sa neplní + rozpočet v termíne</v>
      </c>
    </row>
    <row r="70" spans="1:12">
      <c r="A70" s="61">
        <v>581020</v>
      </c>
      <c r="B70" s="61" t="s">
        <v>948</v>
      </c>
      <c r="C70" s="61">
        <v>20251119</v>
      </c>
      <c r="D70" s="420" t="s">
        <v>890</v>
      </c>
      <c r="E70" s="60">
        <v>-1846900</v>
      </c>
      <c r="F70" s="60">
        <v>3174162</v>
      </c>
      <c r="G70" s="60">
        <v>4296872</v>
      </c>
      <c r="H70" s="421" t="str">
        <f t="shared" si="5"/>
        <v>nesplnená podmienka vyrovnaného rozpočtu</v>
      </c>
      <c r="I70" s="60">
        <f t="shared" si="6"/>
        <v>1122710</v>
      </c>
      <c r="J70" s="421" t="str">
        <f t="shared" si="9"/>
        <v>výdavky rastú</v>
      </c>
      <c r="K70" s="421" t="str">
        <f t="shared" si="7"/>
        <v>dlhová brzda sa neplní</v>
      </c>
      <c r="L70" s="421" t="str">
        <f t="shared" si="8"/>
        <v>dlhová brzda sa neplní + rozpočet v termíne</v>
      </c>
    </row>
    <row r="71" spans="1:12">
      <c r="A71" s="61">
        <v>581097</v>
      </c>
      <c r="B71" s="421" t="s">
        <v>547</v>
      </c>
      <c r="C71" s="61">
        <v>20251208</v>
      </c>
      <c r="D71" s="420" t="s">
        <v>911</v>
      </c>
      <c r="E71" s="60">
        <v>500</v>
      </c>
      <c r="F71" s="60">
        <v>90220</v>
      </c>
      <c r="G71" s="60">
        <v>93500</v>
      </c>
      <c r="H71" s="421" t="str">
        <f t="shared" si="5"/>
        <v>splnená podmienka vyrovnaného rozpočtu</v>
      </c>
      <c r="I71" s="60">
        <f t="shared" si="6"/>
        <v>3280</v>
      </c>
      <c r="J71" s="421" t="str">
        <f t="shared" si="9"/>
        <v>výdavky rastú</v>
      </c>
      <c r="K71" s="421" t="str">
        <f t="shared" si="7"/>
        <v>dlhová brzda sa neplní</v>
      </c>
      <c r="L71" s="421" t="str">
        <f t="shared" si="8"/>
        <v>dlhová brzda sa neplní + rozpočet po termíne</v>
      </c>
    </row>
    <row r="72" spans="1:12">
      <c r="A72" s="61">
        <v>581135</v>
      </c>
      <c r="B72" s="61" t="s">
        <v>949</v>
      </c>
      <c r="C72" s="61">
        <v>20251030</v>
      </c>
      <c r="D72" s="420" t="s">
        <v>890</v>
      </c>
      <c r="E72" s="60">
        <v>18120</v>
      </c>
      <c r="F72" s="60">
        <v>223360</v>
      </c>
      <c r="G72" s="60">
        <v>479200</v>
      </c>
      <c r="H72" s="421" t="str">
        <f t="shared" si="5"/>
        <v>splnená podmienka vyrovnaného rozpočtu</v>
      </c>
      <c r="I72" s="60">
        <f t="shared" si="6"/>
        <v>255840</v>
      </c>
      <c r="J72" s="421" t="str">
        <f t="shared" si="9"/>
        <v>výdavky rastú</v>
      </c>
      <c r="K72" s="421" t="str">
        <f t="shared" si="7"/>
        <v>dlhová brzda sa neplní</v>
      </c>
      <c r="L72" s="421" t="str">
        <f t="shared" si="8"/>
        <v>dlhová brzda sa neplní + rozpočet v termíne</v>
      </c>
    </row>
    <row r="73" spans="1:12">
      <c r="A73" s="61">
        <v>581160</v>
      </c>
      <c r="B73" s="61" t="s">
        <v>950</v>
      </c>
      <c r="C73" s="61">
        <v>20251119</v>
      </c>
      <c r="D73" s="420" t="s">
        <v>890</v>
      </c>
      <c r="E73" s="60">
        <v>-200400</v>
      </c>
      <c r="F73" s="60">
        <v>468160</v>
      </c>
      <c r="G73" s="60">
        <v>539930</v>
      </c>
      <c r="H73" s="421" t="str">
        <f t="shared" si="5"/>
        <v>nesplnená podmienka vyrovnaného rozpočtu</v>
      </c>
      <c r="I73" s="60">
        <f t="shared" si="6"/>
        <v>71770</v>
      </c>
      <c r="J73" s="421" t="str">
        <f t="shared" si="9"/>
        <v>výdavky rastú</v>
      </c>
      <c r="K73" s="421" t="str">
        <f t="shared" si="7"/>
        <v>dlhová brzda sa neplní</v>
      </c>
      <c r="L73" s="421" t="str">
        <f t="shared" si="8"/>
        <v>dlhová brzda sa neplní + rozpočet v termíne</v>
      </c>
    </row>
    <row r="74" spans="1:12">
      <c r="A74" s="61">
        <v>581241</v>
      </c>
      <c r="B74" s="61" t="s">
        <v>951</v>
      </c>
      <c r="C74" s="61">
        <v>20251118</v>
      </c>
      <c r="D74" s="420" t="s">
        <v>890</v>
      </c>
      <c r="E74" s="60">
        <v>5150</v>
      </c>
      <c r="F74" s="60">
        <v>784318</v>
      </c>
      <c r="G74" s="60">
        <v>3560177.1700000004</v>
      </c>
      <c r="H74" s="421" t="str">
        <f t="shared" si="5"/>
        <v>splnená podmienka vyrovnaného rozpočtu</v>
      </c>
      <c r="I74" s="60">
        <f t="shared" si="6"/>
        <v>2775859.1700000004</v>
      </c>
      <c r="J74" s="421" t="str">
        <f t="shared" si="9"/>
        <v>výdavky rastú</v>
      </c>
      <c r="K74" s="421" t="str">
        <f t="shared" si="7"/>
        <v>dlhová brzda sa neplní</v>
      </c>
      <c r="L74" s="421" t="str">
        <f t="shared" si="8"/>
        <v>dlhová brzda sa neplní + rozpočet v termíne</v>
      </c>
    </row>
    <row r="75" spans="1:12">
      <c r="A75" s="61">
        <v>581305</v>
      </c>
      <c r="B75" s="61" t="s">
        <v>548</v>
      </c>
      <c r="C75" s="61">
        <v>20251104</v>
      </c>
      <c r="D75" s="420" t="s">
        <v>890</v>
      </c>
      <c r="E75" s="60">
        <v>32387</v>
      </c>
      <c r="F75" s="60">
        <v>1326800</v>
      </c>
      <c r="G75" s="60">
        <v>1164446</v>
      </c>
      <c r="H75" s="421" t="str">
        <f t="shared" si="5"/>
        <v>splnená podmienka vyrovnaného rozpočtu</v>
      </c>
      <c r="I75" s="61">
        <f t="shared" si="6"/>
        <v>-162354</v>
      </c>
      <c r="J75" s="421" t="str">
        <f t="shared" si="9"/>
        <v>nerastúce výdavky</v>
      </c>
      <c r="K75" s="421" t="str">
        <f t="shared" si="7"/>
        <v>dlhová brzda sa plní</v>
      </c>
      <c r="L75" s="421" t="str">
        <f t="shared" si="8"/>
        <v>dlhová brzda sa plní + rozpočet v termíne</v>
      </c>
    </row>
    <row r="76" spans="1:12">
      <c r="A76" s="61">
        <v>581348</v>
      </c>
      <c r="B76" s="61" t="s">
        <v>952</v>
      </c>
      <c r="C76" s="61">
        <v>20251119</v>
      </c>
      <c r="D76" s="420" t="s">
        <v>890</v>
      </c>
      <c r="E76" s="60">
        <v>-2080</v>
      </c>
      <c r="F76" s="60">
        <v>87247</v>
      </c>
      <c r="G76" s="60">
        <v>92943</v>
      </c>
      <c r="H76" s="421" t="str">
        <f t="shared" si="5"/>
        <v>nesplnená podmienka vyrovnaného rozpočtu</v>
      </c>
      <c r="I76" s="60">
        <f t="shared" si="6"/>
        <v>5696</v>
      </c>
      <c r="J76" s="421" t="str">
        <f t="shared" si="9"/>
        <v>výdavky rastú</v>
      </c>
      <c r="K76" s="421" t="str">
        <f t="shared" si="7"/>
        <v>dlhová brzda sa neplní</v>
      </c>
      <c r="L76" s="421" t="str">
        <f t="shared" si="8"/>
        <v>dlhová brzda sa neplní + rozpočet v termíne</v>
      </c>
    </row>
    <row r="77" spans="1:12">
      <c r="A77" s="61">
        <v>559971</v>
      </c>
      <c r="B77" s="61" t="s">
        <v>953</v>
      </c>
      <c r="C77" s="61">
        <v>20251120</v>
      </c>
      <c r="D77" s="420" t="s">
        <v>890</v>
      </c>
      <c r="E77" s="60">
        <v>-67771.44</v>
      </c>
      <c r="F77" s="60">
        <v>679881.81</v>
      </c>
      <c r="G77" s="60">
        <v>707291.5</v>
      </c>
      <c r="H77" s="421" t="str">
        <f t="shared" si="5"/>
        <v>nesplnená podmienka vyrovnaného rozpočtu</v>
      </c>
      <c r="I77" s="60">
        <f t="shared" si="6"/>
        <v>27409.689999999944</v>
      </c>
      <c r="J77" s="421" t="str">
        <f t="shared" si="9"/>
        <v>výdavky rastú</v>
      </c>
      <c r="K77" s="421" t="str">
        <f t="shared" si="7"/>
        <v>dlhová brzda sa neplní</v>
      </c>
      <c r="L77" s="421" t="str">
        <f t="shared" si="8"/>
        <v>dlhová brzda sa neplní + rozpočet v termíne</v>
      </c>
    </row>
    <row r="78" spans="1:12">
      <c r="A78" s="61">
        <v>559989</v>
      </c>
      <c r="B78" s="61" t="s">
        <v>954</v>
      </c>
      <c r="C78" s="61">
        <v>20251116</v>
      </c>
      <c r="D78" s="420" t="s">
        <v>890</v>
      </c>
      <c r="E78" s="60">
        <v>0</v>
      </c>
      <c r="F78" s="60">
        <v>83463</v>
      </c>
      <c r="G78" s="60">
        <v>84411</v>
      </c>
      <c r="H78" s="421" t="str">
        <f t="shared" si="5"/>
        <v>splnená podmienka vyrovnaného rozpočtu</v>
      </c>
      <c r="I78" s="60">
        <f t="shared" si="6"/>
        <v>948</v>
      </c>
      <c r="J78" s="421" t="str">
        <f t="shared" si="9"/>
        <v>výdavky rastú</v>
      </c>
      <c r="K78" s="421" t="str">
        <f t="shared" si="7"/>
        <v>dlhová brzda sa neplní</v>
      </c>
      <c r="L78" s="421" t="str">
        <f t="shared" si="8"/>
        <v>dlhová brzda sa neplní + rozpočet v termíne</v>
      </c>
    </row>
    <row r="79" spans="1:12">
      <c r="A79" s="61">
        <v>560022</v>
      </c>
      <c r="B79" s="61" t="s">
        <v>955</v>
      </c>
      <c r="C79" s="61">
        <v>20251120</v>
      </c>
      <c r="D79" s="420" t="s">
        <v>890</v>
      </c>
      <c r="E79" s="60">
        <v>-144754.69</v>
      </c>
      <c r="F79" s="60">
        <v>1997800.5499999998</v>
      </c>
      <c r="G79" s="60">
        <v>1762650.1</v>
      </c>
      <c r="H79" s="421" t="str">
        <f t="shared" si="5"/>
        <v>nesplnená podmienka vyrovnaného rozpočtu</v>
      </c>
      <c r="I79" s="60">
        <f t="shared" si="6"/>
        <v>-235150.44999999972</v>
      </c>
      <c r="J79" s="421" t="str">
        <f t="shared" si="9"/>
        <v>nerastúce výdavky</v>
      </c>
      <c r="K79" s="421" t="str">
        <f t="shared" si="7"/>
        <v>dlhová brzda sa neplní</v>
      </c>
      <c r="L79" s="421" t="str">
        <f t="shared" si="8"/>
        <v>dlhová brzda sa neplní + rozpočet v termíne</v>
      </c>
    </row>
    <row r="80" spans="1:12">
      <c r="A80" s="61">
        <v>560031</v>
      </c>
      <c r="B80" s="61" t="s">
        <v>956</v>
      </c>
      <c r="C80" s="61">
        <v>20251119</v>
      </c>
      <c r="D80" s="420" t="s">
        <v>890</v>
      </c>
      <c r="E80" s="60">
        <v>-31230</v>
      </c>
      <c r="F80" s="60">
        <v>302076</v>
      </c>
      <c r="G80" s="60">
        <v>381694</v>
      </c>
      <c r="H80" s="421" t="str">
        <f t="shared" si="5"/>
        <v>nesplnená podmienka vyrovnaného rozpočtu</v>
      </c>
      <c r="I80" s="60">
        <f t="shared" si="6"/>
        <v>79618</v>
      </c>
      <c r="J80" s="421" t="str">
        <f t="shared" si="9"/>
        <v>výdavky rastú</v>
      </c>
      <c r="K80" s="421" t="str">
        <f t="shared" si="7"/>
        <v>dlhová brzda sa neplní</v>
      </c>
      <c r="L80" s="421" t="str">
        <f t="shared" si="8"/>
        <v>dlhová brzda sa neplní + rozpočet v termíne</v>
      </c>
    </row>
    <row r="81" spans="1:12">
      <c r="A81" s="61">
        <v>560049</v>
      </c>
      <c r="B81" s="61" t="s">
        <v>549</v>
      </c>
      <c r="C81" s="61">
        <v>20251120</v>
      </c>
      <c r="D81" s="420" t="s">
        <v>890</v>
      </c>
      <c r="E81" s="60">
        <v>12306</v>
      </c>
      <c r="F81" s="60">
        <v>1731801</v>
      </c>
      <c r="G81" s="60">
        <v>523638</v>
      </c>
      <c r="H81" s="421" t="str">
        <f t="shared" si="5"/>
        <v>splnená podmienka vyrovnaného rozpočtu</v>
      </c>
      <c r="I81" s="61">
        <f t="shared" si="6"/>
        <v>-1208163</v>
      </c>
      <c r="J81" s="421" t="str">
        <f t="shared" si="9"/>
        <v>nerastúce výdavky</v>
      </c>
      <c r="K81" s="421" t="str">
        <f t="shared" si="7"/>
        <v>dlhová brzda sa plní</v>
      </c>
      <c r="L81" s="421" t="str">
        <f t="shared" si="8"/>
        <v>dlhová brzda sa plní + rozpočet v termíne</v>
      </c>
    </row>
    <row r="82" spans="1:12">
      <c r="A82" s="61">
        <v>560065</v>
      </c>
      <c r="B82" s="61" t="s">
        <v>550</v>
      </c>
      <c r="C82" s="61">
        <v>20251021</v>
      </c>
      <c r="D82" s="420" t="s">
        <v>890</v>
      </c>
      <c r="E82" s="60">
        <v>0</v>
      </c>
      <c r="F82" s="60">
        <v>565644.78</v>
      </c>
      <c r="G82" s="60">
        <v>430988</v>
      </c>
      <c r="H82" s="421" t="str">
        <f t="shared" si="5"/>
        <v>splnená podmienka vyrovnaného rozpočtu</v>
      </c>
      <c r="I82" s="61">
        <f t="shared" si="6"/>
        <v>-134656.78000000003</v>
      </c>
      <c r="J82" s="421" t="str">
        <f t="shared" si="9"/>
        <v>nerastúce výdavky</v>
      </c>
      <c r="K82" s="421" t="str">
        <f t="shared" si="7"/>
        <v>dlhová brzda sa plní</v>
      </c>
      <c r="L82" s="421" t="str">
        <f t="shared" si="8"/>
        <v>dlhová brzda sa plní + rozpočet v termíne</v>
      </c>
    </row>
    <row r="83" spans="1:12">
      <c r="A83" s="61">
        <v>560073</v>
      </c>
      <c r="B83" s="61" t="s">
        <v>957</v>
      </c>
      <c r="C83" s="61">
        <v>20251121</v>
      </c>
      <c r="D83" s="420" t="s">
        <v>890</v>
      </c>
      <c r="E83" s="60">
        <v>2000</v>
      </c>
      <c r="F83" s="60">
        <v>112074</v>
      </c>
      <c r="G83" s="60">
        <v>113241</v>
      </c>
      <c r="H83" s="421" t="str">
        <f t="shared" si="5"/>
        <v>splnená podmienka vyrovnaného rozpočtu</v>
      </c>
      <c r="I83" s="60">
        <f t="shared" si="6"/>
        <v>1167</v>
      </c>
      <c r="J83" s="421" t="str">
        <f t="shared" si="9"/>
        <v>výdavky rastú</v>
      </c>
      <c r="K83" s="421" t="str">
        <f t="shared" si="7"/>
        <v>dlhová brzda sa neplní</v>
      </c>
      <c r="L83" s="421" t="str">
        <f t="shared" si="8"/>
        <v>dlhová brzda sa neplní + rozpočet v termíne</v>
      </c>
    </row>
    <row r="84" spans="1:12">
      <c r="A84" s="61">
        <v>560103</v>
      </c>
      <c r="B84" s="61" t="s">
        <v>958</v>
      </c>
      <c r="C84" s="61">
        <v>20251111</v>
      </c>
      <c r="D84" s="420" t="s">
        <v>890</v>
      </c>
      <c r="E84" s="60">
        <v>-586032</v>
      </c>
      <c r="F84" s="60">
        <v>10252172</v>
      </c>
      <c r="G84" s="60">
        <v>11143492</v>
      </c>
      <c r="H84" s="421" t="str">
        <f t="shared" si="5"/>
        <v>nesplnená podmienka vyrovnaného rozpočtu</v>
      </c>
      <c r="I84" s="60">
        <f t="shared" si="6"/>
        <v>891320</v>
      </c>
      <c r="J84" s="421" t="str">
        <f t="shared" si="9"/>
        <v>výdavky rastú</v>
      </c>
      <c r="K84" s="421" t="str">
        <f t="shared" si="7"/>
        <v>dlhová brzda sa neplní</v>
      </c>
      <c r="L84" s="421" t="str">
        <f t="shared" si="8"/>
        <v>dlhová brzda sa neplní + rozpočet v termíne</v>
      </c>
    </row>
    <row r="85" spans="1:12">
      <c r="A85" s="61">
        <v>560154</v>
      </c>
      <c r="B85" s="61" t="s">
        <v>959</v>
      </c>
      <c r="C85" s="61">
        <v>20251119</v>
      </c>
      <c r="D85" s="420" t="s">
        <v>890</v>
      </c>
      <c r="E85" s="60">
        <v>-1030500</v>
      </c>
      <c r="F85" s="60">
        <v>9484832</v>
      </c>
      <c r="G85" s="60">
        <v>11508757</v>
      </c>
      <c r="H85" s="421" t="str">
        <f t="shared" si="5"/>
        <v>nesplnená podmienka vyrovnaného rozpočtu</v>
      </c>
      <c r="I85" s="60">
        <f t="shared" si="6"/>
        <v>2023925</v>
      </c>
      <c r="J85" s="421" t="str">
        <f t="shared" si="9"/>
        <v>výdavky rastú</v>
      </c>
      <c r="K85" s="421" t="str">
        <f t="shared" si="7"/>
        <v>dlhová brzda sa neplní</v>
      </c>
      <c r="L85" s="421" t="str">
        <f t="shared" si="8"/>
        <v>dlhová brzda sa neplní + rozpočet v termíne</v>
      </c>
    </row>
    <row r="86" spans="1:12">
      <c r="A86" s="61">
        <v>580236</v>
      </c>
      <c r="B86" s="61" t="s">
        <v>960</v>
      </c>
      <c r="C86" s="61">
        <v>20251119</v>
      </c>
      <c r="D86" s="420" t="s">
        <v>890</v>
      </c>
      <c r="E86" s="60">
        <v>-147267</v>
      </c>
      <c r="F86" s="60">
        <v>463180</v>
      </c>
      <c r="G86" s="60">
        <v>525266</v>
      </c>
      <c r="H86" s="421" t="str">
        <f t="shared" si="5"/>
        <v>nesplnená podmienka vyrovnaného rozpočtu</v>
      </c>
      <c r="I86" s="60">
        <f t="shared" si="6"/>
        <v>62086</v>
      </c>
      <c r="J86" s="421" t="str">
        <f t="shared" si="9"/>
        <v>výdavky rastú</v>
      </c>
      <c r="K86" s="421" t="str">
        <f t="shared" si="7"/>
        <v>dlhová brzda sa neplní</v>
      </c>
      <c r="L86" s="421" t="str">
        <f t="shared" si="8"/>
        <v>dlhová brzda sa neplní + rozpočet v termíne</v>
      </c>
    </row>
    <row r="87" spans="1:12">
      <c r="A87" s="61">
        <v>580244</v>
      </c>
      <c r="B87" s="61" t="s">
        <v>961</v>
      </c>
      <c r="C87" s="61">
        <v>20251022</v>
      </c>
      <c r="D87" s="420" t="s">
        <v>890</v>
      </c>
      <c r="E87" s="60">
        <v>-80000</v>
      </c>
      <c r="F87" s="60">
        <v>672288</v>
      </c>
      <c r="G87" s="60">
        <v>819773</v>
      </c>
      <c r="H87" s="421" t="str">
        <f t="shared" si="5"/>
        <v>nesplnená podmienka vyrovnaného rozpočtu</v>
      </c>
      <c r="I87" s="60">
        <f t="shared" si="6"/>
        <v>147485</v>
      </c>
      <c r="J87" s="421" t="str">
        <f t="shared" si="9"/>
        <v>výdavky rastú</v>
      </c>
      <c r="K87" s="421" t="str">
        <f t="shared" si="7"/>
        <v>dlhová brzda sa neplní</v>
      </c>
      <c r="L87" s="421" t="str">
        <f t="shared" si="8"/>
        <v>dlhová brzda sa neplní + rozpočet v termíne</v>
      </c>
    </row>
    <row r="88" spans="1:12">
      <c r="A88" s="61">
        <v>580252</v>
      </c>
      <c r="B88" s="61" t="s">
        <v>551</v>
      </c>
      <c r="C88" s="61">
        <v>20251119</v>
      </c>
      <c r="D88" s="420" t="s">
        <v>890</v>
      </c>
      <c r="E88" s="60">
        <v>529.30999999999995</v>
      </c>
      <c r="F88" s="60">
        <v>231421</v>
      </c>
      <c r="G88" s="60">
        <v>230660</v>
      </c>
      <c r="H88" s="421" t="str">
        <f t="shared" si="5"/>
        <v>splnená podmienka vyrovnaného rozpočtu</v>
      </c>
      <c r="I88" s="61">
        <f t="shared" si="6"/>
        <v>-761</v>
      </c>
      <c r="J88" s="421" t="str">
        <f t="shared" si="9"/>
        <v>nerastúce výdavky</v>
      </c>
      <c r="K88" s="421" t="str">
        <f t="shared" si="7"/>
        <v>dlhová brzda sa plní</v>
      </c>
      <c r="L88" s="421" t="str">
        <f t="shared" si="8"/>
        <v>dlhová brzda sa plní + rozpočet v termíne</v>
      </c>
    </row>
    <row r="89" spans="1:12">
      <c r="A89" s="61">
        <v>580287</v>
      </c>
      <c r="B89" s="61" t="s">
        <v>962</v>
      </c>
      <c r="C89" s="61">
        <v>20251103</v>
      </c>
      <c r="D89" s="420" t="s">
        <v>890</v>
      </c>
      <c r="E89" s="60">
        <v>-141650</v>
      </c>
      <c r="F89" s="60">
        <v>701078</v>
      </c>
      <c r="G89" s="60">
        <v>914341</v>
      </c>
      <c r="H89" s="421" t="str">
        <f t="shared" si="5"/>
        <v>nesplnená podmienka vyrovnaného rozpočtu</v>
      </c>
      <c r="I89" s="60">
        <f t="shared" si="6"/>
        <v>213263</v>
      </c>
      <c r="J89" s="421" t="str">
        <f t="shared" si="9"/>
        <v>výdavky rastú</v>
      </c>
      <c r="K89" s="421" t="str">
        <f t="shared" si="7"/>
        <v>dlhová brzda sa neplní</v>
      </c>
      <c r="L89" s="421" t="str">
        <f t="shared" si="8"/>
        <v>dlhová brzda sa neplní + rozpočet v termíne</v>
      </c>
    </row>
    <row r="90" spans="1:12">
      <c r="A90" s="61">
        <v>580309</v>
      </c>
      <c r="B90" s="61" t="s">
        <v>963</v>
      </c>
      <c r="C90" s="61">
        <v>20251105</v>
      </c>
      <c r="D90" s="420" t="s">
        <v>890</v>
      </c>
      <c r="E90" s="60">
        <v>0</v>
      </c>
      <c r="F90" s="60">
        <v>97105</v>
      </c>
      <c r="G90" s="60">
        <v>121795</v>
      </c>
      <c r="H90" s="421" t="str">
        <f t="shared" si="5"/>
        <v>splnená podmienka vyrovnaného rozpočtu</v>
      </c>
      <c r="I90" s="60">
        <f t="shared" si="6"/>
        <v>24690</v>
      </c>
      <c r="J90" s="421" t="str">
        <f t="shared" si="9"/>
        <v>výdavky rastú</v>
      </c>
      <c r="K90" s="421" t="str">
        <f t="shared" si="7"/>
        <v>dlhová brzda sa neplní</v>
      </c>
      <c r="L90" s="421" t="str">
        <f t="shared" si="8"/>
        <v>dlhová brzda sa neplní + rozpočet v termíne</v>
      </c>
    </row>
    <row r="91" spans="1:12">
      <c r="A91" s="61">
        <v>580317</v>
      </c>
      <c r="B91" s="421" t="s">
        <v>552</v>
      </c>
      <c r="C91" s="61">
        <v>20251111</v>
      </c>
      <c r="D91" s="420" t="s">
        <v>890</v>
      </c>
      <c r="E91" s="60">
        <v>23817</v>
      </c>
      <c r="F91" s="60">
        <v>1170466</v>
      </c>
      <c r="G91" s="60">
        <v>1537241</v>
      </c>
      <c r="H91" s="421" t="str">
        <f t="shared" si="5"/>
        <v>splnená podmienka vyrovnaného rozpočtu</v>
      </c>
      <c r="I91" s="60">
        <f t="shared" si="6"/>
        <v>366775</v>
      </c>
      <c r="J91" s="421" t="str">
        <f t="shared" si="9"/>
        <v>výdavky rastú</v>
      </c>
      <c r="K91" s="421" t="str">
        <f t="shared" si="7"/>
        <v>dlhová brzda sa neplní</v>
      </c>
      <c r="L91" s="421" t="str">
        <f t="shared" si="8"/>
        <v>dlhová brzda sa neplní + rozpočet v termíne</v>
      </c>
    </row>
    <row r="92" spans="1:12">
      <c r="A92" s="61">
        <v>580368</v>
      </c>
      <c r="B92" s="61" t="s">
        <v>964</v>
      </c>
      <c r="C92" s="61">
        <v>20251111</v>
      </c>
      <c r="D92" s="420" t="s">
        <v>890</v>
      </c>
      <c r="E92" s="60">
        <v>-25000</v>
      </c>
      <c r="F92" s="60">
        <v>134681</v>
      </c>
      <c r="G92" s="60">
        <v>143984</v>
      </c>
      <c r="H92" s="421" t="str">
        <f t="shared" si="5"/>
        <v>nesplnená podmienka vyrovnaného rozpočtu</v>
      </c>
      <c r="I92" s="60">
        <f t="shared" si="6"/>
        <v>9303</v>
      </c>
      <c r="J92" s="421" t="str">
        <f t="shared" si="9"/>
        <v>výdavky rastú</v>
      </c>
      <c r="K92" s="421" t="str">
        <f t="shared" si="7"/>
        <v>dlhová brzda sa neplní</v>
      </c>
      <c r="L92" s="421" t="str">
        <f t="shared" si="8"/>
        <v>dlhová brzda sa neplní + rozpočet v termíne</v>
      </c>
    </row>
    <row r="93" spans="1:12">
      <c r="A93" s="61">
        <v>580384</v>
      </c>
      <c r="B93" s="61" t="s">
        <v>965</v>
      </c>
      <c r="C93" s="61">
        <v>20251119</v>
      </c>
      <c r="D93" s="420" t="s">
        <v>890</v>
      </c>
      <c r="E93" s="60">
        <v>3089</v>
      </c>
      <c r="F93" s="60">
        <v>234436</v>
      </c>
      <c r="G93" s="60">
        <v>259789</v>
      </c>
      <c r="H93" s="421" t="str">
        <f t="shared" si="5"/>
        <v>splnená podmienka vyrovnaného rozpočtu</v>
      </c>
      <c r="I93" s="60">
        <f t="shared" si="6"/>
        <v>25353</v>
      </c>
      <c r="J93" s="421" t="str">
        <f t="shared" si="9"/>
        <v>výdavky rastú</v>
      </c>
      <c r="K93" s="421" t="str">
        <f t="shared" si="7"/>
        <v>dlhová brzda sa neplní</v>
      </c>
      <c r="L93" s="421" t="str">
        <f t="shared" si="8"/>
        <v>dlhová brzda sa neplní + rozpočet v termíne</v>
      </c>
    </row>
    <row r="94" spans="1:12">
      <c r="A94" s="61">
        <v>580449</v>
      </c>
      <c r="B94" s="61" t="s">
        <v>966</v>
      </c>
      <c r="C94" s="61">
        <v>20251119</v>
      </c>
      <c r="D94" s="420" t="s">
        <v>890</v>
      </c>
      <c r="E94" s="60">
        <v>-84500</v>
      </c>
      <c r="F94" s="60">
        <v>506650</v>
      </c>
      <c r="G94" s="60">
        <v>1055850</v>
      </c>
      <c r="H94" s="421" t="str">
        <f t="shared" si="5"/>
        <v>nesplnená podmienka vyrovnaného rozpočtu</v>
      </c>
      <c r="I94" s="60">
        <f t="shared" si="6"/>
        <v>549200</v>
      </c>
      <c r="J94" s="421" t="str">
        <f t="shared" si="9"/>
        <v>výdavky rastú</v>
      </c>
      <c r="K94" s="421" t="str">
        <f t="shared" si="7"/>
        <v>dlhová brzda sa neplní</v>
      </c>
      <c r="L94" s="421" t="str">
        <f t="shared" si="8"/>
        <v>dlhová brzda sa neplní + rozpočet v termíne</v>
      </c>
    </row>
    <row r="95" spans="1:12">
      <c r="A95" s="61">
        <v>580457</v>
      </c>
      <c r="B95" s="61" t="s">
        <v>967</v>
      </c>
      <c r="C95" s="61">
        <v>20251112</v>
      </c>
      <c r="D95" s="420" t="s">
        <v>890</v>
      </c>
      <c r="E95" s="60">
        <v>-638600</v>
      </c>
      <c r="F95" s="60">
        <v>1328859</v>
      </c>
      <c r="G95" s="60">
        <v>3184084</v>
      </c>
      <c r="H95" s="421" t="str">
        <f t="shared" si="5"/>
        <v>nesplnená podmienka vyrovnaného rozpočtu</v>
      </c>
      <c r="I95" s="60">
        <f t="shared" si="6"/>
        <v>1855225</v>
      </c>
      <c r="J95" s="421" t="str">
        <f t="shared" si="9"/>
        <v>výdavky rastú</v>
      </c>
      <c r="K95" s="421" t="str">
        <f t="shared" si="7"/>
        <v>dlhová brzda sa neplní</v>
      </c>
      <c r="L95" s="421" t="str">
        <f t="shared" si="8"/>
        <v>dlhová brzda sa neplní + rozpočet v termíne</v>
      </c>
    </row>
    <row r="96" spans="1:12">
      <c r="A96" s="61">
        <v>580473</v>
      </c>
      <c r="B96" s="61" t="s">
        <v>968</v>
      </c>
      <c r="C96" s="61">
        <v>20251119</v>
      </c>
      <c r="D96" s="420" t="s">
        <v>890</v>
      </c>
      <c r="E96" s="60">
        <v>-724490.39</v>
      </c>
      <c r="F96" s="60">
        <v>2409042.0499999998</v>
      </c>
      <c r="G96" s="60">
        <v>4772355.01</v>
      </c>
      <c r="H96" s="421" t="str">
        <f t="shared" si="5"/>
        <v>nesplnená podmienka vyrovnaného rozpočtu</v>
      </c>
      <c r="I96" s="60">
        <f t="shared" si="6"/>
        <v>2363312.96</v>
      </c>
      <c r="J96" s="421" t="str">
        <f t="shared" si="9"/>
        <v>výdavky rastú</v>
      </c>
      <c r="K96" s="421" t="str">
        <f t="shared" si="7"/>
        <v>dlhová brzda sa neplní</v>
      </c>
      <c r="L96" s="421" t="str">
        <f t="shared" si="8"/>
        <v>dlhová brzda sa neplní + rozpočet v termíne</v>
      </c>
    </row>
    <row r="97" spans="1:12">
      <c r="A97" s="61">
        <v>558273</v>
      </c>
      <c r="B97" s="61" t="s">
        <v>969</v>
      </c>
      <c r="C97" s="61">
        <v>20251118</v>
      </c>
      <c r="D97" s="420" t="s">
        <v>890</v>
      </c>
      <c r="E97" s="60">
        <v>2600</v>
      </c>
      <c r="F97" s="60">
        <v>254652</v>
      </c>
      <c r="G97" s="60">
        <v>312991</v>
      </c>
      <c r="H97" s="421" t="str">
        <f t="shared" si="5"/>
        <v>splnená podmienka vyrovnaného rozpočtu</v>
      </c>
      <c r="I97" s="60">
        <f t="shared" si="6"/>
        <v>58339</v>
      </c>
      <c r="J97" s="421" t="str">
        <f t="shared" si="9"/>
        <v>výdavky rastú</v>
      </c>
      <c r="K97" s="421" t="str">
        <f t="shared" si="7"/>
        <v>dlhová brzda sa neplní</v>
      </c>
      <c r="L97" s="421" t="str">
        <f t="shared" si="8"/>
        <v>dlhová brzda sa neplní + rozpočet v termíne</v>
      </c>
    </row>
    <row r="98" spans="1:12">
      <c r="A98" s="61">
        <v>558281</v>
      </c>
      <c r="B98" s="61" t="s">
        <v>970</v>
      </c>
      <c r="C98" s="61">
        <v>20251119</v>
      </c>
      <c r="D98" s="420" t="s">
        <v>890</v>
      </c>
      <c r="E98" s="60">
        <v>-58250</v>
      </c>
      <c r="F98" s="60">
        <v>919538</v>
      </c>
      <c r="G98" s="60">
        <v>975120</v>
      </c>
      <c r="H98" s="421" t="str">
        <f t="shared" si="5"/>
        <v>nesplnená podmienka vyrovnaného rozpočtu</v>
      </c>
      <c r="I98" s="60">
        <f t="shared" si="6"/>
        <v>55582</v>
      </c>
      <c r="J98" s="421" t="str">
        <f t="shared" si="9"/>
        <v>výdavky rastú</v>
      </c>
      <c r="K98" s="421" t="str">
        <f t="shared" si="7"/>
        <v>dlhová brzda sa neplní</v>
      </c>
      <c r="L98" s="421" t="str">
        <f t="shared" si="8"/>
        <v>dlhová brzda sa neplní + rozpočet v termíne</v>
      </c>
    </row>
    <row r="99" spans="1:12">
      <c r="A99" s="61">
        <v>558320</v>
      </c>
      <c r="B99" s="61" t="s">
        <v>971</v>
      </c>
      <c r="C99" s="61">
        <v>20251111</v>
      </c>
      <c r="D99" s="420" t="s">
        <v>890</v>
      </c>
      <c r="E99" s="60">
        <v>67568.5</v>
      </c>
      <c r="F99" s="60">
        <v>2387486</v>
      </c>
      <c r="G99" s="60">
        <v>2851048.5</v>
      </c>
      <c r="H99" s="421" t="str">
        <f t="shared" si="5"/>
        <v>splnená podmienka vyrovnaného rozpočtu</v>
      </c>
      <c r="I99" s="60">
        <f t="shared" si="6"/>
        <v>463562.5</v>
      </c>
      <c r="J99" s="421" t="str">
        <f t="shared" si="9"/>
        <v>výdavky rastú</v>
      </c>
      <c r="K99" s="421" t="str">
        <f t="shared" si="7"/>
        <v>dlhová brzda sa neplní</v>
      </c>
      <c r="L99" s="421" t="str">
        <f t="shared" si="8"/>
        <v>dlhová brzda sa neplní + rozpočet v termíne</v>
      </c>
    </row>
    <row r="100" spans="1:12">
      <c r="A100" s="61">
        <v>558338</v>
      </c>
      <c r="B100" s="61" t="s">
        <v>972</v>
      </c>
      <c r="C100" s="61">
        <v>20251028</v>
      </c>
      <c r="D100" s="420" t="s">
        <v>890</v>
      </c>
      <c r="E100" s="60">
        <v>-24999.17</v>
      </c>
      <c r="F100" s="60">
        <v>376229</v>
      </c>
      <c r="G100" s="60">
        <v>335067.84000000003</v>
      </c>
      <c r="H100" s="421" t="str">
        <f t="shared" si="5"/>
        <v>nesplnená podmienka vyrovnaného rozpočtu</v>
      </c>
      <c r="I100" s="60">
        <f t="shared" si="6"/>
        <v>-41161.159999999974</v>
      </c>
      <c r="J100" s="421" t="str">
        <f t="shared" si="9"/>
        <v>nerastúce výdavky</v>
      </c>
      <c r="K100" s="421" t="str">
        <f t="shared" si="7"/>
        <v>dlhová brzda sa neplní</v>
      </c>
      <c r="L100" s="421" t="str">
        <f t="shared" si="8"/>
        <v>dlhová brzda sa neplní + rozpočet v termíne</v>
      </c>
    </row>
    <row r="101" spans="1:12">
      <c r="A101" s="61">
        <v>558354</v>
      </c>
      <c r="B101" s="61" t="s">
        <v>553</v>
      </c>
      <c r="C101" s="61">
        <v>20251112</v>
      </c>
      <c r="D101" s="420" t="s">
        <v>890</v>
      </c>
      <c r="E101" s="60">
        <v>19000</v>
      </c>
      <c r="F101" s="60">
        <v>1607031</v>
      </c>
      <c r="G101" s="60">
        <v>225319</v>
      </c>
      <c r="H101" s="421" t="str">
        <f t="shared" si="5"/>
        <v>splnená podmienka vyrovnaného rozpočtu</v>
      </c>
      <c r="I101" s="61">
        <f t="shared" si="6"/>
        <v>-1381712</v>
      </c>
      <c r="J101" s="421" t="str">
        <f t="shared" si="9"/>
        <v>nerastúce výdavky</v>
      </c>
      <c r="K101" s="421" t="str">
        <f t="shared" si="7"/>
        <v>dlhová brzda sa plní</v>
      </c>
      <c r="L101" s="421" t="str">
        <f t="shared" si="8"/>
        <v>dlhová brzda sa plní + rozpočet v termíne</v>
      </c>
    </row>
    <row r="102" spans="1:12">
      <c r="A102" s="61">
        <v>558397</v>
      </c>
      <c r="B102" s="61" t="s">
        <v>973</v>
      </c>
      <c r="C102" s="61">
        <v>20251118</v>
      </c>
      <c r="D102" s="420" t="s">
        <v>890</v>
      </c>
      <c r="E102" s="60">
        <v>0</v>
      </c>
      <c r="F102" s="60">
        <v>249430</v>
      </c>
      <c r="G102" s="60">
        <v>303000</v>
      </c>
      <c r="H102" s="421" t="str">
        <f t="shared" si="5"/>
        <v>splnená podmienka vyrovnaného rozpočtu</v>
      </c>
      <c r="I102" s="60">
        <f t="shared" si="6"/>
        <v>53570</v>
      </c>
      <c r="J102" s="421" t="str">
        <f t="shared" si="9"/>
        <v>výdavky rastú</v>
      </c>
      <c r="K102" s="421" t="str">
        <f t="shared" si="7"/>
        <v>dlhová brzda sa neplní</v>
      </c>
      <c r="L102" s="421" t="str">
        <f t="shared" si="8"/>
        <v>dlhová brzda sa neplní + rozpočet v termíne</v>
      </c>
    </row>
    <row r="103" spans="1:12">
      <c r="A103" s="61">
        <v>559547</v>
      </c>
      <c r="B103" s="61" t="s">
        <v>554</v>
      </c>
      <c r="C103" s="61">
        <v>20251103</v>
      </c>
      <c r="D103" s="420" t="s">
        <v>890</v>
      </c>
      <c r="E103" s="60">
        <v>40000</v>
      </c>
      <c r="F103" s="60">
        <v>3154365</v>
      </c>
      <c r="G103" s="60">
        <v>450176</v>
      </c>
      <c r="H103" s="421" t="str">
        <f t="shared" si="5"/>
        <v>splnená podmienka vyrovnaného rozpočtu</v>
      </c>
      <c r="I103" s="61">
        <f t="shared" si="6"/>
        <v>-2704189</v>
      </c>
      <c r="J103" s="421" t="str">
        <f t="shared" si="9"/>
        <v>nerastúce výdavky</v>
      </c>
      <c r="K103" s="421" t="str">
        <f t="shared" si="7"/>
        <v>dlhová brzda sa plní</v>
      </c>
      <c r="L103" s="421" t="str">
        <f t="shared" si="8"/>
        <v>dlhová brzda sa plní + rozpočet v termíne</v>
      </c>
    </row>
    <row r="104" spans="1:12">
      <c r="A104" s="61">
        <v>559598</v>
      </c>
      <c r="B104" s="61" t="s">
        <v>974</v>
      </c>
      <c r="C104" s="61">
        <v>20251121</v>
      </c>
      <c r="D104" s="420" t="s">
        <v>890</v>
      </c>
      <c r="E104" s="60">
        <v>10260</v>
      </c>
      <c r="F104" s="60">
        <v>286903</v>
      </c>
      <c r="G104" s="60">
        <v>425180</v>
      </c>
      <c r="H104" s="421" t="str">
        <f t="shared" si="5"/>
        <v>splnená podmienka vyrovnaného rozpočtu</v>
      </c>
      <c r="I104" s="60">
        <f t="shared" si="6"/>
        <v>138277</v>
      </c>
      <c r="J104" s="421" t="str">
        <f t="shared" si="9"/>
        <v>výdavky rastú</v>
      </c>
      <c r="K104" s="421" t="str">
        <f t="shared" si="7"/>
        <v>dlhová brzda sa neplní</v>
      </c>
      <c r="L104" s="421" t="str">
        <f t="shared" si="8"/>
        <v>dlhová brzda sa neplní + rozpočet v termíne</v>
      </c>
    </row>
    <row r="105" spans="1:12">
      <c r="A105" s="61">
        <v>559610</v>
      </c>
      <c r="B105" s="61" t="s">
        <v>975</v>
      </c>
      <c r="C105" s="61">
        <v>20251114</v>
      </c>
      <c r="D105" s="420" t="s">
        <v>890</v>
      </c>
      <c r="E105" s="60">
        <v>1572</v>
      </c>
      <c r="F105" s="60">
        <v>56818</v>
      </c>
      <c r="G105" s="60">
        <v>64848</v>
      </c>
      <c r="H105" s="421" t="str">
        <f t="shared" si="5"/>
        <v>splnená podmienka vyrovnaného rozpočtu</v>
      </c>
      <c r="I105" s="60">
        <f t="shared" si="6"/>
        <v>8030</v>
      </c>
      <c r="J105" s="421" t="str">
        <f t="shared" si="9"/>
        <v>výdavky rastú</v>
      </c>
      <c r="K105" s="421" t="str">
        <f t="shared" si="7"/>
        <v>dlhová brzda sa neplní</v>
      </c>
      <c r="L105" s="421" t="str">
        <f t="shared" si="8"/>
        <v>dlhová brzda sa neplní + rozpočet v termíne</v>
      </c>
    </row>
    <row r="106" spans="1:12">
      <c r="A106" s="61">
        <v>559636</v>
      </c>
      <c r="B106" s="61" t="s">
        <v>976</v>
      </c>
      <c r="C106" s="61">
        <v>20251114</v>
      </c>
      <c r="D106" s="420" t="s">
        <v>890</v>
      </c>
      <c r="E106" s="60">
        <v>0</v>
      </c>
      <c r="F106" s="60">
        <v>39500</v>
      </c>
      <c r="G106" s="60">
        <v>40500</v>
      </c>
      <c r="H106" s="421" t="str">
        <f t="shared" si="5"/>
        <v>splnená podmienka vyrovnaného rozpočtu</v>
      </c>
      <c r="I106" s="60">
        <f t="shared" si="6"/>
        <v>1000</v>
      </c>
      <c r="J106" s="421" t="str">
        <f t="shared" si="9"/>
        <v>výdavky rastú</v>
      </c>
      <c r="K106" s="421" t="str">
        <f t="shared" si="7"/>
        <v>dlhová brzda sa neplní</v>
      </c>
      <c r="L106" s="421" t="str">
        <f t="shared" si="8"/>
        <v>dlhová brzda sa neplní + rozpočet v termíne</v>
      </c>
    </row>
    <row r="107" spans="1:12">
      <c r="A107" s="61">
        <v>559644</v>
      </c>
      <c r="B107" s="61" t="s">
        <v>977</v>
      </c>
      <c r="C107" s="61">
        <v>20251119</v>
      </c>
      <c r="D107" s="420" t="s">
        <v>890</v>
      </c>
      <c r="E107" s="60">
        <v>0</v>
      </c>
      <c r="F107" s="60">
        <v>48879</v>
      </c>
      <c r="G107" s="60">
        <v>51697</v>
      </c>
      <c r="H107" s="421" t="str">
        <f t="shared" si="5"/>
        <v>splnená podmienka vyrovnaného rozpočtu</v>
      </c>
      <c r="I107" s="60">
        <f t="shared" si="6"/>
        <v>2818</v>
      </c>
      <c r="J107" s="421" t="str">
        <f t="shared" si="9"/>
        <v>výdavky rastú</v>
      </c>
      <c r="K107" s="421" t="str">
        <f t="shared" si="7"/>
        <v>dlhová brzda sa neplní</v>
      </c>
      <c r="L107" s="421" t="str">
        <f t="shared" si="8"/>
        <v>dlhová brzda sa neplní + rozpočet v termíne</v>
      </c>
    </row>
    <row r="108" spans="1:12">
      <c r="A108" s="61">
        <v>559652</v>
      </c>
      <c r="B108" s="61" t="s">
        <v>978</v>
      </c>
      <c r="C108" s="61">
        <v>20251120</v>
      </c>
      <c r="D108" s="420" t="s">
        <v>890</v>
      </c>
      <c r="E108" s="60">
        <v>1000</v>
      </c>
      <c r="F108" s="60">
        <v>23730</v>
      </c>
      <c r="G108" s="60">
        <v>27835</v>
      </c>
      <c r="H108" s="421" t="str">
        <f t="shared" si="5"/>
        <v>splnená podmienka vyrovnaného rozpočtu</v>
      </c>
      <c r="I108" s="60">
        <f t="shared" si="6"/>
        <v>4105</v>
      </c>
      <c r="J108" s="421" t="str">
        <f t="shared" si="9"/>
        <v>výdavky rastú</v>
      </c>
      <c r="K108" s="421" t="str">
        <f t="shared" si="7"/>
        <v>dlhová brzda sa neplní</v>
      </c>
      <c r="L108" s="421" t="str">
        <f t="shared" si="8"/>
        <v>dlhová brzda sa neplní + rozpočet v termíne</v>
      </c>
    </row>
    <row r="109" spans="1:12">
      <c r="A109" s="61">
        <v>559687</v>
      </c>
      <c r="B109" s="61" t="s">
        <v>979</v>
      </c>
      <c r="C109" s="61">
        <v>20251117</v>
      </c>
      <c r="D109" s="420" t="s">
        <v>890</v>
      </c>
      <c r="E109" s="60">
        <v>-2196000</v>
      </c>
      <c r="F109" s="60">
        <v>4418400</v>
      </c>
      <c r="G109" s="60">
        <v>4476990</v>
      </c>
      <c r="H109" s="421" t="str">
        <f t="shared" si="5"/>
        <v>nesplnená podmienka vyrovnaného rozpočtu</v>
      </c>
      <c r="I109" s="60">
        <f t="shared" si="6"/>
        <v>58590</v>
      </c>
      <c r="J109" s="421" t="str">
        <f t="shared" si="9"/>
        <v>výdavky rastú</v>
      </c>
      <c r="K109" s="421" t="str">
        <f t="shared" si="7"/>
        <v>dlhová brzda sa neplní</v>
      </c>
      <c r="L109" s="421" t="str">
        <f t="shared" si="8"/>
        <v>dlhová brzda sa neplní + rozpočet v termíne</v>
      </c>
    </row>
    <row r="110" spans="1:12">
      <c r="A110" s="61">
        <v>559784</v>
      </c>
      <c r="B110" s="61" t="s">
        <v>980</v>
      </c>
      <c r="C110" s="61">
        <v>20251119</v>
      </c>
      <c r="D110" s="420" t="s">
        <v>890</v>
      </c>
      <c r="E110" s="60">
        <v>404513</v>
      </c>
      <c r="F110" s="60">
        <v>3831107.9</v>
      </c>
      <c r="G110" s="60">
        <v>4165584.9699999997</v>
      </c>
      <c r="H110" s="421" t="str">
        <f t="shared" si="5"/>
        <v>splnená podmienka vyrovnaného rozpočtu</v>
      </c>
      <c r="I110" s="60">
        <f t="shared" si="6"/>
        <v>334477.06999999983</v>
      </c>
      <c r="J110" s="421" t="str">
        <f t="shared" si="9"/>
        <v>výdavky rastú</v>
      </c>
      <c r="K110" s="421" t="str">
        <f t="shared" si="7"/>
        <v>dlhová brzda sa neplní</v>
      </c>
      <c r="L110" s="421" t="str">
        <f t="shared" si="8"/>
        <v>dlhová brzda sa neplní + rozpočet v termíne</v>
      </c>
    </row>
    <row r="111" spans="1:12">
      <c r="A111" s="61">
        <v>559831</v>
      </c>
      <c r="B111" s="61" t="s">
        <v>981</v>
      </c>
      <c r="C111" s="61">
        <v>20251119</v>
      </c>
      <c r="D111" s="420" t="s">
        <v>890</v>
      </c>
      <c r="E111" s="60">
        <v>-14000</v>
      </c>
      <c r="F111" s="60">
        <v>132070</v>
      </c>
      <c r="G111" s="60">
        <v>120562</v>
      </c>
      <c r="H111" s="421" t="str">
        <f t="shared" si="5"/>
        <v>nesplnená podmienka vyrovnaného rozpočtu</v>
      </c>
      <c r="I111" s="60">
        <f t="shared" si="6"/>
        <v>-11508</v>
      </c>
      <c r="J111" s="421" t="str">
        <f t="shared" si="9"/>
        <v>nerastúce výdavky</v>
      </c>
      <c r="K111" s="421" t="str">
        <f t="shared" si="7"/>
        <v>dlhová brzda sa neplní</v>
      </c>
      <c r="L111" s="421" t="str">
        <f t="shared" si="8"/>
        <v>dlhová brzda sa neplní + rozpočet v termíne</v>
      </c>
    </row>
    <row r="112" spans="1:12">
      <c r="A112" s="61">
        <v>559865</v>
      </c>
      <c r="B112" s="61" t="s">
        <v>982</v>
      </c>
      <c r="C112" s="61">
        <v>20251105</v>
      </c>
      <c r="D112" s="420" t="s">
        <v>890</v>
      </c>
      <c r="E112" s="60">
        <v>-690738.77</v>
      </c>
      <c r="F112" s="60">
        <v>1770196.9600000004</v>
      </c>
      <c r="G112" s="60">
        <v>1814581.96</v>
      </c>
      <c r="H112" s="421" t="str">
        <f t="shared" si="5"/>
        <v>nesplnená podmienka vyrovnaného rozpočtu</v>
      </c>
      <c r="I112" s="60">
        <f t="shared" si="6"/>
        <v>44384.999999999534</v>
      </c>
      <c r="J112" s="421" t="str">
        <f t="shared" si="9"/>
        <v>výdavky rastú</v>
      </c>
      <c r="K112" s="421" t="str">
        <f t="shared" si="7"/>
        <v>dlhová brzda sa neplní</v>
      </c>
      <c r="L112" s="421" t="str">
        <f t="shared" si="8"/>
        <v>dlhová brzda sa neplní + rozpočet v termíne</v>
      </c>
    </row>
    <row r="113" spans="1:12">
      <c r="A113" s="61">
        <v>559873</v>
      </c>
      <c r="B113" s="61" t="s">
        <v>983</v>
      </c>
      <c r="C113" s="61">
        <v>20251110</v>
      </c>
      <c r="D113" s="420" t="s">
        <v>890</v>
      </c>
      <c r="E113" s="60">
        <v>59410</v>
      </c>
      <c r="F113" s="60">
        <v>612630</v>
      </c>
      <c r="G113" s="60">
        <v>694327</v>
      </c>
      <c r="H113" s="421" t="str">
        <f t="shared" si="5"/>
        <v>splnená podmienka vyrovnaného rozpočtu</v>
      </c>
      <c r="I113" s="60">
        <f t="shared" si="6"/>
        <v>81697</v>
      </c>
      <c r="J113" s="421" t="str">
        <f t="shared" si="9"/>
        <v>výdavky rastú</v>
      </c>
      <c r="K113" s="421" t="str">
        <f t="shared" si="7"/>
        <v>dlhová brzda sa neplní</v>
      </c>
      <c r="L113" s="421" t="str">
        <f t="shared" si="8"/>
        <v>dlhová brzda sa neplní + rozpočet v termíne</v>
      </c>
    </row>
    <row r="114" spans="1:12">
      <c r="A114" s="61">
        <v>559881</v>
      </c>
      <c r="B114" s="61" t="s">
        <v>984</v>
      </c>
      <c r="C114" s="61">
        <v>20251107</v>
      </c>
      <c r="D114" s="420" t="s">
        <v>890</v>
      </c>
      <c r="E114" s="60">
        <v>0</v>
      </c>
      <c r="F114" s="60">
        <v>90271</v>
      </c>
      <c r="G114" s="60">
        <v>90471</v>
      </c>
      <c r="H114" s="421" t="str">
        <f t="shared" si="5"/>
        <v>splnená podmienka vyrovnaného rozpočtu</v>
      </c>
      <c r="I114" s="60">
        <f t="shared" si="6"/>
        <v>200</v>
      </c>
      <c r="J114" s="421" t="str">
        <f t="shared" si="9"/>
        <v>výdavky rastú</v>
      </c>
      <c r="K114" s="421" t="str">
        <f t="shared" si="7"/>
        <v>dlhová brzda sa neplní</v>
      </c>
      <c r="L114" s="421" t="str">
        <f t="shared" si="8"/>
        <v>dlhová brzda sa neplní + rozpočet v termíne</v>
      </c>
    </row>
    <row r="115" spans="1:12">
      <c r="A115" s="61">
        <v>559890</v>
      </c>
      <c r="B115" s="61" t="s">
        <v>985</v>
      </c>
      <c r="C115" s="61">
        <v>20251119</v>
      </c>
      <c r="D115" s="420" t="s">
        <v>890</v>
      </c>
      <c r="E115" s="60">
        <v>35664</v>
      </c>
      <c r="F115" s="60">
        <v>326079</v>
      </c>
      <c r="G115" s="60">
        <v>328704</v>
      </c>
      <c r="H115" s="421" t="str">
        <f t="shared" si="5"/>
        <v>splnená podmienka vyrovnaného rozpočtu</v>
      </c>
      <c r="I115" s="60">
        <f t="shared" si="6"/>
        <v>2625</v>
      </c>
      <c r="J115" s="421" t="str">
        <f t="shared" si="9"/>
        <v>výdavky rastú</v>
      </c>
      <c r="K115" s="421" t="str">
        <f t="shared" si="7"/>
        <v>dlhová brzda sa neplní</v>
      </c>
      <c r="L115" s="421" t="str">
        <f t="shared" si="8"/>
        <v>dlhová brzda sa neplní + rozpočet v termíne</v>
      </c>
    </row>
    <row r="116" spans="1:12">
      <c r="A116" s="61">
        <v>559938</v>
      </c>
      <c r="B116" s="61" t="s">
        <v>986</v>
      </c>
      <c r="C116" s="61">
        <v>20251012</v>
      </c>
      <c r="D116" s="420" t="s">
        <v>890</v>
      </c>
      <c r="E116" s="60">
        <v>27700</v>
      </c>
      <c r="F116" s="60">
        <v>83300</v>
      </c>
      <c r="G116" s="60">
        <v>100900</v>
      </c>
      <c r="H116" s="421" t="str">
        <f t="shared" si="5"/>
        <v>splnená podmienka vyrovnaného rozpočtu</v>
      </c>
      <c r="I116" s="60">
        <f t="shared" si="6"/>
        <v>17600</v>
      </c>
      <c r="J116" s="421" t="str">
        <f t="shared" si="9"/>
        <v>výdavky rastú</v>
      </c>
      <c r="K116" s="421" t="str">
        <f t="shared" si="7"/>
        <v>dlhová brzda sa neplní</v>
      </c>
      <c r="L116" s="421" t="str">
        <f t="shared" si="8"/>
        <v>dlhová brzda sa neplní + rozpočet v termíne</v>
      </c>
    </row>
    <row r="117" spans="1:12">
      <c r="A117" s="61">
        <v>557765</v>
      </c>
      <c r="B117" s="61" t="s">
        <v>987</v>
      </c>
      <c r="C117" s="61">
        <v>20251118</v>
      </c>
      <c r="D117" s="420" t="s">
        <v>890</v>
      </c>
      <c r="E117" s="60">
        <v>0</v>
      </c>
      <c r="F117" s="60">
        <v>68760</v>
      </c>
      <c r="G117" s="60">
        <v>74860</v>
      </c>
      <c r="H117" s="421" t="str">
        <f t="shared" si="5"/>
        <v>splnená podmienka vyrovnaného rozpočtu</v>
      </c>
      <c r="I117" s="60">
        <f t="shared" si="6"/>
        <v>6100</v>
      </c>
      <c r="J117" s="421" t="str">
        <f t="shared" si="9"/>
        <v>výdavky rastú</v>
      </c>
      <c r="K117" s="421" t="str">
        <f t="shared" si="7"/>
        <v>dlhová brzda sa neplní</v>
      </c>
      <c r="L117" s="421" t="str">
        <f t="shared" si="8"/>
        <v>dlhová brzda sa neplní + rozpočet v termíne</v>
      </c>
    </row>
    <row r="118" spans="1:12">
      <c r="A118" s="61">
        <v>557790</v>
      </c>
      <c r="B118" s="61" t="s">
        <v>988</v>
      </c>
      <c r="C118" s="61">
        <v>20251016</v>
      </c>
      <c r="D118" s="420" t="s">
        <v>890</v>
      </c>
      <c r="E118" s="60">
        <v>-5110</v>
      </c>
      <c r="F118" s="60">
        <v>67700</v>
      </c>
      <c r="G118" s="60">
        <v>76510</v>
      </c>
      <c r="H118" s="421" t="str">
        <f t="shared" si="5"/>
        <v>nesplnená podmienka vyrovnaného rozpočtu</v>
      </c>
      <c r="I118" s="60">
        <f t="shared" si="6"/>
        <v>8810</v>
      </c>
      <c r="J118" s="421" t="str">
        <f t="shared" si="9"/>
        <v>výdavky rastú</v>
      </c>
      <c r="K118" s="421" t="str">
        <f t="shared" si="7"/>
        <v>dlhová brzda sa neplní</v>
      </c>
      <c r="L118" s="421" t="str">
        <f t="shared" si="8"/>
        <v>dlhová brzda sa neplní + rozpočet v termíne</v>
      </c>
    </row>
    <row r="119" spans="1:12">
      <c r="A119" s="61">
        <v>557811</v>
      </c>
      <c r="B119" s="61" t="s">
        <v>989</v>
      </c>
      <c r="C119" s="61">
        <v>20251031</v>
      </c>
      <c r="D119" s="420" t="s">
        <v>890</v>
      </c>
      <c r="E119" s="60">
        <v>0</v>
      </c>
      <c r="F119" s="60">
        <v>200651</v>
      </c>
      <c r="G119" s="60">
        <v>214716</v>
      </c>
      <c r="H119" s="421" t="str">
        <f t="shared" si="5"/>
        <v>splnená podmienka vyrovnaného rozpočtu</v>
      </c>
      <c r="I119" s="60">
        <f t="shared" si="6"/>
        <v>14065</v>
      </c>
      <c r="J119" s="421" t="str">
        <f t="shared" si="9"/>
        <v>výdavky rastú</v>
      </c>
      <c r="K119" s="421" t="str">
        <f t="shared" si="7"/>
        <v>dlhová brzda sa neplní</v>
      </c>
      <c r="L119" s="421" t="str">
        <f t="shared" si="8"/>
        <v>dlhová brzda sa neplní + rozpočet v termíne</v>
      </c>
    </row>
    <row r="120" spans="1:12">
      <c r="A120" s="61">
        <v>557820</v>
      </c>
      <c r="B120" s="61" t="s">
        <v>990</v>
      </c>
      <c r="C120" s="61">
        <v>20251120</v>
      </c>
      <c r="D120" s="420" t="s">
        <v>890</v>
      </c>
      <c r="E120" s="60">
        <v>1921</v>
      </c>
      <c r="F120" s="60">
        <v>52956</v>
      </c>
      <c r="G120" s="60">
        <v>61531</v>
      </c>
      <c r="H120" s="421" t="str">
        <f t="shared" si="5"/>
        <v>splnená podmienka vyrovnaného rozpočtu</v>
      </c>
      <c r="I120" s="60">
        <f t="shared" si="6"/>
        <v>8575</v>
      </c>
      <c r="J120" s="421" t="str">
        <f t="shared" si="9"/>
        <v>výdavky rastú</v>
      </c>
      <c r="K120" s="421" t="str">
        <f t="shared" si="7"/>
        <v>dlhová brzda sa neplní</v>
      </c>
      <c r="L120" s="421" t="str">
        <f t="shared" si="8"/>
        <v>dlhová brzda sa neplní + rozpočet v termíne</v>
      </c>
    </row>
    <row r="121" spans="1:12">
      <c r="A121" s="61">
        <v>557854</v>
      </c>
      <c r="B121" s="61" t="s">
        <v>991</v>
      </c>
      <c r="C121" s="61">
        <v>20251118</v>
      </c>
      <c r="D121" s="420" t="s">
        <v>890</v>
      </c>
      <c r="E121" s="60">
        <v>-533</v>
      </c>
      <c r="F121" s="60">
        <v>111602</v>
      </c>
      <c r="G121" s="60">
        <v>142469</v>
      </c>
      <c r="H121" s="421" t="str">
        <f t="shared" si="5"/>
        <v>nesplnená podmienka vyrovnaného rozpočtu</v>
      </c>
      <c r="I121" s="60">
        <f t="shared" si="6"/>
        <v>30867</v>
      </c>
      <c r="J121" s="421" t="str">
        <f t="shared" si="9"/>
        <v>výdavky rastú</v>
      </c>
      <c r="K121" s="421" t="str">
        <f t="shared" si="7"/>
        <v>dlhová brzda sa neplní</v>
      </c>
      <c r="L121" s="421" t="str">
        <f t="shared" si="8"/>
        <v>dlhová brzda sa neplní + rozpočet v termíne</v>
      </c>
    </row>
    <row r="122" spans="1:12">
      <c r="A122" s="61">
        <v>557889</v>
      </c>
      <c r="B122" s="61" t="s">
        <v>992</v>
      </c>
      <c r="C122" s="61">
        <v>20251106</v>
      </c>
      <c r="D122" s="420" t="s">
        <v>890</v>
      </c>
      <c r="E122" s="60">
        <v>0</v>
      </c>
      <c r="F122" s="60">
        <v>203000</v>
      </c>
      <c r="G122" s="60">
        <v>205800</v>
      </c>
      <c r="H122" s="421" t="str">
        <f t="shared" si="5"/>
        <v>splnená podmienka vyrovnaného rozpočtu</v>
      </c>
      <c r="I122" s="60">
        <f t="shared" si="6"/>
        <v>2800</v>
      </c>
      <c r="J122" s="421" t="str">
        <f t="shared" si="9"/>
        <v>výdavky rastú</v>
      </c>
      <c r="K122" s="421" t="str">
        <f t="shared" si="7"/>
        <v>dlhová brzda sa neplní</v>
      </c>
      <c r="L122" s="421" t="str">
        <f t="shared" si="8"/>
        <v>dlhová brzda sa neplní + rozpočet v termíne</v>
      </c>
    </row>
    <row r="123" spans="1:12">
      <c r="A123" s="61">
        <v>557901</v>
      </c>
      <c r="B123" s="61" t="s">
        <v>993</v>
      </c>
      <c r="C123" s="61">
        <v>20251106</v>
      </c>
      <c r="D123" s="420" t="s">
        <v>890</v>
      </c>
      <c r="E123" s="60">
        <v>17957</v>
      </c>
      <c r="F123" s="60">
        <v>97472.5</v>
      </c>
      <c r="G123" s="60">
        <v>99042.2</v>
      </c>
      <c r="H123" s="421" t="str">
        <f t="shared" si="5"/>
        <v>splnená podmienka vyrovnaného rozpočtu</v>
      </c>
      <c r="I123" s="60">
        <f t="shared" si="6"/>
        <v>1569.6999999999971</v>
      </c>
      <c r="J123" s="421" t="str">
        <f t="shared" si="9"/>
        <v>výdavky rastú</v>
      </c>
      <c r="K123" s="421" t="str">
        <f t="shared" si="7"/>
        <v>dlhová brzda sa neplní</v>
      </c>
      <c r="L123" s="421" t="str">
        <f t="shared" si="8"/>
        <v>dlhová brzda sa neplní + rozpočet v termíne</v>
      </c>
    </row>
    <row r="124" spans="1:12">
      <c r="A124" s="61">
        <v>557919</v>
      </c>
      <c r="B124" s="61" t="s">
        <v>994</v>
      </c>
      <c r="C124" s="61">
        <v>20251115</v>
      </c>
      <c r="D124" s="420" t="s">
        <v>890</v>
      </c>
      <c r="E124" s="60">
        <v>792</v>
      </c>
      <c r="F124" s="60">
        <v>79197</v>
      </c>
      <c r="G124" s="60">
        <v>88924</v>
      </c>
      <c r="H124" s="421" t="str">
        <f t="shared" si="5"/>
        <v>splnená podmienka vyrovnaného rozpočtu</v>
      </c>
      <c r="I124" s="60">
        <f t="shared" si="6"/>
        <v>9727</v>
      </c>
      <c r="J124" s="421" t="str">
        <f t="shared" si="9"/>
        <v>výdavky rastú</v>
      </c>
      <c r="K124" s="421" t="str">
        <f t="shared" si="7"/>
        <v>dlhová brzda sa neplní</v>
      </c>
      <c r="L124" s="421" t="str">
        <f t="shared" si="8"/>
        <v>dlhová brzda sa neplní + rozpočet v termíne</v>
      </c>
    </row>
    <row r="125" spans="1:12">
      <c r="A125" s="61">
        <v>557927</v>
      </c>
      <c r="B125" s="421" t="s">
        <v>555</v>
      </c>
      <c r="C125" s="61">
        <v>20251229</v>
      </c>
      <c r="D125" s="420" t="s">
        <v>911</v>
      </c>
      <c r="E125" s="60">
        <v>-20000</v>
      </c>
      <c r="F125" s="60">
        <v>152757</v>
      </c>
      <c r="G125" s="60">
        <v>150450</v>
      </c>
      <c r="H125" s="421" t="str">
        <f t="shared" si="5"/>
        <v>nesplnená podmienka vyrovnaného rozpočtu</v>
      </c>
      <c r="I125" s="60">
        <f t="shared" si="6"/>
        <v>-2307</v>
      </c>
      <c r="J125" s="421" t="str">
        <f t="shared" si="9"/>
        <v>nerastúce výdavky</v>
      </c>
      <c r="K125" s="421" t="str">
        <f t="shared" si="7"/>
        <v>dlhová brzda sa neplní</v>
      </c>
      <c r="L125" s="421" t="str">
        <f t="shared" si="8"/>
        <v>dlhová brzda sa neplní + rozpočet po termíne</v>
      </c>
    </row>
    <row r="126" spans="1:12">
      <c r="A126" s="61">
        <v>557935</v>
      </c>
      <c r="B126" s="61" t="s">
        <v>995</v>
      </c>
      <c r="C126" s="61">
        <v>20251110</v>
      </c>
      <c r="D126" s="420" t="s">
        <v>890</v>
      </c>
      <c r="E126" s="60">
        <v>-79800</v>
      </c>
      <c r="F126" s="60">
        <v>3604059</v>
      </c>
      <c r="G126" s="60">
        <v>3781650</v>
      </c>
      <c r="H126" s="421" t="str">
        <f t="shared" si="5"/>
        <v>nesplnená podmienka vyrovnaného rozpočtu</v>
      </c>
      <c r="I126" s="60">
        <f t="shared" si="6"/>
        <v>177591</v>
      </c>
      <c r="J126" s="421" t="str">
        <f t="shared" si="9"/>
        <v>výdavky rastú</v>
      </c>
      <c r="K126" s="421" t="str">
        <f t="shared" si="7"/>
        <v>dlhová brzda sa neplní</v>
      </c>
      <c r="L126" s="421" t="str">
        <f t="shared" si="8"/>
        <v>dlhová brzda sa neplní + rozpočet v termíne</v>
      </c>
    </row>
    <row r="127" spans="1:12">
      <c r="A127" s="61">
        <v>557960</v>
      </c>
      <c r="B127" s="61" t="s">
        <v>556</v>
      </c>
      <c r="C127" s="61">
        <v>20251126</v>
      </c>
      <c r="D127" s="420" t="s">
        <v>911</v>
      </c>
      <c r="E127" s="60">
        <v>0</v>
      </c>
      <c r="F127" s="60">
        <v>539346</v>
      </c>
      <c r="G127" s="60">
        <v>421650</v>
      </c>
      <c r="H127" s="421" t="str">
        <f t="shared" si="5"/>
        <v>splnená podmienka vyrovnaného rozpočtu</v>
      </c>
      <c r="I127" s="61">
        <f t="shared" si="6"/>
        <v>-117696</v>
      </c>
      <c r="J127" s="421" t="str">
        <f t="shared" si="9"/>
        <v>nerastúce výdavky</v>
      </c>
      <c r="K127" s="421" t="str">
        <f t="shared" si="7"/>
        <v>dlhová brzda sa plní</v>
      </c>
      <c r="L127" s="421" t="str">
        <f t="shared" si="8"/>
        <v>dlhová brzda sa plní + rozpočet po termíne</v>
      </c>
    </row>
    <row r="128" spans="1:12">
      <c r="A128" s="61">
        <v>557986</v>
      </c>
      <c r="B128" s="61" t="s">
        <v>557</v>
      </c>
      <c r="C128" s="61">
        <v>20251110</v>
      </c>
      <c r="D128" s="420" t="s">
        <v>890</v>
      </c>
      <c r="E128" s="60">
        <v>37345</v>
      </c>
      <c r="F128" s="60">
        <v>1201798</v>
      </c>
      <c r="G128" s="60">
        <v>838649</v>
      </c>
      <c r="H128" s="421" t="str">
        <f t="shared" si="5"/>
        <v>splnená podmienka vyrovnaného rozpočtu</v>
      </c>
      <c r="I128" s="61">
        <f t="shared" si="6"/>
        <v>-363149</v>
      </c>
      <c r="J128" s="421" t="str">
        <f t="shared" si="9"/>
        <v>nerastúce výdavky</v>
      </c>
      <c r="K128" s="421" t="str">
        <f t="shared" si="7"/>
        <v>dlhová brzda sa plní</v>
      </c>
      <c r="L128" s="421" t="str">
        <f t="shared" si="8"/>
        <v>dlhová brzda sa plní + rozpočet v termíne</v>
      </c>
    </row>
    <row r="129" spans="1:12">
      <c r="A129" s="61">
        <v>557994</v>
      </c>
      <c r="B129" s="61" t="s">
        <v>996</v>
      </c>
      <c r="C129" s="61">
        <v>20251114</v>
      </c>
      <c r="D129" s="420" t="s">
        <v>890</v>
      </c>
      <c r="E129" s="60">
        <v>0</v>
      </c>
      <c r="F129" s="60">
        <v>151844</v>
      </c>
      <c r="G129" s="60">
        <v>157650</v>
      </c>
      <c r="H129" s="421" t="str">
        <f t="shared" si="5"/>
        <v>splnená podmienka vyrovnaného rozpočtu</v>
      </c>
      <c r="I129" s="60">
        <f t="shared" si="6"/>
        <v>5806</v>
      </c>
      <c r="J129" s="421" t="str">
        <f t="shared" si="9"/>
        <v>výdavky rastú</v>
      </c>
      <c r="K129" s="421" t="str">
        <f t="shared" si="7"/>
        <v>dlhová brzda sa neplní</v>
      </c>
      <c r="L129" s="421" t="str">
        <f t="shared" si="8"/>
        <v>dlhová brzda sa neplní + rozpočet v termíne</v>
      </c>
    </row>
    <row r="130" spans="1:12">
      <c r="A130" s="61">
        <v>558087</v>
      </c>
      <c r="B130" s="61" t="s">
        <v>997</v>
      </c>
      <c r="C130" s="61">
        <v>20251110</v>
      </c>
      <c r="D130" s="420" t="s">
        <v>890</v>
      </c>
      <c r="E130" s="60">
        <v>-25000</v>
      </c>
      <c r="F130" s="60">
        <v>126270</v>
      </c>
      <c r="G130" s="60">
        <v>163950</v>
      </c>
      <c r="H130" s="421" t="str">
        <f t="shared" si="5"/>
        <v>nesplnená podmienka vyrovnaného rozpočtu</v>
      </c>
      <c r="I130" s="60">
        <f t="shared" si="6"/>
        <v>37680</v>
      </c>
      <c r="J130" s="421" t="str">
        <f t="shared" si="9"/>
        <v>výdavky rastú</v>
      </c>
      <c r="K130" s="421" t="str">
        <f t="shared" si="7"/>
        <v>dlhová brzda sa neplní</v>
      </c>
      <c r="L130" s="421" t="str">
        <f t="shared" si="8"/>
        <v>dlhová brzda sa neplní + rozpočet v termíne</v>
      </c>
    </row>
    <row r="131" spans="1:12">
      <c r="A131" s="61">
        <v>558133</v>
      </c>
      <c r="B131" s="61" t="s">
        <v>714</v>
      </c>
      <c r="C131" s="61">
        <v>20251103</v>
      </c>
      <c r="D131" s="420" t="s">
        <v>890</v>
      </c>
      <c r="E131" s="60">
        <v>-646018</v>
      </c>
      <c r="F131" s="60">
        <v>3354190</v>
      </c>
      <c r="G131" s="60">
        <v>4095710.73</v>
      </c>
      <c r="H131" s="421" t="str">
        <f t="shared" ref="H131:H194" si="10">IF(E131&gt;=0,"splnená podmienka vyrovnaného rozpočtu","nesplnená podmienka vyrovnaného rozpočtu")</f>
        <v>nesplnená podmienka vyrovnaného rozpočtu</v>
      </c>
      <c r="I131" s="60">
        <f t="shared" ref="I131:I194" si="11">G131-F131</f>
        <v>741520.73</v>
      </c>
      <c r="J131" s="421" t="str">
        <f t="shared" si="9"/>
        <v>výdavky rastú</v>
      </c>
      <c r="K131" s="421" t="str">
        <f t="shared" ref="K131:K194" si="12">IF((H131="splnená podmienka vyrovnaného rozpočtu")*(J131="nerastúce výdavky"),"dlhová brzda sa plní","dlhová brzda sa neplní")</f>
        <v>dlhová brzda sa neplní</v>
      </c>
      <c r="L131" s="421" t="str">
        <f t="shared" ref="L131:L194" si="13">K131&amp;" + "&amp;D131</f>
        <v>dlhová brzda sa neplní + rozpočet v termíne</v>
      </c>
    </row>
    <row r="132" spans="1:12">
      <c r="A132" s="61">
        <v>558168</v>
      </c>
      <c r="B132" s="61" t="s">
        <v>998</v>
      </c>
      <c r="C132" s="61">
        <v>20251119</v>
      </c>
      <c r="D132" s="420" t="s">
        <v>890</v>
      </c>
      <c r="E132" s="60">
        <v>21754</v>
      </c>
      <c r="F132" s="60">
        <v>237633</v>
      </c>
      <c r="G132" s="60">
        <v>270609</v>
      </c>
      <c r="H132" s="421" t="str">
        <f t="shared" si="10"/>
        <v>splnená podmienka vyrovnaného rozpočtu</v>
      </c>
      <c r="I132" s="60">
        <f t="shared" si="11"/>
        <v>32976</v>
      </c>
      <c r="J132" s="421" t="str">
        <f t="shared" ref="J132:J195" si="14">IF(I132&lt;=0,"nerastúce výdavky","výdavky rastú")</f>
        <v>výdavky rastú</v>
      </c>
      <c r="K132" s="421" t="str">
        <f t="shared" si="12"/>
        <v>dlhová brzda sa neplní</v>
      </c>
      <c r="L132" s="421" t="str">
        <f t="shared" si="13"/>
        <v>dlhová brzda sa neplní + rozpočet v termíne</v>
      </c>
    </row>
    <row r="133" spans="1:12">
      <c r="A133" s="61">
        <v>558192</v>
      </c>
      <c r="B133" s="61" t="s">
        <v>999</v>
      </c>
      <c r="C133" s="61">
        <v>20251119</v>
      </c>
      <c r="D133" s="420" t="s">
        <v>890</v>
      </c>
      <c r="E133" s="60">
        <v>-52300</v>
      </c>
      <c r="F133" s="60">
        <v>740891</v>
      </c>
      <c r="G133" s="60">
        <v>860456</v>
      </c>
      <c r="H133" s="421" t="str">
        <f t="shared" si="10"/>
        <v>nesplnená podmienka vyrovnaného rozpočtu</v>
      </c>
      <c r="I133" s="60">
        <f t="shared" si="11"/>
        <v>119565</v>
      </c>
      <c r="J133" s="421" t="str">
        <f t="shared" si="14"/>
        <v>výdavky rastú</v>
      </c>
      <c r="K133" s="421" t="str">
        <f t="shared" si="12"/>
        <v>dlhová brzda sa neplní</v>
      </c>
      <c r="L133" s="421" t="str">
        <f t="shared" si="13"/>
        <v>dlhová brzda sa neplní + rozpočet v termíne</v>
      </c>
    </row>
    <row r="134" spans="1:12">
      <c r="A134" s="61">
        <v>558206</v>
      </c>
      <c r="B134" s="61" t="s">
        <v>1000</v>
      </c>
      <c r="C134" s="61">
        <v>20251018</v>
      </c>
      <c r="D134" s="420" t="s">
        <v>890</v>
      </c>
      <c r="E134" s="60">
        <v>-5000</v>
      </c>
      <c r="F134" s="60">
        <v>59431</v>
      </c>
      <c r="G134" s="60">
        <v>59431</v>
      </c>
      <c r="H134" s="421" t="str">
        <f t="shared" si="10"/>
        <v>nesplnená podmienka vyrovnaného rozpočtu</v>
      </c>
      <c r="I134" s="60">
        <f t="shared" si="11"/>
        <v>0</v>
      </c>
      <c r="J134" s="421" t="str">
        <f t="shared" si="14"/>
        <v>nerastúce výdavky</v>
      </c>
      <c r="K134" s="421" t="str">
        <f t="shared" si="12"/>
        <v>dlhová brzda sa neplní</v>
      </c>
      <c r="L134" s="421" t="str">
        <f t="shared" si="13"/>
        <v>dlhová brzda sa neplní + rozpočet v termíne</v>
      </c>
    </row>
    <row r="135" spans="1:12">
      <c r="A135" s="61">
        <v>558214</v>
      </c>
      <c r="B135" s="61" t="s">
        <v>1001</v>
      </c>
      <c r="C135" s="61">
        <v>20251105</v>
      </c>
      <c r="D135" s="420" t="s">
        <v>890</v>
      </c>
      <c r="E135" s="60">
        <v>-19000</v>
      </c>
      <c r="F135" s="60">
        <v>834423</v>
      </c>
      <c r="G135" s="60">
        <v>1418100</v>
      </c>
      <c r="H135" s="421" t="str">
        <f t="shared" si="10"/>
        <v>nesplnená podmienka vyrovnaného rozpočtu</v>
      </c>
      <c r="I135" s="60">
        <f t="shared" si="11"/>
        <v>583677</v>
      </c>
      <c r="J135" s="421" t="str">
        <f t="shared" si="14"/>
        <v>výdavky rastú</v>
      </c>
      <c r="K135" s="421" t="str">
        <f t="shared" si="12"/>
        <v>dlhová brzda sa neplní</v>
      </c>
      <c r="L135" s="421" t="str">
        <f t="shared" si="13"/>
        <v>dlhová brzda sa neplní + rozpočet v termíne</v>
      </c>
    </row>
    <row r="136" spans="1:12">
      <c r="A136" s="61">
        <v>558222</v>
      </c>
      <c r="B136" s="61" t="s">
        <v>1002</v>
      </c>
      <c r="C136" s="61">
        <v>20251120</v>
      </c>
      <c r="D136" s="420" t="s">
        <v>890</v>
      </c>
      <c r="E136" s="60">
        <v>-10391</v>
      </c>
      <c r="F136" s="60">
        <v>61756.17</v>
      </c>
      <c r="G136" s="60">
        <v>75655</v>
      </c>
      <c r="H136" s="421" t="str">
        <f t="shared" si="10"/>
        <v>nesplnená podmienka vyrovnaného rozpočtu</v>
      </c>
      <c r="I136" s="60">
        <f t="shared" si="11"/>
        <v>13898.830000000002</v>
      </c>
      <c r="J136" s="421" t="str">
        <f t="shared" si="14"/>
        <v>výdavky rastú</v>
      </c>
      <c r="K136" s="421" t="str">
        <f t="shared" si="12"/>
        <v>dlhová brzda sa neplní</v>
      </c>
      <c r="L136" s="421" t="str">
        <f t="shared" si="13"/>
        <v>dlhová brzda sa neplní + rozpočet v termíne</v>
      </c>
    </row>
    <row r="137" spans="1:12">
      <c r="A137" s="61">
        <v>557421</v>
      </c>
      <c r="B137" s="61" t="s">
        <v>1003</v>
      </c>
      <c r="C137" s="61">
        <v>20251118</v>
      </c>
      <c r="D137" s="420" t="s">
        <v>890</v>
      </c>
      <c r="E137" s="60">
        <v>-197000</v>
      </c>
      <c r="F137" s="60">
        <v>1284875</v>
      </c>
      <c r="G137" s="60">
        <v>1648881</v>
      </c>
      <c r="H137" s="421" t="str">
        <f t="shared" si="10"/>
        <v>nesplnená podmienka vyrovnaného rozpočtu</v>
      </c>
      <c r="I137" s="60">
        <f t="shared" si="11"/>
        <v>364006</v>
      </c>
      <c r="J137" s="421" t="str">
        <f t="shared" si="14"/>
        <v>výdavky rastú</v>
      </c>
      <c r="K137" s="421" t="str">
        <f t="shared" si="12"/>
        <v>dlhová brzda sa neplní</v>
      </c>
      <c r="L137" s="421" t="str">
        <f t="shared" si="13"/>
        <v>dlhová brzda sa neplní + rozpočet v termíne</v>
      </c>
    </row>
    <row r="138" spans="1:12">
      <c r="A138" s="61">
        <v>557439</v>
      </c>
      <c r="B138" s="61" t="s">
        <v>1004</v>
      </c>
      <c r="C138" s="61">
        <v>20251110</v>
      </c>
      <c r="D138" s="420" t="s">
        <v>890</v>
      </c>
      <c r="E138" s="60">
        <v>-200000</v>
      </c>
      <c r="F138" s="60">
        <v>1631400</v>
      </c>
      <c r="G138" s="60">
        <v>1531500</v>
      </c>
      <c r="H138" s="421" t="str">
        <f t="shared" si="10"/>
        <v>nesplnená podmienka vyrovnaného rozpočtu</v>
      </c>
      <c r="I138" s="60">
        <f t="shared" si="11"/>
        <v>-99900</v>
      </c>
      <c r="J138" s="421" t="str">
        <f t="shared" si="14"/>
        <v>nerastúce výdavky</v>
      </c>
      <c r="K138" s="421" t="str">
        <f t="shared" si="12"/>
        <v>dlhová brzda sa neplní</v>
      </c>
      <c r="L138" s="421" t="str">
        <f t="shared" si="13"/>
        <v>dlhová brzda sa neplní + rozpočet v termíne</v>
      </c>
    </row>
    <row r="139" spans="1:12">
      <c r="A139" s="61">
        <v>557447</v>
      </c>
      <c r="B139" s="61" t="s">
        <v>1005</v>
      </c>
      <c r="C139" s="61">
        <v>20251114</v>
      </c>
      <c r="D139" s="420" t="s">
        <v>890</v>
      </c>
      <c r="E139" s="60">
        <v>-700</v>
      </c>
      <c r="F139" s="60">
        <v>494883</v>
      </c>
      <c r="G139" s="60">
        <v>642259</v>
      </c>
      <c r="H139" s="421" t="str">
        <f t="shared" si="10"/>
        <v>nesplnená podmienka vyrovnaného rozpočtu</v>
      </c>
      <c r="I139" s="60">
        <f t="shared" si="11"/>
        <v>147376</v>
      </c>
      <c r="J139" s="421" t="str">
        <f t="shared" si="14"/>
        <v>výdavky rastú</v>
      </c>
      <c r="K139" s="421" t="str">
        <f t="shared" si="12"/>
        <v>dlhová brzda sa neplní</v>
      </c>
      <c r="L139" s="421" t="str">
        <f t="shared" si="13"/>
        <v>dlhová brzda sa neplní + rozpočet v termíne</v>
      </c>
    </row>
    <row r="140" spans="1:12">
      <c r="A140" s="61">
        <v>557471</v>
      </c>
      <c r="B140" s="61" t="s">
        <v>1006</v>
      </c>
      <c r="C140" s="61">
        <v>20251119</v>
      </c>
      <c r="D140" s="420" t="s">
        <v>890</v>
      </c>
      <c r="E140" s="60">
        <v>-214620.25</v>
      </c>
      <c r="F140" s="60">
        <v>826734</v>
      </c>
      <c r="G140" s="60">
        <v>1195289.25</v>
      </c>
      <c r="H140" s="421" t="str">
        <f t="shared" si="10"/>
        <v>nesplnená podmienka vyrovnaného rozpočtu</v>
      </c>
      <c r="I140" s="60">
        <f t="shared" si="11"/>
        <v>368555.25</v>
      </c>
      <c r="J140" s="421" t="str">
        <f t="shared" si="14"/>
        <v>výdavky rastú</v>
      </c>
      <c r="K140" s="421" t="str">
        <f t="shared" si="12"/>
        <v>dlhová brzda sa neplní</v>
      </c>
      <c r="L140" s="421" t="str">
        <f t="shared" si="13"/>
        <v>dlhová brzda sa neplní + rozpočet v termíne</v>
      </c>
    </row>
    <row r="141" spans="1:12">
      <c r="A141" s="61">
        <v>557480</v>
      </c>
      <c r="B141" s="61" t="s">
        <v>1007</v>
      </c>
      <c r="C141" s="61">
        <v>20251117</v>
      </c>
      <c r="D141" s="420" t="s">
        <v>890</v>
      </c>
      <c r="E141" s="60">
        <v>0</v>
      </c>
      <c r="F141" s="60">
        <v>351206</v>
      </c>
      <c r="G141" s="60">
        <v>489268</v>
      </c>
      <c r="H141" s="421" t="str">
        <f t="shared" si="10"/>
        <v>splnená podmienka vyrovnaného rozpočtu</v>
      </c>
      <c r="I141" s="60">
        <f t="shared" si="11"/>
        <v>138062</v>
      </c>
      <c r="J141" s="421" t="str">
        <f t="shared" si="14"/>
        <v>výdavky rastú</v>
      </c>
      <c r="K141" s="421" t="str">
        <f t="shared" si="12"/>
        <v>dlhová brzda sa neplní</v>
      </c>
      <c r="L141" s="421" t="str">
        <f t="shared" si="13"/>
        <v>dlhová brzda sa neplní + rozpočet v termíne</v>
      </c>
    </row>
    <row r="142" spans="1:12">
      <c r="A142" s="61">
        <v>557498</v>
      </c>
      <c r="B142" s="61" t="s">
        <v>558</v>
      </c>
      <c r="C142" s="61">
        <v>20251212</v>
      </c>
      <c r="D142" s="420" t="s">
        <v>911</v>
      </c>
      <c r="E142" s="60">
        <v>0</v>
      </c>
      <c r="F142" s="60">
        <v>978000</v>
      </c>
      <c r="G142" s="60">
        <v>121000</v>
      </c>
      <c r="H142" s="421" t="str">
        <f t="shared" si="10"/>
        <v>splnená podmienka vyrovnaného rozpočtu</v>
      </c>
      <c r="I142" s="61">
        <f t="shared" si="11"/>
        <v>-857000</v>
      </c>
      <c r="J142" s="421" t="str">
        <f t="shared" si="14"/>
        <v>nerastúce výdavky</v>
      </c>
      <c r="K142" s="421" t="str">
        <f t="shared" si="12"/>
        <v>dlhová brzda sa plní</v>
      </c>
      <c r="L142" s="421" t="str">
        <f t="shared" si="13"/>
        <v>dlhová brzda sa plní + rozpočet po termíne</v>
      </c>
    </row>
    <row r="143" spans="1:12">
      <c r="A143" s="61">
        <v>557501</v>
      </c>
      <c r="B143" s="61" t="s">
        <v>559</v>
      </c>
      <c r="C143" s="61">
        <v>20251118</v>
      </c>
      <c r="D143" s="420" t="s">
        <v>890</v>
      </c>
      <c r="E143" s="60">
        <v>13000</v>
      </c>
      <c r="F143" s="60">
        <v>333169</v>
      </c>
      <c r="G143" s="60">
        <v>326037</v>
      </c>
      <c r="H143" s="421" t="str">
        <f t="shared" si="10"/>
        <v>splnená podmienka vyrovnaného rozpočtu</v>
      </c>
      <c r="I143" s="61">
        <f t="shared" si="11"/>
        <v>-7132</v>
      </c>
      <c r="J143" s="421" t="str">
        <f t="shared" si="14"/>
        <v>nerastúce výdavky</v>
      </c>
      <c r="K143" s="421" t="str">
        <f t="shared" si="12"/>
        <v>dlhová brzda sa plní</v>
      </c>
      <c r="L143" s="421" t="str">
        <f t="shared" si="13"/>
        <v>dlhová brzda sa plní + rozpočet v termíne</v>
      </c>
    </row>
    <row r="144" spans="1:12">
      <c r="A144" s="61">
        <v>557510</v>
      </c>
      <c r="B144" s="61" t="s">
        <v>1008</v>
      </c>
      <c r="C144" s="61">
        <v>20251119</v>
      </c>
      <c r="D144" s="420" t="s">
        <v>890</v>
      </c>
      <c r="E144" s="60">
        <v>-28612</v>
      </c>
      <c r="F144" s="60">
        <v>386264</v>
      </c>
      <c r="G144" s="60">
        <v>428192</v>
      </c>
      <c r="H144" s="421" t="str">
        <f t="shared" si="10"/>
        <v>nesplnená podmienka vyrovnaného rozpočtu</v>
      </c>
      <c r="I144" s="60">
        <f t="shared" si="11"/>
        <v>41928</v>
      </c>
      <c r="J144" s="421" t="str">
        <f t="shared" si="14"/>
        <v>výdavky rastú</v>
      </c>
      <c r="K144" s="421" t="str">
        <f t="shared" si="12"/>
        <v>dlhová brzda sa neplní</v>
      </c>
      <c r="L144" s="421" t="str">
        <f t="shared" si="13"/>
        <v>dlhová brzda sa neplní + rozpočet v termíne</v>
      </c>
    </row>
    <row r="145" spans="1:12">
      <c r="A145" s="61">
        <v>557552</v>
      </c>
      <c r="B145" s="61" t="s">
        <v>1009</v>
      </c>
      <c r="C145" s="61">
        <v>20251119</v>
      </c>
      <c r="D145" s="420" t="s">
        <v>890</v>
      </c>
      <c r="E145" s="60">
        <v>-15708</v>
      </c>
      <c r="F145" s="60">
        <v>159204</v>
      </c>
      <c r="G145" s="60">
        <v>141407</v>
      </c>
      <c r="H145" s="421" t="str">
        <f t="shared" si="10"/>
        <v>nesplnená podmienka vyrovnaného rozpočtu</v>
      </c>
      <c r="I145" s="60">
        <f t="shared" si="11"/>
        <v>-17797</v>
      </c>
      <c r="J145" s="421" t="str">
        <f t="shared" si="14"/>
        <v>nerastúce výdavky</v>
      </c>
      <c r="K145" s="421" t="str">
        <f t="shared" si="12"/>
        <v>dlhová brzda sa neplní</v>
      </c>
      <c r="L145" s="421" t="str">
        <f t="shared" si="13"/>
        <v>dlhová brzda sa neplní + rozpočet v termíne</v>
      </c>
    </row>
    <row r="146" spans="1:12">
      <c r="A146" s="61">
        <v>557561</v>
      </c>
      <c r="B146" s="61" t="s">
        <v>1010</v>
      </c>
      <c r="C146" s="61">
        <v>20251121</v>
      </c>
      <c r="D146" s="420" t="s">
        <v>890</v>
      </c>
      <c r="E146" s="60">
        <v>-43500</v>
      </c>
      <c r="F146" s="60">
        <v>109617.64</v>
      </c>
      <c r="G146" s="60">
        <v>117067</v>
      </c>
      <c r="H146" s="421" t="str">
        <f t="shared" si="10"/>
        <v>nesplnená podmienka vyrovnaného rozpočtu</v>
      </c>
      <c r="I146" s="60">
        <f t="shared" si="11"/>
        <v>7449.3600000000006</v>
      </c>
      <c r="J146" s="421" t="str">
        <f t="shared" si="14"/>
        <v>výdavky rastú</v>
      </c>
      <c r="K146" s="421" t="str">
        <f t="shared" si="12"/>
        <v>dlhová brzda sa neplní</v>
      </c>
      <c r="L146" s="421" t="str">
        <f t="shared" si="13"/>
        <v>dlhová brzda sa neplní + rozpočet v termíne</v>
      </c>
    </row>
    <row r="147" spans="1:12">
      <c r="A147" s="61">
        <v>557579</v>
      </c>
      <c r="B147" s="61" t="s">
        <v>560</v>
      </c>
      <c r="C147" s="61">
        <v>20251105</v>
      </c>
      <c r="D147" s="420" t="s">
        <v>890</v>
      </c>
      <c r="E147" s="60">
        <v>4500</v>
      </c>
      <c r="F147" s="60">
        <v>536305</v>
      </c>
      <c r="G147" s="60">
        <v>207962</v>
      </c>
      <c r="H147" s="421" t="str">
        <f t="shared" si="10"/>
        <v>splnená podmienka vyrovnaného rozpočtu</v>
      </c>
      <c r="I147" s="61">
        <f t="shared" si="11"/>
        <v>-328343</v>
      </c>
      <c r="J147" s="421" t="str">
        <f t="shared" si="14"/>
        <v>nerastúce výdavky</v>
      </c>
      <c r="K147" s="421" t="str">
        <f t="shared" si="12"/>
        <v>dlhová brzda sa plní</v>
      </c>
      <c r="L147" s="421" t="str">
        <f t="shared" si="13"/>
        <v>dlhová brzda sa plní + rozpočet v termíne</v>
      </c>
    </row>
    <row r="148" spans="1:12">
      <c r="A148" s="61">
        <v>557595</v>
      </c>
      <c r="B148" s="61" t="s">
        <v>1011</v>
      </c>
      <c r="C148" s="61">
        <v>20251120</v>
      </c>
      <c r="D148" s="420" t="s">
        <v>890</v>
      </c>
      <c r="E148" s="60">
        <v>-78300</v>
      </c>
      <c r="F148" s="60">
        <v>163744.06</v>
      </c>
      <c r="G148" s="60">
        <v>143174</v>
      </c>
      <c r="H148" s="421" t="str">
        <f t="shared" si="10"/>
        <v>nesplnená podmienka vyrovnaného rozpočtu</v>
      </c>
      <c r="I148" s="60">
        <f t="shared" si="11"/>
        <v>-20570.059999999998</v>
      </c>
      <c r="J148" s="421" t="str">
        <f t="shared" si="14"/>
        <v>nerastúce výdavky</v>
      </c>
      <c r="K148" s="421" t="str">
        <f t="shared" si="12"/>
        <v>dlhová brzda sa neplní</v>
      </c>
      <c r="L148" s="421" t="str">
        <f t="shared" si="13"/>
        <v>dlhová brzda sa neplní + rozpočet v termíne</v>
      </c>
    </row>
    <row r="149" spans="1:12">
      <c r="A149" s="61">
        <v>557609</v>
      </c>
      <c r="B149" s="61" t="s">
        <v>1012</v>
      </c>
      <c r="C149" s="61">
        <v>20251121</v>
      </c>
      <c r="D149" s="420" t="s">
        <v>890</v>
      </c>
      <c r="E149" s="60">
        <v>-15000</v>
      </c>
      <c r="F149" s="60">
        <v>61025</v>
      </c>
      <c r="G149" s="60">
        <v>85774</v>
      </c>
      <c r="H149" s="421" t="str">
        <f t="shared" si="10"/>
        <v>nesplnená podmienka vyrovnaného rozpočtu</v>
      </c>
      <c r="I149" s="60">
        <f t="shared" si="11"/>
        <v>24749</v>
      </c>
      <c r="J149" s="421" t="str">
        <f t="shared" si="14"/>
        <v>výdavky rastú</v>
      </c>
      <c r="K149" s="421" t="str">
        <f t="shared" si="12"/>
        <v>dlhová brzda sa neplní</v>
      </c>
      <c r="L149" s="421" t="str">
        <f t="shared" si="13"/>
        <v>dlhová brzda sa neplní + rozpočet v termíne</v>
      </c>
    </row>
    <row r="150" spans="1:12">
      <c r="A150" s="61">
        <v>557617</v>
      </c>
      <c r="B150" s="61" t="s">
        <v>489</v>
      </c>
      <c r="C150" s="61">
        <v>20251121</v>
      </c>
      <c r="D150" s="420" t="s">
        <v>890</v>
      </c>
      <c r="E150" s="60">
        <v>-10700</v>
      </c>
      <c r="F150" s="60">
        <v>106118</v>
      </c>
      <c r="G150" s="60">
        <v>108406</v>
      </c>
      <c r="H150" s="421" t="str">
        <f t="shared" si="10"/>
        <v>nesplnená podmienka vyrovnaného rozpočtu</v>
      </c>
      <c r="I150" s="60">
        <f t="shared" si="11"/>
        <v>2288</v>
      </c>
      <c r="J150" s="421" t="str">
        <f t="shared" si="14"/>
        <v>výdavky rastú</v>
      </c>
      <c r="K150" s="421" t="str">
        <f t="shared" si="12"/>
        <v>dlhová brzda sa neplní</v>
      </c>
      <c r="L150" s="421" t="str">
        <f t="shared" si="13"/>
        <v>dlhová brzda sa neplní + rozpočet v termíne</v>
      </c>
    </row>
    <row r="151" spans="1:12">
      <c r="A151" s="61">
        <v>557625</v>
      </c>
      <c r="B151" s="61" t="s">
        <v>1013</v>
      </c>
      <c r="C151" s="61">
        <v>20251117</v>
      </c>
      <c r="D151" s="420" t="s">
        <v>890</v>
      </c>
      <c r="E151" s="60">
        <v>-146406.79</v>
      </c>
      <c r="F151" s="60">
        <v>195960</v>
      </c>
      <c r="G151" s="60">
        <v>1399852.79</v>
      </c>
      <c r="H151" s="421" t="str">
        <f t="shared" si="10"/>
        <v>nesplnená podmienka vyrovnaného rozpočtu</v>
      </c>
      <c r="I151" s="60">
        <f t="shared" si="11"/>
        <v>1203892.79</v>
      </c>
      <c r="J151" s="421" t="str">
        <f t="shared" si="14"/>
        <v>výdavky rastú</v>
      </c>
      <c r="K151" s="421" t="str">
        <f t="shared" si="12"/>
        <v>dlhová brzda sa neplní</v>
      </c>
      <c r="L151" s="421" t="str">
        <f t="shared" si="13"/>
        <v>dlhová brzda sa neplní + rozpočet v termíne</v>
      </c>
    </row>
    <row r="152" spans="1:12">
      <c r="A152" s="61">
        <v>557633</v>
      </c>
      <c r="B152" s="61" t="s">
        <v>1014</v>
      </c>
      <c r="C152" s="61">
        <v>20251114</v>
      </c>
      <c r="D152" s="420" t="s">
        <v>890</v>
      </c>
      <c r="E152" s="60">
        <v>-122000</v>
      </c>
      <c r="F152" s="60">
        <v>208295</v>
      </c>
      <c r="G152" s="60">
        <v>308684</v>
      </c>
      <c r="H152" s="421" t="str">
        <f t="shared" si="10"/>
        <v>nesplnená podmienka vyrovnaného rozpočtu</v>
      </c>
      <c r="I152" s="60">
        <f t="shared" si="11"/>
        <v>100389</v>
      </c>
      <c r="J152" s="421" t="str">
        <f t="shared" si="14"/>
        <v>výdavky rastú</v>
      </c>
      <c r="K152" s="421" t="str">
        <f t="shared" si="12"/>
        <v>dlhová brzda sa neplní</v>
      </c>
      <c r="L152" s="421" t="str">
        <f t="shared" si="13"/>
        <v>dlhová brzda sa neplní + rozpočet v termíne</v>
      </c>
    </row>
    <row r="153" spans="1:12">
      <c r="A153" s="61">
        <v>557692</v>
      </c>
      <c r="B153" s="61" t="s">
        <v>1015</v>
      </c>
      <c r="C153" s="61">
        <v>20251113</v>
      </c>
      <c r="D153" s="420" t="s">
        <v>890</v>
      </c>
      <c r="E153" s="60">
        <v>-20000</v>
      </c>
      <c r="F153" s="60">
        <v>223553</v>
      </c>
      <c r="G153" s="60">
        <v>249516</v>
      </c>
      <c r="H153" s="421" t="str">
        <f t="shared" si="10"/>
        <v>nesplnená podmienka vyrovnaného rozpočtu</v>
      </c>
      <c r="I153" s="60">
        <f t="shared" si="11"/>
        <v>25963</v>
      </c>
      <c r="J153" s="421" t="str">
        <f t="shared" si="14"/>
        <v>výdavky rastú</v>
      </c>
      <c r="K153" s="421" t="str">
        <f t="shared" si="12"/>
        <v>dlhová brzda sa neplní</v>
      </c>
      <c r="L153" s="421" t="str">
        <f t="shared" si="13"/>
        <v>dlhová brzda sa neplní + rozpočet v termíne</v>
      </c>
    </row>
    <row r="154" spans="1:12">
      <c r="A154" s="61">
        <v>557706</v>
      </c>
      <c r="B154" s="61" t="s">
        <v>1016</v>
      </c>
      <c r="C154" s="61">
        <v>20251110</v>
      </c>
      <c r="D154" s="420" t="s">
        <v>890</v>
      </c>
      <c r="E154" s="60">
        <v>19060</v>
      </c>
      <c r="F154" s="60">
        <v>308951</v>
      </c>
      <c r="G154" s="60">
        <v>325520</v>
      </c>
      <c r="H154" s="421" t="str">
        <f t="shared" si="10"/>
        <v>splnená podmienka vyrovnaného rozpočtu</v>
      </c>
      <c r="I154" s="60">
        <f t="shared" si="11"/>
        <v>16569</v>
      </c>
      <c r="J154" s="421" t="str">
        <f t="shared" si="14"/>
        <v>výdavky rastú</v>
      </c>
      <c r="K154" s="421" t="str">
        <f t="shared" si="12"/>
        <v>dlhová brzda sa neplní</v>
      </c>
      <c r="L154" s="421" t="str">
        <f t="shared" si="13"/>
        <v>dlhová brzda sa neplní + rozpočet v termíne</v>
      </c>
    </row>
    <row r="155" spans="1:12">
      <c r="A155" s="61">
        <v>557714</v>
      </c>
      <c r="B155" s="61" t="s">
        <v>1017</v>
      </c>
      <c r="C155" s="61">
        <v>20251105</v>
      </c>
      <c r="D155" s="420" t="s">
        <v>890</v>
      </c>
      <c r="E155" s="60">
        <v>-13300</v>
      </c>
      <c r="F155" s="60">
        <v>275660</v>
      </c>
      <c r="G155" s="60">
        <v>342869</v>
      </c>
      <c r="H155" s="421" t="str">
        <f t="shared" si="10"/>
        <v>nesplnená podmienka vyrovnaného rozpočtu</v>
      </c>
      <c r="I155" s="60">
        <f t="shared" si="11"/>
        <v>67209</v>
      </c>
      <c r="J155" s="421" t="str">
        <f t="shared" si="14"/>
        <v>výdavky rastú</v>
      </c>
      <c r="K155" s="421" t="str">
        <f t="shared" si="12"/>
        <v>dlhová brzda sa neplní</v>
      </c>
      <c r="L155" s="421" t="str">
        <f t="shared" si="13"/>
        <v>dlhová brzda sa neplní + rozpočet v termíne</v>
      </c>
    </row>
    <row r="156" spans="1:12">
      <c r="A156" s="61">
        <v>557757</v>
      </c>
      <c r="B156" s="61" t="s">
        <v>1018</v>
      </c>
      <c r="C156" s="61">
        <v>20251110</v>
      </c>
      <c r="D156" s="420" t="s">
        <v>890</v>
      </c>
      <c r="E156" s="60">
        <v>0</v>
      </c>
      <c r="F156" s="60">
        <v>533000</v>
      </c>
      <c r="G156" s="60">
        <v>540300</v>
      </c>
      <c r="H156" s="421" t="str">
        <f t="shared" si="10"/>
        <v>splnená podmienka vyrovnaného rozpočtu</v>
      </c>
      <c r="I156" s="60">
        <f t="shared" si="11"/>
        <v>7300</v>
      </c>
      <c r="J156" s="421" t="str">
        <f t="shared" si="14"/>
        <v>výdavky rastú</v>
      </c>
      <c r="K156" s="421" t="str">
        <f t="shared" si="12"/>
        <v>dlhová brzda sa neplní</v>
      </c>
      <c r="L156" s="421" t="str">
        <f t="shared" si="13"/>
        <v>dlhová brzda sa neplní + rozpočet v termíne</v>
      </c>
    </row>
    <row r="157" spans="1:12">
      <c r="A157" s="61">
        <v>556742</v>
      </c>
      <c r="B157" s="61" t="s">
        <v>1019</v>
      </c>
      <c r="C157" s="61">
        <v>20251118</v>
      </c>
      <c r="D157" s="420" t="s">
        <v>890</v>
      </c>
      <c r="E157" s="60">
        <v>-83121</v>
      </c>
      <c r="F157" s="60">
        <v>123450</v>
      </c>
      <c r="G157" s="60">
        <v>238723</v>
      </c>
      <c r="H157" s="421" t="str">
        <f t="shared" si="10"/>
        <v>nesplnená podmienka vyrovnaného rozpočtu</v>
      </c>
      <c r="I157" s="60">
        <f t="shared" si="11"/>
        <v>115273</v>
      </c>
      <c r="J157" s="421" t="str">
        <f t="shared" si="14"/>
        <v>výdavky rastú</v>
      </c>
      <c r="K157" s="421" t="str">
        <f t="shared" si="12"/>
        <v>dlhová brzda sa neplní</v>
      </c>
      <c r="L157" s="421" t="str">
        <f t="shared" si="13"/>
        <v>dlhová brzda sa neplní + rozpočet v termíne</v>
      </c>
    </row>
    <row r="158" spans="1:12">
      <c r="A158" s="61">
        <v>556777</v>
      </c>
      <c r="B158" s="61" t="s">
        <v>1020</v>
      </c>
      <c r="C158" s="61">
        <v>20251118</v>
      </c>
      <c r="D158" s="420" t="s">
        <v>890</v>
      </c>
      <c r="E158" s="60">
        <v>0</v>
      </c>
      <c r="F158" s="60">
        <v>34375</v>
      </c>
      <c r="G158" s="60">
        <v>43055</v>
      </c>
      <c r="H158" s="421" t="str">
        <f t="shared" si="10"/>
        <v>splnená podmienka vyrovnaného rozpočtu</v>
      </c>
      <c r="I158" s="60">
        <f t="shared" si="11"/>
        <v>8680</v>
      </c>
      <c r="J158" s="421" t="str">
        <f t="shared" si="14"/>
        <v>výdavky rastú</v>
      </c>
      <c r="K158" s="421" t="str">
        <f t="shared" si="12"/>
        <v>dlhová brzda sa neplní</v>
      </c>
      <c r="L158" s="421" t="str">
        <f t="shared" si="13"/>
        <v>dlhová brzda sa neplní + rozpočet v termíne</v>
      </c>
    </row>
    <row r="159" spans="1:12">
      <c r="A159" s="61">
        <v>556785</v>
      </c>
      <c r="B159" s="61" t="s">
        <v>1021</v>
      </c>
      <c r="C159" s="61">
        <v>20251112</v>
      </c>
      <c r="D159" s="420" t="s">
        <v>890</v>
      </c>
      <c r="E159" s="60">
        <v>-32312</v>
      </c>
      <c r="F159" s="60">
        <v>172676</v>
      </c>
      <c r="G159" s="60">
        <v>713882</v>
      </c>
      <c r="H159" s="421" t="str">
        <f t="shared" si="10"/>
        <v>nesplnená podmienka vyrovnaného rozpočtu</v>
      </c>
      <c r="I159" s="60">
        <f t="shared" si="11"/>
        <v>541206</v>
      </c>
      <c r="J159" s="421" t="str">
        <f t="shared" si="14"/>
        <v>výdavky rastú</v>
      </c>
      <c r="K159" s="421" t="str">
        <f t="shared" si="12"/>
        <v>dlhová brzda sa neplní</v>
      </c>
      <c r="L159" s="421" t="str">
        <f t="shared" si="13"/>
        <v>dlhová brzda sa neplní + rozpočet v termíne</v>
      </c>
    </row>
    <row r="160" spans="1:12">
      <c r="A160" s="61">
        <v>556793</v>
      </c>
      <c r="B160" s="61" t="s">
        <v>1022</v>
      </c>
      <c r="C160" s="61">
        <v>20251031</v>
      </c>
      <c r="D160" s="420" t="s">
        <v>890</v>
      </c>
      <c r="E160" s="60">
        <v>-27000</v>
      </c>
      <c r="F160" s="60">
        <v>123000</v>
      </c>
      <c r="G160" s="60">
        <v>128000</v>
      </c>
      <c r="H160" s="421" t="str">
        <f t="shared" si="10"/>
        <v>nesplnená podmienka vyrovnaného rozpočtu</v>
      </c>
      <c r="I160" s="60">
        <f t="shared" si="11"/>
        <v>5000</v>
      </c>
      <c r="J160" s="421" t="str">
        <f t="shared" si="14"/>
        <v>výdavky rastú</v>
      </c>
      <c r="K160" s="421" t="str">
        <f t="shared" si="12"/>
        <v>dlhová brzda sa neplní</v>
      </c>
      <c r="L160" s="421" t="str">
        <f t="shared" si="13"/>
        <v>dlhová brzda sa neplní + rozpočet v termíne</v>
      </c>
    </row>
    <row r="161" spans="1:12">
      <c r="A161" s="61">
        <v>556807</v>
      </c>
      <c r="B161" s="61" t="s">
        <v>1023</v>
      </c>
      <c r="C161" s="61">
        <v>20251105</v>
      </c>
      <c r="D161" s="420" t="s">
        <v>890</v>
      </c>
      <c r="E161" s="60">
        <v>-33536</v>
      </c>
      <c r="F161" s="60">
        <v>53930</v>
      </c>
      <c r="G161" s="60">
        <v>98723</v>
      </c>
      <c r="H161" s="421" t="str">
        <f t="shared" si="10"/>
        <v>nesplnená podmienka vyrovnaného rozpočtu</v>
      </c>
      <c r="I161" s="60">
        <f t="shared" si="11"/>
        <v>44793</v>
      </c>
      <c r="J161" s="421" t="str">
        <f t="shared" si="14"/>
        <v>výdavky rastú</v>
      </c>
      <c r="K161" s="421" t="str">
        <f t="shared" si="12"/>
        <v>dlhová brzda sa neplní</v>
      </c>
      <c r="L161" s="421" t="str">
        <f t="shared" si="13"/>
        <v>dlhová brzda sa neplní + rozpočet v termíne</v>
      </c>
    </row>
    <row r="162" spans="1:12">
      <c r="A162" s="61">
        <v>556823</v>
      </c>
      <c r="B162" s="61" t="s">
        <v>1024</v>
      </c>
      <c r="C162" s="61">
        <v>20251013</v>
      </c>
      <c r="D162" s="420" t="s">
        <v>890</v>
      </c>
      <c r="E162" s="60">
        <v>-204645</v>
      </c>
      <c r="F162" s="60">
        <v>1834279</v>
      </c>
      <c r="G162" s="60">
        <v>2140717</v>
      </c>
      <c r="H162" s="421" t="str">
        <f t="shared" si="10"/>
        <v>nesplnená podmienka vyrovnaného rozpočtu</v>
      </c>
      <c r="I162" s="60">
        <f t="shared" si="11"/>
        <v>306438</v>
      </c>
      <c r="J162" s="421" t="str">
        <f t="shared" si="14"/>
        <v>výdavky rastú</v>
      </c>
      <c r="K162" s="421" t="str">
        <f t="shared" si="12"/>
        <v>dlhová brzda sa neplní</v>
      </c>
      <c r="L162" s="421" t="str">
        <f t="shared" si="13"/>
        <v>dlhová brzda sa neplní + rozpočet v termíne</v>
      </c>
    </row>
    <row r="163" spans="1:12">
      <c r="A163" s="61">
        <v>557251</v>
      </c>
      <c r="B163" s="61" t="s">
        <v>636</v>
      </c>
      <c r="C163" s="61">
        <v>20251118</v>
      </c>
      <c r="D163" s="420" t="s">
        <v>890</v>
      </c>
      <c r="E163" s="60">
        <v>5200</v>
      </c>
      <c r="F163" s="60">
        <v>527300</v>
      </c>
      <c r="G163" s="60">
        <v>1118000</v>
      </c>
      <c r="H163" s="421" t="str">
        <f t="shared" si="10"/>
        <v>splnená podmienka vyrovnaného rozpočtu</v>
      </c>
      <c r="I163" s="60">
        <f t="shared" si="11"/>
        <v>590700</v>
      </c>
      <c r="J163" s="421" t="str">
        <f t="shared" si="14"/>
        <v>výdavky rastú</v>
      </c>
      <c r="K163" s="421" t="str">
        <f t="shared" si="12"/>
        <v>dlhová brzda sa neplní</v>
      </c>
      <c r="L163" s="421" t="str">
        <f t="shared" si="13"/>
        <v>dlhová brzda sa neplní + rozpočet v termíne</v>
      </c>
    </row>
    <row r="164" spans="1:12">
      <c r="A164" s="61">
        <v>557269</v>
      </c>
      <c r="B164" s="61" t="s">
        <v>561</v>
      </c>
      <c r="C164" s="61">
        <v>20251119</v>
      </c>
      <c r="D164" s="420" t="s">
        <v>890</v>
      </c>
      <c r="E164" s="60">
        <v>10523</v>
      </c>
      <c r="F164" s="60">
        <v>130012</v>
      </c>
      <c r="G164" s="60">
        <v>110537</v>
      </c>
      <c r="H164" s="421" t="str">
        <f t="shared" si="10"/>
        <v>splnená podmienka vyrovnaného rozpočtu</v>
      </c>
      <c r="I164" s="61">
        <f t="shared" si="11"/>
        <v>-19475</v>
      </c>
      <c r="J164" s="421" t="str">
        <f t="shared" si="14"/>
        <v>nerastúce výdavky</v>
      </c>
      <c r="K164" s="421" t="str">
        <f t="shared" si="12"/>
        <v>dlhová brzda sa plní</v>
      </c>
      <c r="L164" s="421" t="str">
        <f t="shared" si="13"/>
        <v>dlhová brzda sa plní + rozpočet v termíne</v>
      </c>
    </row>
    <row r="165" spans="1:12">
      <c r="A165" s="61">
        <v>557277</v>
      </c>
      <c r="B165" s="61" t="s">
        <v>1025</v>
      </c>
      <c r="C165" s="61">
        <v>20251120</v>
      </c>
      <c r="D165" s="420" t="s">
        <v>890</v>
      </c>
      <c r="E165" s="60">
        <v>-40000</v>
      </c>
      <c r="F165" s="60">
        <v>192756</v>
      </c>
      <c r="G165" s="60">
        <v>224158</v>
      </c>
      <c r="H165" s="421" t="str">
        <f t="shared" si="10"/>
        <v>nesplnená podmienka vyrovnaného rozpočtu</v>
      </c>
      <c r="I165" s="60">
        <f t="shared" si="11"/>
        <v>31402</v>
      </c>
      <c r="J165" s="421" t="str">
        <f t="shared" si="14"/>
        <v>výdavky rastú</v>
      </c>
      <c r="K165" s="421" t="str">
        <f t="shared" si="12"/>
        <v>dlhová brzda sa neplní</v>
      </c>
      <c r="L165" s="421" t="str">
        <f t="shared" si="13"/>
        <v>dlhová brzda sa neplní + rozpočet v termíne</v>
      </c>
    </row>
    <row r="166" spans="1:12">
      <c r="A166" s="61">
        <v>557285</v>
      </c>
      <c r="B166" s="61" t="s">
        <v>1026</v>
      </c>
      <c r="C166" s="61">
        <v>20251113</v>
      </c>
      <c r="D166" s="420" t="s">
        <v>890</v>
      </c>
      <c r="E166" s="60">
        <v>4000</v>
      </c>
      <c r="F166" s="60">
        <v>497708.15</v>
      </c>
      <c r="G166" s="60">
        <v>585328.4</v>
      </c>
      <c r="H166" s="421" t="str">
        <f t="shared" si="10"/>
        <v>splnená podmienka vyrovnaného rozpočtu</v>
      </c>
      <c r="I166" s="60">
        <f t="shared" si="11"/>
        <v>87620.25</v>
      </c>
      <c r="J166" s="421" t="str">
        <f t="shared" si="14"/>
        <v>výdavky rastú</v>
      </c>
      <c r="K166" s="421" t="str">
        <f t="shared" si="12"/>
        <v>dlhová brzda sa neplní</v>
      </c>
      <c r="L166" s="421" t="str">
        <f t="shared" si="13"/>
        <v>dlhová brzda sa neplní + rozpočet v termíne</v>
      </c>
    </row>
    <row r="167" spans="1:12">
      <c r="A167" s="61">
        <v>557293</v>
      </c>
      <c r="B167" s="61" t="s">
        <v>1027</v>
      </c>
      <c r="C167" s="61">
        <v>20250917</v>
      </c>
      <c r="D167" s="420" t="s">
        <v>890</v>
      </c>
      <c r="E167" s="60">
        <v>-256000</v>
      </c>
      <c r="F167" s="60">
        <v>2030000</v>
      </c>
      <c r="G167" s="60">
        <v>2053600</v>
      </c>
      <c r="H167" s="421" t="str">
        <f t="shared" si="10"/>
        <v>nesplnená podmienka vyrovnaného rozpočtu</v>
      </c>
      <c r="I167" s="60">
        <f t="shared" si="11"/>
        <v>23600</v>
      </c>
      <c r="J167" s="421" t="str">
        <f t="shared" si="14"/>
        <v>výdavky rastú</v>
      </c>
      <c r="K167" s="421" t="str">
        <f t="shared" si="12"/>
        <v>dlhová brzda sa neplní</v>
      </c>
      <c r="L167" s="421" t="str">
        <f t="shared" si="13"/>
        <v>dlhová brzda sa neplní + rozpočet v termíne</v>
      </c>
    </row>
    <row r="168" spans="1:12">
      <c r="A168" s="61">
        <v>557307</v>
      </c>
      <c r="B168" s="61" t="s">
        <v>1028</v>
      </c>
      <c r="C168" s="61">
        <v>20251114</v>
      </c>
      <c r="D168" s="420" t="s">
        <v>890</v>
      </c>
      <c r="E168" s="60">
        <v>-211725</v>
      </c>
      <c r="F168" s="60">
        <v>717147</v>
      </c>
      <c r="G168" s="60">
        <v>1247898</v>
      </c>
      <c r="H168" s="421" t="str">
        <f t="shared" si="10"/>
        <v>nesplnená podmienka vyrovnaného rozpočtu</v>
      </c>
      <c r="I168" s="60">
        <f t="shared" si="11"/>
        <v>530751</v>
      </c>
      <c r="J168" s="421" t="str">
        <f t="shared" si="14"/>
        <v>výdavky rastú</v>
      </c>
      <c r="K168" s="421" t="str">
        <f t="shared" si="12"/>
        <v>dlhová brzda sa neplní</v>
      </c>
      <c r="L168" s="421" t="str">
        <f t="shared" si="13"/>
        <v>dlhová brzda sa neplní + rozpočet v termíne</v>
      </c>
    </row>
    <row r="169" spans="1:12">
      <c r="A169" s="61">
        <v>557315</v>
      </c>
      <c r="B169" s="61" t="s">
        <v>562</v>
      </c>
      <c r="C169" s="61">
        <v>20251014</v>
      </c>
      <c r="D169" s="420" t="s">
        <v>890</v>
      </c>
      <c r="E169" s="60">
        <v>57499.42</v>
      </c>
      <c r="F169" s="60">
        <v>663437</v>
      </c>
      <c r="G169" s="60">
        <v>662204</v>
      </c>
      <c r="H169" s="421" t="str">
        <f t="shared" si="10"/>
        <v>splnená podmienka vyrovnaného rozpočtu</v>
      </c>
      <c r="I169" s="61">
        <f t="shared" si="11"/>
        <v>-1233</v>
      </c>
      <c r="J169" s="421" t="str">
        <f t="shared" si="14"/>
        <v>nerastúce výdavky</v>
      </c>
      <c r="K169" s="421" t="str">
        <f t="shared" si="12"/>
        <v>dlhová brzda sa plní</v>
      </c>
      <c r="L169" s="421" t="str">
        <f t="shared" si="13"/>
        <v>dlhová brzda sa plní + rozpočet v termíne</v>
      </c>
    </row>
    <row r="170" spans="1:12">
      <c r="A170" s="61">
        <v>557323</v>
      </c>
      <c r="B170" s="61" t="s">
        <v>1029</v>
      </c>
      <c r="C170" s="61">
        <v>20251114</v>
      </c>
      <c r="D170" s="420" t="s">
        <v>890</v>
      </c>
      <c r="E170" s="60">
        <v>-6000</v>
      </c>
      <c r="F170" s="60">
        <v>51308</v>
      </c>
      <c r="G170" s="60">
        <v>39377</v>
      </c>
      <c r="H170" s="421" t="str">
        <f t="shared" si="10"/>
        <v>nesplnená podmienka vyrovnaného rozpočtu</v>
      </c>
      <c r="I170" s="60">
        <f t="shared" si="11"/>
        <v>-11931</v>
      </c>
      <c r="J170" s="421" t="str">
        <f t="shared" si="14"/>
        <v>nerastúce výdavky</v>
      </c>
      <c r="K170" s="421" t="str">
        <f t="shared" si="12"/>
        <v>dlhová brzda sa neplní</v>
      </c>
      <c r="L170" s="421" t="str">
        <f t="shared" si="13"/>
        <v>dlhová brzda sa neplní + rozpočet v termíne</v>
      </c>
    </row>
    <row r="171" spans="1:12">
      <c r="A171" s="61">
        <v>557331</v>
      </c>
      <c r="B171" s="61" t="s">
        <v>1030</v>
      </c>
      <c r="C171" s="61">
        <v>20251121</v>
      </c>
      <c r="D171" s="420" t="s">
        <v>890</v>
      </c>
      <c r="E171" s="60">
        <v>-5835</v>
      </c>
      <c r="F171" s="60">
        <v>55890</v>
      </c>
      <c r="G171" s="60">
        <v>59020</v>
      </c>
      <c r="H171" s="421" t="str">
        <f t="shared" si="10"/>
        <v>nesplnená podmienka vyrovnaného rozpočtu</v>
      </c>
      <c r="I171" s="60">
        <f t="shared" si="11"/>
        <v>3130</v>
      </c>
      <c r="J171" s="421" t="str">
        <f t="shared" si="14"/>
        <v>výdavky rastú</v>
      </c>
      <c r="K171" s="421" t="str">
        <f t="shared" si="12"/>
        <v>dlhová brzda sa neplní</v>
      </c>
      <c r="L171" s="421" t="str">
        <f t="shared" si="13"/>
        <v>dlhová brzda sa neplní + rozpočet v termíne</v>
      </c>
    </row>
    <row r="172" spans="1:12">
      <c r="A172" s="61">
        <v>557340</v>
      </c>
      <c r="B172" s="61" t="s">
        <v>563</v>
      </c>
      <c r="C172" s="61">
        <v>20251106</v>
      </c>
      <c r="D172" s="420" t="s">
        <v>890</v>
      </c>
      <c r="E172" s="60">
        <v>0</v>
      </c>
      <c r="F172" s="60">
        <v>917268</v>
      </c>
      <c r="G172" s="60">
        <v>917268</v>
      </c>
      <c r="H172" s="421" t="str">
        <f t="shared" si="10"/>
        <v>splnená podmienka vyrovnaného rozpočtu</v>
      </c>
      <c r="I172" s="61">
        <f t="shared" si="11"/>
        <v>0</v>
      </c>
      <c r="J172" s="421" t="str">
        <f t="shared" si="14"/>
        <v>nerastúce výdavky</v>
      </c>
      <c r="K172" s="421" t="str">
        <f t="shared" si="12"/>
        <v>dlhová brzda sa plní</v>
      </c>
      <c r="L172" s="421" t="str">
        <f t="shared" si="13"/>
        <v>dlhová brzda sa plní + rozpočet v termíne</v>
      </c>
    </row>
    <row r="173" spans="1:12">
      <c r="A173" s="61">
        <v>557358</v>
      </c>
      <c r="B173" s="61" t="s">
        <v>1031</v>
      </c>
      <c r="C173" s="61">
        <v>20251104</v>
      </c>
      <c r="D173" s="420" t="s">
        <v>890</v>
      </c>
      <c r="E173" s="60">
        <v>372870</v>
      </c>
      <c r="F173" s="60">
        <v>9610436</v>
      </c>
      <c r="G173" s="60">
        <v>10048612</v>
      </c>
      <c r="H173" s="421" t="str">
        <f t="shared" si="10"/>
        <v>splnená podmienka vyrovnaného rozpočtu</v>
      </c>
      <c r="I173" s="60">
        <f t="shared" si="11"/>
        <v>438176</v>
      </c>
      <c r="J173" s="421" t="str">
        <f t="shared" si="14"/>
        <v>výdavky rastú</v>
      </c>
      <c r="K173" s="421" t="str">
        <f t="shared" si="12"/>
        <v>dlhová brzda sa neplní</v>
      </c>
      <c r="L173" s="421" t="str">
        <f t="shared" si="13"/>
        <v>dlhová brzda sa neplní + rozpočet v termíne</v>
      </c>
    </row>
    <row r="174" spans="1:12">
      <c r="A174" s="61">
        <v>557391</v>
      </c>
      <c r="B174" s="61" t="s">
        <v>1032</v>
      </c>
      <c r="C174" s="61">
        <v>20251120</v>
      </c>
      <c r="D174" s="420" t="s">
        <v>890</v>
      </c>
      <c r="E174" s="60">
        <v>-50000</v>
      </c>
      <c r="F174" s="60">
        <v>337490</v>
      </c>
      <c r="G174" s="60">
        <v>369060</v>
      </c>
      <c r="H174" s="421" t="str">
        <f t="shared" si="10"/>
        <v>nesplnená podmienka vyrovnaného rozpočtu</v>
      </c>
      <c r="I174" s="60">
        <f t="shared" si="11"/>
        <v>31570</v>
      </c>
      <c r="J174" s="421" t="str">
        <f t="shared" si="14"/>
        <v>výdavky rastú</v>
      </c>
      <c r="K174" s="421" t="str">
        <f t="shared" si="12"/>
        <v>dlhová brzda sa neplní</v>
      </c>
      <c r="L174" s="421" t="str">
        <f t="shared" si="13"/>
        <v>dlhová brzda sa neplní + rozpočet v termíne</v>
      </c>
    </row>
    <row r="175" spans="1:12">
      <c r="A175" s="61">
        <v>557404</v>
      </c>
      <c r="B175" s="61" t="s">
        <v>1033</v>
      </c>
      <c r="C175" s="61">
        <v>20251114</v>
      </c>
      <c r="D175" s="420" t="s">
        <v>890</v>
      </c>
      <c r="E175" s="60">
        <v>-82300</v>
      </c>
      <c r="F175" s="60">
        <v>307363</v>
      </c>
      <c r="G175" s="60">
        <v>293978</v>
      </c>
      <c r="H175" s="421" t="str">
        <f t="shared" si="10"/>
        <v>nesplnená podmienka vyrovnaného rozpočtu</v>
      </c>
      <c r="I175" s="60">
        <f t="shared" si="11"/>
        <v>-13385</v>
      </c>
      <c r="J175" s="421" t="str">
        <f t="shared" si="14"/>
        <v>nerastúce výdavky</v>
      </c>
      <c r="K175" s="421" t="str">
        <f t="shared" si="12"/>
        <v>dlhová brzda sa neplní</v>
      </c>
      <c r="L175" s="421" t="str">
        <f t="shared" si="13"/>
        <v>dlhová brzda sa neplní + rozpočet v termíne</v>
      </c>
    </row>
    <row r="176" spans="1:12">
      <c r="A176" s="61">
        <v>557412</v>
      </c>
      <c r="B176" s="61" t="s">
        <v>1034</v>
      </c>
      <c r="C176" s="61">
        <v>20251114</v>
      </c>
      <c r="D176" s="420" t="s">
        <v>890</v>
      </c>
      <c r="E176" s="60">
        <v>-19000</v>
      </c>
      <c r="F176" s="60">
        <v>175909</v>
      </c>
      <c r="G176" s="60">
        <v>182915</v>
      </c>
      <c r="H176" s="421" t="str">
        <f t="shared" si="10"/>
        <v>nesplnená podmienka vyrovnaného rozpočtu</v>
      </c>
      <c r="I176" s="60">
        <f t="shared" si="11"/>
        <v>7006</v>
      </c>
      <c r="J176" s="421" t="str">
        <f t="shared" si="14"/>
        <v>výdavky rastú</v>
      </c>
      <c r="K176" s="421" t="str">
        <f t="shared" si="12"/>
        <v>dlhová brzda sa neplní</v>
      </c>
      <c r="L176" s="421" t="str">
        <f t="shared" si="13"/>
        <v>dlhová brzda sa neplní + rozpočet v termíne</v>
      </c>
    </row>
    <row r="177" spans="1:12">
      <c r="A177" s="61">
        <v>556459</v>
      </c>
      <c r="B177" s="61" t="s">
        <v>1035</v>
      </c>
      <c r="C177" s="61">
        <v>20251114</v>
      </c>
      <c r="D177" s="420" t="s">
        <v>890</v>
      </c>
      <c r="E177" s="60">
        <v>-248330</v>
      </c>
      <c r="F177" s="60">
        <v>363330</v>
      </c>
      <c r="G177" s="60">
        <v>493330</v>
      </c>
      <c r="H177" s="421" t="str">
        <f t="shared" si="10"/>
        <v>nesplnená podmienka vyrovnaného rozpočtu</v>
      </c>
      <c r="I177" s="60">
        <f t="shared" si="11"/>
        <v>130000</v>
      </c>
      <c r="J177" s="421" t="str">
        <f t="shared" si="14"/>
        <v>výdavky rastú</v>
      </c>
      <c r="K177" s="421" t="str">
        <f t="shared" si="12"/>
        <v>dlhová brzda sa neplní</v>
      </c>
      <c r="L177" s="421" t="str">
        <f t="shared" si="13"/>
        <v>dlhová brzda sa neplní + rozpočet v termíne</v>
      </c>
    </row>
    <row r="178" spans="1:12">
      <c r="A178" s="61">
        <v>556475</v>
      </c>
      <c r="B178" s="61" t="s">
        <v>1036</v>
      </c>
      <c r="C178" s="61">
        <v>20251118</v>
      </c>
      <c r="D178" s="420" t="s">
        <v>890</v>
      </c>
      <c r="E178" s="60">
        <v>-68466</v>
      </c>
      <c r="F178" s="60">
        <v>1141868</v>
      </c>
      <c r="G178" s="60">
        <v>952438</v>
      </c>
      <c r="H178" s="421" t="str">
        <f t="shared" si="10"/>
        <v>nesplnená podmienka vyrovnaného rozpočtu</v>
      </c>
      <c r="I178" s="60">
        <f t="shared" si="11"/>
        <v>-189430</v>
      </c>
      <c r="J178" s="421" t="str">
        <f t="shared" si="14"/>
        <v>nerastúce výdavky</v>
      </c>
      <c r="K178" s="421" t="str">
        <f t="shared" si="12"/>
        <v>dlhová brzda sa neplní</v>
      </c>
      <c r="L178" s="421" t="str">
        <f t="shared" si="13"/>
        <v>dlhová brzda sa neplní + rozpočet v termíne</v>
      </c>
    </row>
    <row r="179" spans="1:12">
      <c r="A179" s="61">
        <v>556483</v>
      </c>
      <c r="B179" s="61" t="s">
        <v>1037</v>
      </c>
      <c r="C179" s="61">
        <v>20251117</v>
      </c>
      <c r="D179" s="420" t="s">
        <v>890</v>
      </c>
      <c r="E179" s="60">
        <v>-269553</v>
      </c>
      <c r="F179" s="60">
        <v>3881462</v>
      </c>
      <c r="G179" s="60">
        <v>4438267</v>
      </c>
      <c r="H179" s="421" t="str">
        <f t="shared" si="10"/>
        <v>nesplnená podmienka vyrovnaného rozpočtu</v>
      </c>
      <c r="I179" s="60">
        <f t="shared" si="11"/>
        <v>556805</v>
      </c>
      <c r="J179" s="421" t="str">
        <f t="shared" si="14"/>
        <v>výdavky rastú</v>
      </c>
      <c r="K179" s="421" t="str">
        <f t="shared" si="12"/>
        <v>dlhová brzda sa neplní</v>
      </c>
      <c r="L179" s="421" t="str">
        <f t="shared" si="13"/>
        <v>dlhová brzda sa neplní + rozpočet v termíne</v>
      </c>
    </row>
    <row r="180" spans="1:12">
      <c r="A180" s="61">
        <v>556491</v>
      </c>
      <c r="B180" s="61" t="s">
        <v>1038</v>
      </c>
      <c r="C180" s="61">
        <v>20251007</v>
      </c>
      <c r="D180" s="420" t="s">
        <v>890</v>
      </c>
      <c r="E180" s="60">
        <v>-432598</v>
      </c>
      <c r="F180" s="60">
        <v>1012832</v>
      </c>
      <c r="G180" s="60">
        <v>1271043.17</v>
      </c>
      <c r="H180" s="421" t="str">
        <f t="shared" si="10"/>
        <v>nesplnená podmienka vyrovnaného rozpočtu</v>
      </c>
      <c r="I180" s="60">
        <f t="shared" si="11"/>
        <v>258211.16999999993</v>
      </c>
      <c r="J180" s="421" t="str">
        <f t="shared" si="14"/>
        <v>výdavky rastú</v>
      </c>
      <c r="K180" s="421" t="str">
        <f t="shared" si="12"/>
        <v>dlhová brzda sa neplní</v>
      </c>
      <c r="L180" s="421" t="str">
        <f t="shared" si="13"/>
        <v>dlhová brzda sa neplní + rozpočet v termíne</v>
      </c>
    </row>
    <row r="181" spans="1:12">
      <c r="A181" s="61">
        <v>556513</v>
      </c>
      <c r="B181" s="61" t="s">
        <v>1039</v>
      </c>
      <c r="C181" s="61">
        <v>20251029</v>
      </c>
      <c r="D181" s="420" t="s">
        <v>890</v>
      </c>
      <c r="E181" s="60">
        <v>-270700</v>
      </c>
      <c r="F181" s="60">
        <v>2076840.23</v>
      </c>
      <c r="G181" s="60">
        <v>2031946</v>
      </c>
      <c r="H181" s="421" t="str">
        <f t="shared" si="10"/>
        <v>nesplnená podmienka vyrovnaného rozpočtu</v>
      </c>
      <c r="I181" s="60">
        <f t="shared" si="11"/>
        <v>-44894.229999999981</v>
      </c>
      <c r="J181" s="421" t="str">
        <f t="shared" si="14"/>
        <v>nerastúce výdavky</v>
      </c>
      <c r="K181" s="421" t="str">
        <f t="shared" si="12"/>
        <v>dlhová brzda sa neplní</v>
      </c>
      <c r="L181" s="421" t="str">
        <f t="shared" si="13"/>
        <v>dlhová brzda sa neplní + rozpočet v termíne</v>
      </c>
    </row>
    <row r="182" spans="1:12">
      <c r="A182" s="61">
        <v>556521</v>
      </c>
      <c r="B182" s="61" t="s">
        <v>1040</v>
      </c>
      <c r="C182" s="61">
        <v>20251028</v>
      </c>
      <c r="D182" s="420" t="s">
        <v>890</v>
      </c>
      <c r="E182" s="60">
        <v>-28855</v>
      </c>
      <c r="F182" s="60">
        <v>810850</v>
      </c>
      <c r="G182" s="60">
        <v>871375</v>
      </c>
      <c r="H182" s="421" t="str">
        <f t="shared" si="10"/>
        <v>nesplnená podmienka vyrovnaného rozpočtu</v>
      </c>
      <c r="I182" s="60">
        <f t="shared" si="11"/>
        <v>60525</v>
      </c>
      <c r="J182" s="421" t="str">
        <f t="shared" si="14"/>
        <v>výdavky rastú</v>
      </c>
      <c r="K182" s="421" t="str">
        <f t="shared" si="12"/>
        <v>dlhová brzda sa neplní</v>
      </c>
      <c r="L182" s="421" t="str">
        <f t="shared" si="13"/>
        <v>dlhová brzda sa neplní + rozpočet v termíne</v>
      </c>
    </row>
    <row r="183" spans="1:12">
      <c r="A183" s="61">
        <v>556530</v>
      </c>
      <c r="B183" s="61" t="s">
        <v>1041</v>
      </c>
      <c r="C183" s="61">
        <v>20251020</v>
      </c>
      <c r="D183" s="420" t="s">
        <v>890</v>
      </c>
      <c r="E183" s="60">
        <v>5051</v>
      </c>
      <c r="F183" s="60">
        <v>347898</v>
      </c>
      <c r="G183" s="60">
        <v>379153</v>
      </c>
      <c r="H183" s="421" t="str">
        <f t="shared" si="10"/>
        <v>splnená podmienka vyrovnaného rozpočtu</v>
      </c>
      <c r="I183" s="60">
        <f t="shared" si="11"/>
        <v>31255</v>
      </c>
      <c r="J183" s="421" t="str">
        <f t="shared" si="14"/>
        <v>výdavky rastú</v>
      </c>
      <c r="K183" s="421" t="str">
        <f t="shared" si="12"/>
        <v>dlhová brzda sa neplní</v>
      </c>
      <c r="L183" s="421" t="str">
        <f t="shared" si="13"/>
        <v>dlhová brzda sa neplní + rozpočet v termíne</v>
      </c>
    </row>
    <row r="184" spans="1:12">
      <c r="A184" s="61">
        <v>556548</v>
      </c>
      <c r="B184" s="61" t="s">
        <v>1042</v>
      </c>
      <c r="C184" s="61">
        <v>20251120</v>
      </c>
      <c r="D184" s="420" t="s">
        <v>890</v>
      </c>
      <c r="E184" s="60">
        <v>-114000</v>
      </c>
      <c r="F184" s="60">
        <v>431347</v>
      </c>
      <c r="G184" s="60">
        <v>462431</v>
      </c>
      <c r="H184" s="421" t="str">
        <f t="shared" si="10"/>
        <v>nesplnená podmienka vyrovnaného rozpočtu</v>
      </c>
      <c r="I184" s="60">
        <f t="shared" si="11"/>
        <v>31084</v>
      </c>
      <c r="J184" s="421" t="str">
        <f t="shared" si="14"/>
        <v>výdavky rastú</v>
      </c>
      <c r="K184" s="421" t="str">
        <f t="shared" si="12"/>
        <v>dlhová brzda sa neplní</v>
      </c>
      <c r="L184" s="421" t="str">
        <f t="shared" si="13"/>
        <v>dlhová brzda sa neplní + rozpočet v termíne</v>
      </c>
    </row>
    <row r="185" spans="1:12">
      <c r="A185" s="61">
        <v>556556</v>
      </c>
      <c r="B185" s="61" t="s">
        <v>1043</v>
      </c>
      <c r="C185" s="61">
        <v>20251118</v>
      </c>
      <c r="D185" s="420" t="s">
        <v>890</v>
      </c>
      <c r="E185" s="60">
        <v>-150000</v>
      </c>
      <c r="F185" s="60">
        <v>511000</v>
      </c>
      <c r="G185" s="60">
        <v>611000</v>
      </c>
      <c r="H185" s="421" t="str">
        <f t="shared" si="10"/>
        <v>nesplnená podmienka vyrovnaného rozpočtu</v>
      </c>
      <c r="I185" s="60">
        <f t="shared" si="11"/>
        <v>100000</v>
      </c>
      <c r="J185" s="421" t="str">
        <f t="shared" si="14"/>
        <v>výdavky rastú</v>
      </c>
      <c r="K185" s="421" t="str">
        <f t="shared" si="12"/>
        <v>dlhová brzda sa neplní</v>
      </c>
      <c r="L185" s="421" t="str">
        <f t="shared" si="13"/>
        <v>dlhová brzda sa neplní + rozpočet v termíne</v>
      </c>
    </row>
    <row r="186" spans="1:12">
      <c r="A186" s="61">
        <v>556564</v>
      </c>
      <c r="B186" s="61" t="s">
        <v>1044</v>
      </c>
      <c r="C186" s="61">
        <v>20251119</v>
      </c>
      <c r="D186" s="420" t="s">
        <v>890</v>
      </c>
      <c r="E186" s="60">
        <v>-39894.89</v>
      </c>
      <c r="F186" s="60">
        <v>389995</v>
      </c>
      <c r="G186" s="60">
        <v>1315530.54</v>
      </c>
      <c r="H186" s="421" t="str">
        <f t="shared" si="10"/>
        <v>nesplnená podmienka vyrovnaného rozpočtu</v>
      </c>
      <c r="I186" s="60">
        <f t="shared" si="11"/>
        <v>925535.54</v>
      </c>
      <c r="J186" s="421" t="str">
        <f t="shared" si="14"/>
        <v>výdavky rastú</v>
      </c>
      <c r="K186" s="421" t="str">
        <f t="shared" si="12"/>
        <v>dlhová brzda sa neplní</v>
      </c>
      <c r="L186" s="421" t="str">
        <f t="shared" si="13"/>
        <v>dlhová brzda sa neplní + rozpočet v termíne</v>
      </c>
    </row>
    <row r="187" spans="1:12">
      <c r="A187" s="61">
        <v>556572</v>
      </c>
      <c r="B187" s="61" t="s">
        <v>564</v>
      </c>
      <c r="C187" s="61">
        <v>20251117</v>
      </c>
      <c r="D187" s="420" t="s">
        <v>890</v>
      </c>
      <c r="E187" s="60">
        <v>5704</v>
      </c>
      <c r="F187" s="60">
        <v>783643</v>
      </c>
      <c r="G187" s="60">
        <v>661985</v>
      </c>
      <c r="H187" s="421" t="str">
        <f t="shared" si="10"/>
        <v>splnená podmienka vyrovnaného rozpočtu</v>
      </c>
      <c r="I187" s="61">
        <f t="shared" si="11"/>
        <v>-121658</v>
      </c>
      <c r="J187" s="421" t="str">
        <f t="shared" si="14"/>
        <v>nerastúce výdavky</v>
      </c>
      <c r="K187" s="421" t="str">
        <f t="shared" si="12"/>
        <v>dlhová brzda sa plní</v>
      </c>
      <c r="L187" s="421" t="str">
        <f t="shared" si="13"/>
        <v>dlhová brzda sa plní + rozpočet v termíne</v>
      </c>
    </row>
    <row r="188" spans="1:12">
      <c r="A188" s="61">
        <v>556581</v>
      </c>
      <c r="B188" s="61" t="s">
        <v>1045</v>
      </c>
      <c r="C188" s="61">
        <v>20251110</v>
      </c>
      <c r="D188" s="420" t="s">
        <v>890</v>
      </c>
      <c r="E188" s="60">
        <v>-89750</v>
      </c>
      <c r="F188" s="60">
        <v>402846</v>
      </c>
      <c r="G188" s="60">
        <v>504274</v>
      </c>
      <c r="H188" s="421" t="str">
        <f t="shared" si="10"/>
        <v>nesplnená podmienka vyrovnaného rozpočtu</v>
      </c>
      <c r="I188" s="60">
        <f t="shared" si="11"/>
        <v>101428</v>
      </c>
      <c r="J188" s="421" t="str">
        <f t="shared" si="14"/>
        <v>výdavky rastú</v>
      </c>
      <c r="K188" s="421" t="str">
        <f t="shared" si="12"/>
        <v>dlhová brzda sa neplní</v>
      </c>
      <c r="L188" s="421" t="str">
        <f t="shared" si="13"/>
        <v>dlhová brzda sa neplní + rozpočet v termíne</v>
      </c>
    </row>
    <row r="189" spans="1:12">
      <c r="A189" s="61">
        <v>556599</v>
      </c>
      <c r="B189" s="61" t="s">
        <v>1046</v>
      </c>
      <c r="C189" s="61">
        <v>20251120</v>
      </c>
      <c r="D189" s="420" t="s">
        <v>890</v>
      </c>
      <c r="E189" s="60">
        <v>-131530</v>
      </c>
      <c r="F189" s="60">
        <v>305620</v>
      </c>
      <c r="G189" s="60">
        <v>478760</v>
      </c>
      <c r="H189" s="421" t="str">
        <f t="shared" si="10"/>
        <v>nesplnená podmienka vyrovnaného rozpočtu</v>
      </c>
      <c r="I189" s="60">
        <f t="shared" si="11"/>
        <v>173140</v>
      </c>
      <c r="J189" s="421" t="str">
        <f t="shared" si="14"/>
        <v>výdavky rastú</v>
      </c>
      <c r="K189" s="421" t="str">
        <f t="shared" si="12"/>
        <v>dlhová brzda sa neplní</v>
      </c>
      <c r="L189" s="421" t="str">
        <f t="shared" si="13"/>
        <v>dlhová brzda sa neplní + rozpočet v termíne</v>
      </c>
    </row>
    <row r="190" spans="1:12">
      <c r="A190" s="61">
        <v>556602</v>
      </c>
      <c r="B190" s="61" t="s">
        <v>1047</v>
      </c>
      <c r="C190" s="61">
        <v>20251020</v>
      </c>
      <c r="D190" s="420" t="s">
        <v>890</v>
      </c>
      <c r="E190" s="60">
        <v>-115929.47</v>
      </c>
      <c r="F190" s="60">
        <v>506013.63</v>
      </c>
      <c r="G190" s="60">
        <v>590359.42999999993</v>
      </c>
      <c r="H190" s="421" t="str">
        <f t="shared" si="10"/>
        <v>nesplnená podmienka vyrovnaného rozpočtu</v>
      </c>
      <c r="I190" s="60">
        <f t="shared" si="11"/>
        <v>84345.79999999993</v>
      </c>
      <c r="J190" s="421" t="str">
        <f t="shared" si="14"/>
        <v>výdavky rastú</v>
      </c>
      <c r="K190" s="421" t="str">
        <f t="shared" si="12"/>
        <v>dlhová brzda sa neplní</v>
      </c>
      <c r="L190" s="421" t="str">
        <f t="shared" si="13"/>
        <v>dlhová brzda sa neplní + rozpočet v termíne</v>
      </c>
    </row>
    <row r="191" spans="1:12">
      <c r="A191" s="61">
        <v>556611</v>
      </c>
      <c r="B191" s="61" t="s">
        <v>1048</v>
      </c>
      <c r="C191" s="61">
        <v>20251023</v>
      </c>
      <c r="D191" s="420" t="s">
        <v>890</v>
      </c>
      <c r="E191" s="60">
        <v>-19999.57</v>
      </c>
      <c r="F191" s="60">
        <v>110611.73999999999</v>
      </c>
      <c r="G191" s="60">
        <v>82071</v>
      </c>
      <c r="H191" s="421" t="str">
        <f t="shared" si="10"/>
        <v>nesplnená podmienka vyrovnaného rozpočtu</v>
      </c>
      <c r="I191" s="60">
        <f t="shared" si="11"/>
        <v>-28540.739999999991</v>
      </c>
      <c r="J191" s="421" t="str">
        <f t="shared" si="14"/>
        <v>nerastúce výdavky</v>
      </c>
      <c r="K191" s="421" t="str">
        <f t="shared" si="12"/>
        <v>dlhová brzda sa neplní</v>
      </c>
      <c r="L191" s="421" t="str">
        <f t="shared" si="13"/>
        <v>dlhová brzda sa neplní + rozpočet v termíne</v>
      </c>
    </row>
    <row r="192" spans="1:12">
      <c r="A192" s="61">
        <v>556645</v>
      </c>
      <c r="B192" s="61" t="s">
        <v>1049</v>
      </c>
      <c r="C192" s="61">
        <v>20251119</v>
      </c>
      <c r="D192" s="420" t="s">
        <v>890</v>
      </c>
      <c r="E192" s="60">
        <v>-24900</v>
      </c>
      <c r="F192" s="60">
        <v>247132.2</v>
      </c>
      <c r="G192" s="60">
        <v>206111.4</v>
      </c>
      <c r="H192" s="421" t="str">
        <f t="shared" si="10"/>
        <v>nesplnená podmienka vyrovnaného rozpočtu</v>
      </c>
      <c r="I192" s="60">
        <f t="shared" si="11"/>
        <v>-41020.800000000017</v>
      </c>
      <c r="J192" s="421" t="str">
        <f t="shared" si="14"/>
        <v>nerastúce výdavky</v>
      </c>
      <c r="K192" s="421" t="str">
        <f t="shared" si="12"/>
        <v>dlhová brzda sa neplní</v>
      </c>
      <c r="L192" s="421" t="str">
        <f t="shared" si="13"/>
        <v>dlhová brzda sa neplní + rozpočet v termíne</v>
      </c>
    </row>
    <row r="193" spans="1:12">
      <c r="A193" s="61">
        <v>556653</v>
      </c>
      <c r="B193" s="61" t="s">
        <v>1050</v>
      </c>
      <c r="C193" s="61">
        <v>20251119</v>
      </c>
      <c r="D193" s="420" t="s">
        <v>890</v>
      </c>
      <c r="E193" s="60">
        <v>-40891</v>
      </c>
      <c r="F193" s="60">
        <v>361283</v>
      </c>
      <c r="G193" s="60">
        <v>387902</v>
      </c>
      <c r="H193" s="421" t="str">
        <f t="shared" si="10"/>
        <v>nesplnená podmienka vyrovnaného rozpočtu</v>
      </c>
      <c r="I193" s="60">
        <f t="shared" si="11"/>
        <v>26619</v>
      </c>
      <c r="J193" s="421" t="str">
        <f t="shared" si="14"/>
        <v>výdavky rastú</v>
      </c>
      <c r="K193" s="421" t="str">
        <f t="shared" si="12"/>
        <v>dlhová brzda sa neplní</v>
      </c>
      <c r="L193" s="421" t="str">
        <f t="shared" si="13"/>
        <v>dlhová brzda sa neplní + rozpočet v termíne</v>
      </c>
    </row>
    <row r="194" spans="1:12">
      <c r="A194" s="61">
        <v>556661</v>
      </c>
      <c r="B194" s="61" t="s">
        <v>1051</v>
      </c>
      <c r="C194" s="61">
        <v>20251119</v>
      </c>
      <c r="D194" s="420" t="s">
        <v>890</v>
      </c>
      <c r="E194" s="60">
        <v>-91403</v>
      </c>
      <c r="F194" s="60">
        <v>396774</v>
      </c>
      <c r="G194" s="60">
        <v>509419</v>
      </c>
      <c r="H194" s="421" t="str">
        <f t="shared" si="10"/>
        <v>nesplnená podmienka vyrovnaného rozpočtu</v>
      </c>
      <c r="I194" s="60">
        <f t="shared" si="11"/>
        <v>112645</v>
      </c>
      <c r="J194" s="421" t="str">
        <f t="shared" si="14"/>
        <v>výdavky rastú</v>
      </c>
      <c r="K194" s="421" t="str">
        <f t="shared" si="12"/>
        <v>dlhová brzda sa neplní</v>
      </c>
      <c r="L194" s="421" t="str">
        <f t="shared" si="13"/>
        <v>dlhová brzda sa neplní + rozpočet v termíne</v>
      </c>
    </row>
    <row r="195" spans="1:12">
      <c r="A195" s="61">
        <v>556688</v>
      </c>
      <c r="B195" s="61" t="s">
        <v>1052</v>
      </c>
      <c r="C195" s="61">
        <v>20251110</v>
      </c>
      <c r="D195" s="420" t="s">
        <v>890</v>
      </c>
      <c r="E195" s="60">
        <v>-21272</v>
      </c>
      <c r="F195" s="60">
        <v>408382</v>
      </c>
      <c r="G195" s="60">
        <v>459345</v>
      </c>
      <c r="H195" s="421" t="str">
        <f t="shared" ref="H195:H258" si="15">IF(E195&gt;=0,"splnená podmienka vyrovnaného rozpočtu","nesplnená podmienka vyrovnaného rozpočtu")</f>
        <v>nesplnená podmienka vyrovnaného rozpočtu</v>
      </c>
      <c r="I195" s="60">
        <f t="shared" ref="I195:I258" si="16">G195-F195</f>
        <v>50963</v>
      </c>
      <c r="J195" s="421" t="str">
        <f t="shared" si="14"/>
        <v>výdavky rastú</v>
      </c>
      <c r="K195" s="421" t="str">
        <f t="shared" ref="K195:K258" si="17">IF((H195="splnená podmienka vyrovnaného rozpočtu")*(J195="nerastúce výdavky"),"dlhová brzda sa plní","dlhová brzda sa neplní")</f>
        <v>dlhová brzda sa neplní</v>
      </c>
      <c r="L195" s="421" t="str">
        <f t="shared" ref="L195:L258" si="18">K195&amp;" + "&amp;D195</f>
        <v>dlhová brzda sa neplní + rozpočet v termíne</v>
      </c>
    </row>
    <row r="196" spans="1:12">
      <c r="A196" s="61">
        <v>556696</v>
      </c>
      <c r="B196" s="61" t="s">
        <v>1053</v>
      </c>
      <c r="C196" s="61">
        <v>20251119</v>
      </c>
      <c r="D196" s="420" t="s">
        <v>890</v>
      </c>
      <c r="E196" s="60">
        <v>-347185</v>
      </c>
      <c r="F196" s="60">
        <v>2828331</v>
      </c>
      <c r="G196" s="60">
        <v>2823958</v>
      </c>
      <c r="H196" s="421" t="str">
        <f t="shared" si="15"/>
        <v>nesplnená podmienka vyrovnaného rozpočtu</v>
      </c>
      <c r="I196" s="60">
        <f t="shared" si="16"/>
        <v>-4373</v>
      </c>
      <c r="J196" s="421" t="str">
        <f t="shared" ref="J196:J259" si="19">IF(I196&lt;=0,"nerastúce výdavky","výdavky rastú")</f>
        <v>nerastúce výdavky</v>
      </c>
      <c r="K196" s="421" t="str">
        <f t="shared" si="17"/>
        <v>dlhová brzda sa neplní</v>
      </c>
      <c r="L196" s="421" t="str">
        <f t="shared" si="18"/>
        <v>dlhová brzda sa neplní + rozpočet v termíne</v>
      </c>
    </row>
    <row r="197" spans="1:12">
      <c r="A197" s="61">
        <v>556122</v>
      </c>
      <c r="B197" s="61" t="s">
        <v>1054</v>
      </c>
      <c r="C197" s="61">
        <v>20251111</v>
      </c>
      <c r="D197" s="420" t="s">
        <v>890</v>
      </c>
      <c r="E197" s="60">
        <v>-87570.5</v>
      </c>
      <c r="F197" s="60">
        <v>255268</v>
      </c>
      <c r="G197" s="60">
        <v>2561394.5</v>
      </c>
      <c r="H197" s="421" t="str">
        <f t="shared" si="15"/>
        <v>nesplnená podmienka vyrovnaného rozpočtu</v>
      </c>
      <c r="I197" s="60">
        <f t="shared" si="16"/>
        <v>2306126.5</v>
      </c>
      <c r="J197" s="421" t="str">
        <f t="shared" si="19"/>
        <v>výdavky rastú</v>
      </c>
      <c r="K197" s="421" t="str">
        <f t="shared" si="17"/>
        <v>dlhová brzda sa neplní</v>
      </c>
      <c r="L197" s="421" t="str">
        <f t="shared" si="18"/>
        <v>dlhová brzda sa neplní + rozpočet v termíne</v>
      </c>
    </row>
    <row r="198" spans="1:12">
      <c r="A198" s="61">
        <v>556131</v>
      </c>
      <c r="B198" s="61" t="s">
        <v>1055</v>
      </c>
      <c r="C198" s="61">
        <v>20251112</v>
      </c>
      <c r="D198" s="420" t="s">
        <v>890</v>
      </c>
      <c r="E198" s="60">
        <v>-34421</v>
      </c>
      <c r="F198" s="60">
        <v>161925.5</v>
      </c>
      <c r="G198" s="60">
        <v>4436990</v>
      </c>
      <c r="H198" s="421" t="str">
        <f t="shared" si="15"/>
        <v>nesplnená podmienka vyrovnaného rozpočtu</v>
      </c>
      <c r="I198" s="60">
        <f t="shared" si="16"/>
        <v>4275064.5</v>
      </c>
      <c r="J198" s="421" t="str">
        <f t="shared" si="19"/>
        <v>výdavky rastú</v>
      </c>
      <c r="K198" s="421" t="str">
        <f t="shared" si="17"/>
        <v>dlhová brzda sa neplní</v>
      </c>
      <c r="L198" s="421" t="str">
        <f t="shared" si="18"/>
        <v>dlhová brzda sa neplní + rozpočet v termíne</v>
      </c>
    </row>
    <row r="199" spans="1:12">
      <c r="A199" s="61">
        <v>556149</v>
      </c>
      <c r="B199" s="61" t="s">
        <v>1056</v>
      </c>
      <c r="C199" s="61">
        <v>20251106</v>
      </c>
      <c r="D199" s="420" t="s">
        <v>890</v>
      </c>
      <c r="E199" s="60">
        <v>0</v>
      </c>
      <c r="F199" s="60">
        <v>1644183</v>
      </c>
      <c r="G199" s="60">
        <v>1926725</v>
      </c>
      <c r="H199" s="421" t="str">
        <f t="shared" si="15"/>
        <v>splnená podmienka vyrovnaného rozpočtu</v>
      </c>
      <c r="I199" s="60">
        <f t="shared" si="16"/>
        <v>282542</v>
      </c>
      <c r="J199" s="421" t="str">
        <f t="shared" si="19"/>
        <v>výdavky rastú</v>
      </c>
      <c r="K199" s="421" t="str">
        <f t="shared" si="17"/>
        <v>dlhová brzda sa neplní</v>
      </c>
      <c r="L199" s="421" t="str">
        <f t="shared" si="18"/>
        <v>dlhová brzda sa neplní + rozpočet v termíne</v>
      </c>
    </row>
    <row r="200" spans="1:12">
      <c r="A200" s="61">
        <v>556157</v>
      </c>
      <c r="B200" s="61" t="s">
        <v>1057</v>
      </c>
      <c r="C200" s="61">
        <v>20251118</v>
      </c>
      <c r="D200" s="420" t="s">
        <v>890</v>
      </c>
      <c r="E200" s="60">
        <v>-565352</v>
      </c>
      <c r="F200" s="60">
        <v>1864694</v>
      </c>
      <c r="G200" s="60">
        <v>4497912.84</v>
      </c>
      <c r="H200" s="421" t="str">
        <f t="shared" si="15"/>
        <v>nesplnená podmienka vyrovnaného rozpočtu</v>
      </c>
      <c r="I200" s="60">
        <f t="shared" si="16"/>
        <v>2633218.84</v>
      </c>
      <c r="J200" s="421" t="str">
        <f t="shared" si="19"/>
        <v>výdavky rastú</v>
      </c>
      <c r="K200" s="421" t="str">
        <f t="shared" si="17"/>
        <v>dlhová brzda sa neplní</v>
      </c>
      <c r="L200" s="421" t="str">
        <f t="shared" si="18"/>
        <v>dlhová brzda sa neplní + rozpočet v termíne</v>
      </c>
    </row>
    <row r="201" spans="1:12">
      <c r="A201" s="61">
        <v>556165</v>
      </c>
      <c r="B201" s="61" t="s">
        <v>1058</v>
      </c>
      <c r="C201" s="61">
        <v>20251106</v>
      </c>
      <c r="D201" s="420" t="s">
        <v>890</v>
      </c>
      <c r="E201" s="60">
        <v>-68954.42</v>
      </c>
      <c r="F201" s="60">
        <v>745235</v>
      </c>
      <c r="G201" s="60">
        <v>674663.42</v>
      </c>
      <c r="H201" s="421" t="str">
        <f t="shared" si="15"/>
        <v>nesplnená podmienka vyrovnaného rozpočtu</v>
      </c>
      <c r="I201" s="60">
        <f t="shared" si="16"/>
        <v>-70571.579999999958</v>
      </c>
      <c r="J201" s="421" t="str">
        <f t="shared" si="19"/>
        <v>nerastúce výdavky</v>
      </c>
      <c r="K201" s="421" t="str">
        <f t="shared" si="17"/>
        <v>dlhová brzda sa neplní</v>
      </c>
      <c r="L201" s="421" t="str">
        <f t="shared" si="18"/>
        <v>dlhová brzda sa neplní + rozpočet v termíne</v>
      </c>
    </row>
    <row r="202" spans="1:12">
      <c r="A202" s="61">
        <v>556173</v>
      </c>
      <c r="B202" s="61" t="s">
        <v>1059</v>
      </c>
      <c r="C202" s="61">
        <v>20251117</v>
      </c>
      <c r="D202" s="420" t="s">
        <v>890</v>
      </c>
      <c r="E202" s="60">
        <v>-36000</v>
      </c>
      <c r="F202" s="60">
        <v>65942</v>
      </c>
      <c r="G202" s="60">
        <v>95477</v>
      </c>
      <c r="H202" s="421" t="str">
        <f t="shared" si="15"/>
        <v>nesplnená podmienka vyrovnaného rozpočtu</v>
      </c>
      <c r="I202" s="60">
        <f t="shared" si="16"/>
        <v>29535</v>
      </c>
      <c r="J202" s="421" t="str">
        <f t="shared" si="19"/>
        <v>výdavky rastú</v>
      </c>
      <c r="K202" s="421" t="str">
        <f t="shared" si="17"/>
        <v>dlhová brzda sa neplní</v>
      </c>
      <c r="L202" s="421" t="str">
        <f t="shared" si="18"/>
        <v>dlhová brzda sa neplní + rozpočet v termíne</v>
      </c>
    </row>
    <row r="203" spans="1:12">
      <c r="A203" s="61">
        <v>556190</v>
      </c>
      <c r="B203" s="61" t="s">
        <v>1060</v>
      </c>
      <c r="C203" s="61">
        <v>20251111</v>
      </c>
      <c r="D203" s="420" t="s">
        <v>890</v>
      </c>
      <c r="E203" s="60">
        <v>-197210</v>
      </c>
      <c r="F203" s="60">
        <v>314570</v>
      </c>
      <c r="G203" s="60">
        <v>612350</v>
      </c>
      <c r="H203" s="421" t="str">
        <f t="shared" si="15"/>
        <v>nesplnená podmienka vyrovnaného rozpočtu</v>
      </c>
      <c r="I203" s="60">
        <f t="shared" si="16"/>
        <v>297780</v>
      </c>
      <c r="J203" s="421" t="str">
        <f t="shared" si="19"/>
        <v>výdavky rastú</v>
      </c>
      <c r="K203" s="421" t="str">
        <f t="shared" si="17"/>
        <v>dlhová brzda sa neplní</v>
      </c>
      <c r="L203" s="421" t="str">
        <f t="shared" si="18"/>
        <v>dlhová brzda sa neplní + rozpočet v termíne</v>
      </c>
    </row>
    <row r="204" spans="1:12">
      <c r="A204" s="61">
        <v>556211</v>
      </c>
      <c r="B204" s="61" t="s">
        <v>1061</v>
      </c>
      <c r="C204" s="61">
        <v>20251120</v>
      </c>
      <c r="D204" s="420" t="s">
        <v>890</v>
      </c>
      <c r="E204" s="60">
        <v>4103</v>
      </c>
      <c r="F204" s="60">
        <v>221288</v>
      </c>
      <c r="G204" s="60">
        <v>318755</v>
      </c>
      <c r="H204" s="421" t="str">
        <f t="shared" si="15"/>
        <v>splnená podmienka vyrovnaného rozpočtu</v>
      </c>
      <c r="I204" s="60">
        <f t="shared" si="16"/>
        <v>97467</v>
      </c>
      <c r="J204" s="421" t="str">
        <f t="shared" si="19"/>
        <v>výdavky rastú</v>
      </c>
      <c r="K204" s="421" t="str">
        <f t="shared" si="17"/>
        <v>dlhová brzda sa neplní</v>
      </c>
      <c r="L204" s="421" t="str">
        <f t="shared" si="18"/>
        <v>dlhová brzda sa neplní + rozpočet v termíne</v>
      </c>
    </row>
    <row r="205" spans="1:12">
      <c r="A205" s="61">
        <v>556220</v>
      </c>
      <c r="B205" s="61" t="s">
        <v>1062</v>
      </c>
      <c r="C205" s="61">
        <v>20251120</v>
      </c>
      <c r="D205" s="420" t="s">
        <v>890</v>
      </c>
      <c r="E205" s="60">
        <v>-11705</v>
      </c>
      <c r="F205" s="60">
        <v>93383</v>
      </c>
      <c r="G205" s="60">
        <v>122592</v>
      </c>
      <c r="H205" s="421" t="str">
        <f t="shared" si="15"/>
        <v>nesplnená podmienka vyrovnaného rozpočtu</v>
      </c>
      <c r="I205" s="60">
        <f t="shared" si="16"/>
        <v>29209</v>
      </c>
      <c r="J205" s="421" t="str">
        <f t="shared" si="19"/>
        <v>výdavky rastú</v>
      </c>
      <c r="K205" s="421" t="str">
        <f t="shared" si="17"/>
        <v>dlhová brzda sa neplní</v>
      </c>
      <c r="L205" s="421" t="str">
        <f t="shared" si="18"/>
        <v>dlhová brzda sa neplní + rozpočet v termíne</v>
      </c>
    </row>
    <row r="206" spans="1:12">
      <c r="A206" s="61">
        <v>556238</v>
      </c>
      <c r="B206" s="61" t="s">
        <v>565</v>
      </c>
      <c r="C206" s="61">
        <v>20251120</v>
      </c>
      <c r="D206" s="420" t="s">
        <v>890</v>
      </c>
      <c r="E206" s="60">
        <v>2603.13</v>
      </c>
      <c r="F206" s="60">
        <v>107023.13</v>
      </c>
      <c r="G206" s="60">
        <v>106977</v>
      </c>
      <c r="H206" s="421" t="str">
        <f t="shared" si="15"/>
        <v>splnená podmienka vyrovnaného rozpočtu</v>
      </c>
      <c r="I206" s="61">
        <f t="shared" si="16"/>
        <v>-46.130000000004657</v>
      </c>
      <c r="J206" s="421" t="str">
        <f t="shared" si="19"/>
        <v>nerastúce výdavky</v>
      </c>
      <c r="K206" s="421" t="str">
        <f t="shared" si="17"/>
        <v>dlhová brzda sa plní</v>
      </c>
      <c r="L206" s="421" t="str">
        <f t="shared" si="18"/>
        <v>dlhová brzda sa plní + rozpočet v termíne</v>
      </c>
    </row>
    <row r="207" spans="1:12">
      <c r="A207" s="61">
        <v>556246</v>
      </c>
      <c r="B207" s="61" t="s">
        <v>1063</v>
      </c>
      <c r="C207" s="61">
        <v>20251112</v>
      </c>
      <c r="D207" s="420" t="s">
        <v>890</v>
      </c>
      <c r="E207" s="60">
        <v>17500</v>
      </c>
      <c r="F207" s="60">
        <v>235553</v>
      </c>
      <c r="G207" s="60">
        <v>280591</v>
      </c>
      <c r="H207" s="421" t="str">
        <f t="shared" si="15"/>
        <v>splnená podmienka vyrovnaného rozpočtu</v>
      </c>
      <c r="I207" s="60">
        <f t="shared" si="16"/>
        <v>45038</v>
      </c>
      <c r="J207" s="421" t="str">
        <f t="shared" si="19"/>
        <v>výdavky rastú</v>
      </c>
      <c r="K207" s="421" t="str">
        <f t="shared" si="17"/>
        <v>dlhová brzda sa neplní</v>
      </c>
      <c r="L207" s="421" t="str">
        <f t="shared" si="18"/>
        <v>dlhová brzda sa neplní + rozpočet v termíne</v>
      </c>
    </row>
    <row r="208" spans="1:12">
      <c r="A208" s="61">
        <v>556262</v>
      </c>
      <c r="B208" s="61" t="s">
        <v>1064</v>
      </c>
      <c r="C208" s="61">
        <v>20251112</v>
      </c>
      <c r="D208" s="420" t="s">
        <v>890</v>
      </c>
      <c r="E208" s="60">
        <v>-18750</v>
      </c>
      <c r="F208" s="60">
        <v>482100</v>
      </c>
      <c r="G208" s="60">
        <v>537850</v>
      </c>
      <c r="H208" s="421" t="str">
        <f t="shared" si="15"/>
        <v>nesplnená podmienka vyrovnaného rozpočtu</v>
      </c>
      <c r="I208" s="60">
        <f t="shared" si="16"/>
        <v>55750</v>
      </c>
      <c r="J208" s="421" t="str">
        <f t="shared" si="19"/>
        <v>výdavky rastú</v>
      </c>
      <c r="K208" s="421" t="str">
        <f t="shared" si="17"/>
        <v>dlhová brzda sa neplní</v>
      </c>
      <c r="L208" s="421" t="str">
        <f t="shared" si="18"/>
        <v>dlhová brzda sa neplní + rozpočet v termíne</v>
      </c>
    </row>
    <row r="209" spans="1:12">
      <c r="A209" s="61">
        <v>556271</v>
      </c>
      <c r="B209" s="61" t="s">
        <v>1065</v>
      </c>
      <c r="C209" s="61">
        <v>20251113</v>
      </c>
      <c r="D209" s="420" t="s">
        <v>890</v>
      </c>
      <c r="E209" s="60">
        <v>-5100</v>
      </c>
      <c r="F209" s="60">
        <v>65940</v>
      </c>
      <c r="G209" s="60">
        <v>69345</v>
      </c>
      <c r="H209" s="421" t="str">
        <f t="shared" si="15"/>
        <v>nesplnená podmienka vyrovnaného rozpočtu</v>
      </c>
      <c r="I209" s="60">
        <f t="shared" si="16"/>
        <v>3405</v>
      </c>
      <c r="J209" s="421" t="str">
        <f t="shared" si="19"/>
        <v>výdavky rastú</v>
      </c>
      <c r="K209" s="421" t="str">
        <f t="shared" si="17"/>
        <v>dlhová brzda sa neplní</v>
      </c>
      <c r="L209" s="421" t="str">
        <f t="shared" si="18"/>
        <v>dlhová brzda sa neplní + rozpočet v termíne</v>
      </c>
    </row>
    <row r="210" spans="1:12">
      <c r="A210" s="61">
        <v>556289</v>
      </c>
      <c r="B210" s="61" t="s">
        <v>1066</v>
      </c>
      <c r="C210" s="61">
        <v>20251016</v>
      </c>
      <c r="D210" s="420" t="s">
        <v>890</v>
      </c>
      <c r="E210" s="60">
        <v>0</v>
      </c>
      <c r="F210" s="60">
        <v>142000</v>
      </c>
      <c r="G210" s="60">
        <v>155000</v>
      </c>
      <c r="H210" s="421" t="str">
        <f t="shared" si="15"/>
        <v>splnená podmienka vyrovnaného rozpočtu</v>
      </c>
      <c r="I210" s="60">
        <f t="shared" si="16"/>
        <v>13000</v>
      </c>
      <c r="J210" s="421" t="str">
        <f t="shared" si="19"/>
        <v>výdavky rastú</v>
      </c>
      <c r="K210" s="421" t="str">
        <f t="shared" si="17"/>
        <v>dlhová brzda sa neplní</v>
      </c>
      <c r="L210" s="421" t="str">
        <f t="shared" si="18"/>
        <v>dlhová brzda sa neplní + rozpočet v termíne</v>
      </c>
    </row>
    <row r="211" spans="1:12">
      <c r="A211" s="61">
        <v>556297</v>
      </c>
      <c r="B211" s="61" t="s">
        <v>1067</v>
      </c>
      <c r="C211" s="61">
        <v>20251118</v>
      </c>
      <c r="D211" s="420" t="s">
        <v>890</v>
      </c>
      <c r="E211" s="60">
        <v>-1271280</v>
      </c>
      <c r="F211" s="60">
        <v>597118</v>
      </c>
      <c r="G211" s="60">
        <v>2864450</v>
      </c>
      <c r="H211" s="421" t="str">
        <f t="shared" si="15"/>
        <v>nesplnená podmienka vyrovnaného rozpočtu</v>
      </c>
      <c r="I211" s="60">
        <f t="shared" si="16"/>
        <v>2267332</v>
      </c>
      <c r="J211" s="421" t="str">
        <f t="shared" si="19"/>
        <v>výdavky rastú</v>
      </c>
      <c r="K211" s="421" t="str">
        <f t="shared" si="17"/>
        <v>dlhová brzda sa neplní</v>
      </c>
      <c r="L211" s="421" t="str">
        <f t="shared" si="18"/>
        <v>dlhová brzda sa neplní + rozpočet v termíne</v>
      </c>
    </row>
    <row r="212" spans="1:12">
      <c r="A212" s="61">
        <v>556327</v>
      </c>
      <c r="B212" s="61" t="s">
        <v>1068</v>
      </c>
      <c r="C212" s="61">
        <v>20251106</v>
      </c>
      <c r="D212" s="420" t="s">
        <v>890</v>
      </c>
      <c r="E212" s="60">
        <v>0</v>
      </c>
      <c r="F212" s="60">
        <v>101297</v>
      </c>
      <c r="G212" s="60">
        <v>116870</v>
      </c>
      <c r="H212" s="421" t="str">
        <f t="shared" si="15"/>
        <v>splnená podmienka vyrovnaného rozpočtu</v>
      </c>
      <c r="I212" s="60">
        <f t="shared" si="16"/>
        <v>15573</v>
      </c>
      <c r="J212" s="421" t="str">
        <f t="shared" si="19"/>
        <v>výdavky rastú</v>
      </c>
      <c r="K212" s="421" t="str">
        <f t="shared" si="17"/>
        <v>dlhová brzda sa neplní</v>
      </c>
      <c r="L212" s="421" t="str">
        <f t="shared" si="18"/>
        <v>dlhová brzda sa neplní + rozpočet v termíne</v>
      </c>
    </row>
    <row r="213" spans="1:12">
      <c r="A213" s="61">
        <v>556360</v>
      </c>
      <c r="B213" s="61" t="s">
        <v>1069</v>
      </c>
      <c r="C213" s="61">
        <v>20251119</v>
      </c>
      <c r="D213" s="420" t="s">
        <v>890</v>
      </c>
      <c r="E213" s="60">
        <v>-27000</v>
      </c>
      <c r="F213" s="60">
        <v>89920</v>
      </c>
      <c r="G213" s="60">
        <v>113500</v>
      </c>
      <c r="H213" s="421" t="str">
        <f t="shared" si="15"/>
        <v>nesplnená podmienka vyrovnaného rozpočtu</v>
      </c>
      <c r="I213" s="60">
        <f t="shared" si="16"/>
        <v>23580</v>
      </c>
      <c r="J213" s="421" t="str">
        <f t="shared" si="19"/>
        <v>výdavky rastú</v>
      </c>
      <c r="K213" s="421" t="str">
        <f t="shared" si="17"/>
        <v>dlhová brzda sa neplní</v>
      </c>
      <c r="L213" s="421" t="str">
        <f t="shared" si="18"/>
        <v>dlhová brzda sa neplní + rozpočet v termíne</v>
      </c>
    </row>
    <row r="214" spans="1:12">
      <c r="A214" s="61">
        <v>556408</v>
      </c>
      <c r="B214" s="61" t="s">
        <v>1070</v>
      </c>
      <c r="C214" s="61">
        <v>20251010</v>
      </c>
      <c r="D214" s="420" t="s">
        <v>890</v>
      </c>
      <c r="E214" s="60">
        <v>-300651</v>
      </c>
      <c r="F214" s="60">
        <v>470819</v>
      </c>
      <c r="G214" s="60">
        <v>591480</v>
      </c>
      <c r="H214" s="421" t="str">
        <f t="shared" si="15"/>
        <v>nesplnená podmienka vyrovnaného rozpočtu</v>
      </c>
      <c r="I214" s="60">
        <f t="shared" si="16"/>
        <v>120661</v>
      </c>
      <c r="J214" s="421" t="str">
        <f t="shared" si="19"/>
        <v>výdavky rastú</v>
      </c>
      <c r="K214" s="421" t="str">
        <f t="shared" si="17"/>
        <v>dlhová brzda sa neplní</v>
      </c>
      <c r="L214" s="421" t="str">
        <f t="shared" si="18"/>
        <v>dlhová brzda sa neplní + rozpočet v termíne</v>
      </c>
    </row>
    <row r="215" spans="1:12">
      <c r="A215" s="61">
        <v>556416</v>
      </c>
      <c r="B215" s="61" t="s">
        <v>1071</v>
      </c>
      <c r="C215" s="61">
        <v>20251118</v>
      </c>
      <c r="D215" s="420" t="s">
        <v>890</v>
      </c>
      <c r="E215" s="60">
        <v>-82600</v>
      </c>
      <c r="F215" s="60">
        <v>560925</v>
      </c>
      <c r="G215" s="60">
        <v>875490</v>
      </c>
      <c r="H215" s="421" t="str">
        <f t="shared" si="15"/>
        <v>nesplnená podmienka vyrovnaného rozpočtu</v>
      </c>
      <c r="I215" s="60">
        <f t="shared" si="16"/>
        <v>314565</v>
      </c>
      <c r="J215" s="421" t="str">
        <f t="shared" si="19"/>
        <v>výdavky rastú</v>
      </c>
      <c r="K215" s="421" t="str">
        <f t="shared" si="17"/>
        <v>dlhová brzda sa neplní</v>
      </c>
      <c r="L215" s="421" t="str">
        <f t="shared" si="18"/>
        <v>dlhová brzda sa neplní + rozpočet v termíne</v>
      </c>
    </row>
    <row r="216" spans="1:12">
      <c r="A216" s="61">
        <v>556424</v>
      </c>
      <c r="B216" s="61" t="s">
        <v>1072</v>
      </c>
      <c r="C216" s="61">
        <v>20251120</v>
      </c>
      <c r="D216" s="420" t="s">
        <v>890</v>
      </c>
      <c r="E216" s="60">
        <v>-10069.200000000001</v>
      </c>
      <c r="F216" s="60">
        <v>58131</v>
      </c>
      <c r="G216" s="60">
        <v>72721.2</v>
      </c>
      <c r="H216" s="421" t="str">
        <f t="shared" si="15"/>
        <v>nesplnená podmienka vyrovnaného rozpočtu</v>
      </c>
      <c r="I216" s="60">
        <f t="shared" si="16"/>
        <v>14590.199999999997</v>
      </c>
      <c r="J216" s="421" t="str">
        <f t="shared" si="19"/>
        <v>výdavky rastú</v>
      </c>
      <c r="K216" s="421" t="str">
        <f t="shared" si="17"/>
        <v>dlhová brzda sa neplní</v>
      </c>
      <c r="L216" s="421" t="str">
        <f t="shared" si="18"/>
        <v>dlhová brzda sa neplní + rozpočet v termíne</v>
      </c>
    </row>
    <row r="217" spans="1:12">
      <c r="A217" s="61">
        <v>555754</v>
      </c>
      <c r="B217" s="61" t="s">
        <v>1073</v>
      </c>
      <c r="C217" s="61">
        <v>20251106</v>
      </c>
      <c r="D217" s="420" t="s">
        <v>890</v>
      </c>
      <c r="E217" s="60">
        <v>-439237</v>
      </c>
      <c r="F217" s="60">
        <v>2115508</v>
      </c>
      <c r="G217" s="60">
        <v>2199458</v>
      </c>
      <c r="H217" s="421" t="str">
        <f t="shared" si="15"/>
        <v>nesplnená podmienka vyrovnaného rozpočtu</v>
      </c>
      <c r="I217" s="60">
        <f t="shared" si="16"/>
        <v>83950</v>
      </c>
      <c r="J217" s="421" t="str">
        <f t="shared" si="19"/>
        <v>výdavky rastú</v>
      </c>
      <c r="K217" s="421" t="str">
        <f t="shared" si="17"/>
        <v>dlhová brzda sa neplní</v>
      </c>
      <c r="L217" s="421" t="str">
        <f t="shared" si="18"/>
        <v>dlhová brzda sa neplní + rozpočet v termíne</v>
      </c>
    </row>
    <row r="218" spans="1:12">
      <c r="A218" s="61">
        <v>555789</v>
      </c>
      <c r="B218" s="61" t="s">
        <v>1074</v>
      </c>
      <c r="C218" s="61">
        <v>20251105</v>
      </c>
      <c r="D218" s="420" t="s">
        <v>890</v>
      </c>
      <c r="E218" s="60">
        <v>18900</v>
      </c>
      <c r="F218" s="60">
        <v>1484300</v>
      </c>
      <c r="G218" s="60">
        <v>1651860</v>
      </c>
      <c r="H218" s="421" t="str">
        <f t="shared" si="15"/>
        <v>splnená podmienka vyrovnaného rozpočtu</v>
      </c>
      <c r="I218" s="60">
        <f t="shared" si="16"/>
        <v>167560</v>
      </c>
      <c r="J218" s="421" t="str">
        <f t="shared" si="19"/>
        <v>výdavky rastú</v>
      </c>
      <c r="K218" s="421" t="str">
        <f t="shared" si="17"/>
        <v>dlhová brzda sa neplní</v>
      </c>
      <c r="L218" s="421" t="str">
        <f t="shared" si="18"/>
        <v>dlhová brzda sa neplní + rozpočet v termíne</v>
      </c>
    </row>
    <row r="219" spans="1:12">
      <c r="A219" s="61">
        <v>555827</v>
      </c>
      <c r="B219" s="61" t="s">
        <v>1075</v>
      </c>
      <c r="C219" s="61">
        <v>20251120</v>
      </c>
      <c r="D219" s="420" t="s">
        <v>890</v>
      </c>
      <c r="E219" s="60">
        <v>13100</v>
      </c>
      <c r="F219" s="60">
        <v>211413</v>
      </c>
      <c r="G219" s="60">
        <v>212798</v>
      </c>
      <c r="H219" s="421" t="str">
        <f t="shared" si="15"/>
        <v>splnená podmienka vyrovnaného rozpočtu</v>
      </c>
      <c r="I219" s="60">
        <f t="shared" si="16"/>
        <v>1385</v>
      </c>
      <c r="J219" s="421" t="str">
        <f t="shared" si="19"/>
        <v>výdavky rastú</v>
      </c>
      <c r="K219" s="421" t="str">
        <f t="shared" si="17"/>
        <v>dlhová brzda sa neplní</v>
      </c>
      <c r="L219" s="421" t="str">
        <f t="shared" si="18"/>
        <v>dlhová brzda sa neplní + rozpočet v termíne</v>
      </c>
    </row>
    <row r="220" spans="1:12">
      <c r="A220" s="61">
        <v>555843</v>
      </c>
      <c r="B220" s="61" t="s">
        <v>1076</v>
      </c>
      <c r="C220" s="61">
        <v>20251112</v>
      </c>
      <c r="D220" s="420" t="s">
        <v>890</v>
      </c>
      <c r="E220" s="60">
        <v>-745720</v>
      </c>
      <c r="F220" s="60">
        <v>1409283</v>
      </c>
      <c r="G220" s="60">
        <v>2673940</v>
      </c>
      <c r="H220" s="421" t="str">
        <f t="shared" si="15"/>
        <v>nesplnená podmienka vyrovnaného rozpočtu</v>
      </c>
      <c r="I220" s="60">
        <f t="shared" si="16"/>
        <v>1264657</v>
      </c>
      <c r="J220" s="421" t="str">
        <f t="shared" si="19"/>
        <v>výdavky rastú</v>
      </c>
      <c r="K220" s="421" t="str">
        <f t="shared" si="17"/>
        <v>dlhová brzda sa neplní</v>
      </c>
      <c r="L220" s="421" t="str">
        <f t="shared" si="18"/>
        <v>dlhová brzda sa neplní + rozpočet v termíne</v>
      </c>
    </row>
    <row r="221" spans="1:12">
      <c r="A221" s="61">
        <v>555851</v>
      </c>
      <c r="B221" s="61" t="s">
        <v>1077</v>
      </c>
      <c r="C221" s="61">
        <v>20251120</v>
      </c>
      <c r="D221" s="420" t="s">
        <v>890</v>
      </c>
      <c r="E221" s="60">
        <v>-822539.33</v>
      </c>
      <c r="F221" s="60">
        <v>1836218.76</v>
      </c>
      <c r="G221" s="60">
        <v>4128898.36</v>
      </c>
      <c r="H221" s="421" t="str">
        <f t="shared" si="15"/>
        <v>nesplnená podmienka vyrovnaného rozpočtu</v>
      </c>
      <c r="I221" s="60">
        <f t="shared" si="16"/>
        <v>2292679.5999999996</v>
      </c>
      <c r="J221" s="421" t="str">
        <f t="shared" si="19"/>
        <v>výdavky rastú</v>
      </c>
      <c r="K221" s="421" t="str">
        <f t="shared" si="17"/>
        <v>dlhová brzda sa neplní</v>
      </c>
      <c r="L221" s="421" t="str">
        <f t="shared" si="18"/>
        <v>dlhová brzda sa neplní + rozpočet v termíne</v>
      </c>
    </row>
    <row r="222" spans="1:12">
      <c r="A222" s="61">
        <v>555860</v>
      </c>
      <c r="B222" s="61" t="s">
        <v>1078</v>
      </c>
      <c r="C222" s="61">
        <v>20251117</v>
      </c>
      <c r="D222" s="420" t="s">
        <v>890</v>
      </c>
      <c r="E222" s="60">
        <v>89504</v>
      </c>
      <c r="F222" s="60">
        <v>1946376</v>
      </c>
      <c r="G222" s="60">
        <v>2204046</v>
      </c>
      <c r="H222" s="421" t="str">
        <f t="shared" si="15"/>
        <v>splnená podmienka vyrovnaného rozpočtu</v>
      </c>
      <c r="I222" s="60">
        <f t="shared" si="16"/>
        <v>257670</v>
      </c>
      <c r="J222" s="421" t="str">
        <f t="shared" si="19"/>
        <v>výdavky rastú</v>
      </c>
      <c r="K222" s="421" t="str">
        <f t="shared" si="17"/>
        <v>dlhová brzda sa neplní</v>
      </c>
      <c r="L222" s="421" t="str">
        <f t="shared" si="18"/>
        <v>dlhová brzda sa neplní + rozpočet v termíne</v>
      </c>
    </row>
    <row r="223" spans="1:12">
      <c r="A223" s="61">
        <v>555878</v>
      </c>
      <c r="B223" s="61" t="s">
        <v>1079</v>
      </c>
      <c r="C223" s="61">
        <v>20251103</v>
      </c>
      <c r="D223" s="420" t="s">
        <v>890</v>
      </c>
      <c r="E223" s="60">
        <v>47426</v>
      </c>
      <c r="F223" s="60">
        <v>2453132</v>
      </c>
      <c r="G223" s="60">
        <v>2685928</v>
      </c>
      <c r="H223" s="421" t="str">
        <f t="shared" si="15"/>
        <v>splnená podmienka vyrovnaného rozpočtu</v>
      </c>
      <c r="I223" s="60">
        <f t="shared" si="16"/>
        <v>232796</v>
      </c>
      <c r="J223" s="421" t="str">
        <f t="shared" si="19"/>
        <v>výdavky rastú</v>
      </c>
      <c r="K223" s="421" t="str">
        <f t="shared" si="17"/>
        <v>dlhová brzda sa neplní</v>
      </c>
      <c r="L223" s="421" t="str">
        <f t="shared" si="18"/>
        <v>dlhová brzda sa neplní + rozpočet v termíne</v>
      </c>
    </row>
    <row r="224" spans="1:12">
      <c r="A224" s="61">
        <v>555886</v>
      </c>
      <c r="B224" s="61" t="s">
        <v>1080</v>
      </c>
      <c r="C224" s="61">
        <v>20251117</v>
      </c>
      <c r="D224" s="420" t="s">
        <v>890</v>
      </c>
      <c r="E224" s="60">
        <v>-105280</v>
      </c>
      <c r="F224" s="60">
        <v>932150</v>
      </c>
      <c r="G224" s="60">
        <v>1392400</v>
      </c>
      <c r="H224" s="421" t="str">
        <f t="shared" si="15"/>
        <v>nesplnená podmienka vyrovnaného rozpočtu</v>
      </c>
      <c r="I224" s="60">
        <f t="shared" si="16"/>
        <v>460250</v>
      </c>
      <c r="J224" s="421" t="str">
        <f t="shared" si="19"/>
        <v>výdavky rastú</v>
      </c>
      <c r="K224" s="421" t="str">
        <f t="shared" si="17"/>
        <v>dlhová brzda sa neplní</v>
      </c>
      <c r="L224" s="421" t="str">
        <f t="shared" si="18"/>
        <v>dlhová brzda sa neplní + rozpočet v termíne</v>
      </c>
    </row>
    <row r="225" spans="1:12">
      <c r="A225" s="61">
        <v>555908</v>
      </c>
      <c r="B225" s="61" t="s">
        <v>1081</v>
      </c>
      <c r="C225" s="61">
        <v>20251119</v>
      </c>
      <c r="D225" s="420" t="s">
        <v>890</v>
      </c>
      <c r="E225" s="60">
        <v>-37864</v>
      </c>
      <c r="F225" s="60">
        <v>347995</v>
      </c>
      <c r="G225" s="60">
        <v>838468</v>
      </c>
      <c r="H225" s="421" t="str">
        <f t="shared" si="15"/>
        <v>nesplnená podmienka vyrovnaného rozpočtu</v>
      </c>
      <c r="I225" s="60">
        <f t="shared" si="16"/>
        <v>490473</v>
      </c>
      <c r="J225" s="421" t="str">
        <f t="shared" si="19"/>
        <v>výdavky rastú</v>
      </c>
      <c r="K225" s="421" t="str">
        <f t="shared" si="17"/>
        <v>dlhová brzda sa neplní</v>
      </c>
      <c r="L225" s="421" t="str">
        <f t="shared" si="18"/>
        <v>dlhová brzda sa neplní + rozpočet v termíne</v>
      </c>
    </row>
    <row r="226" spans="1:12">
      <c r="A226" s="61">
        <v>555916</v>
      </c>
      <c r="B226" s="61" t="s">
        <v>1082</v>
      </c>
      <c r="C226" s="61">
        <v>20251117</v>
      </c>
      <c r="D226" s="420" t="s">
        <v>890</v>
      </c>
      <c r="E226" s="60">
        <v>-78328</v>
      </c>
      <c r="F226" s="60">
        <v>1165614</v>
      </c>
      <c r="G226" s="60">
        <v>2256953</v>
      </c>
      <c r="H226" s="421" t="str">
        <f t="shared" si="15"/>
        <v>nesplnená podmienka vyrovnaného rozpočtu</v>
      </c>
      <c r="I226" s="60">
        <f t="shared" si="16"/>
        <v>1091339</v>
      </c>
      <c r="J226" s="421" t="str">
        <f t="shared" si="19"/>
        <v>výdavky rastú</v>
      </c>
      <c r="K226" s="421" t="str">
        <f t="shared" si="17"/>
        <v>dlhová brzda sa neplní</v>
      </c>
      <c r="L226" s="421" t="str">
        <f t="shared" si="18"/>
        <v>dlhová brzda sa neplní + rozpočet v termíne</v>
      </c>
    </row>
    <row r="227" spans="1:12">
      <c r="A227" s="61">
        <v>555924</v>
      </c>
      <c r="B227" s="61" t="s">
        <v>1083</v>
      </c>
      <c r="C227" s="61">
        <v>20251105</v>
      </c>
      <c r="D227" s="420" t="s">
        <v>890</v>
      </c>
      <c r="E227" s="60">
        <v>-77588.97</v>
      </c>
      <c r="F227" s="60">
        <v>231019.01</v>
      </c>
      <c r="G227" s="60">
        <v>404919.47</v>
      </c>
      <c r="H227" s="421" t="str">
        <f t="shared" si="15"/>
        <v>nesplnená podmienka vyrovnaného rozpočtu</v>
      </c>
      <c r="I227" s="60">
        <f t="shared" si="16"/>
        <v>173900.45999999996</v>
      </c>
      <c r="J227" s="421" t="str">
        <f t="shared" si="19"/>
        <v>výdavky rastú</v>
      </c>
      <c r="K227" s="421" t="str">
        <f t="shared" si="17"/>
        <v>dlhová brzda sa neplní</v>
      </c>
      <c r="L227" s="421" t="str">
        <f t="shared" si="18"/>
        <v>dlhová brzda sa neplní + rozpočet v termíne</v>
      </c>
    </row>
    <row r="228" spans="1:12">
      <c r="A228" s="61">
        <v>555932</v>
      </c>
      <c r="B228" s="61" t="s">
        <v>1084</v>
      </c>
      <c r="C228" s="61">
        <v>20251029</v>
      </c>
      <c r="D228" s="420" t="s">
        <v>890</v>
      </c>
      <c r="E228" s="60">
        <v>-2000</v>
      </c>
      <c r="F228" s="60">
        <v>247488</v>
      </c>
      <c r="G228" s="60">
        <v>272780</v>
      </c>
      <c r="H228" s="421" t="str">
        <f t="shared" si="15"/>
        <v>nesplnená podmienka vyrovnaného rozpočtu</v>
      </c>
      <c r="I228" s="60">
        <f t="shared" si="16"/>
        <v>25292</v>
      </c>
      <c r="J228" s="421" t="str">
        <f t="shared" si="19"/>
        <v>výdavky rastú</v>
      </c>
      <c r="K228" s="421" t="str">
        <f t="shared" si="17"/>
        <v>dlhová brzda sa neplní</v>
      </c>
      <c r="L228" s="421" t="str">
        <f t="shared" si="18"/>
        <v>dlhová brzda sa neplní + rozpočet v termíne</v>
      </c>
    </row>
    <row r="229" spans="1:12">
      <c r="A229" s="61">
        <v>555959</v>
      </c>
      <c r="B229" s="61" t="s">
        <v>1085</v>
      </c>
      <c r="C229" s="61">
        <v>20251118</v>
      </c>
      <c r="D229" s="420" t="s">
        <v>890</v>
      </c>
      <c r="E229" s="60">
        <v>-25805</v>
      </c>
      <c r="F229" s="60">
        <v>1134352</v>
      </c>
      <c r="G229" s="60">
        <v>421941</v>
      </c>
      <c r="H229" s="421" t="str">
        <f t="shared" si="15"/>
        <v>nesplnená podmienka vyrovnaného rozpočtu</v>
      </c>
      <c r="I229" s="60">
        <f t="shared" si="16"/>
        <v>-712411</v>
      </c>
      <c r="J229" s="421" t="str">
        <f t="shared" si="19"/>
        <v>nerastúce výdavky</v>
      </c>
      <c r="K229" s="421" t="str">
        <f t="shared" si="17"/>
        <v>dlhová brzda sa neplní</v>
      </c>
      <c r="L229" s="421" t="str">
        <f t="shared" si="18"/>
        <v>dlhová brzda sa neplní + rozpočet v termíne</v>
      </c>
    </row>
    <row r="230" spans="1:12">
      <c r="A230" s="61">
        <v>555967</v>
      </c>
      <c r="B230" s="61" t="s">
        <v>1086</v>
      </c>
      <c r="C230" s="61">
        <v>20251105</v>
      </c>
      <c r="D230" s="420" t="s">
        <v>890</v>
      </c>
      <c r="E230" s="60">
        <v>6037</v>
      </c>
      <c r="F230" s="60">
        <v>247465</v>
      </c>
      <c r="G230" s="60">
        <v>252463</v>
      </c>
      <c r="H230" s="421" t="str">
        <f t="shared" si="15"/>
        <v>splnená podmienka vyrovnaného rozpočtu</v>
      </c>
      <c r="I230" s="60">
        <f t="shared" si="16"/>
        <v>4998</v>
      </c>
      <c r="J230" s="421" t="str">
        <f t="shared" si="19"/>
        <v>výdavky rastú</v>
      </c>
      <c r="K230" s="421" t="str">
        <f t="shared" si="17"/>
        <v>dlhová brzda sa neplní</v>
      </c>
      <c r="L230" s="421" t="str">
        <f t="shared" si="18"/>
        <v>dlhová brzda sa neplní + rozpočet v termíne</v>
      </c>
    </row>
    <row r="231" spans="1:12">
      <c r="A231" s="61">
        <v>555991</v>
      </c>
      <c r="B231" s="61" t="s">
        <v>1087</v>
      </c>
      <c r="C231" s="61">
        <v>20251118</v>
      </c>
      <c r="D231" s="420" t="s">
        <v>890</v>
      </c>
      <c r="E231" s="60">
        <v>4750</v>
      </c>
      <c r="F231" s="60">
        <v>1180114</v>
      </c>
      <c r="G231" s="60">
        <v>1180364</v>
      </c>
      <c r="H231" s="421" t="str">
        <f t="shared" si="15"/>
        <v>splnená podmienka vyrovnaného rozpočtu</v>
      </c>
      <c r="I231" s="60">
        <f t="shared" si="16"/>
        <v>250</v>
      </c>
      <c r="J231" s="421" t="str">
        <f t="shared" si="19"/>
        <v>výdavky rastú</v>
      </c>
      <c r="K231" s="421" t="str">
        <f t="shared" si="17"/>
        <v>dlhová brzda sa neplní</v>
      </c>
      <c r="L231" s="421" t="str">
        <f t="shared" si="18"/>
        <v>dlhová brzda sa neplní + rozpočet v termíne</v>
      </c>
    </row>
    <row r="232" spans="1:12">
      <c r="A232" s="61">
        <v>556025</v>
      </c>
      <c r="B232" s="61" t="s">
        <v>1088</v>
      </c>
      <c r="C232" s="61">
        <v>20251118</v>
      </c>
      <c r="D232" s="420" t="s">
        <v>890</v>
      </c>
      <c r="E232" s="60">
        <v>-20000</v>
      </c>
      <c r="F232" s="60">
        <v>160500</v>
      </c>
      <c r="G232" s="60">
        <v>193850</v>
      </c>
      <c r="H232" s="421" t="str">
        <f t="shared" si="15"/>
        <v>nesplnená podmienka vyrovnaného rozpočtu</v>
      </c>
      <c r="I232" s="60">
        <f t="shared" si="16"/>
        <v>33350</v>
      </c>
      <c r="J232" s="421" t="str">
        <f t="shared" si="19"/>
        <v>výdavky rastú</v>
      </c>
      <c r="K232" s="421" t="str">
        <f t="shared" si="17"/>
        <v>dlhová brzda sa neplní</v>
      </c>
      <c r="L232" s="421" t="str">
        <f t="shared" si="18"/>
        <v>dlhová brzda sa neplní + rozpočet v termíne</v>
      </c>
    </row>
    <row r="233" spans="1:12">
      <c r="A233" s="61">
        <v>556033</v>
      </c>
      <c r="B233" s="421" t="s">
        <v>566</v>
      </c>
      <c r="C233" s="61">
        <v>20251215</v>
      </c>
      <c r="D233" s="420" t="s">
        <v>911</v>
      </c>
      <c r="E233" s="60">
        <v>3500</v>
      </c>
      <c r="F233" s="60">
        <v>89050</v>
      </c>
      <c r="G233" s="60">
        <v>94800</v>
      </c>
      <c r="H233" s="421" t="str">
        <f t="shared" si="15"/>
        <v>splnená podmienka vyrovnaného rozpočtu</v>
      </c>
      <c r="I233" s="60">
        <f t="shared" si="16"/>
        <v>5750</v>
      </c>
      <c r="J233" s="421" t="str">
        <f t="shared" si="19"/>
        <v>výdavky rastú</v>
      </c>
      <c r="K233" s="421" t="str">
        <f t="shared" si="17"/>
        <v>dlhová brzda sa neplní</v>
      </c>
      <c r="L233" s="421" t="str">
        <f t="shared" si="18"/>
        <v>dlhová brzda sa neplní + rozpočet po termíne</v>
      </c>
    </row>
    <row r="234" spans="1:12">
      <c r="A234" s="61">
        <v>556050</v>
      </c>
      <c r="B234" s="61" t="s">
        <v>1089</v>
      </c>
      <c r="C234" s="61">
        <v>20251112</v>
      </c>
      <c r="D234" s="420" t="s">
        <v>890</v>
      </c>
      <c r="E234" s="60">
        <v>-1933996</v>
      </c>
      <c r="F234" s="60">
        <v>1722434</v>
      </c>
      <c r="G234" s="60">
        <v>5665250</v>
      </c>
      <c r="H234" s="421" t="str">
        <f t="shared" si="15"/>
        <v>nesplnená podmienka vyrovnaného rozpočtu</v>
      </c>
      <c r="I234" s="60">
        <f t="shared" si="16"/>
        <v>3942816</v>
      </c>
      <c r="J234" s="421" t="str">
        <f t="shared" si="19"/>
        <v>výdavky rastú</v>
      </c>
      <c r="K234" s="421" t="str">
        <f t="shared" si="17"/>
        <v>dlhová brzda sa neplní</v>
      </c>
      <c r="L234" s="421" t="str">
        <f t="shared" si="18"/>
        <v>dlhová brzda sa neplní + rozpočet v termíne</v>
      </c>
    </row>
    <row r="235" spans="1:12">
      <c r="A235" s="61">
        <v>556092</v>
      </c>
      <c r="B235" s="61" t="s">
        <v>1090</v>
      </c>
      <c r="C235" s="61">
        <v>20251108</v>
      </c>
      <c r="D235" s="420" t="s">
        <v>890</v>
      </c>
      <c r="E235" s="60">
        <v>6048</v>
      </c>
      <c r="F235" s="60">
        <v>1013253</v>
      </c>
      <c r="G235" s="60">
        <v>1073277</v>
      </c>
      <c r="H235" s="421" t="str">
        <f t="shared" si="15"/>
        <v>splnená podmienka vyrovnaného rozpočtu</v>
      </c>
      <c r="I235" s="60">
        <f t="shared" si="16"/>
        <v>60024</v>
      </c>
      <c r="J235" s="421" t="str">
        <f t="shared" si="19"/>
        <v>výdavky rastú</v>
      </c>
      <c r="K235" s="421" t="str">
        <f t="shared" si="17"/>
        <v>dlhová brzda sa neplní</v>
      </c>
      <c r="L235" s="421" t="str">
        <f t="shared" si="18"/>
        <v>dlhová brzda sa neplní + rozpočet v termíne</v>
      </c>
    </row>
    <row r="236" spans="1:12">
      <c r="A236" s="61">
        <v>556114</v>
      </c>
      <c r="B236" s="421" t="s">
        <v>567</v>
      </c>
      <c r="C236" s="61">
        <v>20251210</v>
      </c>
      <c r="D236" s="420" t="s">
        <v>911</v>
      </c>
      <c r="E236" s="60">
        <v>-548303</v>
      </c>
      <c r="F236" s="60">
        <v>3603168</v>
      </c>
      <c r="G236" s="60">
        <v>5847635</v>
      </c>
      <c r="H236" s="421" t="str">
        <f t="shared" si="15"/>
        <v>nesplnená podmienka vyrovnaného rozpočtu</v>
      </c>
      <c r="I236" s="60">
        <f t="shared" si="16"/>
        <v>2244467</v>
      </c>
      <c r="J236" s="421" t="str">
        <f t="shared" si="19"/>
        <v>výdavky rastú</v>
      </c>
      <c r="K236" s="421" t="str">
        <f t="shared" si="17"/>
        <v>dlhová brzda sa neplní</v>
      </c>
      <c r="L236" s="421" t="str">
        <f t="shared" si="18"/>
        <v>dlhová brzda sa neplní + rozpočet po termíne</v>
      </c>
    </row>
    <row r="237" spans="1:12">
      <c r="A237" s="61">
        <v>545961</v>
      </c>
      <c r="B237" s="61" t="s">
        <v>1091</v>
      </c>
      <c r="C237" s="61">
        <v>20251114</v>
      </c>
      <c r="D237" s="420" t="s">
        <v>890</v>
      </c>
      <c r="E237" s="60">
        <v>31000</v>
      </c>
      <c r="F237" s="60">
        <v>286230</v>
      </c>
      <c r="G237" s="60">
        <v>305600</v>
      </c>
      <c r="H237" s="421" t="str">
        <f t="shared" si="15"/>
        <v>splnená podmienka vyrovnaného rozpočtu</v>
      </c>
      <c r="I237" s="60">
        <f t="shared" si="16"/>
        <v>19370</v>
      </c>
      <c r="J237" s="421" t="str">
        <f t="shared" si="19"/>
        <v>výdavky rastú</v>
      </c>
      <c r="K237" s="421" t="str">
        <f t="shared" si="17"/>
        <v>dlhová brzda sa neplní</v>
      </c>
      <c r="L237" s="421" t="str">
        <f t="shared" si="18"/>
        <v>dlhová brzda sa neplní + rozpočet v termíne</v>
      </c>
    </row>
    <row r="238" spans="1:12">
      <c r="A238" s="61">
        <v>546640</v>
      </c>
      <c r="B238" s="61" t="s">
        <v>1092</v>
      </c>
      <c r="C238" s="61">
        <v>20251119</v>
      </c>
      <c r="D238" s="420" t="s">
        <v>890</v>
      </c>
      <c r="E238" s="60">
        <v>-25000</v>
      </c>
      <c r="F238" s="60">
        <v>459714.5</v>
      </c>
      <c r="G238" s="60">
        <v>463243.91</v>
      </c>
      <c r="H238" s="421" t="str">
        <f t="shared" si="15"/>
        <v>nesplnená podmienka vyrovnaného rozpočtu</v>
      </c>
      <c r="I238" s="60">
        <f t="shared" si="16"/>
        <v>3529.4099999999744</v>
      </c>
      <c r="J238" s="421" t="str">
        <f t="shared" si="19"/>
        <v>výdavky rastú</v>
      </c>
      <c r="K238" s="421" t="str">
        <f t="shared" si="17"/>
        <v>dlhová brzda sa neplní</v>
      </c>
      <c r="L238" s="421" t="str">
        <f t="shared" si="18"/>
        <v>dlhová brzda sa neplní + rozpočet v termíne</v>
      </c>
    </row>
    <row r="239" spans="1:12">
      <c r="A239" s="61">
        <v>546682</v>
      </c>
      <c r="B239" s="61" t="s">
        <v>568</v>
      </c>
      <c r="C239" s="61">
        <v>20251119</v>
      </c>
      <c r="D239" s="420" t="s">
        <v>890</v>
      </c>
      <c r="E239" s="60">
        <v>54470</v>
      </c>
      <c r="F239" s="60">
        <v>1680880</v>
      </c>
      <c r="G239" s="60">
        <v>1592520</v>
      </c>
      <c r="H239" s="421" t="str">
        <f t="shared" si="15"/>
        <v>splnená podmienka vyrovnaného rozpočtu</v>
      </c>
      <c r="I239" s="61">
        <f t="shared" si="16"/>
        <v>-88360</v>
      </c>
      <c r="J239" s="421" t="str">
        <f t="shared" si="19"/>
        <v>nerastúce výdavky</v>
      </c>
      <c r="K239" s="421" t="str">
        <f t="shared" si="17"/>
        <v>dlhová brzda sa plní</v>
      </c>
      <c r="L239" s="421" t="str">
        <f t="shared" si="18"/>
        <v>dlhová brzda sa plní + rozpočet v termíne</v>
      </c>
    </row>
    <row r="240" spans="1:12">
      <c r="A240" s="61">
        <v>547522</v>
      </c>
      <c r="B240" s="61" t="s">
        <v>569</v>
      </c>
      <c r="C240" s="61">
        <v>20251119</v>
      </c>
      <c r="D240" s="420" t="s">
        <v>890</v>
      </c>
      <c r="E240" s="60">
        <v>8387.02</v>
      </c>
      <c r="F240" s="60">
        <v>1423801.5499999998</v>
      </c>
      <c r="G240" s="60">
        <v>1413898.92</v>
      </c>
      <c r="H240" s="421" t="str">
        <f t="shared" si="15"/>
        <v>splnená podmienka vyrovnaného rozpočtu</v>
      </c>
      <c r="I240" s="61">
        <f t="shared" si="16"/>
        <v>-9902.6299999998882</v>
      </c>
      <c r="J240" s="421" t="str">
        <f t="shared" si="19"/>
        <v>nerastúce výdavky</v>
      </c>
      <c r="K240" s="421" t="str">
        <f t="shared" si="17"/>
        <v>dlhová brzda sa plní</v>
      </c>
      <c r="L240" s="421" t="str">
        <f t="shared" si="18"/>
        <v>dlhová brzda sa plní + rozpočet v termíne</v>
      </c>
    </row>
    <row r="241" spans="1:12">
      <c r="A241" s="61">
        <v>547557</v>
      </c>
      <c r="B241" s="61" t="s">
        <v>1093</v>
      </c>
      <c r="C241" s="61">
        <v>20251111</v>
      </c>
      <c r="D241" s="420" t="s">
        <v>890</v>
      </c>
      <c r="E241" s="60">
        <v>-76708</v>
      </c>
      <c r="F241" s="60">
        <v>451766</v>
      </c>
      <c r="G241" s="60">
        <v>593454</v>
      </c>
      <c r="H241" s="421" t="str">
        <f t="shared" si="15"/>
        <v>nesplnená podmienka vyrovnaného rozpočtu</v>
      </c>
      <c r="I241" s="60">
        <f t="shared" si="16"/>
        <v>141688</v>
      </c>
      <c r="J241" s="421" t="str">
        <f t="shared" si="19"/>
        <v>výdavky rastú</v>
      </c>
      <c r="K241" s="421" t="str">
        <f t="shared" si="17"/>
        <v>dlhová brzda sa neplní</v>
      </c>
      <c r="L241" s="421" t="str">
        <f t="shared" si="18"/>
        <v>dlhová brzda sa neplní + rozpočet v termíne</v>
      </c>
    </row>
    <row r="242" spans="1:12">
      <c r="A242" s="61">
        <v>547590</v>
      </c>
      <c r="B242" s="61" t="s">
        <v>1094</v>
      </c>
      <c r="C242" s="61">
        <v>20251117</v>
      </c>
      <c r="D242" s="420" t="s">
        <v>890</v>
      </c>
      <c r="E242" s="60">
        <v>0</v>
      </c>
      <c r="F242" s="60">
        <v>202703</v>
      </c>
      <c r="G242" s="60">
        <v>238534</v>
      </c>
      <c r="H242" s="421" t="str">
        <f t="shared" si="15"/>
        <v>splnená podmienka vyrovnaného rozpočtu</v>
      </c>
      <c r="I242" s="60">
        <f t="shared" si="16"/>
        <v>35831</v>
      </c>
      <c r="J242" s="421" t="str">
        <f t="shared" si="19"/>
        <v>výdavky rastú</v>
      </c>
      <c r="K242" s="421" t="str">
        <f t="shared" si="17"/>
        <v>dlhová brzda sa neplní</v>
      </c>
      <c r="L242" s="421" t="str">
        <f t="shared" si="18"/>
        <v>dlhová brzda sa neplní + rozpočet v termíne</v>
      </c>
    </row>
    <row r="243" spans="1:12">
      <c r="A243" s="61">
        <v>547611</v>
      </c>
      <c r="B243" s="61" t="s">
        <v>1095</v>
      </c>
      <c r="C243" s="61">
        <v>20251119</v>
      </c>
      <c r="D243" s="420" t="s">
        <v>890</v>
      </c>
      <c r="E243" s="60">
        <v>-18443</v>
      </c>
      <c r="F243" s="60">
        <v>424172</v>
      </c>
      <c r="G243" s="60">
        <v>432644</v>
      </c>
      <c r="H243" s="421" t="str">
        <f t="shared" si="15"/>
        <v>nesplnená podmienka vyrovnaného rozpočtu</v>
      </c>
      <c r="I243" s="60">
        <f t="shared" si="16"/>
        <v>8472</v>
      </c>
      <c r="J243" s="421" t="str">
        <f t="shared" si="19"/>
        <v>výdavky rastú</v>
      </c>
      <c r="K243" s="421" t="str">
        <f t="shared" si="17"/>
        <v>dlhová brzda sa neplní</v>
      </c>
      <c r="L243" s="421" t="str">
        <f t="shared" si="18"/>
        <v>dlhová brzda sa neplní + rozpočet v termíne</v>
      </c>
    </row>
    <row r="244" spans="1:12">
      <c r="A244" s="61">
        <v>547620</v>
      </c>
      <c r="B244" s="61" t="s">
        <v>1096</v>
      </c>
      <c r="C244" s="61">
        <v>20251119</v>
      </c>
      <c r="D244" s="420" t="s">
        <v>890</v>
      </c>
      <c r="E244" s="60">
        <v>0</v>
      </c>
      <c r="F244" s="60">
        <v>101640</v>
      </c>
      <c r="G244" s="60">
        <v>105390</v>
      </c>
      <c r="H244" s="421" t="str">
        <f t="shared" si="15"/>
        <v>splnená podmienka vyrovnaného rozpočtu</v>
      </c>
      <c r="I244" s="60">
        <f t="shared" si="16"/>
        <v>3750</v>
      </c>
      <c r="J244" s="421" t="str">
        <f t="shared" si="19"/>
        <v>výdavky rastú</v>
      </c>
      <c r="K244" s="421" t="str">
        <f t="shared" si="17"/>
        <v>dlhová brzda sa neplní</v>
      </c>
      <c r="L244" s="421" t="str">
        <f t="shared" si="18"/>
        <v>dlhová brzda sa neplní + rozpočet v termíne</v>
      </c>
    </row>
    <row r="245" spans="1:12">
      <c r="A245" s="61">
        <v>555487</v>
      </c>
      <c r="B245" s="61" t="s">
        <v>1097</v>
      </c>
      <c r="C245" s="61">
        <v>20251120</v>
      </c>
      <c r="D245" s="420" t="s">
        <v>890</v>
      </c>
      <c r="E245" s="60">
        <v>-44033</v>
      </c>
      <c r="F245" s="60">
        <v>625112</v>
      </c>
      <c r="G245" s="60">
        <v>773466.01</v>
      </c>
      <c r="H245" s="421" t="str">
        <f t="shared" si="15"/>
        <v>nesplnená podmienka vyrovnaného rozpočtu</v>
      </c>
      <c r="I245" s="60">
        <f t="shared" si="16"/>
        <v>148354.01</v>
      </c>
      <c r="J245" s="421" t="str">
        <f t="shared" si="19"/>
        <v>výdavky rastú</v>
      </c>
      <c r="K245" s="421" t="str">
        <f t="shared" si="17"/>
        <v>dlhová brzda sa neplní</v>
      </c>
      <c r="L245" s="421" t="str">
        <f t="shared" si="18"/>
        <v>dlhová brzda sa neplní + rozpočet v termíne</v>
      </c>
    </row>
    <row r="246" spans="1:12">
      <c r="A246" s="61">
        <v>555495</v>
      </c>
      <c r="B246" s="61" t="s">
        <v>1098</v>
      </c>
      <c r="C246" s="61">
        <v>20251119</v>
      </c>
      <c r="D246" s="420" t="s">
        <v>890</v>
      </c>
      <c r="E246" s="60">
        <v>5020</v>
      </c>
      <c r="F246" s="60">
        <v>573810</v>
      </c>
      <c r="G246" s="60">
        <v>681860</v>
      </c>
      <c r="H246" s="421" t="str">
        <f t="shared" si="15"/>
        <v>splnená podmienka vyrovnaného rozpočtu</v>
      </c>
      <c r="I246" s="60">
        <f t="shared" si="16"/>
        <v>108050</v>
      </c>
      <c r="J246" s="421" t="str">
        <f t="shared" si="19"/>
        <v>výdavky rastú</v>
      </c>
      <c r="K246" s="421" t="str">
        <f t="shared" si="17"/>
        <v>dlhová brzda sa neplní</v>
      </c>
      <c r="L246" s="421" t="str">
        <f t="shared" si="18"/>
        <v>dlhová brzda sa neplní + rozpočet v termíne</v>
      </c>
    </row>
    <row r="247" spans="1:12">
      <c r="A247" s="61">
        <v>555509</v>
      </c>
      <c r="B247" s="61" t="s">
        <v>1099</v>
      </c>
      <c r="C247" s="61">
        <v>20251104</v>
      </c>
      <c r="D247" s="420" t="s">
        <v>890</v>
      </c>
      <c r="E247" s="60">
        <v>-398630</v>
      </c>
      <c r="F247" s="60">
        <v>2755941</v>
      </c>
      <c r="G247" s="60">
        <v>2721946</v>
      </c>
      <c r="H247" s="421" t="str">
        <f t="shared" si="15"/>
        <v>nesplnená podmienka vyrovnaného rozpočtu</v>
      </c>
      <c r="I247" s="60">
        <f t="shared" si="16"/>
        <v>-33995</v>
      </c>
      <c r="J247" s="421" t="str">
        <f t="shared" si="19"/>
        <v>nerastúce výdavky</v>
      </c>
      <c r="K247" s="421" t="str">
        <f t="shared" si="17"/>
        <v>dlhová brzda sa neplní</v>
      </c>
      <c r="L247" s="421" t="str">
        <f t="shared" si="18"/>
        <v>dlhová brzda sa neplní + rozpočet v termíne</v>
      </c>
    </row>
    <row r="248" spans="1:12">
      <c r="A248" s="61">
        <v>555541</v>
      </c>
      <c r="B248" s="61" t="s">
        <v>1100</v>
      </c>
      <c r="C248" s="61">
        <v>20251111</v>
      </c>
      <c r="D248" s="420" t="s">
        <v>890</v>
      </c>
      <c r="E248" s="60">
        <v>-99209</v>
      </c>
      <c r="F248" s="60">
        <v>616350</v>
      </c>
      <c r="G248" s="60">
        <v>1524197</v>
      </c>
      <c r="H248" s="421" t="str">
        <f t="shared" si="15"/>
        <v>nesplnená podmienka vyrovnaného rozpočtu</v>
      </c>
      <c r="I248" s="60">
        <f t="shared" si="16"/>
        <v>907847</v>
      </c>
      <c r="J248" s="421" t="str">
        <f t="shared" si="19"/>
        <v>výdavky rastú</v>
      </c>
      <c r="K248" s="421" t="str">
        <f t="shared" si="17"/>
        <v>dlhová brzda sa neplní</v>
      </c>
      <c r="L248" s="421" t="str">
        <f t="shared" si="18"/>
        <v>dlhová brzda sa neplní + rozpočet v termíne</v>
      </c>
    </row>
    <row r="249" spans="1:12">
      <c r="A249" s="61">
        <v>555568</v>
      </c>
      <c r="B249" s="61" t="s">
        <v>1101</v>
      </c>
      <c r="C249" s="61">
        <v>20251110</v>
      </c>
      <c r="D249" s="420" t="s">
        <v>890</v>
      </c>
      <c r="E249" s="60">
        <v>16200</v>
      </c>
      <c r="F249" s="60">
        <v>523003</v>
      </c>
      <c r="G249" s="60">
        <v>573400</v>
      </c>
      <c r="H249" s="421" t="str">
        <f t="shared" si="15"/>
        <v>splnená podmienka vyrovnaného rozpočtu</v>
      </c>
      <c r="I249" s="60">
        <f t="shared" si="16"/>
        <v>50397</v>
      </c>
      <c r="J249" s="421" t="str">
        <f t="shared" si="19"/>
        <v>výdavky rastú</v>
      </c>
      <c r="K249" s="421" t="str">
        <f t="shared" si="17"/>
        <v>dlhová brzda sa neplní</v>
      </c>
      <c r="L249" s="421" t="str">
        <f t="shared" si="18"/>
        <v>dlhová brzda sa neplní + rozpočet v termíne</v>
      </c>
    </row>
    <row r="250" spans="1:12">
      <c r="A250" s="61">
        <v>555576</v>
      </c>
      <c r="B250" s="61" t="s">
        <v>492</v>
      </c>
      <c r="C250" s="61">
        <v>20251118</v>
      </c>
      <c r="D250" s="420" t="s">
        <v>890</v>
      </c>
      <c r="E250" s="60">
        <v>-56919</v>
      </c>
      <c r="F250" s="60">
        <v>2516266</v>
      </c>
      <c r="G250" s="60">
        <v>4359864</v>
      </c>
      <c r="H250" s="421" t="str">
        <f t="shared" si="15"/>
        <v>nesplnená podmienka vyrovnaného rozpočtu</v>
      </c>
      <c r="I250" s="60">
        <f t="shared" si="16"/>
        <v>1843598</v>
      </c>
      <c r="J250" s="421" t="str">
        <f t="shared" si="19"/>
        <v>výdavky rastú</v>
      </c>
      <c r="K250" s="421" t="str">
        <f t="shared" si="17"/>
        <v>dlhová brzda sa neplní</v>
      </c>
      <c r="L250" s="421" t="str">
        <f t="shared" si="18"/>
        <v>dlhová brzda sa neplní + rozpočet v termíne</v>
      </c>
    </row>
    <row r="251" spans="1:12">
      <c r="A251" s="61">
        <v>555606</v>
      </c>
      <c r="B251" s="61" t="s">
        <v>570</v>
      </c>
      <c r="C251" s="61">
        <v>20251118</v>
      </c>
      <c r="D251" s="420" t="s">
        <v>890</v>
      </c>
      <c r="E251" s="60">
        <v>22986</v>
      </c>
      <c r="F251" s="60">
        <v>246000</v>
      </c>
      <c r="G251" s="60">
        <v>194910</v>
      </c>
      <c r="H251" s="421" t="str">
        <f t="shared" si="15"/>
        <v>splnená podmienka vyrovnaného rozpočtu</v>
      </c>
      <c r="I251" s="61">
        <f t="shared" si="16"/>
        <v>-51090</v>
      </c>
      <c r="J251" s="421" t="str">
        <f t="shared" si="19"/>
        <v>nerastúce výdavky</v>
      </c>
      <c r="K251" s="421" t="str">
        <f t="shared" si="17"/>
        <v>dlhová brzda sa plní</v>
      </c>
      <c r="L251" s="421" t="str">
        <f t="shared" si="18"/>
        <v>dlhová brzda sa plní + rozpočet v termíne</v>
      </c>
    </row>
    <row r="252" spans="1:12">
      <c r="A252" s="61">
        <v>555649</v>
      </c>
      <c r="B252" s="61" t="s">
        <v>1102</v>
      </c>
      <c r="C252" s="61">
        <v>20251022</v>
      </c>
      <c r="D252" s="420" t="s">
        <v>890</v>
      </c>
      <c r="E252" s="60">
        <v>67250</v>
      </c>
      <c r="F252" s="60">
        <v>441800</v>
      </c>
      <c r="G252" s="60">
        <v>535250</v>
      </c>
      <c r="H252" s="421" t="str">
        <f t="shared" si="15"/>
        <v>splnená podmienka vyrovnaného rozpočtu</v>
      </c>
      <c r="I252" s="60">
        <f t="shared" si="16"/>
        <v>93450</v>
      </c>
      <c r="J252" s="421" t="str">
        <f t="shared" si="19"/>
        <v>výdavky rastú</v>
      </c>
      <c r="K252" s="421" t="str">
        <f t="shared" si="17"/>
        <v>dlhová brzda sa neplní</v>
      </c>
      <c r="L252" s="421" t="str">
        <f t="shared" si="18"/>
        <v>dlhová brzda sa neplní + rozpočet v termíne</v>
      </c>
    </row>
    <row r="253" spans="1:12">
      <c r="A253" s="61">
        <v>555665</v>
      </c>
      <c r="B253" s="61" t="s">
        <v>1103</v>
      </c>
      <c r="C253" s="61">
        <v>20251117</v>
      </c>
      <c r="D253" s="420" t="s">
        <v>890</v>
      </c>
      <c r="E253" s="60">
        <v>-58000</v>
      </c>
      <c r="F253" s="60">
        <v>1235200</v>
      </c>
      <c r="G253" s="60">
        <v>1843228</v>
      </c>
      <c r="H253" s="421" t="str">
        <f t="shared" si="15"/>
        <v>nesplnená podmienka vyrovnaného rozpočtu</v>
      </c>
      <c r="I253" s="60">
        <f t="shared" si="16"/>
        <v>608028</v>
      </c>
      <c r="J253" s="421" t="str">
        <f t="shared" si="19"/>
        <v>výdavky rastú</v>
      </c>
      <c r="K253" s="421" t="str">
        <f t="shared" si="17"/>
        <v>dlhová brzda sa neplní</v>
      </c>
      <c r="L253" s="421" t="str">
        <f t="shared" si="18"/>
        <v>dlhová brzda sa neplní + rozpočet v termíne</v>
      </c>
    </row>
    <row r="254" spans="1:12">
      <c r="A254" s="61">
        <v>555673</v>
      </c>
      <c r="B254" s="61" t="s">
        <v>1104</v>
      </c>
      <c r="C254" s="61">
        <v>20251114</v>
      </c>
      <c r="D254" s="420" t="s">
        <v>890</v>
      </c>
      <c r="E254" s="60">
        <v>52907</v>
      </c>
      <c r="F254" s="60">
        <v>796727</v>
      </c>
      <c r="G254" s="60">
        <v>987583</v>
      </c>
      <c r="H254" s="421" t="str">
        <f t="shared" si="15"/>
        <v>splnená podmienka vyrovnaného rozpočtu</v>
      </c>
      <c r="I254" s="60">
        <f t="shared" si="16"/>
        <v>190856</v>
      </c>
      <c r="J254" s="421" t="str">
        <f t="shared" si="19"/>
        <v>výdavky rastú</v>
      </c>
      <c r="K254" s="421" t="str">
        <f t="shared" si="17"/>
        <v>dlhová brzda sa neplní</v>
      </c>
      <c r="L254" s="421" t="str">
        <f t="shared" si="18"/>
        <v>dlhová brzda sa neplní + rozpočet v termíne</v>
      </c>
    </row>
    <row r="255" spans="1:12">
      <c r="A255" s="61">
        <v>555720</v>
      </c>
      <c r="B255" s="61" t="s">
        <v>1105</v>
      </c>
      <c r="C255" s="61">
        <v>20251113</v>
      </c>
      <c r="D255" s="420" t="s">
        <v>890</v>
      </c>
      <c r="E255" s="60">
        <v>-91018</v>
      </c>
      <c r="F255" s="60">
        <v>1477400</v>
      </c>
      <c r="G255" s="60">
        <v>1343728</v>
      </c>
      <c r="H255" s="421" t="str">
        <f t="shared" si="15"/>
        <v>nesplnená podmienka vyrovnaného rozpočtu</v>
      </c>
      <c r="I255" s="60">
        <f t="shared" si="16"/>
        <v>-133672</v>
      </c>
      <c r="J255" s="421" t="str">
        <f t="shared" si="19"/>
        <v>nerastúce výdavky</v>
      </c>
      <c r="K255" s="421" t="str">
        <f t="shared" si="17"/>
        <v>dlhová brzda sa neplní</v>
      </c>
      <c r="L255" s="421" t="str">
        <f t="shared" si="18"/>
        <v>dlhová brzda sa neplní + rozpočet v termíne</v>
      </c>
    </row>
    <row r="256" spans="1:12">
      <c r="A256" s="61">
        <v>555746</v>
      </c>
      <c r="B256" s="61" t="s">
        <v>1106</v>
      </c>
      <c r="C256" s="61">
        <v>20251013</v>
      </c>
      <c r="D256" s="420" t="s">
        <v>890</v>
      </c>
      <c r="E256" s="60">
        <v>-2774890</v>
      </c>
      <c r="F256" s="60">
        <v>264070</v>
      </c>
      <c r="G256" s="60">
        <v>3057580</v>
      </c>
      <c r="H256" s="421" t="str">
        <f t="shared" si="15"/>
        <v>nesplnená podmienka vyrovnaného rozpočtu</v>
      </c>
      <c r="I256" s="60">
        <f t="shared" si="16"/>
        <v>2793510</v>
      </c>
      <c r="J256" s="421" t="str">
        <f t="shared" si="19"/>
        <v>výdavky rastú</v>
      </c>
      <c r="K256" s="421" t="str">
        <f t="shared" si="17"/>
        <v>dlhová brzda sa neplní</v>
      </c>
      <c r="L256" s="421" t="str">
        <f t="shared" si="18"/>
        <v>dlhová brzda sa neplní + rozpočet v termíne</v>
      </c>
    </row>
    <row r="257" spans="1:12">
      <c r="A257" s="61">
        <v>544108</v>
      </c>
      <c r="B257" s="61" t="s">
        <v>1107</v>
      </c>
      <c r="C257" s="61">
        <v>20251119</v>
      </c>
      <c r="D257" s="420" t="s">
        <v>890</v>
      </c>
      <c r="E257" s="60">
        <v>-1500</v>
      </c>
      <c r="F257" s="60">
        <v>212442</v>
      </c>
      <c r="G257" s="60">
        <v>214651</v>
      </c>
      <c r="H257" s="421" t="str">
        <f t="shared" si="15"/>
        <v>nesplnená podmienka vyrovnaného rozpočtu</v>
      </c>
      <c r="I257" s="60">
        <f t="shared" si="16"/>
        <v>2209</v>
      </c>
      <c r="J257" s="421" t="str">
        <f t="shared" si="19"/>
        <v>výdavky rastú</v>
      </c>
      <c r="K257" s="421" t="str">
        <f t="shared" si="17"/>
        <v>dlhová brzda sa neplní</v>
      </c>
      <c r="L257" s="421" t="str">
        <f t="shared" si="18"/>
        <v>dlhová brzda sa neplní + rozpočet v termíne</v>
      </c>
    </row>
    <row r="258" spans="1:12">
      <c r="A258" s="61">
        <v>544116</v>
      </c>
      <c r="B258" s="61" t="s">
        <v>1108</v>
      </c>
      <c r="C258" s="61">
        <v>20251119</v>
      </c>
      <c r="D258" s="420" t="s">
        <v>890</v>
      </c>
      <c r="E258" s="60">
        <v>-35337.25</v>
      </c>
      <c r="F258" s="60">
        <v>2023196.4599999997</v>
      </c>
      <c r="G258" s="60">
        <v>2275452.65</v>
      </c>
      <c r="H258" s="421" t="str">
        <f t="shared" si="15"/>
        <v>nesplnená podmienka vyrovnaného rozpočtu</v>
      </c>
      <c r="I258" s="60">
        <f t="shared" si="16"/>
        <v>252256.19000000018</v>
      </c>
      <c r="J258" s="421" t="str">
        <f t="shared" si="19"/>
        <v>výdavky rastú</v>
      </c>
      <c r="K258" s="421" t="str">
        <f t="shared" si="17"/>
        <v>dlhová brzda sa neplní</v>
      </c>
      <c r="L258" s="421" t="str">
        <f t="shared" si="18"/>
        <v>dlhová brzda sa neplní + rozpočet v termíne</v>
      </c>
    </row>
    <row r="259" spans="1:12">
      <c r="A259" s="61">
        <v>544124</v>
      </c>
      <c r="B259" s="61" t="s">
        <v>1109</v>
      </c>
      <c r="C259" s="61">
        <v>20251120</v>
      </c>
      <c r="D259" s="420" t="s">
        <v>890</v>
      </c>
      <c r="E259" s="60">
        <v>-1808583</v>
      </c>
      <c r="F259" s="60">
        <v>1021931</v>
      </c>
      <c r="G259" s="60">
        <v>3271517</v>
      </c>
      <c r="H259" s="421" t="str">
        <f t="shared" ref="H259:H322" si="20">IF(E259&gt;=0,"splnená podmienka vyrovnaného rozpočtu","nesplnená podmienka vyrovnaného rozpočtu")</f>
        <v>nesplnená podmienka vyrovnaného rozpočtu</v>
      </c>
      <c r="I259" s="60">
        <f t="shared" ref="I259:I322" si="21">G259-F259</f>
        <v>2249586</v>
      </c>
      <c r="J259" s="421" t="str">
        <f t="shared" si="19"/>
        <v>výdavky rastú</v>
      </c>
      <c r="K259" s="421" t="str">
        <f t="shared" ref="K259:K322" si="22">IF((H259="splnená podmienka vyrovnaného rozpočtu")*(J259="nerastúce výdavky"),"dlhová brzda sa plní","dlhová brzda sa neplní")</f>
        <v>dlhová brzda sa neplní</v>
      </c>
      <c r="L259" s="421" t="str">
        <f t="shared" ref="L259:L322" si="23">K259&amp;" + "&amp;D259</f>
        <v>dlhová brzda sa neplní + rozpočet v termíne</v>
      </c>
    </row>
    <row r="260" spans="1:12">
      <c r="A260" s="61">
        <v>544132</v>
      </c>
      <c r="B260" s="61" t="s">
        <v>1110</v>
      </c>
      <c r="C260" s="61">
        <v>20251112</v>
      </c>
      <c r="D260" s="420" t="s">
        <v>890</v>
      </c>
      <c r="E260" s="60">
        <v>-260463</v>
      </c>
      <c r="F260" s="60">
        <v>874517</v>
      </c>
      <c r="G260" s="60">
        <v>944085</v>
      </c>
      <c r="H260" s="421" t="str">
        <f t="shared" si="20"/>
        <v>nesplnená podmienka vyrovnaného rozpočtu</v>
      </c>
      <c r="I260" s="60">
        <f t="shared" si="21"/>
        <v>69568</v>
      </c>
      <c r="J260" s="421" t="str">
        <f t="shared" ref="J260:J323" si="24">IF(I260&lt;=0,"nerastúce výdavky","výdavky rastú")</f>
        <v>výdavky rastú</v>
      </c>
      <c r="K260" s="421" t="str">
        <f t="shared" si="22"/>
        <v>dlhová brzda sa neplní</v>
      </c>
      <c r="L260" s="421" t="str">
        <f t="shared" si="23"/>
        <v>dlhová brzda sa neplní + rozpočet v termíne</v>
      </c>
    </row>
    <row r="261" spans="1:12">
      <c r="A261" s="61">
        <v>544141</v>
      </c>
      <c r="B261" s="61" t="s">
        <v>1111</v>
      </c>
      <c r="C261" s="61">
        <v>20251121</v>
      </c>
      <c r="D261" s="420" t="s">
        <v>890</v>
      </c>
      <c r="E261" s="60">
        <v>-11000</v>
      </c>
      <c r="F261" s="60">
        <v>320335</v>
      </c>
      <c r="G261" s="60">
        <v>281264</v>
      </c>
      <c r="H261" s="421" t="str">
        <f t="shared" si="20"/>
        <v>nesplnená podmienka vyrovnaného rozpočtu</v>
      </c>
      <c r="I261" s="60">
        <f t="shared" si="21"/>
        <v>-39071</v>
      </c>
      <c r="J261" s="421" t="str">
        <f t="shared" si="24"/>
        <v>nerastúce výdavky</v>
      </c>
      <c r="K261" s="421" t="str">
        <f t="shared" si="22"/>
        <v>dlhová brzda sa neplní</v>
      </c>
      <c r="L261" s="421" t="str">
        <f t="shared" si="23"/>
        <v>dlhová brzda sa neplní + rozpočet v termíne</v>
      </c>
    </row>
    <row r="262" spans="1:12">
      <c r="A262" s="61">
        <v>544159</v>
      </c>
      <c r="B262" s="61" t="s">
        <v>1112</v>
      </c>
      <c r="C262" s="61">
        <v>20251120</v>
      </c>
      <c r="D262" s="420" t="s">
        <v>890</v>
      </c>
      <c r="E262" s="60">
        <v>-36000</v>
      </c>
      <c r="F262" s="60">
        <v>689500</v>
      </c>
      <c r="G262" s="60">
        <v>558600</v>
      </c>
      <c r="H262" s="421" t="str">
        <f t="shared" si="20"/>
        <v>nesplnená podmienka vyrovnaného rozpočtu</v>
      </c>
      <c r="I262" s="60">
        <f t="shared" si="21"/>
        <v>-130900</v>
      </c>
      <c r="J262" s="421" t="str">
        <f t="shared" si="24"/>
        <v>nerastúce výdavky</v>
      </c>
      <c r="K262" s="421" t="str">
        <f t="shared" si="22"/>
        <v>dlhová brzda sa neplní</v>
      </c>
      <c r="L262" s="421" t="str">
        <f t="shared" si="23"/>
        <v>dlhová brzda sa neplní + rozpočet v termíne</v>
      </c>
    </row>
    <row r="263" spans="1:12">
      <c r="A263" s="61">
        <v>544167</v>
      </c>
      <c r="B263" s="61" t="s">
        <v>1113</v>
      </c>
      <c r="C263" s="61">
        <v>20251113</v>
      </c>
      <c r="D263" s="420" t="s">
        <v>890</v>
      </c>
      <c r="E263" s="60">
        <v>0</v>
      </c>
      <c r="F263" s="60">
        <v>31567</v>
      </c>
      <c r="G263" s="60">
        <v>32777</v>
      </c>
      <c r="H263" s="421" t="str">
        <f t="shared" si="20"/>
        <v>splnená podmienka vyrovnaného rozpočtu</v>
      </c>
      <c r="I263" s="60">
        <f t="shared" si="21"/>
        <v>1210</v>
      </c>
      <c r="J263" s="421" t="str">
        <f t="shared" si="24"/>
        <v>výdavky rastú</v>
      </c>
      <c r="K263" s="421" t="str">
        <f t="shared" si="22"/>
        <v>dlhová brzda sa neplní</v>
      </c>
      <c r="L263" s="421" t="str">
        <f t="shared" si="23"/>
        <v>dlhová brzda sa neplní + rozpočet v termíne</v>
      </c>
    </row>
    <row r="264" spans="1:12">
      <c r="A264" s="61">
        <v>544175</v>
      </c>
      <c r="B264" s="61" t="s">
        <v>1114</v>
      </c>
      <c r="C264" s="61">
        <v>20251112</v>
      </c>
      <c r="D264" s="420" t="s">
        <v>890</v>
      </c>
      <c r="E264" s="60">
        <v>-39493</v>
      </c>
      <c r="F264" s="60">
        <v>1878102</v>
      </c>
      <c r="G264" s="60">
        <v>1366699</v>
      </c>
      <c r="H264" s="421" t="str">
        <f t="shared" si="20"/>
        <v>nesplnená podmienka vyrovnaného rozpočtu</v>
      </c>
      <c r="I264" s="60">
        <f t="shared" si="21"/>
        <v>-511403</v>
      </c>
      <c r="J264" s="421" t="str">
        <f t="shared" si="24"/>
        <v>nerastúce výdavky</v>
      </c>
      <c r="K264" s="421" t="str">
        <f t="shared" si="22"/>
        <v>dlhová brzda sa neplní</v>
      </c>
      <c r="L264" s="421" t="str">
        <f t="shared" si="23"/>
        <v>dlhová brzda sa neplní + rozpočet v termíne</v>
      </c>
    </row>
    <row r="265" spans="1:12">
      <c r="A265" s="61">
        <v>544183</v>
      </c>
      <c r="B265" s="61" t="s">
        <v>571</v>
      </c>
      <c r="C265" s="61">
        <v>20251121</v>
      </c>
      <c r="D265" s="420" t="s">
        <v>890</v>
      </c>
      <c r="E265" s="60">
        <v>0</v>
      </c>
      <c r="F265" s="60">
        <v>115950</v>
      </c>
      <c r="G265" s="60">
        <v>102650</v>
      </c>
      <c r="H265" s="421" t="str">
        <f t="shared" si="20"/>
        <v>splnená podmienka vyrovnaného rozpočtu</v>
      </c>
      <c r="I265" s="61">
        <f t="shared" si="21"/>
        <v>-13300</v>
      </c>
      <c r="J265" s="421" t="str">
        <f t="shared" si="24"/>
        <v>nerastúce výdavky</v>
      </c>
      <c r="K265" s="421" t="str">
        <f t="shared" si="22"/>
        <v>dlhová brzda sa plní</v>
      </c>
      <c r="L265" s="421" t="str">
        <f t="shared" si="23"/>
        <v>dlhová brzda sa plní + rozpočet v termíne</v>
      </c>
    </row>
    <row r="266" spans="1:12">
      <c r="A266" s="61">
        <v>544191</v>
      </c>
      <c r="B266" s="421" t="s">
        <v>572</v>
      </c>
      <c r="C266" s="61">
        <v>20251217</v>
      </c>
      <c r="D266" s="420" t="s">
        <v>911</v>
      </c>
      <c r="E266" s="60">
        <v>-9510</v>
      </c>
      <c r="F266" s="60">
        <v>49032</v>
      </c>
      <c r="G266" s="60">
        <v>65590</v>
      </c>
      <c r="H266" s="421" t="str">
        <f t="shared" si="20"/>
        <v>nesplnená podmienka vyrovnaného rozpočtu</v>
      </c>
      <c r="I266" s="60">
        <f t="shared" si="21"/>
        <v>16558</v>
      </c>
      <c r="J266" s="421" t="str">
        <f t="shared" si="24"/>
        <v>výdavky rastú</v>
      </c>
      <c r="K266" s="421" t="str">
        <f t="shared" si="22"/>
        <v>dlhová brzda sa neplní</v>
      </c>
      <c r="L266" s="421" t="str">
        <f t="shared" si="23"/>
        <v>dlhová brzda sa neplní + rozpočet po termíne</v>
      </c>
    </row>
    <row r="267" spans="1:12">
      <c r="A267" s="61">
        <v>544205</v>
      </c>
      <c r="B267" s="61" t="s">
        <v>1115</v>
      </c>
      <c r="C267" s="61">
        <v>20251121</v>
      </c>
      <c r="D267" s="420" t="s">
        <v>890</v>
      </c>
      <c r="E267" s="60">
        <v>0</v>
      </c>
      <c r="F267" s="60">
        <v>21436</v>
      </c>
      <c r="G267" s="60">
        <v>21501</v>
      </c>
      <c r="H267" s="421" t="str">
        <f t="shared" si="20"/>
        <v>splnená podmienka vyrovnaného rozpočtu</v>
      </c>
      <c r="I267" s="60">
        <f t="shared" si="21"/>
        <v>65</v>
      </c>
      <c r="J267" s="421" t="str">
        <f t="shared" si="24"/>
        <v>výdavky rastú</v>
      </c>
      <c r="K267" s="421" t="str">
        <f t="shared" si="22"/>
        <v>dlhová brzda sa neplní</v>
      </c>
      <c r="L267" s="421" t="str">
        <f t="shared" si="23"/>
        <v>dlhová brzda sa neplní + rozpočet v termíne</v>
      </c>
    </row>
    <row r="268" spans="1:12">
      <c r="A268" s="61">
        <v>544213</v>
      </c>
      <c r="B268" s="61" t="s">
        <v>1116</v>
      </c>
      <c r="C268" s="61">
        <v>20251118</v>
      </c>
      <c r="D268" s="420" t="s">
        <v>890</v>
      </c>
      <c r="E268" s="60">
        <v>-807582</v>
      </c>
      <c r="F268" s="60">
        <v>5422692</v>
      </c>
      <c r="G268" s="60">
        <v>6227930</v>
      </c>
      <c r="H268" s="421" t="str">
        <f t="shared" si="20"/>
        <v>nesplnená podmienka vyrovnaného rozpočtu</v>
      </c>
      <c r="I268" s="60">
        <f t="shared" si="21"/>
        <v>805238</v>
      </c>
      <c r="J268" s="421" t="str">
        <f t="shared" si="24"/>
        <v>výdavky rastú</v>
      </c>
      <c r="K268" s="421" t="str">
        <f t="shared" si="22"/>
        <v>dlhová brzda sa neplní</v>
      </c>
      <c r="L268" s="421" t="str">
        <f t="shared" si="23"/>
        <v>dlhová brzda sa neplní + rozpočet v termíne</v>
      </c>
    </row>
    <row r="269" spans="1:12">
      <c r="A269" s="61">
        <v>544221</v>
      </c>
      <c r="B269" s="61" t="s">
        <v>1117</v>
      </c>
      <c r="C269" s="61">
        <v>20251114</v>
      </c>
      <c r="D269" s="420" t="s">
        <v>890</v>
      </c>
      <c r="E269" s="60">
        <v>-21326</v>
      </c>
      <c r="F269" s="60">
        <v>612475.02</v>
      </c>
      <c r="G269" s="60">
        <v>471011</v>
      </c>
      <c r="H269" s="421" t="str">
        <f t="shared" si="20"/>
        <v>nesplnená podmienka vyrovnaného rozpočtu</v>
      </c>
      <c r="I269" s="60">
        <f t="shared" si="21"/>
        <v>-141464.02000000002</v>
      </c>
      <c r="J269" s="421" t="str">
        <f t="shared" si="24"/>
        <v>nerastúce výdavky</v>
      </c>
      <c r="K269" s="421" t="str">
        <f t="shared" si="22"/>
        <v>dlhová brzda sa neplní</v>
      </c>
      <c r="L269" s="421" t="str">
        <f t="shared" si="23"/>
        <v>dlhová brzda sa neplní + rozpočet v termíne</v>
      </c>
    </row>
    <row r="270" spans="1:12">
      <c r="A270" s="61">
        <v>544230</v>
      </c>
      <c r="B270" s="61" t="s">
        <v>1118</v>
      </c>
      <c r="C270" s="61">
        <v>20251113</v>
      </c>
      <c r="D270" s="420" t="s">
        <v>890</v>
      </c>
      <c r="E270" s="60">
        <v>-115860</v>
      </c>
      <c r="F270" s="60">
        <v>1542170</v>
      </c>
      <c r="G270" s="60">
        <v>1587206</v>
      </c>
      <c r="H270" s="421" t="str">
        <f t="shared" si="20"/>
        <v>nesplnená podmienka vyrovnaného rozpočtu</v>
      </c>
      <c r="I270" s="60">
        <f t="shared" si="21"/>
        <v>45036</v>
      </c>
      <c r="J270" s="421" t="str">
        <f t="shared" si="24"/>
        <v>výdavky rastú</v>
      </c>
      <c r="K270" s="421" t="str">
        <f t="shared" si="22"/>
        <v>dlhová brzda sa neplní</v>
      </c>
      <c r="L270" s="421" t="str">
        <f t="shared" si="23"/>
        <v>dlhová brzda sa neplní + rozpočet v termíne</v>
      </c>
    </row>
    <row r="271" spans="1:12">
      <c r="A271" s="61">
        <v>545333</v>
      </c>
      <c r="B271" s="61" t="s">
        <v>1119</v>
      </c>
      <c r="C271" s="61">
        <v>20251118</v>
      </c>
      <c r="D271" s="420" t="s">
        <v>890</v>
      </c>
      <c r="E271" s="60">
        <v>-1347362</v>
      </c>
      <c r="F271" s="60">
        <v>17282968</v>
      </c>
      <c r="G271" s="60">
        <v>20321600</v>
      </c>
      <c r="H271" s="421" t="str">
        <f t="shared" si="20"/>
        <v>nesplnená podmienka vyrovnaného rozpočtu</v>
      </c>
      <c r="I271" s="60">
        <f t="shared" si="21"/>
        <v>3038632</v>
      </c>
      <c r="J271" s="421" t="str">
        <f t="shared" si="24"/>
        <v>výdavky rastú</v>
      </c>
      <c r="K271" s="421" t="str">
        <f t="shared" si="22"/>
        <v>dlhová brzda sa neplní</v>
      </c>
      <c r="L271" s="421" t="str">
        <f t="shared" si="23"/>
        <v>dlhová brzda sa neplní + rozpočet v termíne</v>
      </c>
    </row>
    <row r="272" spans="1:12">
      <c r="A272" s="61">
        <v>545350</v>
      </c>
      <c r="B272" s="61" t="s">
        <v>573</v>
      </c>
      <c r="C272" s="61">
        <v>20251118</v>
      </c>
      <c r="D272" s="420" t="s">
        <v>890</v>
      </c>
      <c r="E272" s="60">
        <v>9500</v>
      </c>
      <c r="F272" s="60">
        <v>139350</v>
      </c>
      <c r="G272" s="60">
        <v>135670</v>
      </c>
      <c r="H272" s="421" t="str">
        <f t="shared" si="20"/>
        <v>splnená podmienka vyrovnaného rozpočtu</v>
      </c>
      <c r="I272" s="61">
        <f t="shared" si="21"/>
        <v>-3680</v>
      </c>
      <c r="J272" s="421" t="str">
        <f t="shared" si="24"/>
        <v>nerastúce výdavky</v>
      </c>
      <c r="K272" s="421" t="str">
        <f t="shared" si="22"/>
        <v>dlhová brzda sa plní</v>
      </c>
      <c r="L272" s="421" t="str">
        <f t="shared" si="23"/>
        <v>dlhová brzda sa plní + rozpočet v termíne</v>
      </c>
    </row>
    <row r="273" spans="1:12">
      <c r="A273" s="61">
        <v>545635</v>
      </c>
      <c r="B273" s="61" t="s">
        <v>1120</v>
      </c>
      <c r="C273" s="61">
        <v>20251118</v>
      </c>
      <c r="D273" s="420" t="s">
        <v>890</v>
      </c>
      <c r="E273" s="60">
        <v>-536457</v>
      </c>
      <c r="F273" s="60">
        <v>662076</v>
      </c>
      <c r="G273" s="60">
        <v>1273818</v>
      </c>
      <c r="H273" s="421" t="str">
        <f t="shared" si="20"/>
        <v>nesplnená podmienka vyrovnaného rozpočtu</v>
      </c>
      <c r="I273" s="60">
        <f t="shared" si="21"/>
        <v>611742</v>
      </c>
      <c r="J273" s="421" t="str">
        <f t="shared" si="24"/>
        <v>výdavky rastú</v>
      </c>
      <c r="K273" s="421" t="str">
        <f t="shared" si="22"/>
        <v>dlhová brzda sa neplní</v>
      </c>
      <c r="L273" s="421" t="str">
        <f t="shared" si="23"/>
        <v>dlhová brzda sa neplní + rozpočet v termíne</v>
      </c>
    </row>
    <row r="274" spans="1:12">
      <c r="A274" s="61">
        <v>545651</v>
      </c>
      <c r="B274" s="61" t="s">
        <v>1121</v>
      </c>
      <c r="C274" s="61">
        <v>20251107</v>
      </c>
      <c r="D274" s="420" t="s">
        <v>890</v>
      </c>
      <c r="E274" s="60">
        <v>-48532</v>
      </c>
      <c r="F274" s="60">
        <v>382406</v>
      </c>
      <c r="G274" s="60">
        <v>423532</v>
      </c>
      <c r="H274" s="421" t="str">
        <f t="shared" si="20"/>
        <v>nesplnená podmienka vyrovnaného rozpočtu</v>
      </c>
      <c r="I274" s="60">
        <f t="shared" si="21"/>
        <v>41126</v>
      </c>
      <c r="J274" s="421" t="str">
        <f t="shared" si="24"/>
        <v>výdavky rastú</v>
      </c>
      <c r="K274" s="421" t="str">
        <f t="shared" si="22"/>
        <v>dlhová brzda sa neplní</v>
      </c>
      <c r="L274" s="421" t="str">
        <f t="shared" si="23"/>
        <v>dlhová brzda sa neplní + rozpočet v termíne</v>
      </c>
    </row>
    <row r="275" spans="1:12">
      <c r="A275" s="61">
        <v>545686</v>
      </c>
      <c r="B275" s="61" t="s">
        <v>1122</v>
      </c>
      <c r="C275" s="61">
        <v>20251118</v>
      </c>
      <c r="D275" s="420" t="s">
        <v>890</v>
      </c>
      <c r="E275" s="60">
        <v>85300</v>
      </c>
      <c r="F275" s="60">
        <v>3370150</v>
      </c>
      <c r="G275" s="60">
        <v>4770819</v>
      </c>
      <c r="H275" s="421" t="str">
        <f t="shared" si="20"/>
        <v>splnená podmienka vyrovnaného rozpočtu</v>
      </c>
      <c r="I275" s="60">
        <f t="shared" si="21"/>
        <v>1400669</v>
      </c>
      <c r="J275" s="421" t="str">
        <f t="shared" si="24"/>
        <v>výdavky rastú</v>
      </c>
      <c r="K275" s="421" t="str">
        <f t="shared" si="22"/>
        <v>dlhová brzda sa neplní</v>
      </c>
      <c r="L275" s="421" t="str">
        <f t="shared" si="23"/>
        <v>dlhová brzda sa neplní + rozpočet v termíne</v>
      </c>
    </row>
    <row r="276" spans="1:12">
      <c r="A276" s="61">
        <v>545741</v>
      </c>
      <c r="B276" s="61" t="s">
        <v>1123</v>
      </c>
      <c r="C276" s="61">
        <v>20251121</v>
      </c>
      <c r="D276" s="420" t="s">
        <v>890</v>
      </c>
      <c r="E276" s="60">
        <v>-830945</v>
      </c>
      <c r="F276" s="60">
        <v>4637600</v>
      </c>
      <c r="G276" s="60">
        <v>5038684</v>
      </c>
      <c r="H276" s="421" t="str">
        <f t="shared" si="20"/>
        <v>nesplnená podmienka vyrovnaného rozpočtu</v>
      </c>
      <c r="I276" s="60">
        <f t="shared" si="21"/>
        <v>401084</v>
      </c>
      <c r="J276" s="421" t="str">
        <f t="shared" si="24"/>
        <v>výdavky rastú</v>
      </c>
      <c r="K276" s="421" t="str">
        <f t="shared" si="22"/>
        <v>dlhová brzda sa neplní</v>
      </c>
      <c r="L276" s="421" t="str">
        <f t="shared" si="23"/>
        <v>dlhová brzda sa neplní + rozpočet v termíne</v>
      </c>
    </row>
    <row r="277" spans="1:12">
      <c r="A277" s="61">
        <v>543900</v>
      </c>
      <c r="B277" s="61" t="s">
        <v>574</v>
      </c>
      <c r="C277" s="61">
        <v>20251028</v>
      </c>
      <c r="D277" s="420" t="s">
        <v>890</v>
      </c>
      <c r="E277" s="60">
        <v>88824</v>
      </c>
      <c r="F277" s="60">
        <v>835299</v>
      </c>
      <c r="G277" s="60">
        <v>810010</v>
      </c>
      <c r="H277" s="421" t="str">
        <f t="shared" si="20"/>
        <v>splnená podmienka vyrovnaného rozpočtu</v>
      </c>
      <c r="I277" s="61">
        <f t="shared" si="21"/>
        <v>-25289</v>
      </c>
      <c r="J277" s="421" t="str">
        <f t="shared" si="24"/>
        <v>nerastúce výdavky</v>
      </c>
      <c r="K277" s="421" t="str">
        <f t="shared" si="22"/>
        <v>dlhová brzda sa plní</v>
      </c>
      <c r="L277" s="421" t="str">
        <f t="shared" si="23"/>
        <v>dlhová brzda sa plní + rozpočet v termíne</v>
      </c>
    </row>
    <row r="278" spans="1:12">
      <c r="A278" s="61">
        <v>543918</v>
      </c>
      <c r="B278" s="61" t="s">
        <v>1124</v>
      </c>
      <c r="C278" s="61">
        <v>20251121</v>
      </c>
      <c r="D278" s="420" t="s">
        <v>890</v>
      </c>
      <c r="E278" s="60">
        <v>-90000</v>
      </c>
      <c r="F278" s="60">
        <v>515250</v>
      </c>
      <c r="G278" s="60">
        <v>574750</v>
      </c>
      <c r="H278" s="421" t="str">
        <f t="shared" si="20"/>
        <v>nesplnená podmienka vyrovnaného rozpočtu</v>
      </c>
      <c r="I278" s="60">
        <f t="shared" si="21"/>
        <v>59500</v>
      </c>
      <c r="J278" s="421" t="str">
        <f t="shared" si="24"/>
        <v>výdavky rastú</v>
      </c>
      <c r="K278" s="421" t="str">
        <f t="shared" si="22"/>
        <v>dlhová brzda sa neplní</v>
      </c>
      <c r="L278" s="421" t="str">
        <f t="shared" si="23"/>
        <v>dlhová brzda sa neplní + rozpočet v termíne</v>
      </c>
    </row>
    <row r="279" spans="1:12">
      <c r="A279" s="61">
        <v>543926</v>
      </c>
      <c r="B279" s="61" t="s">
        <v>1125</v>
      </c>
      <c r="C279" s="61">
        <v>20251120</v>
      </c>
      <c r="D279" s="420" t="s">
        <v>890</v>
      </c>
      <c r="E279" s="60">
        <v>0</v>
      </c>
      <c r="F279" s="60">
        <v>270771</v>
      </c>
      <c r="G279" s="60">
        <v>278263</v>
      </c>
      <c r="H279" s="421" t="str">
        <f t="shared" si="20"/>
        <v>splnená podmienka vyrovnaného rozpočtu</v>
      </c>
      <c r="I279" s="60">
        <f t="shared" si="21"/>
        <v>7492</v>
      </c>
      <c r="J279" s="421" t="str">
        <f t="shared" si="24"/>
        <v>výdavky rastú</v>
      </c>
      <c r="K279" s="421" t="str">
        <f t="shared" si="22"/>
        <v>dlhová brzda sa neplní</v>
      </c>
      <c r="L279" s="421" t="str">
        <f t="shared" si="23"/>
        <v>dlhová brzda sa neplní + rozpočet v termíne</v>
      </c>
    </row>
    <row r="280" spans="1:12">
      <c r="A280" s="61">
        <v>543934</v>
      </c>
      <c r="B280" s="61" t="s">
        <v>575</v>
      </c>
      <c r="C280" s="61">
        <v>20251114</v>
      </c>
      <c r="D280" s="420" t="s">
        <v>890</v>
      </c>
      <c r="E280" s="60">
        <v>0</v>
      </c>
      <c r="F280" s="60">
        <v>84840</v>
      </c>
      <c r="G280" s="60">
        <v>84740</v>
      </c>
      <c r="H280" s="421" t="str">
        <f t="shared" si="20"/>
        <v>splnená podmienka vyrovnaného rozpočtu</v>
      </c>
      <c r="I280" s="61">
        <f t="shared" si="21"/>
        <v>-100</v>
      </c>
      <c r="J280" s="421" t="str">
        <f t="shared" si="24"/>
        <v>nerastúce výdavky</v>
      </c>
      <c r="K280" s="421" t="str">
        <f t="shared" si="22"/>
        <v>dlhová brzda sa plní</v>
      </c>
      <c r="L280" s="421" t="str">
        <f t="shared" si="23"/>
        <v>dlhová brzda sa plní + rozpočet v termíne</v>
      </c>
    </row>
    <row r="281" spans="1:12">
      <c r="A281" s="61">
        <v>543942</v>
      </c>
      <c r="B281" s="61" t="s">
        <v>1126</v>
      </c>
      <c r="C281" s="61">
        <v>20251104</v>
      </c>
      <c r="D281" s="420" t="s">
        <v>890</v>
      </c>
      <c r="E281" s="60">
        <v>-105483</v>
      </c>
      <c r="F281" s="60">
        <v>822209</v>
      </c>
      <c r="G281" s="60">
        <v>887064</v>
      </c>
      <c r="H281" s="421" t="str">
        <f t="shared" si="20"/>
        <v>nesplnená podmienka vyrovnaného rozpočtu</v>
      </c>
      <c r="I281" s="60">
        <f t="shared" si="21"/>
        <v>64855</v>
      </c>
      <c r="J281" s="421" t="str">
        <f t="shared" si="24"/>
        <v>výdavky rastú</v>
      </c>
      <c r="K281" s="421" t="str">
        <f t="shared" si="22"/>
        <v>dlhová brzda sa neplní</v>
      </c>
      <c r="L281" s="421" t="str">
        <f t="shared" si="23"/>
        <v>dlhová brzda sa neplní + rozpočet v termíne</v>
      </c>
    </row>
    <row r="282" spans="1:12">
      <c r="A282" s="61">
        <v>543951</v>
      </c>
      <c r="B282" s="61" t="s">
        <v>1127</v>
      </c>
      <c r="C282" s="61">
        <v>20251119</v>
      </c>
      <c r="D282" s="420" t="s">
        <v>890</v>
      </c>
      <c r="E282" s="60">
        <v>-117279.44</v>
      </c>
      <c r="F282" s="60">
        <v>1610951.01</v>
      </c>
      <c r="G282" s="60">
        <v>1926609.44</v>
      </c>
      <c r="H282" s="421" t="str">
        <f t="shared" si="20"/>
        <v>nesplnená podmienka vyrovnaného rozpočtu</v>
      </c>
      <c r="I282" s="60">
        <f t="shared" si="21"/>
        <v>315658.42999999993</v>
      </c>
      <c r="J282" s="421" t="str">
        <f t="shared" si="24"/>
        <v>výdavky rastú</v>
      </c>
      <c r="K282" s="421" t="str">
        <f t="shared" si="22"/>
        <v>dlhová brzda sa neplní</v>
      </c>
      <c r="L282" s="421" t="str">
        <f t="shared" si="23"/>
        <v>dlhová brzda sa neplní + rozpočet v termíne</v>
      </c>
    </row>
    <row r="283" spans="1:12">
      <c r="A283" s="61">
        <v>543969</v>
      </c>
      <c r="B283" s="61" t="s">
        <v>1128</v>
      </c>
      <c r="C283" s="61">
        <v>20251120</v>
      </c>
      <c r="D283" s="420" t="s">
        <v>890</v>
      </c>
      <c r="E283" s="60">
        <v>-961</v>
      </c>
      <c r="F283" s="60">
        <v>309270</v>
      </c>
      <c r="G283" s="60">
        <v>947344</v>
      </c>
      <c r="H283" s="421" t="str">
        <f t="shared" si="20"/>
        <v>nesplnená podmienka vyrovnaného rozpočtu</v>
      </c>
      <c r="I283" s="60">
        <f t="shared" si="21"/>
        <v>638074</v>
      </c>
      <c r="J283" s="421" t="str">
        <f t="shared" si="24"/>
        <v>výdavky rastú</v>
      </c>
      <c r="K283" s="421" t="str">
        <f t="shared" si="22"/>
        <v>dlhová brzda sa neplní</v>
      </c>
      <c r="L283" s="421" t="str">
        <f t="shared" si="23"/>
        <v>dlhová brzda sa neplní + rozpočet v termíne</v>
      </c>
    </row>
    <row r="284" spans="1:12">
      <c r="A284" s="61">
        <v>543977</v>
      </c>
      <c r="B284" s="61" t="s">
        <v>1129</v>
      </c>
      <c r="C284" s="61">
        <v>20251117</v>
      </c>
      <c r="D284" s="420" t="s">
        <v>890</v>
      </c>
      <c r="E284" s="60">
        <v>-155000</v>
      </c>
      <c r="F284" s="60">
        <v>467000</v>
      </c>
      <c r="G284" s="60">
        <v>918000</v>
      </c>
      <c r="H284" s="421" t="str">
        <f t="shared" si="20"/>
        <v>nesplnená podmienka vyrovnaného rozpočtu</v>
      </c>
      <c r="I284" s="60">
        <f t="shared" si="21"/>
        <v>451000</v>
      </c>
      <c r="J284" s="421" t="str">
        <f t="shared" si="24"/>
        <v>výdavky rastú</v>
      </c>
      <c r="K284" s="421" t="str">
        <f t="shared" si="22"/>
        <v>dlhová brzda sa neplní</v>
      </c>
      <c r="L284" s="421" t="str">
        <f t="shared" si="23"/>
        <v>dlhová brzda sa neplní + rozpočet v termíne</v>
      </c>
    </row>
    <row r="285" spans="1:12">
      <c r="A285" s="61">
        <v>543985</v>
      </c>
      <c r="B285" s="61" t="s">
        <v>1130</v>
      </c>
      <c r="C285" s="61">
        <v>20251118</v>
      </c>
      <c r="D285" s="420" t="s">
        <v>890</v>
      </c>
      <c r="E285" s="60">
        <v>2800</v>
      </c>
      <c r="F285" s="60">
        <v>131020</v>
      </c>
      <c r="G285" s="60">
        <v>138230</v>
      </c>
      <c r="H285" s="421" t="str">
        <f t="shared" si="20"/>
        <v>splnená podmienka vyrovnaného rozpočtu</v>
      </c>
      <c r="I285" s="60">
        <f t="shared" si="21"/>
        <v>7210</v>
      </c>
      <c r="J285" s="421" t="str">
        <f t="shared" si="24"/>
        <v>výdavky rastú</v>
      </c>
      <c r="K285" s="421" t="str">
        <f t="shared" si="22"/>
        <v>dlhová brzda sa neplní</v>
      </c>
      <c r="L285" s="421" t="str">
        <f t="shared" si="23"/>
        <v>dlhová brzda sa neplní + rozpočet v termíne</v>
      </c>
    </row>
    <row r="286" spans="1:12">
      <c r="A286" s="61">
        <v>543993</v>
      </c>
      <c r="B286" s="61" t="s">
        <v>1131</v>
      </c>
      <c r="C286" s="61">
        <v>20251106</v>
      </c>
      <c r="D286" s="420" t="s">
        <v>890</v>
      </c>
      <c r="E286" s="60">
        <v>-17592</v>
      </c>
      <c r="F286" s="60">
        <v>171266</v>
      </c>
      <c r="G286" s="60">
        <v>278231</v>
      </c>
      <c r="H286" s="421" t="str">
        <f t="shared" si="20"/>
        <v>nesplnená podmienka vyrovnaného rozpočtu</v>
      </c>
      <c r="I286" s="60">
        <f t="shared" si="21"/>
        <v>106965</v>
      </c>
      <c r="J286" s="421" t="str">
        <f t="shared" si="24"/>
        <v>výdavky rastú</v>
      </c>
      <c r="K286" s="421" t="str">
        <f t="shared" si="22"/>
        <v>dlhová brzda sa neplní</v>
      </c>
      <c r="L286" s="421" t="str">
        <f t="shared" si="23"/>
        <v>dlhová brzda sa neplní + rozpočet v termíne</v>
      </c>
    </row>
    <row r="287" spans="1:12">
      <c r="A287" s="61">
        <v>544001</v>
      </c>
      <c r="B287" s="61" t="s">
        <v>1132</v>
      </c>
      <c r="C287" s="61">
        <v>20251117</v>
      </c>
      <c r="D287" s="420" t="s">
        <v>890</v>
      </c>
      <c r="E287" s="60">
        <v>-27197.68</v>
      </c>
      <c r="F287" s="60">
        <v>905069</v>
      </c>
      <c r="G287" s="60">
        <v>695572.67999999993</v>
      </c>
      <c r="H287" s="421" t="str">
        <f t="shared" si="20"/>
        <v>nesplnená podmienka vyrovnaného rozpočtu</v>
      </c>
      <c r="I287" s="60">
        <f t="shared" si="21"/>
        <v>-209496.32000000007</v>
      </c>
      <c r="J287" s="421" t="str">
        <f t="shared" si="24"/>
        <v>nerastúce výdavky</v>
      </c>
      <c r="K287" s="421" t="str">
        <f t="shared" si="22"/>
        <v>dlhová brzda sa neplní</v>
      </c>
      <c r="L287" s="421" t="str">
        <f t="shared" si="23"/>
        <v>dlhová brzda sa neplní + rozpočet v termíne</v>
      </c>
    </row>
    <row r="288" spans="1:12">
      <c r="A288" s="61">
        <v>544019</v>
      </c>
      <c r="B288" s="61" t="s">
        <v>1133</v>
      </c>
      <c r="C288" s="61">
        <v>20251121</v>
      </c>
      <c r="D288" s="420" t="s">
        <v>890</v>
      </c>
      <c r="E288" s="60">
        <v>-449371</v>
      </c>
      <c r="F288" s="60">
        <v>2886316</v>
      </c>
      <c r="G288" s="60">
        <v>3071700</v>
      </c>
      <c r="H288" s="421" t="str">
        <f t="shared" si="20"/>
        <v>nesplnená podmienka vyrovnaného rozpočtu</v>
      </c>
      <c r="I288" s="60">
        <f t="shared" si="21"/>
        <v>185384</v>
      </c>
      <c r="J288" s="421" t="str">
        <f t="shared" si="24"/>
        <v>výdavky rastú</v>
      </c>
      <c r="K288" s="421" t="str">
        <f t="shared" si="22"/>
        <v>dlhová brzda sa neplní</v>
      </c>
      <c r="L288" s="421" t="str">
        <f t="shared" si="23"/>
        <v>dlhová brzda sa neplní + rozpočet v termíne</v>
      </c>
    </row>
    <row r="289" spans="1:12">
      <c r="A289" s="61">
        <v>544027</v>
      </c>
      <c r="B289" s="61" t="s">
        <v>1134</v>
      </c>
      <c r="C289" s="61">
        <v>20251120</v>
      </c>
      <c r="D289" s="420" t="s">
        <v>890</v>
      </c>
      <c r="E289" s="60">
        <v>-107707</v>
      </c>
      <c r="F289" s="60">
        <v>579264</v>
      </c>
      <c r="G289" s="60">
        <v>658720</v>
      </c>
      <c r="H289" s="421" t="str">
        <f t="shared" si="20"/>
        <v>nesplnená podmienka vyrovnaného rozpočtu</v>
      </c>
      <c r="I289" s="60">
        <f t="shared" si="21"/>
        <v>79456</v>
      </c>
      <c r="J289" s="421" t="str">
        <f t="shared" si="24"/>
        <v>výdavky rastú</v>
      </c>
      <c r="K289" s="421" t="str">
        <f t="shared" si="22"/>
        <v>dlhová brzda sa neplní</v>
      </c>
      <c r="L289" s="421" t="str">
        <f t="shared" si="23"/>
        <v>dlhová brzda sa neplní + rozpočet v termíne</v>
      </c>
    </row>
    <row r="290" spans="1:12">
      <c r="A290" s="61">
        <v>544035</v>
      </c>
      <c r="B290" s="61" t="s">
        <v>1135</v>
      </c>
      <c r="C290" s="61">
        <v>20251114</v>
      </c>
      <c r="D290" s="420" t="s">
        <v>890</v>
      </c>
      <c r="E290" s="60">
        <v>-74745</v>
      </c>
      <c r="F290" s="60">
        <v>363935</v>
      </c>
      <c r="G290" s="60">
        <v>481981</v>
      </c>
      <c r="H290" s="421" t="str">
        <f t="shared" si="20"/>
        <v>nesplnená podmienka vyrovnaného rozpočtu</v>
      </c>
      <c r="I290" s="60">
        <f t="shared" si="21"/>
        <v>118046</v>
      </c>
      <c r="J290" s="421" t="str">
        <f t="shared" si="24"/>
        <v>výdavky rastú</v>
      </c>
      <c r="K290" s="421" t="str">
        <f t="shared" si="22"/>
        <v>dlhová brzda sa neplní</v>
      </c>
      <c r="L290" s="421" t="str">
        <f t="shared" si="23"/>
        <v>dlhová brzda sa neplní + rozpočet v termíne</v>
      </c>
    </row>
    <row r="291" spans="1:12">
      <c r="A291" s="61">
        <v>544043</v>
      </c>
      <c r="B291" s="61" t="s">
        <v>1136</v>
      </c>
      <c r="C291" s="61">
        <v>20251105</v>
      </c>
      <c r="D291" s="420" t="s">
        <v>890</v>
      </c>
      <c r="E291" s="60">
        <v>-13000</v>
      </c>
      <c r="F291" s="60">
        <v>156656</v>
      </c>
      <c r="G291" s="60">
        <v>184636</v>
      </c>
      <c r="H291" s="421" t="str">
        <f t="shared" si="20"/>
        <v>nesplnená podmienka vyrovnaného rozpočtu</v>
      </c>
      <c r="I291" s="60">
        <f t="shared" si="21"/>
        <v>27980</v>
      </c>
      <c r="J291" s="421" t="str">
        <f t="shared" si="24"/>
        <v>výdavky rastú</v>
      </c>
      <c r="K291" s="421" t="str">
        <f t="shared" si="22"/>
        <v>dlhová brzda sa neplní</v>
      </c>
      <c r="L291" s="421" t="str">
        <f t="shared" si="23"/>
        <v>dlhová brzda sa neplní + rozpočet v termíne</v>
      </c>
    </row>
    <row r="292" spans="1:12">
      <c r="A292" s="61">
        <v>544051</v>
      </c>
      <c r="B292" s="61" t="s">
        <v>1137</v>
      </c>
      <c r="C292" s="61">
        <v>20251120</v>
      </c>
      <c r="D292" s="420" t="s">
        <v>890</v>
      </c>
      <c r="E292" s="60">
        <v>-961700</v>
      </c>
      <c r="F292" s="60">
        <v>34521400</v>
      </c>
      <c r="G292" s="60">
        <v>42690400</v>
      </c>
      <c r="H292" s="421" t="str">
        <f t="shared" si="20"/>
        <v>nesplnená podmienka vyrovnaného rozpočtu</v>
      </c>
      <c r="I292" s="60">
        <f t="shared" si="21"/>
        <v>8169000</v>
      </c>
      <c r="J292" s="421" t="str">
        <f t="shared" si="24"/>
        <v>výdavky rastú</v>
      </c>
      <c r="K292" s="421" t="str">
        <f t="shared" si="22"/>
        <v>dlhová brzda sa neplní</v>
      </c>
      <c r="L292" s="421" t="str">
        <f t="shared" si="23"/>
        <v>dlhová brzda sa neplní + rozpočet v termíne</v>
      </c>
    </row>
    <row r="293" spans="1:12">
      <c r="A293" s="61">
        <v>544060</v>
      </c>
      <c r="B293" s="61" t="s">
        <v>1138</v>
      </c>
      <c r="C293" s="61">
        <v>20251009</v>
      </c>
      <c r="D293" s="420" t="s">
        <v>890</v>
      </c>
      <c r="E293" s="60">
        <v>-20000</v>
      </c>
      <c r="F293" s="60">
        <v>148802</v>
      </c>
      <c r="G293" s="60">
        <v>195914</v>
      </c>
      <c r="H293" s="421" t="str">
        <f t="shared" si="20"/>
        <v>nesplnená podmienka vyrovnaného rozpočtu</v>
      </c>
      <c r="I293" s="60">
        <f t="shared" si="21"/>
        <v>47112</v>
      </c>
      <c r="J293" s="421" t="str">
        <f t="shared" si="24"/>
        <v>výdavky rastú</v>
      </c>
      <c r="K293" s="421" t="str">
        <f t="shared" si="22"/>
        <v>dlhová brzda sa neplní</v>
      </c>
      <c r="L293" s="421" t="str">
        <f t="shared" si="23"/>
        <v>dlhová brzda sa neplní + rozpočet v termíne</v>
      </c>
    </row>
    <row r="294" spans="1:12">
      <c r="A294" s="61">
        <v>544078</v>
      </c>
      <c r="B294" s="61" t="s">
        <v>1139</v>
      </c>
      <c r="C294" s="61">
        <v>20251120</v>
      </c>
      <c r="D294" s="420" t="s">
        <v>890</v>
      </c>
      <c r="E294" s="60">
        <v>-115000</v>
      </c>
      <c r="F294" s="60">
        <v>2358221.21</v>
      </c>
      <c r="G294" s="60">
        <v>2280480</v>
      </c>
      <c r="H294" s="421" t="str">
        <f t="shared" si="20"/>
        <v>nesplnená podmienka vyrovnaného rozpočtu</v>
      </c>
      <c r="I294" s="60">
        <f t="shared" si="21"/>
        <v>-77741.209999999963</v>
      </c>
      <c r="J294" s="421" t="str">
        <f t="shared" si="24"/>
        <v>nerastúce výdavky</v>
      </c>
      <c r="K294" s="421" t="str">
        <f t="shared" si="22"/>
        <v>dlhová brzda sa neplní</v>
      </c>
      <c r="L294" s="421" t="str">
        <f t="shared" si="23"/>
        <v>dlhová brzda sa neplní + rozpočet v termíne</v>
      </c>
    </row>
    <row r="295" spans="1:12">
      <c r="A295" s="61">
        <v>544086</v>
      </c>
      <c r="B295" s="61" t="s">
        <v>576</v>
      </c>
      <c r="C295" s="61">
        <v>20251029</v>
      </c>
      <c r="D295" s="420" t="s">
        <v>890</v>
      </c>
      <c r="E295" s="60">
        <v>28924</v>
      </c>
      <c r="F295" s="60">
        <v>707961</v>
      </c>
      <c r="G295" s="60">
        <v>355381</v>
      </c>
      <c r="H295" s="421" t="str">
        <f t="shared" si="20"/>
        <v>splnená podmienka vyrovnaného rozpočtu</v>
      </c>
      <c r="I295" s="61">
        <f t="shared" si="21"/>
        <v>-352580</v>
      </c>
      <c r="J295" s="421" t="str">
        <f t="shared" si="24"/>
        <v>nerastúce výdavky</v>
      </c>
      <c r="K295" s="421" t="str">
        <f t="shared" si="22"/>
        <v>dlhová brzda sa plní</v>
      </c>
      <c r="L295" s="421" t="str">
        <f t="shared" si="23"/>
        <v>dlhová brzda sa plní + rozpočet v termíne</v>
      </c>
    </row>
    <row r="296" spans="1:12">
      <c r="A296" s="61">
        <v>544094</v>
      </c>
      <c r="B296" s="61" t="s">
        <v>1140</v>
      </c>
      <c r="C296" s="61">
        <v>20251112</v>
      </c>
      <c r="D296" s="420" t="s">
        <v>890</v>
      </c>
      <c r="E296" s="60">
        <v>19443.14</v>
      </c>
      <c r="F296" s="60">
        <v>2699333.0199999996</v>
      </c>
      <c r="G296" s="60">
        <v>2920904.72</v>
      </c>
      <c r="H296" s="421" t="str">
        <f t="shared" si="20"/>
        <v>splnená podmienka vyrovnaného rozpočtu</v>
      </c>
      <c r="I296" s="60">
        <f t="shared" si="21"/>
        <v>221571.70000000065</v>
      </c>
      <c r="J296" s="421" t="str">
        <f t="shared" si="24"/>
        <v>výdavky rastú</v>
      </c>
      <c r="K296" s="421" t="str">
        <f t="shared" si="22"/>
        <v>dlhová brzda sa neplní</v>
      </c>
      <c r="L296" s="421" t="str">
        <f t="shared" si="23"/>
        <v>dlhová brzda sa neplní + rozpočet v termíne</v>
      </c>
    </row>
    <row r="297" spans="1:12">
      <c r="A297" s="61">
        <v>543691</v>
      </c>
      <c r="B297" s="61" t="s">
        <v>1141</v>
      </c>
      <c r="C297" s="61">
        <v>20251114</v>
      </c>
      <c r="D297" s="420" t="s">
        <v>890</v>
      </c>
      <c r="E297" s="60">
        <v>-52000</v>
      </c>
      <c r="F297" s="60">
        <v>104250</v>
      </c>
      <c r="G297" s="60">
        <v>165030</v>
      </c>
      <c r="H297" s="421" t="str">
        <f t="shared" si="20"/>
        <v>nesplnená podmienka vyrovnaného rozpočtu</v>
      </c>
      <c r="I297" s="60">
        <f t="shared" si="21"/>
        <v>60780</v>
      </c>
      <c r="J297" s="421" t="str">
        <f t="shared" si="24"/>
        <v>výdavky rastú</v>
      </c>
      <c r="K297" s="421" t="str">
        <f t="shared" si="22"/>
        <v>dlhová brzda sa neplní</v>
      </c>
      <c r="L297" s="421" t="str">
        <f t="shared" si="23"/>
        <v>dlhová brzda sa neplní + rozpočet v termíne</v>
      </c>
    </row>
    <row r="298" spans="1:12">
      <c r="A298" s="61">
        <v>543705</v>
      </c>
      <c r="B298" s="61" t="s">
        <v>1142</v>
      </c>
      <c r="C298" s="61">
        <v>20251029</v>
      </c>
      <c r="D298" s="420" t="s">
        <v>890</v>
      </c>
      <c r="E298" s="60">
        <v>-16487</v>
      </c>
      <c r="F298" s="60">
        <v>1829303</v>
      </c>
      <c r="G298" s="60">
        <v>1792320</v>
      </c>
      <c r="H298" s="421" t="str">
        <f t="shared" si="20"/>
        <v>nesplnená podmienka vyrovnaného rozpočtu</v>
      </c>
      <c r="I298" s="60">
        <f t="shared" si="21"/>
        <v>-36983</v>
      </c>
      <c r="J298" s="421" t="str">
        <f t="shared" si="24"/>
        <v>nerastúce výdavky</v>
      </c>
      <c r="K298" s="421" t="str">
        <f t="shared" si="22"/>
        <v>dlhová brzda sa neplní</v>
      </c>
      <c r="L298" s="421" t="str">
        <f t="shared" si="23"/>
        <v>dlhová brzda sa neplní + rozpočet v termíne</v>
      </c>
    </row>
    <row r="299" spans="1:12">
      <c r="A299" s="61">
        <v>543713</v>
      </c>
      <c r="B299" s="61" t="s">
        <v>1143</v>
      </c>
      <c r="C299" s="61">
        <v>20251121</v>
      </c>
      <c r="D299" s="420" t="s">
        <v>890</v>
      </c>
      <c r="E299" s="60">
        <v>-4100</v>
      </c>
      <c r="F299" s="60">
        <v>991756</v>
      </c>
      <c r="G299" s="60">
        <v>1219884</v>
      </c>
      <c r="H299" s="421" t="str">
        <f t="shared" si="20"/>
        <v>nesplnená podmienka vyrovnaného rozpočtu</v>
      </c>
      <c r="I299" s="60">
        <f t="shared" si="21"/>
        <v>228128</v>
      </c>
      <c r="J299" s="421" t="str">
        <f t="shared" si="24"/>
        <v>výdavky rastú</v>
      </c>
      <c r="K299" s="421" t="str">
        <f t="shared" si="22"/>
        <v>dlhová brzda sa neplní</v>
      </c>
      <c r="L299" s="421" t="str">
        <f t="shared" si="23"/>
        <v>dlhová brzda sa neplní + rozpočet v termíne</v>
      </c>
    </row>
    <row r="300" spans="1:12">
      <c r="A300" s="61">
        <v>543721</v>
      </c>
      <c r="B300" s="61" t="s">
        <v>1144</v>
      </c>
      <c r="C300" s="61">
        <v>20251110</v>
      </c>
      <c r="D300" s="420" t="s">
        <v>890</v>
      </c>
      <c r="E300" s="60">
        <v>-81220</v>
      </c>
      <c r="F300" s="60">
        <v>242900</v>
      </c>
      <c r="G300" s="60">
        <v>1179370</v>
      </c>
      <c r="H300" s="421" t="str">
        <f t="shared" si="20"/>
        <v>nesplnená podmienka vyrovnaného rozpočtu</v>
      </c>
      <c r="I300" s="60">
        <f t="shared" si="21"/>
        <v>936470</v>
      </c>
      <c r="J300" s="421" t="str">
        <f t="shared" si="24"/>
        <v>výdavky rastú</v>
      </c>
      <c r="K300" s="421" t="str">
        <f t="shared" si="22"/>
        <v>dlhová brzda sa neplní</v>
      </c>
      <c r="L300" s="421" t="str">
        <f t="shared" si="23"/>
        <v>dlhová brzda sa neplní + rozpočet v termíne</v>
      </c>
    </row>
    <row r="301" spans="1:12">
      <c r="A301" s="61">
        <v>543730</v>
      </c>
      <c r="B301" s="61" t="s">
        <v>1145</v>
      </c>
      <c r="C301" s="61">
        <v>20251107</v>
      </c>
      <c r="D301" s="420" t="s">
        <v>890</v>
      </c>
      <c r="E301" s="60">
        <v>-96000</v>
      </c>
      <c r="F301" s="60">
        <v>852622.56</v>
      </c>
      <c r="G301" s="60">
        <v>1536622.56</v>
      </c>
      <c r="H301" s="421" t="str">
        <f t="shared" si="20"/>
        <v>nesplnená podmienka vyrovnaného rozpočtu</v>
      </c>
      <c r="I301" s="60">
        <f t="shared" si="21"/>
        <v>684000</v>
      </c>
      <c r="J301" s="421" t="str">
        <f t="shared" si="24"/>
        <v>výdavky rastú</v>
      </c>
      <c r="K301" s="421" t="str">
        <f t="shared" si="22"/>
        <v>dlhová brzda sa neplní</v>
      </c>
      <c r="L301" s="421" t="str">
        <f t="shared" si="23"/>
        <v>dlhová brzda sa neplní + rozpočet v termíne</v>
      </c>
    </row>
    <row r="302" spans="1:12">
      <c r="A302" s="61">
        <v>543748</v>
      </c>
      <c r="B302" s="61" t="s">
        <v>1146</v>
      </c>
      <c r="C302" s="61">
        <v>20251029</v>
      </c>
      <c r="D302" s="420" t="s">
        <v>890</v>
      </c>
      <c r="E302" s="60">
        <v>-29000</v>
      </c>
      <c r="F302" s="60">
        <v>2257021.5</v>
      </c>
      <c r="G302" s="60">
        <v>538553</v>
      </c>
      <c r="H302" s="421" t="str">
        <f t="shared" si="20"/>
        <v>nesplnená podmienka vyrovnaného rozpočtu</v>
      </c>
      <c r="I302" s="60">
        <f t="shared" si="21"/>
        <v>-1718468.5</v>
      </c>
      <c r="J302" s="421" t="str">
        <f t="shared" si="24"/>
        <v>nerastúce výdavky</v>
      </c>
      <c r="K302" s="421" t="str">
        <f t="shared" si="22"/>
        <v>dlhová brzda sa neplní</v>
      </c>
      <c r="L302" s="421" t="str">
        <f t="shared" si="23"/>
        <v>dlhová brzda sa neplní + rozpočet v termíne</v>
      </c>
    </row>
    <row r="303" spans="1:12">
      <c r="A303" s="61">
        <v>543756</v>
      </c>
      <c r="B303" s="421" t="s">
        <v>577</v>
      </c>
      <c r="C303" s="61">
        <v>20260204</v>
      </c>
      <c r="D303" s="420" t="s">
        <v>911</v>
      </c>
      <c r="E303" s="60">
        <v>-17493.830000000002</v>
      </c>
      <c r="F303" s="60">
        <v>860039.22</v>
      </c>
      <c r="G303" s="60">
        <v>822062.53999999992</v>
      </c>
      <c r="H303" s="421" t="str">
        <f t="shared" si="20"/>
        <v>nesplnená podmienka vyrovnaného rozpočtu</v>
      </c>
      <c r="I303" s="60">
        <f t="shared" si="21"/>
        <v>-37976.680000000051</v>
      </c>
      <c r="J303" s="421" t="str">
        <f t="shared" si="24"/>
        <v>nerastúce výdavky</v>
      </c>
      <c r="K303" s="421" t="str">
        <f t="shared" si="22"/>
        <v>dlhová brzda sa neplní</v>
      </c>
      <c r="L303" s="421" t="str">
        <f t="shared" si="23"/>
        <v>dlhová brzda sa neplní + rozpočet po termíne</v>
      </c>
    </row>
    <row r="304" spans="1:12">
      <c r="A304" s="61">
        <v>543764</v>
      </c>
      <c r="B304" s="61" t="s">
        <v>1147</v>
      </c>
      <c r="C304" s="61">
        <v>20251114</v>
      </c>
      <c r="D304" s="420" t="s">
        <v>890</v>
      </c>
      <c r="E304" s="60">
        <v>-5300</v>
      </c>
      <c r="F304" s="60">
        <v>90934</v>
      </c>
      <c r="G304" s="60">
        <v>101542</v>
      </c>
      <c r="H304" s="421" t="str">
        <f t="shared" si="20"/>
        <v>nesplnená podmienka vyrovnaného rozpočtu</v>
      </c>
      <c r="I304" s="60">
        <f t="shared" si="21"/>
        <v>10608</v>
      </c>
      <c r="J304" s="421" t="str">
        <f t="shared" si="24"/>
        <v>výdavky rastú</v>
      </c>
      <c r="K304" s="421" t="str">
        <f t="shared" si="22"/>
        <v>dlhová brzda sa neplní</v>
      </c>
      <c r="L304" s="421" t="str">
        <f t="shared" si="23"/>
        <v>dlhová brzda sa neplní + rozpočet v termíne</v>
      </c>
    </row>
    <row r="305" spans="1:12">
      <c r="A305" s="61">
        <v>543772</v>
      </c>
      <c r="B305" s="61" t="s">
        <v>1148</v>
      </c>
      <c r="C305" s="61">
        <v>20251118</v>
      </c>
      <c r="D305" s="420" t="s">
        <v>890</v>
      </c>
      <c r="E305" s="60">
        <v>-121360</v>
      </c>
      <c r="F305" s="60">
        <v>1563632.07</v>
      </c>
      <c r="G305" s="60">
        <v>2317264.71</v>
      </c>
      <c r="H305" s="421" t="str">
        <f t="shared" si="20"/>
        <v>nesplnená podmienka vyrovnaného rozpočtu</v>
      </c>
      <c r="I305" s="60">
        <f t="shared" si="21"/>
        <v>753632.6399999999</v>
      </c>
      <c r="J305" s="421" t="str">
        <f t="shared" si="24"/>
        <v>výdavky rastú</v>
      </c>
      <c r="K305" s="421" t="str">
        <f t="shared" si="22"/>
        <v>dlhová brzda sa neplní</v>
      </c>
      <c r="L305" s="421" t="str">
        <f t="shared" si="23"/>
        <v>dlhová brzda sa neplní + rozpočet v termíne</v>
      </c>
    </row>
    <row r="306" spans="1:12">
      <c r="A306" s="61">
        <v>543781</v>
      </c>
      <c r="B306" s="61" t="s">
        <v>578</v>
      </c>
      <c r="C306" s="61">
        <v>20251119</v>
      </c>
      <c r="D306" s="420" t="s">
        <v>890</v>
      </c>
      <c r="E306" s="60">
        <v>2000</v>
      </c>
      <c r="F306" s="60">
        <v>60129</v>
      </c>
      <c r="G306" s="60">
        <v>59626</v>
      </c>
      <c r="H306" s="421" t="str">
        <f t="shared" si="20"/>
        <v>splnená podmienka vyrovnaného rozpočtu</v>
      </c>
      <c r="I306" s="61">
        <f t="shared" si="21"/>
        <v>-503</v>
      </c>
      <c r="J306" s="421" t="str">
        <f t="shared" si="24"/>
        <v>nerastúce výdavky</v>
      </c>
      <c r="K306" s="421" t="str">
        <f t="shared" si="22"/>
        <v>dlhová brzda sa plní</v>
      </c>
      <c r="L306" s="421" t="str">
        <f t="shared" si="23"/>
        <v>dlhová brzda sa plní + rozpočet v termíne</v>
      </c>
    </row>
    <row r="307" spans="1:12">
      <c r="A307" s="61">
        <v>543799</v>
      </c>
      <c r="B307" s="61" t="s">
        <v>1149</v>
      </c>
      <c r="C307" s="61">
        <v>20251113</v>
      </c>
      <c r="D307" s="420" t="s">
        <v>890</v>
      </c>
      <c r="E307" s="60">
        <v>-5980</v>
      </c>
      <c r="F307" s="60">
        <v>363580</v>
      </c>
      <c r="G307" s="60">
        <v>365580</v>
      </c>
      <c r="H307" s="421" t="str">
        <f t="shared" si="20"/>
        <v>nesplnená podmienka vyrovnaného rozpočtu</v>
      </c>
      <c r="I307" s="60">
        <f t="shared" si="21"/>
        <v>2000</v>
      </c>
      <c r="J307" s="421" t="str">
        <f t="shared" si="24"/>
        <v>výdavky rastú</v>
      </c>
      <c r="K307" s="421" t="str">
        <f t="shared" si="22"/>
        <v>dlhová brzda sa neplní</v>
      </c>
      <c r="L307" s="421" t="str">
        <f t="shared" si="23"/>
        <v>dlhová brzda sa neplní + rozpočet v termíne</v>
      </c>
    </row>
    <row r="308" spans="1:12">
      <c r="A308" s="61">
        <v>543802</v>
      </c>
      <c r="B308" s="61" t="s">
        <v>579</v>
      </c>
      <c r="C308" s="61">
        <v>20251118</v>
      </c>
      <c r="D308" s="420" t="s">
        <v>890</v>
      </c>
      <c r="E308" s="60">
        <v>0</v>
      </c>
      <c r="F308" s="60">
        <v>4180704</v>
      </c>
      <c r="G308" s="60">
        <v>3494555</v>
      </c>
      <c r="H308" s="421" t="str">
        <f t="shared" si="20"/>
        <v>splnená podmienka vyrovnaného rozpočtu</v>
      </c>
      <c r="I308" s="61">
        <f t="shared" si="21"/>
        <v>-686149</v>
      </c>
      <c r="J308" s="421" t="str">
        <f t="shared" si="24"/>
        <v>nerastúce výdavky</v>
      </c>
      <c r="K308" s="421" t="str">
        <f t="shared" si="22"/>
        <v>dlhová brzda sa plní</v>
      </c>
      <c r="L308" s="421" t="str">
        <f t="shared" si="23"/>
        <v>dlhová brzda sa plní + rozpočet v termíne</v>
      </c>
    </row>
    <row r="309" spans="1:12">
      <c r="A309" s="61">
        <v>543811</v>
      </c>
      <c r="B309" s="61" t="s">
        <v>1150</v>
      </c>
      <c r="C309" s="61">
        <v>20251113</v>
      </c>
      <c r="D309" s="420" t="s">
        <v>890</v>
      </c>
      <c r="E309" s="60">
        <v>-102290.92</v>
      </c>
      <c r="F309" s="60">
        <v>212430.18</v>
      </c>
      <c r="G309" s="60">
        <v>221300.92</v>
      </c>
      <c r="H309" s="421" t="str">
        <f t="shared" si="20"/>
        <v>nesplnená podmienka vyrovnaného rozpočtu</v>
      </c>
      <c r="I309" s="60">
        <f t="shared" si="21"/>
        <v>8870.7400000000198</v>
      </c>
      <c r="J309" s="421" t="str">
        <f t="shared" si="24"/>
        <v>výdavky rastú</v>
      </c>
      <c r="K309" s="421" t="str">
        <f t="shared" si="22"/>
        <v>dlhová brzda sa neplní</v>
      </c>
      <c r="L309" s="421" t="str">
        <f t="shared" si="23"/>
        <v>dlhová brzda sa neplní + rozpočet v termíne</v>
      </c>
    </row>
    <row r="310" spans="1:12">
      <c r="A310" s="61">
        <v>543829</v>
      </c>
      <c r="B310" s="61" t="s">
        <v>868</v>
      </c>
      <c r="C310" s="61">
        <v>20251026</v>
      </c>
      <c r="D310" s="420" t="s">
        <v>890</v>
      </c>
      <c r="E310" s="60">
        <v>0</v>
      </c>
      <c r="F310" s="60">
        <v>72575</v>
      </c>
      <c r="G310" s="60">
        <v>75445</v>
      </c>
      <c r="H310" s="421" t="str">
        <f t="shared" si="20"/>
        <v>splnená podmienka vyrovnaného rozpočtu</v>
      </c>
      <c r="I310" s="60">
        <f t="shared" si="21"/>
        <v>2870</v>
      </c>
      <c r="J310" s="421" t="str">
        <f t="shared" si="24"/>
        <v>výdavky rastú</v>
      </c>
      <c r="K310" s="421" t="str">
        <f t="shared" si="22"/>
        <v>dlhová brzda sa neplní</v>
      </c>
      <c r="L310" s="421" t="str">
        <f t="shared" si="23"/>
        <v>dlhová brzda sa neplní + rozpočet v termíne</v>
      </c>
    </row>
    <row r="311" spans="1:12">
      <c r="A311" s="61">
        <v>543845</v>
      </c>
      <c r="B311" s="61" t="s">
        <v>580</v>
      </c>
      <c r="C311" s="61">
        <v>20251113</v>
      </c>
      <c r="D311" s="420" t="s">
        <v>890</v>
      </c>
      <c r="E311" s="60">
        <v>5565</v>
      </c>
      <c r="F311" s="60">
        <v>429037</v>
      </c>
      <c r="G311" s="60">
        <v>399823</v>
      </c>
      <c r="H311" s="421" t="str">
        <f t="shared" si="20"/>
        <v>splnená podmienka vyrovnaného rozpočtu</v>
      </c>
      <c r="I311" s="61">
        <f t="shared" si="21"/>
        <v>-29214</v>
      </c>
      <c r="J311" s="421" t="str">
        <f t="shared" si="24"/>
        <v>nerastúce výdavky</v>
      </c>
      <c r="K311" s="421" t="str">
        <f t="shared" si="22"/>
        <v>dlhová brzda sa plní</v>
      </c>
      <c r="L311" s="421" t="str">
        <f t="shared" si="23"/>
        <v>dlhová brzda sa plní + rozpočet v termíne</v>
      </c>
    </row>
    <row r="312" spans="1:12">
      <c r="A312" s="61">
        <v>543853</v>
      </c>
      <c r="B312" s="61" t="s">
        <v>1151</v>
      </c>
      <c r="C312" s="61">
        <v>20251119</v>
      </c>
      <c r="D312" s="420" t="s">
        <v>890</v>
      </c>
      <c r="E312" s="60">
        <v>-1567876</v>
      </c>
      <c r="F312" s="60">
        <v>15972502</v>
      </c>
      <c r="G312" s="60">
        <v>20352091</v>
      </c>
      <c r="H312" s="421" t="str">
        <f t="shared" si="20"/>
        <v>nesplnená podmienka vyrovnaného rozpočtu</v>
      </c>
      <c r="I312" s="60">
        <f t="shared" si="21"/>
        <v>4379589</v>
      </c>
      <c r="J312" s="421" t="str">
        <f t="shared" si="24"/>
        <v>výdavky rastú</v>
      </c>
      <c r="K312" s="421" t="str">
        <f t="shared" si="22"/>
        <v>dlhová brzda sa neplní</v>
      </c>
      <c r="L312" s="421" t="str">
        <f t="shared" si="23"/>
        <v>dlhová brzda sa neplní + rozpočet v termíne</v>
      </c>
    </row>
    <row r="313" spans="1:12">
      <c r="A313" s="61">
        <v>543861</v>
      </c>
      <c r="B313" s="61" t="s">
        <v>1152</v>
      </c>
      <c r="C313" s="61">
        <v>20251117</v>
      </c>
      <c r="D313" s="420" t="s">
        <v>890</v>
      </c>
      <c r="E313" s="60">
        <v>-2000</v>
      </c>
      <c r="F313" s="60">
        <v>495668</v>
      </c>
      <c r="G313" s="60">
        <v>467366</v>
      </c>
      <c r="H313" s="421" t="str">
        <f t="shared" si="20"/>
        <v>nesplnená podmienka vyrovnaného rozpočtu</v>
      </c>
      <c r="I313" s="60">
        <f t="shared" si="21"/>
        <v>-28302</v>
      </c>
      <c r="J313" s="421" t="str">
        <f t="shared" si="24"/>
        <v>nerastúce výdavky</v>
      </c>
      <c r="K313" s="421" t="str">
        <f t="shared" si="22"/>
        <v>dlhová brzda sa neplní</v>
      </c>
      <c r="L313" s="421" t="str">
        <f t="shared" si="23"/>
        <v>dlhová brzda sa neplní + rozpočet v termíne</v>
      </c>
    </row>
    <row r="314" spans="1:12">
      <c r="A314" s="61">
        <v>543870</v>
      </c>
      <c r="B314" s="61" t="s">
        <v>1153</v>
      </c>
      <c r="C314" s="61">
        <v>20251118</v>
      </c>
      <c r="D314" s="420" t="s">
        <v>890</v>
      </c>
      <c r="E314" s="60">
        <v>-3500</v>
      </c>
      <c r="F314" s="60">
        <v>189604</v>
      </c>
      <c r="G314" s="60">
        <v>202244</v>
      </c>
      <c r="H314" s="421" t="str">
        <f t="shared" si="20"/>
        <v>nesplnená podmienka vyrovnaného rozpočtu</v>
      </c>
      <c r="I314" s="60">
        <f t="shared" si="21"/>
        <v>12640</v>
      </c>
      <c r="J314" s="421" t="str">
        <f t="shared" si="24"/>
        <v>výdavky rastú</v>
      </c>
      <c r="K314" s="421" t="str">
        <f t="shared" si="22"/>
        <v>dlhová brzda sa neplní</v>
      </c>
      <c r="L314" s="421" t="str">
        <f t="shared" si="23"/>
        <v>dlhová brzda sa neplní + rozpočet v termíne</v>
      </c>
    </row>
    <row r="315" spans="1:12">
      <c r="A315" s="61">
        <v>543888</v>
      </c>
      <c r="B315" s="61" t="s">
        <v>581</v>
      </c>
      <c r="C315" s="61">
        <v>20251120</v>
      </c>
      <c r="D315" s="420" t="s">
        <v>890</v>
      </c>
      <c r="E315" s="60">
        <v>0</v>
      </c>
      <c r="F315" s="60">
        <v>1344612</v>
      </c>
      <c r="G315" s="60">
        <v>1192422</v>
      </c>
      <c r="H315" s="421" t="str">
        <f t="shared" si="20"/>
        <v>splnená podmienka vyrovnaného rozpočtu</v>
      </c>
      <c r="I315" s="61">
        <f t="shared" si="21"/>
        <v>-152190</v>
      </c>
      <c r="J315" s="421" t="str">
        <f t="shared" si="24"/>
        <v>nerastúce výdavky</v>
      </c>
      <c r="K315" s="421" t="str">
        <f t="shared" si="22"/>
        <v>dlhová brzda sa plní</v>
      </c>
      <c r="L315" s="421" t="str">
        <f t="shared" si="23"/>
        <v>dlhová brzda sa plní + rozpočet v termíne</v>
      </c>
    </row>
    <row r="316" spans="1:12">
      <c r="A316" s="61">
        <v>543896</v>
      </c>
      <c r="B316" s="61" t="s">
        <v>1154</v>
      </c>
      <c r="C316" s="61">
        <v>20251119</v>
      </c>
      <c r="D316" s="420" t="s">
        <v>890</v>
      </c>
      <c r="E316" s="60">
        <v>-39750</v>
      </c>
      <c r="F316" s="60">
        <v>1763136</v>
      </c>
      <c r="G316" s="60">
        <v>1812924</v>
      </c>
      <c r="H316" s="421" t="str">
        <f t="shared" si="20"/>
        <v>nesplnená podmienka vyrovnaného rozpočtu</v>
      </c>
      <c r="I316" s="60">
        <f t="shared" si="21"/>
        <v>49788</v>
      </c>
      <c r="J316" s="421" t="str">
        <f t="shared" si="24"/>
        <v>výdavky rastú</v>
      </c>
      <c r="K316" s="421" t="str">
        <f t="shared" si="22"/>
        <v>dlhová brzda sa neplní</v>
      </c>
      <c r="L316" s="421" t="str">
        <f t="shared" si="23"/>
        <v>dlhová brzda sa neplní + rozpočet v termíne</v>
      </c>
    </row>
    <row r="317" spans="1:12">
      <c r="A317" s="61">
        <v>543489</v>
      </c>
      <c r="B317" s="61" t="s">
        <v>1155</v>
      </c>
      <c r="C317" s="61">
        <v>20251120</v>
      </c>
      <c r="D317" s="420" t="s">
        <v>890</v>
      </c>
      <c r="E317" s="60">
        <v>73804</v>
      </c>
      <c r="F317" s="60">
        <v>1230899</v>
      </c>
      <c r="G317" s="60">
        <v>1680961</v>
      </c>
      <c r="H317" s="421" t="str">
        <f t="shared" si="20"/>
        <v>splnená podmienka vyrovnaného rozpočtu</v>
      </c>
      <c r="I317" s="60">
        <f t="shared" si="21"/>
        <v>450062</v>
      </c>
      <c r="J317" s="421" t="str">
        <f t="shared" si="24"/>
        <v>výdavky rastú</v>
      </c>
      <c r="K317" s="421" t="str">
        <f t="shared" si="22"/>
        <v>dlhová brzda sa neplní</v>
      </c>
      <c r="L317" s="421" t="str">
        <f t="shared" si="23"/>
        <v>dlhová brzda sa neplní + rozpočet v termíne</v>
      </c>
    </row>
    <row r="318" spans="1:12">
      <c r="A318" s="61">
        <v>543497</v>
      </c>
      <c r="B318" s="61" t="s">
        <v>1156</v>
      </c>
      <c r="C318" s="61">
        <v>20251028</v>
      </c>
      <c r="D318" s="420" t="s">
        <v>890</v>
      </c>
      <c r="E318" s="60">
        <v>-496855</v>
      </c>
      <c r="F318" s="60">
        <v>3843713.93</v>
      </c>
      <c r="G318" s="60">
        <v>5027793</v>
      </c>
      <c r="H318" s="421" t="str">
        <f t="shared" si="20"/>
        <v>nesplnená podmienka vyrovnaného rozpočtu</v>
      </c>
      <c r="I318" s="60">
        <f t="shared" si="21"/>
        <v>1184079.0699999998</v>
      </c>
      <c r="J318" s="421" t="str">
        <f t="shared" si="24"/>
        <v>výdavky rastú</v>
      </c>
      <c r="K318" s="421" t="str">
        <f t="shared" si="22"/>
        <v>dlhová brzda sa neplní</v>
      </c>
      <c r="L318" s="421" t="str">
        <f t="shared" si="23"/>
        <v>dlhová brzda sa neplní + rozpočet v termíne</v>
      </c>
    </row>
    <row r="319" spans="1:12">
      <c r="A319" s="61">
        <v>543501</v>
      </c>
      <c r="B319" s="61" t="s">
        <v>1157</v>
      </c>
      <c r="C319" s="61">
        <v>20251121</v>
      </c>
      <c r="D319" s="420" t="s">
        <v>890</v>
      </c>
      <c r="E319" s="60">
        <v>-1258422</v>
      </c>
      <c r="F319" s="60">
        <v>4488797</v>
      </c>
      <c r="G319" s="60">
        <v>2532937</v>
      </c>
      <c r="H319" s="421" t="str">
        <f t="shared" si="20"/>
        <v>nesplnená podmienka vyrovnaného rozpočtu</v>
      </c>
      <c r="I319" s="60">
        <f t="shared" si="21"/>
        <v>-1955860</v>
      </c>
      <c r="J319" s="421" t="str">
        <f t="shared" si="24"/>
        <v>nerastúce výdavky</v>
      </c>
      <c r="K319" s="421" t="str">
        <f t="shared" si="22"/>
        <v>dlhová brzda sa neplní</v>
      </c>
      <c r="L319" s="421" t="str">
        <f t="shared" si="23"/>
        <v>dlhová brzda sa neplní + rozpočet v termíne</v>
      </c>
    </row>
    <row r="320" spans="1:12">
      <c r="A320" s="61">
        <v>543519</v>
      </c>
      <c r="B320" s="61" t="s">
        <v>1158</v>
      </c>
      <c r="C320" s="61">
        <v>20251110</v>
      </c>
      <c r="D320" s="420" t="s">
        <v>890</v>
      </c>
      <c r="E320" s="60">
        <v>-150593</v>
      </c>
      <c r="F320" s="60">
        <v>6578994</v>
      </c>
      <c r="G320" s="60">
        <v>13194789</v>
      </c>
      <c r="H320" s="421" t="str">
        <f t="shared" si="20"/>
        <v>nesplnená podmienka vyrovnaného rozpočtu</v>
      </c>
      <c r="I320" s="60">
        <f t="shared" si="21"/>
        <v>6615795</v>
      </c>
      <c r="J320" s="421" t="str">
        <f t="shared" si="24"/>
        <v>výdavky rastú</v>
      </c>
      <c r="K320" s="421" t="str">
        <f t="shared" si="22"/>
        <v>dlhová brzda sa neplní</v>
      </c>
      <c r="L320" s="421" t="str">
        <f t="shared" si="23"/>
        <v>dlhová brzda sa neplní + rozpočet v termíne</v>
      </c>
    </row>
    <row r="321" spans="1:12">
      <c r="A321" s="61">
        <v>543527</v>
      </c>
      <c r="B321" s="61" t="s">
        <v>1159</v>
      </c>
      <c r="C321" s="61">
        <v>20251118</v>
      </c>
      <c r="D321" s="420" t="s">
        <v>890</v>
      </c>
      <c r="E321" s="60">
        <v>-38000</v>
      </c>
      <c r="F321" s="60">
        <v>215777</v>
      </c>
      <c r="G321" s="60">
        <v>1641133</v>
      </c>
      <c r="H321" s="421" t="str">
        <f t="shared" si="20"/>
        <v>nesplnená podmienka vyrovnaného rozpočtu</v>
      </c>
      <c r="I321" s="60">
        <f t="shared" si="21"/>
        <v>1425356</v>
      </c>
      <c r="J321" s="421" t="str">
        <f t="shared" si="24"/>
        <v>výdavky rastú</v>
      </c>
      <c r="K321" s="421" t="str">
        <f t="shared" si="22"/>
        <v>dlhová brzda sa neplní</v>
      </c>
      <c r="L321" s="421" t="str">
        <f t="shared" si="23"/>
        <v>dlhová brzda sa neplní + rozpočet v termíne</v>
      </c>
    </row>
    <row r="322" spans="1:12">
      <c r="A322" s="61">
        <v>543535</v>
      </c>
      <c r="B322" s="61" t="s">
        <v>1160</v>
      </c>
      <c r="C322" s="61">
        <v>20251110</v>
      </c>
      <c r="D322" s="420" t="s">
        <v>890</v>
      </c>
      <c r="E322" s="60">
        <v>-188771.73</v>
      </c>
      <c r="F322" s="60">
        <v>2175377</v>
      </c>
      <c r="G322" s="60">
        <v>2003096.23</v>
      </c>
      <c r="H322" s="421" t="str">
        <f t="shared" si="20"/>
        <v>nesplnená podmienka vyrovnaného rozpočtu</v>
      </c>
      <c r="I322" s="60">
        <f t="shared" si="21"/>
        <v>-172280.77000000002</v>
      </c>
      <c r="J322" s="421" t="str">
        <f t="shared" si="24"/>
        <v>nerastúce výdavky</v>
      </c>
      <c r="K322" s="421" t="str">
        <f t="shared" si="22"/>
        <v>dlhová brzda sa neplní</v>
      </c>
      <c r="L322" s="421" t="str">
        <f t="shared" si="23"/>
        <v>dlhová brzda sa neplní + rozpočet v termíne</v>
      </c>
    </row>
    <row r="323" spans="1:12">
      <c r="A323" s="61">
        <v>543551</v>
      </c>
      <c r="B323" s="61" t="s">
        <v>1161</v>
      </c>
      <c r="C323" s="61">
        <v>20251114</v>
      </c>
      <c r="D323" s="420" t="s">
        <v>890</v>
      </c>
      <c r="E323" s="60">
        <v>6000</v>
      </c>
      <c r="F323" s="60">
        <v>349415</v>
      </c>
      <c r="G323" s="60">
        <v>356160</v>
      </c>
      <c r="H323" s="421" t="str">
        <f t="shared" ref="H323:H386" si="25">IF(E323&gt;=0,"splnená podmienka vyrovnaného rozpočtu","nesplnená podmienka vyrovnaného rozpočtu")</f>
        <v>splnená podmienka vyrovnaného rozpočtu</v>
      </c>
      <c r="I323" s="60">
        <f t="shared" ref="I323:I386" si="26">G323-F323</f>
        <v>6745</v>
      </c>
      <c r="J323" s="421" t="str">
        <f t="shared" si="24"/>
        <v>výdavky rastú</v>
      </c>
      <c r="K323" s="421" t="str">
        <f t="shared" ref="K323:K386" si="27">IF((H323="splnená podmienka vyrovnaného rozpočtu")*(J323="nerastúce výdavky"),"dlhová brzda sa plní","dlhová brzda sa neplní")</f>
        <v>dlhová brzda sa neplní</v>
      </c>
      <c r="L323" s="421" t="str">
        <f t="shared" ref="L323:L386" si="28">K323&amp;" + "&amp;D323</f>
        <v>dlhová brzda sa neplní + rozpočet v termíne</v>
      </c>
    </row>
    <row r="324" spans="1:12">
      <c r="A324" s="61">
        <v>543560</v>
      </c>
      <c r="B324" s="61" t="s">
        <v>1162</v>
      </c>
      <c r="C324" s="61">
        <v>20251120</v>
      </c>
      <c r="D324" s="420" t="s">
        <v>890</v>
      </c>
      <c r="E324" s="60">
        <v>-121200</v>
      </c>
      <c r="F324" s="60">
        <v>1437493.7799999998</v>
      </c>
      <c r="G324" s="60">
        <v>1523124</v>
      </c>
      <c r="H324" s="421" t="str">
        <f t="shared" si="25"/>
        <v>nesplnená podmienka vyrovnaného rozpočtu</v>
      </c>
      <c r="I324" s="60">
        <f t="shared" si="26"/>
        <v>85630.220000000205</v>
      </c>
      <c r="J324" s="421" t="str">
        <f t="shared" ref="J324:J387" si="29">IF(I324&lt;=0,"nerastúce výdavky","výdavky rastú")</f>
        <v>výdavky rastú</v>
      </c>
      <c r="K324" s="421" t="str">
        <f t="shared" si="27"/>
        <v>dlhová brzda sa neplní</v>
      </c>
      <c r="L324" s="421" t="str">
        <f t="shared" si="28"/>
        <v>dlhová brzda sa neplní + rozpočet v termíne</v>
      </c>
    </row>
    <row r="325" spans="1:12">
      <c r="A325" s="61">
        <v>543578</v>
      </c>
      <c r="B325" s="61" t="s">
        <v>1163</v>
      </c>
      <c r="C325" s="61">
        <v>20251023</v>
      </c>
      <c r="D325" s="420" t="s">
        <v>890</v>
      </c>
      <c r="E325" s="60">
        <v>-152549</v>
      </c>
      <c r="F325" s="60">
        <v>6423225</v>
      </c>
      <c r="G325" s="60">
        <v>9733043</v>
      </c>
      <c r="H325" s="421" t="str">
        <f t="shared" si="25"/>
        <v>nesplnená podmienka vyrovnaného rozpočtu</v>
      </c>
      <c r="I325" s="60">
        <f t="shared" si="26"/>
        <v>3309818</v>
      </c>
      <c r="J325" s="421" t="str">
        <f t="shared" si="29"/>
        <v>výdavky rastú</v>
      </c>
      <c r="K325" s="421" t="str">
        <f t="shared" si="27"/>
        <v>dlhová brzda sa neplní</v>
      </c>
      <c r="L325" s="421" t="str">
        <f t="shared" si="28"/>
        <v>dlhová brzda sa neplní + rozpočet v termíne</v>
      </c>
    </row>
    <row r="326" spans="1:12">
      <c r="A326" s="61">
        <v>543586</v>
      </c>
      <c r="B326" s="61" t="s">
        <v>1164</v>
      </c>
      <c r="C326" s="61">
        <v>20251117</v>
      </c>
      <c r="D326" s="420" t="s">
        <v>890</v>
      </c>
      <c r="E326" s="60">
        <v>-254019</v>
      </c>
      <c r="F326" s="60">
        <v>1648422</v>
      </c>
      <c r="G326" s="60">
        <v>5607659</v>
      </c>
      <c r="H326" s="421" t="str">
        <f t="shared" si="25"/>
        <v>nesplnená podmienka vyrovnaného rozpočtu</v>
      </c>
      <c r="I326" s="60">
        <f t="shared" si="26"/>
        <v>3959237</v>
      </c>
      <c r="J326" s="421" t="str">
        <f t="shared" si="29"/>
        <v>výdavky rastú</v>
      </c>
      <c r="K326" s="421" t="str">
        <f t="shared" si="27"/>
        <v>dlhová brzda sa neplní</v>
      </c>
      <c r="L326" s="421" t="str">
        <f t="shared" si="28"/>
        <v>dlhová brzda sa neplní + rozpočet v termíne</v>
      </c>
    </row>
    <row r="327" spans="1:12">
      <c r="A327" s="61">
        <v>543594</v>
      </c>
      <c r="B327" s="61" t="s">
        <v>1165</v>
      </c>
      <c r="C327" s="61">
        <v>20251118</v>
      </c>
      <c r="D327" s="420" t="s">
        <v>890</v>
      </c>
      <c r="E327" s="60">
        <v>5659</v>
      </c>
      <c r="F327" s="60">
        <v>5818234</v>
      </c>
      <c r="G327" s="60">
        <v>8489908</v>
      </c>
      <c r="H327" s="421" t="str">
        <f t="shared" si="25"/>
        <v>splnená podmienka vyrovnaného rozpočtu</v>
      </c>
      <c r="I327" s="60">
        <f t="shared" si="26"/>
        <v>2671674</v>
      </c>
      <c r="J327" s="421" t="str">
        <f t="shared" si="29"/>
        <v>výdavky rastú</v>
      </c>
      <c r="K327" s="421" t="str">
        <f t="shared" si="27"/>
        <v>dlhová brzda sa neplní</v>
      </c>
      <c r="L327" s="421" t="str">
        <f t="shared" si="28"/>
        <v>dlhová brzda sa neplní + rozpočet v termíne</v>
      </c>
    </row>
    <row r="328" spans="1:12">
      <c r="A328" s="61">
        <v>543608</v>
      </c>
      <c r="B328" s="61" t="s">
        <v>1166</v>
      </c>
      <c r="C328" s="61">
        <v>20251113</v>
      </c>
      <c r="D328" s="420" t="s">
        <v>890</v>
      </c>
      <c r="E328" s="60">
        <v>0</v>
      </c>
      <c r="F328" s="60">
        <v>3064020</v>
      </c>
      <c r="G328" s="60">
        <v>3348400</v>
      </c>
      <c r="H328" s="421" t="str">
        <f t="shared" si="25"/>
        <v>splnená podmienka vyrovnaného rozpočtu</v>
      </c>
      <c r="I328" s="60">
        <f t="shared" si="26"/>
        <v>284380</v>
      </c>
      <c r="J328" s="421" t="str">
        <f t="shared" si="29"/>
        <v>výdavky rastú</v>
      </c>
      <c r="K328" s="421" t="str">
        <f t="shared" si="27"/>
        <v>dlhová brzda sa neplní</v>
      </c>
      <c r="L328" s="421" t="str">
        <f t="shared" si="28"/>
        <v>dlhová brzda sa neplní + rozpočet v termíne</v>
      </c>
    </row>
    <row r="329" spans="1:12">
      <c r="A329" s="61">
        <v>543616</v>
      </c>
      <c r="B329" s="61" t="s">
        <v>1167</v>
      </c>
      <c r="C329" s="61">
        <v>20251117</v>
      </c>
      <c r="D329" s="420" t="s">
        <v>890</v>
      </c>
      <c r="E329" s="60">
        <v>-265700</v>
      </c>
      <c r="F329" s="60">
        <v>1846637</v>
      </c>
      <c r="G329" s="60">
        <v>4273780</v>
      </c>
      <c r="H329" s="421" t="str">
        <f t="shared" si="25"/>
        <v>nesplnená podmienka vyrovnaného rozpočtu</v>
      </c>
      <c r="I329" s="60">
        <f t="shared" si="26"/>
        <v>2427143</v>
      </c>
      <c r="J329" s="421" t="str">
        <f t="shared" si="29"/>
        <v>výdavky rastú</v>
      </c>
      <c r="K329" s="421" t="str">
        <f t="shared" si="27"/>
        <v>dlhová brzda sa neplní</v>
      </c>
      <c r="L329" s="421" t="str">
        <f t="shared" si="28"/>
        <v>dlhová brzda sa neplní + rozpočet v termíne</v>
      </c>
    </row>
    <row r="330" spans="1:12">
      <c r="A330" s="61">
        <v>543624</v>
      </c>
      <c r="B330" s="61" t="s">
        <v>1168</v>
      </c>
      <c r="C330" s="61">
        <v>20251110</v>
      </c>
      <c r="D330" s="420" t="s">
        <v>890</v>
      </c>
      <c r="E330" s="60">
        <v>-421900</v>
      </c>
      <c r="F330" s="60">
        <v>3564333</v>
      </c>
      <c r="G330" s="60">
        <v>9362090</v>
      </c>
      <c r="H330" s="421" t="str">
        <f t="shared" si="25"/>
        <v>nesplnená podmienka vyrovnaného rozpočtu</v>
      </c>
      <c r="I330" s="60">
        <f t="shared" si="26"/>
        <v>5797757</v>
      </c>
      <c r="J330" s="421" t="str">
        <f t="shared" si="29"/>
        <v>výdavky rastú</v>
      </c>
      <c r="K330" s="421" t="str">
        <f t="shared" si="27"/>
        <v>dlhová brzda sa neplní</v>
      </c>
      <c r="L330" s="421" t="str">
        <f t="shared" si="28"/>
        <v>dlhová brzda sa neplní + rozpočet v termíne</v>
      </c>
    </row>
    <row r="331" spans="1:12">
      <c r="A331" s="61">
        <v>543632</v>
      </c>
      <c r="B331" s="61" t="s">
        <v>582</v>
      </c>
      <c r="C331" s="61">
        <v>20251114</v>
      </c>
      <c r="D331" s="420" t="s">
        <v>890</v>
      </c>
      <c r="E331" s="60">
        <v>289</v>
      </c>
      <c r="F331" s="60">
        <v>280164.42</v>
      </c>
      <c r="G331" s="60">
        <v>196458</v>
      </c>
      <c r="H331" s="421" t="str">
        <f t="shared" si="25"/>
        <v>splnená podmienka vyrovnaného rozpočtu</v>
      </c>
      <c r="I331" s="61">
        <f t="shared" si="26"/>
        <v>-83706.419999999984</v>
      </c>
      <c r="J331" s="421" t="str">
        <f t="shared" si="29"/>
        <v>nerastúce výdavky</v>
      </c>
      <c r="K331" s="421" t="str">
        <f t="shared" si="27"/>
        <v>dlhová brzda sa plní</v>
      </c>
      <c r="L331" s="421" t="str">
        <f t="shared" si="28"/>
        <v>dlhová brzda sa plní + rozpočet v termíne</v>
      </c>
    </row>
    <row r="332" spans="1:12">
      <c r="A332" s="61">
        <v>543641</v>
      </c>
      <c r="B332" s="421" t="s">
        <v>583</v>
      </c>
      <c r="C332" s="61">
        <v>20251124</v>
      </c>
      <c r="D332" s="420" t="s">
        <v>911</v>
      </c>
      <c r="E332" s="60">
        <v>14550</v>
      </c>
      <c r="F332" s="60">
        <v>330850</v>
      </c>
      <c r="G332" s="60">
        <v>362490</v>
      </c>
      <c r="H332" s="421" t="str">
        <f t="shared" si="25"/>
        <v>splnená podmienka vyrovnaného rozpočtu</v>
      </c>
      <c r="I332" s="60">
        <f t="shared" si="26"/>
        <v>31640</v>
      </c>
      <c r="J332" s="421" t="str">
        <f t="shared" si="29"/>
        <v>výdavky rastú</v>
      </c>
      <c r="K332" s="421" t="str">
        <f t="shared" si="27"/>
        <v>dlhová brzda sa neplní</v>
      </c>
      <c r="L332" s="421" t="str">
        <f t="shared" si="28"/>
        <v>dlhová brzda sa neplní + rozpočet po termíne</v>
      </c>
    </row>
    <row r="333" spans="1:12">
      <c r="A333" s="61">
        <v>543659</v>
      </c>
      <c r="B333" s="61" t="s">
        <v>1169</v>
      </c>
      <c r="C333" s="61">
        <v>20251008</v>
      </c>
      <c r="D333" s="420" t="s">
        <v>890</v>
      </c>
      <c r="E333" s="60">
        <v>42678</v>
      </c>
      <c r="F333" s="60">
        <v>2827990</v>
      </c>
      <c r="G333" s="60">
        <v>3075686</v>
      </c>
      <c r="H333" s="421" t="str">
        <f t="shared" si="25"/>
        <v>splnená podmienka vyrovnaného rozpočtu</v>
      </c>
      <c r="I333" s="60">
        <f t="shared" si="26"/>
        <v>247696</v>
      </c>
      <c r="J333" s="421" t="str">
        <f t="shared" si="29"/>
        <v>výdavky rastú</v>
      </c>
      <c r="K333" s="421" t="str">
        <f t="shared" si="27"/>
        <v>dlhová brzda sa neplní</v>
      </c>
      <c r="L333" s="421" t="str">
        <f t="shared" si="28"/>
        <v>dlhová brzda sa neplní + rozpočet v termíne</v>
      </c>
    </row>
    <row r="334" spans="1:12">
      <c r="A334" s="61">
        <v>543667</v>
      </c>
      <c r="B334" s="61" t="s">
        <v>1170</v>
      </c>
      <c r="C334" s="61">
        <v>20251017</v>
      </c>
      <c r="D334" s="420" t="s">
        <v>890</v>
      </c>
      <c r="E334" s="60">
        <v>4000</v>
      </c>
      <c r="F334" s="60">
        <v>561311</v>
      </c>
      <c r="G334" s="60">
        <v>647381</v>
      </c>
      <c r="H334" s="421" t="str">
        <f t="shared" si="25"/>
        <v>splnená podmienka vyrovnaného rozpočtu</v>
      </c>
      <c r="I334" s="60">
        <f t="shared" si="26"/>
        <v>86070</v>
      </c>
      <c r="J334" s="421" t="str">
        <f t="shared" si="29"/>
        <v>výdavky rastú</v>
      </c>
      <c r="K334" s="421" t="str">
        <f t="shared" si="27"/>
        <v>dlhová brzda sa neplní</v>
      </c>
      <c r="L334" s="421" t="str">
        <f t="shared" si="28"/>
        <v>dlhová brzda sa neplní + rozpočet v termíne</v>
      </c>
    </row>
    <row r="335" spans="1:12">
      <c r="A335" s="61">
        <v>543675</v>
      </c>
      <c r="B335" s="61" t="s">
        <v>1171</v>
      </c>
      <c r="C335" s="61">
        <v>20251113</v>
      </c>
      <c r="D335" s="420" t="s">
        <v>890</v>
      </c>
      <c r="E335" s="60">
        <v>-48000</v>
      </c>
      <c r="F335" s="60">
        <v>207283.47</v>
      </c>
      <c r="G335" s="60">
        <v>261690.40000000002</v>
      </c>
      <c r="H335" s="421" t="str">
        <f t="shared" si="25"/>
        <v>nesplnená podmienka vyrovnaného rozpočtu</v>
      </c>
      <c r="I335" s="60">
        <f t="shared" si="26"/>
        <v>54406.930000000022</v>
      </c>
      <c r="J335" s="421" t="str">
        <f t="shared" si="29"/>
        <v>výdavky rastú</v>
      </c>
      <c r="K335" s="421" t="str">
        <f t="shared" si="27"/>
        <v>dlhová brzda sa neplní</v>
      </c>
      <c r="L335" s="421" t="str">
        <f t="shared" si="28"/>
        <v>dlhová brzda sa neplní + rozpočet v termíne</v>
      </c>
    </row>
    <row r="336" spans="1:12">
      <c r="A336" s="61">
        <v>543683</v>
      </c>
      <c r="B336" s="61" t="s">
        <v>1172</v>
      </c>
      <c r="C336" s="61">
        <v>20251111</v>
      </c>
      <c r="D336" s="420" t="s">
        <v>890</v>
      </c>
      <c r="E336" s="60">
        <v>0</v>
      </c>
      <c r="F336" s="60">
        <v>55520</v>
      </c>
      <c r="G336" s="60">
        <v>57550</v>
      </c>
      <c r="H336" s="421" t="str">
        <f t="shared" si="25"/>
        <v>splnená podmienka vyrovnaného rozpočtu</v>
      </c>
      <c r="I336" s="60">
        <f t="shared" si="26"/>
        <v>2030</v>
      </c>
      <c r="J336" s="421" t="str">
        <f t="shared" si="29"/>
        <v>výdavky rastú</v>
      </c>
      <c r="K336" s="421" t="str">
        <f t="shared" si="27"/>
        <v>dlhová brzda sa neplní</v>
      </c>
      <c r="L336" s="421" t="str">
        <f t="shared" si="28"/>
        <v>dlhová brzda sa neplní + rozpočet v termíne</v>
      </c>
    </row>
    <row r="337" spans="1:12">
      <c r="A337" s="61">
        <v>543276</v>
      </c>
      <c r="B337" s="61" t="s">
        <v>584</v>
      </c>
      <c r="C337" s="61">
        <v>20251006</v>
      </c>
      <c r="D337" s="420" t="s">
        <v>890</v>
      </c>
      <c r="E337" s="60">
        <v>0</v>
      </c>
      <c r="F337" s="60">
        <v>582648</v>
      </c>
      <c r="G337" s="60">
        <v>357262</v>
      </c>
      <c r="H337" s="421" t="str">
        <f t="shared" si="25"/>
        <v>splnená podmienka vyrovnaného rozpočtu</v>
      </c>
      <c r="I337" s="61">
        <f t="shared" si="26"/>
        <v>-225386</v>
      </c>
      <c r="J337" s="421" t="str">
        <f t="shared" si="29"/>
        <v>nerastúce výdavky</v>
      </c>
      <c r="K337" s="421" t="str">
        <f t="shared" si="27"/>
        <v>dlhová brzda sa plní</v>
      </c>
      <c r="L337" s="421" t="str">
        <f t="shared" si="28"/>
        <v>dlhová brzda sa plní + rozpočet v termíne</v>
      </c>
    </row>
    <row r="338" spans="1:12">
      <c r="A338" s="61">
        <v>543284</v>
      </c>
      <c r="B338" s="61" t="s">
        <v>1173</v>
      </c>
      <c r="C338" s="61">
        <v>20251120</v>
      </c>
      <c r="D338" s="420" t="s">
        <v>890</v>
      </c>
      <c r="E338" s="60">
        <v>-512328.66</v>
      </c>
      <c r="F338" s="60">
        <v>2586018.62</v>
      </c>
      <c r="G338" s="60">
        <v>5430531.6600000001</v>
      </c>
      <c r="H338" s="421" t="str">
        <f t="shared" si="25"/>
        <v>nesplnená podmienka vyrovnaného rozpočtu</v>
      </c>
      <c r="I338" s="60">
        <f t="shared" si="26"/>
        <v>2844513.04</v>
      </c>
      <c r="J338" s="421" t="str">
        <f t="shared" si="29"/>
        <v>výdavky rastú</v>
      </c>
      <c r="K338" s="421" t="str">
        <f t="shared" si="27"/>
        <v>dlhová brzda sa neplní</v>
      </c>
      <c r="L338" s="421" t="str">
        <f t="shared" si="28"/>
        <v>dlhová brzda sa neplní + rozpočet v termíne</v>
      </c>
    </row>
    <row r="339" spans="1:12">
      <c r="A339" s="61">
        <v>543292</v>
      </c>
      <c r="B339" s="61" t="s">
        <v>1174</v>
      </c>
      <c r="C339" s="61">
        <v>20251113</v>
      </c>
      <c r="D339" s="420" t="s">
        <v>890</v>
      </c>
      <c r="E339" s="60">
        <v>-4428215</v>
      </c>
      <c r="F339" s="60">
        <v>26978721</v>
      </c>
      <c r="G339" s="60">
        <v>31712320</v>
      </c>
      <c r="H339" s="421" t="str">
        <f t="shared" si="25"/>
        <v>nesplnená podmienka vyrovnaného rozpočtu</v>
      </c>
      <c r="I339" s="60">
        <f t="shared" si="26"/>
        <v>4733599</v>
      </c>
      <c r="J339" s="421" t="str">
        <f t="shared" si="29"/>
        <v>výdavky rastú</v>
      </c>
      <c r="K339" s="421" t="str">
        <f t="shared" si="27"/>
        <v>dlhová brzda sa neplní</v>
      </c>
      <c r="L339" s="421" t="str">
        <f t="shared" si="28"/>
        <v>dlhová brzda sa neplní + rozpočet v termíne</v>
      </c>
    </row>
    <row r="340" spans="1:12">
      <c r="A340" s="61">
        <v>543306</v>
      </c>
      <c r="B340" s="61" t="s">
        <v>1175</v>
      </c>
      <c r="C340" s="61">
        <v>20251103</v>
      </c>
      <c r="D340" s="420" t="s">
        <v>890</v>
      </c>
      <c r="E340" s="60">
        <v>-84470</v>
      </c>
      <c r="F340" s="60">
        <v>305718</v>
      </c>
      <c r="G340" s="60">
        <v>977768</v>
      </c>
      <c r="H340" s="421" t="str">
        <f t="shared" si="25"/>
        <v>nesplnená podmienka vyrovnaného rozpočtu</v>
      </c>
      <c r="I340" s="60">
        <f t="shared" si="26"/>
        <v>672050</v>
      </c>
      <c r="J340" s="421" t="str">
        <f t="shared" si="29"/>
        <v>výdavky rastú</v>
      </c>
      <c r="K340" s="421" t="str">
        <f t="shared" si="27"/>
        <v>dlhová brzda sa neplní</v>
      </c>
      <c r="L340" s="421" t="str">
        <f t="shared" si="28"/>
        <v>dlhová brzda sa neplní + rozpočet v termíne</v>
      </c>
    </row>
    <row r="341" spans="1:12">
      <c r="A341" s="61">
        <v>543314</v>
      </c>
      <c r="B341" s="61" t="s">
        <v>1176</v>
      </c>
      <c r="C341" s="61">
        <v>20251029</v>
      </c>
      <c r="D341" s="420" t="s">
        <v>890</v>
      </c>
      <c r="E341" s="60">
        <v>0</v>
      </c>
      <c r="F341" s="60">
        <v>40595</v>
      </c>
      <c r="G341" s="60">
        <v>42075</v>
      </c>
      <c r="H341" s="421" t="str">
        <f t="shared" si="25"/>
        <v>splnená podmienka vyrovnaného rozpočtu</v>
      </c>
      <c r="I341" s="60">
        <f t="shared" si="26"/>
        <v>1480</v>
      </c>
      <c r="J341" s="421" t="str">
        <f t="shared" si="29"/>
        <v>výdavky rastú</v>
      </c>
      <c r="K341" s="421" t="str">
        <f t="shared" si="27"/>
        <v>dlhová brzda sa neplní</v>
      </c>
      <c r="L341" s="421" t="str">
        <f t="shared" si="28"/>
        <v>dlhová brzda sa neplní + rozpočet v termíne</v>
      </c>
    </row>
    <row r="342" spans="1:12">
      <c r="A342" s="61">
        <v>543322</v>
      </c>
      <c r="B342" s="61" t="s">
        <v>1177</v>
      </c>
      <c r="C342" s="61">
        <v>20251103</v>
      </c>
      <c r="D342" s="420" t="s">
        <v>890</v>
      </c>
      <c r="E342" s="60">
        <v>-241769</v>
      </c>
      <c r="F342" s="60">
        <v>3030963</v>
      </c>
      <c r="G342" s="60">
        <v>4943608</v>
      </c>
      <c r="H342" s="421" t="str">
        <f t="shared" si="25"/>
        <v>nesplnená podmienka vyrovnaného rozpočtu</v>
      </c>
      <c r="I342" s="60">
        <f t="shared" si="26"/>
        <v>1912645</v>
      </c>
      <c r="J342" s="421" t="str">
        <f t="shared" si="29"/>
        <v>výdavky rastú</v>
      </c>
      <c r="K342" s="421" t="str">
        <f t="shared" si="27"/>
        <v>dlhová brzda sa neplní</v>
      </c>
      <c r="L342" s="421" t="str">
        <f t="shared" si="28"/>
        <v>dlhová brzda sa neplní + rozpočet v termíne</v>
      </c>
    </row>
    <row r="343" spans="1:12">
      <c r="A343" s="61">
        <v>543331</v>
      </c>
      <c r="B343" s="61" t="s">
        <v>1178</v>
      </c>
      <c r="C343" s="61">
        <v>20251120</v>
      </c>
      <c r="D343" s="420" t="s">
        <v>890</v>
      </c>
      <c r="E343" s="60">
        <v>-2689688</v>
      </c>
      <c r="F343" s="60">
        <v>6622116</v>
      </c>
      <c r="G343" s="60">
        <v>8671645</v>
      </c>
      <c r="H343" s="421" t="str">
        <f t="shared" si="25"/>
        <v>nesplnená podmienka vyrovnaného rozpočtu</v>
      </c>
      <c r="I343" s="60">
        <f t="shared" si="26"/>
        <v>2049529</v>
      </c>
      <c r="J343" s="421" t="str">
        <f t="shared" si="29"/>
        <v>výdavky rastú</v>
      </c>
      <c r="K343" s="421" t="str">
        <f t="shared" si="27"/>
        <v>dlhová brzda sa neplní</v>
      </c>
      <c r="L343" s="421" t="str">
        <f t="shared" si="28"/>
        <v>dlhová brzda sa neplní + rozpočet v termíne</v>
      </c>
    </row>
    <row r="344" spans="1:12">
      <c r="A344" s="61">
        <v>543349</v>
      </c>
      <c r="B344" s="61" t="s">
        <v>1179</v>
      </c>
      <c r="C344" s="61">
        <v>20251121</v>
      </c>
      <c r="D344" s="420" t="s">
        <v>890</v>
      </c>
      <c r="E344" s="60">
        <v>-68582</v>
      </c>
      <c r="F344" s="60">
        <v>503300</v>
      </c>
      <c r="G344" s="60">
        <v>2004958</v>
      </c>
      <c r="H344" s="421" t="str">
        <f t="shared" si="25"/>
        <v>nesplnená podmienka vyrovnaného rozpočtu</v>
      </c>
      <c r="I344" s="60">
        <f t="shared" si="26"/>
        <v>1501658</v>
      </c>
      <c r="J344" s="421" t="str">
        <f t="shared" si="29"/>
        <v>výdavky rastú</v>
      </c>
      <c r="K344" s="421" t="str">
        <f t="shared" si="27"/>
        <v>dlhová brzda sa neplní</v>
      </c>
      <c r="L344" s="421" t="str">
        <f t="shared" si="28"/>
        <v>dlhová brzda sa neplní + rozpočet v termíne</v>
      </c>
    </row>
    <row r="345" spans="1:12">
      <c r="A345" s="61">
        <v>543357</v>
      </c>
      <c r="B345" s="61" t="s">
        <v>1180</v>
      </c>
      <c r="C345" s="61">
        <v>20251120</v>
      </c>
      <c r="D345" s="420" t="s">
        <v>890</v>
      </c>
      <c r="E345" s="60">
        <v>-114589.5</v>
      </c>
      <c r="F345" s="60">
        <v>1171013.3999999999</v>
      </c>
      <c r="G345" s="60">
        <v>2258332.1</v>
      </c>
      <c r="H345" s="421" t="str">
        <f t="shared" si="25"/>
        <v>nesplnená podmienka vyrovnaného rozpočtu</v>
      </c>
      <c r="I345" s="60">
        <f t="shared" si="26"/>
        <v>1087318.7000000002</v>
      </c>
      <c r="J345" s="421" t="str">
        <f t="shared" si="29"/>
        <v>výdavky rastú</v>
      </c>
      <c r="K345" s="421" t="str">
        <f t="shared" si="27"/>
        <v>dlhová brzda sa neplní</v>
      </c>
      <c r="L345" s="421" t="str">
        <f t="shared" si="28"/>
        <v>dlhová brzda sa neplní + rozpočet v termíne</v>
      </c>
    </row>
    <row r="346" spans="1:12">
      <c r="A346" s="61">
        <v>543365</v>
      </c>
      <c r="B346" s="61" t="s">
        <v>1181</v>
      </c>
      <c r="C346" s="61">
        <v>20251120</v>
      </c>
      <c r="D346" s="420" t="s">
        <v>890</v>
      </c>
      <c r="E346" s="60">
        <v>-71900</v>
      </c>
      <c r="F346" s="60">
        <v>1977564</v>
      </c>
      <c r="G346" s="60">
        <v>2049147</v>
      </c>
      <c r="H346" s="421" t="str">
        <f t="shared" si="25"/>
        <v>nesplnená podmienka vyrovnaného rozpočtu</v>
      </c>
      <c r="I346" s="60">
        <f t="shared" si="26"/>
        <v>71583</v>
      </c>
      <c r="J346" s="421" t="str">
        <f t="shared" si="29"/>
        <v>výdavky rastú</v>
      </c>
      <c r="K346" s="421" t="str">
        <f t="shared" si="27"/>
        <v>dlhová brzda sa neplní</v>
      </c>
      <c r="L346" s="421" t="str">
        <f t="shared" si="28"/>
        <v>dlhová brzda sa neplní + rozpočet v termíne</v>
      </c>
    </row>
    <row r="347" spans="1:12">
      <c r="A347" s="61">
        <v>543373</v>
      </c>
      <c r="B347" s="61" t="s">
        <v>1182</v>
      </c>
      <c r="C347" s="61">
        <v>20251030</v>
      </c>
      <c r="D347" s="420" t="s">
        <v>890</v>
      </c>
      <c r="E347" s="60">
        <v>-109250</v>
      </c>
      <c r="F347" s="60">
        <v>5724651</v>
      </c>
      <c r="G347" s="60">
        <v>5850760</v>
      </c>
      <c r="H347" s="421" t="str">
        <f t="shared" si="25"/>
        <v>nesplnená podmienka vyrovnaného rozpočtu</v>
      </c>
      <c r="I347" s="60">
        <f t="shared" si="26"/>
        <v>126109</v>
      </c>
      <c r="J347" s="421" t="str">
        <f t="shared" si="29"/>
        <v>výdavky rastú</v>
      </c>
      <c r="K347" s="421" t="str">
        <f t="shared" si="27"/>
        <v>dlhová brzda sa neplní</v>
      </c>
      <c r="L347" s="421" t="str">
        <f t="shared" si="28"/>
        <v>dlhová brzda sa neplní + rozpočet v termíne</v>
      </c>
    </row>
    <row r="348" spans="1:12">
      <c r="A348" s="61">
        <v>543381</v>
      </c>
      <c r="B348" s="61" t="s">
        <v>1183</v>
      </c>
      <c r="C348" s="61">
        <v>20251117</v>
      </c>
      <c r="D348" s="420" t="s">
        <v>890</v>
      </c>
      <c r="E348" s="60">
        <v>-89080</v>
      </c>
      <c r="F348" s="60">
        <v>336570</v>
      </c>
      <c r="G348" s="60">
        <v>4448871</v>
      </c>
      <c r="H348" s="421" t="str">
        <f t="shared" si="25"/>
        <v>nesplnená podmienka vyrovnaného rozpočtu</v>
      </c>
      <c r="I348" s="60">
        <f t="shared" si="26"/>
        <v>4112301</v>
      </c>
      <c r="J348" s="421" t="str">
        <f t="shared" si="29"/>
        <v>výdavky rastú</v>
      </c>
      <c r="K348" s="421" t="str">
        <f t="shared" si="27"/>
        <v>dlhová brzda sa neplní</v>
      </c>
      <c r="L348" s="421" t="str">
        <f t="shared" si="28"/>
        <v>dlhová brzda sa neplní + rozpočet v termíne</v>
      </c>
    </row>
    <row r="349" spans="1:12">
      <c r="A349" s="61">
        <v>543390</v>
      </c>
      <c r="B349" s="61" t="s">
        <v>1184</v>
      </c>
      <c r="C349" s="61">
        <v>20251120</v>
      </c>
      <c r="D349" s="420" t="s">
        <v>890</v>
      </c>
      <c r="E349" s="60">
        <v>-38100</v>
      </c>
      <c r="F349" s="60">
        <v>73630</v>
      </c>
      <c r="G349" s="60">
        <v>704917</v>
      </c>
      <c r="H349" s="421" t="str">
        <f t="shared" si="25"/>
        <v>nesplnená podmienka vyrovnaného rozpočtu</v>
      </c>
      <c r="I349" s="60">
        <f t="shared" si="26"/>
        <v>631287</v>
      </c>
      <c r="J349" s="421" t="str">
        <f t="shared" si="29"/>
        <v>výdavky rastú</v>
      </c>
      <c r="K349" s="421" t="str">
        <f t="shared" si="27"/>
        <v>dlhová brzda sa neplní</v>
      </c>
      <c r="L349" s="421" t="str">
        <f t="shared" si="28"/>
        <v>dlhová brzda sa neplní + rozpočet v termíne</v>
      </c>
    </row>
    <row r="350" spans="1:12">
      <c r="A350" s="61">
        <v>543403</v>
      </c>
      <c r="B350" s="61" t="s">
        <v>1185</v>
      </c>
      <c r="C350" s="61">
        <v>20251118</v>
      </c>
      <c r="D350" s="420" t="s">
        <v>890</v>
      </c>
      <c r="E350" s="60">
        <v>-103800</v>
      </c>
      <c r="F350" s="60">
        <v>1751332.62</v>
      </c>
      <c r="G350" s="60">
        <v>3305689</v>
      </c>
      <c r="H350" s="421" t="str">
        <f t="shared" si="25"/>
        <v>nesplnená podmienka vyrovnaného rozpočtu</v>
      </c>
      <c r="I350" s="60">
        <f t="shared" si="26"/>
        <v>1554356.38</v>
      </c>
      <c r="J350" s="421" t="str">
        <f t="shared" si="29"/>
        <v>výdavky rastú</v>
      </c>
      <c r="K350" s="421" t="str">
        <f t="shared" si="27"/>
        <v>dlhová brzda sa neplní</v>
      </c>
      <c r="L350" s="421" t="str">
        <f t="shared" si="28"/>
        <v>dlhová brzda sa neplní + rozpočet v termíne</v>
      </c>
    </row>
    <row r="351" spans="1:12">
      <c r="A351" s="61">
        <v>543411</v>
      </c>
      <c r="B351" s="61" t="s">
        <v>1186</v>
      </c>
      <c r="C351" s="61">
        <v>20251107</v>
      </c>
      <c r="D351" s="420" t="s">
        <v>890</v>
      </c>
      <c r="E351" s="60">
        <v>-467602</v>
      </c>
      <c r="F351" s="60">
        <v>884842</v>
      </c>
      <c r="G351" s="60">
        <v>3081186</v>
      </c>
      <c r="H351" s="421" t="str">
        <f t="shared" si="25"/>
        <v>nesplnená podmienka vyrovnaného rozpočtu</v>
      </c>
      <c r="I351" s="60">
        <f t="shared" si="26"/>
        <v>2196344</v>
      </c>
      <c r="J351" s="421" t="str">
        <f t="shared" si="29"/>
        <v>výdavky rastú</v>
      </c>
      <c r="K351" s="421" t="str">
        <f t="shared" si="27"/>
        <v>dlhová brzda sa neplní</v>
      </c>
      <c r="L351" s="421" t="str">
        <f t="shared" si="28"/>
        <v>dlhová brzda sa neplní + rozpočet v termíne</v>
      </c>
    </row>
    <row r="352" spans="1:12">
      <c r="A352" s="61">
        <v>543420</v>
      </c>
      <c r="B352" s="61" t="s">
        <v>585</v>
      </c>
      <c r="C352" s="61">
        <v>20251112</v>
      </c>
      <c r="D352" s="420" t="s">
        <v>890</v>
      </c>
      <c r="E352" s="60">
        <v>0</v>
      </c>
      <c r="F352" s="60">
        <v>201225</v>
      </c>
      <c r="G352" s="60">
        <v>188490</v>
      </c>
      <c r="H352" s="421" t="str">
        <f t="shared" si="25"/>
        <v>splnená podmienka vyrovnaného rozpočtu</v>
      </c>
      <c r="I352" s="61">
        <f t="shared" si="26"/>
        <v>-12735</v>
      </c>
      <c r="J352" s="421" t="str">
        <f t="shared" si="29"/>
        <v>nerastúce výdavky</v>
      </c>
      <c r="K352" s="421" t="str">
        <f t="shared" si="27"/>
        <v>dlhová brzda sa plní</v>
      </c>
      <c r="L352" s="421" t="str">
        <f t="shared" si="28"/>
        <v>dlhová brzda sa plní + rozpočet v termíne</v>
      </c>
    </row>
    <row r="353" spans="1:12">
      <c r="A353" s="61">
        <v>543446</v>
      </c>
      <c r="B353" s="61" t="s">
        <v>1187</v>
      </c>
      <c r="C353" s="61">
        <v>20251110</v>
      </c>
      <c r="D353" s="420" t="s">
        <v>890</v>
      </c>
      <c r="E353" s="60">
        <v>-52000</v>
      </c>
      <c r="F353" s="60">
        <v>101400</v>
      </c>
      <c r="G353" s="60">
        <v>138800</v>
      </c>
      <c r="H353" s="421" t="str">
        <f t="shared" si="25"/>
        <v>nesplnená podmienka vyrovnaného rozpočtu</v>
      </c>
      <c r="I353" s="60">
        <f t="shared" si="26"/>
        <v>37400</v>
      </c>
      <c r="J353" s="421" t="str">
        <f t="shared" si="29"/>
        <v>výdavky rastú</v>
      </c>
      <c r="K353" s="421" t="str">
        <f t="shared" si="27"/>
        <v>dlhová brzda sa neplní</v>
      </c>
      <c r="L353" s="421" t="str">
        <f t="shared" si="28"/>
        <v>dlhová brzda sa neplní + rozpočet v termíne</v>
      </c>
    </row>
    <row r="354" spans="1:12">
      <c r="A354" s="61">
        <v>543454</v>
      </c>
      <c r="B354" s="61" t="s">
        <v>586</v>
      </c>
      <c r="C354" s="61">
        <v>20251121</v>
      </c>
      <c r="D354" s="420" t="s">
        <v>890</v>
      </c>
      <c r="E354" s="60">
        <v>0</v>
      </c>
      <c r="F354" s="60">
        <v>37340</v>
      </c>
      <c r="G354" s="60">
        <v>25940</v>
      </c>
      <c r="H354" s="421" t="str">
        <f t="shared" si="25"/>
        <v>splnená podmienka vyrovnaného rozpočtu</v>
      </c>
      <c r="I354" s="61">
        <f t="shared" si="26"/>
        <v>-11400</v>
      </c>
      <c r="J354" s="421" t="str">
        <f t="shared" si="29"/>
        <v>nerastúce výdavky</v>
      </c>
      <c r="K354" s="421" t="str">
        <f t="shared" si="27"/>
        <v>dlhová brzda sa plní</v>
      </c>
      <c r="L354" s="421" t="str">
        <f t="shared" si="28"/>
        <v>dlhová brzda sa plní + rozpočet v termíne</v>
      </c>
    </row>
    <row r="355" spans="1:12">
      <c r="A355" s="61">
        <v>543462</v>
      </c>
      <c r="B355" s="61" t="s">
        <v>1188</v>
      </c>
      <c r="C355" s="61">
        <v>20251106</v>
      </c>
      <c r="D355" s="420" t="s">
        <v>890</v>
      </c>
      <c r="E355" s="60">
        <v>10000</v>
      </c>
      <c r="F355" s="60">
        <v>98200</v>
      </c>
      <c r="G355" s="60">
        <v>120900</v>
      </c>
      <c r="H355" s="421" t="str">
        <f t="shared" si="25"/>
        <v>splnená podmienka vyrovnaného rozpočtu</v>
      </c>
      <c r="I355" s="60">
        <f t="shared" si="26"/>
        <v>22700</v>
      </c>
      <c r="J355" s="421" t="str">
        <f t="shared" si="29"/>
        <v>výdavky rastú</v>
      </c>
      <c r="K355" s="421" t="str">
        <f t="shared" si="27"/>
        <v>dlhová brzda sa neplní</v>
      </c>
      <c r="L355" s="421" t="str">
        <f t="shared" si="28"/>
        <v>dlhová brzda sa neplní + rozpočet v termíne</v>
      </c>
    </row>
    <row r="356" spans="1:12">
      <c r="A356" s="61">
        <v>543471</v>
      </c>
      <c r="B356" s="61" t="s">
        <v>1189</v>
      </c>
      <c r="C356" s="61">
        <v>20251121</v>
      </c>
      <c r="D356" s="420" t="s">
        <v>890</v>
      </c>
      <c r="E356" s="60">
        <v>0</v>
      </c>
      <c r="F356" s="60">
        <v>49310</v>
      </c>
      <c r="G356" s="60">
        <v>50000</v>
      </c>
      <c r="H356" s="421" t="str">
        <f t="shared" si="25"/>
        <v>splnená podmienka vyrovnaného rozpočtu</v>
      </c>
      <c r="I356" s="60">
        <f t="shared" si="26"/>
        <v>690</v>
      </c>
      <c r="J356" s="421" t="str">
        <f t="shared" si="29"/>
        <v>výdavky rastú</v>
      </c>
      <c r="K356" s="421" t="str">
        <f t="shared" si="27"/>
        <v>dlhová brzda sa neplní</v>
      </c>
      <c r="L356" s="421" t="str">
        <f t="shared" si="28"/>
        <v>dlhová brzda sa neplní + rozpočet v termíne</v>
      </c>
    </row>
    <row r="357" spans="1:12">
      <c r="A357" s="61">
        <v>543047</v>
      </c>
      <c r="B357" s="61" t="s">
        <v>1190</v>
      </c>
      <c r="C357" s="61">
        <v>20251112</v>
      </c>
      <c r="D357" s="420" t="s">
        <v>890</v>
      </c>
      <c r="E357" s="60">
        <v>-197800</v>
      </c>
      <c r="F357" s="60">
        <v>1697605</v>
      </c>
      <c r="G357" s="60">
        <v>2096699</v>
      </c>
      <c r="H357" s="421" t="str">
        <f t="shared" si="25"/>
        <v>nesplnená podmienka vyrovnaného rozpočtu</v>
      </c>
      <c r="I357" s="60">
        <f t="shared" si="26"/>
        <v>399094</v>
      </c>
      <c r="J357" s="421" t="str">
        <f t="shared" si="29"/>
        <v>výdavky rastú</v>
      </c>
      <c r="K357" s="421" t="str">
        <f t="shared" si="27"/>
        <v>dlhová brzda sa neplní</v>
      </c>
      <c r="L357" s="421" t="str">
        <f t="shared" si="28"/>
        <v>dlhová brzda sa neplní + rozpočet v termíne</v>
      </c>
    </row>
    <row r="358" spans="1:12">
      <c r="A358" s="61">
        <v>543055</v>
      </c>
      <c r="B358" s="61" t="s">
        <v>1191</v>
      </c>
      <c r="C358" s="61">
        <v>20251114</v>
      </c>
      <c r="D358" s="420" t="s">
        <v>890</v>
      </c>
      <c r="E358" s="60">
        <v>-11950</v>
      </c>
      <c r="F358" s="60">
        <v>478000</v>
      </c>
      <c r="G358" s="60">
        <v>456574</v>
      </c>
      <c r="H358" s="421" t="str">
        <f t="shared" si="25"/>
        <v>nesplnená podmienka vyrovnaného rozpočtu</v>
      </c>
      <c r="I358" s="60">
        <f t="shared" si="26"/>
        <v>-21426</v>
      </c>
      <c r="J358" s="421" t="str">
        <f t="shared" si="29"/>
        <v>nerastúce výdavky</v>
      </c>
      <c r="K358" s="421" t="str">
        <f t="shared" si="27"/>
        <v>dlhová brzda sa neplní</v>
      </c>
      <c r="L358" s="421" t="str">
        <f t="shared" si="28"/>
        <v>dlhová brzda sa neplní + rozpočet v termíne</v>
      </c>
    </row>
    <row r="359" spans="1:12">
      <c r="A359" s="61">
        <v>543063</v>
      </c>
      <c r="B359" s="61" t="s">
        <v>1192</v>
      </c>
      <c r="C359" s="61">
        <v>20251024</v>
      </c>
      <c r="D359" s="420" t="s">
        <v>890</v>
      </c>
      <c r="E359" s="60">
        <v>-181700</v>
      </c>
      <c r="F359" s="60">
        <v>548700</v>
      </c>
      <c r="G359" s="60">
        <v>1267600</v>
      </c>
      <c r="H359" s="421" t="str">
        <f t="shared" si="25"/>
        <v>nesplnená podmienka vyrovnaného rozpočtu</v>
      </c>
      <c r="I359" s="60">
        <f t="shared" si="26"/>
        <v>718900</v>
      </c>
      <c r="J359" s="421" t="str">
        <f t="shared" si="29"/>
        <v>výdavky rastú</v>
      </c>
      <c r="K359" s="421" t="str">
        <f t="shared" si="27"/>
        <v>dlhová brzda sa neplní</v>
      </c>
      <c r="L359" s="421" t="str">
        <f t="shared" si="28"/>
        <v>dlhová brzda sa neplní + rozpočet v termíne</v>
      </c>
    </row>
    <row r="360" spans="1:12">
      <c r="A360" s="61">
        <v>543071</v>
      </c>
      <c r="B360" s="61" t="s">
        <v>1193</v>
      </c>
      <c r="C360" s="61">
        <v>20251120</v>
      </c>
      <c r="D360" s="420" t="s">
        <v>890</v>
      </c>
      <c r="E360" s="60">
        <v>-538967</v>
      </c>
      <c r="F360" s="60">
        <v>1519108</v>
      </c>
      <c r="G360" s="60">
        <v>2415903</v>
      </c>
      <c r="H360" s="421" t="str">
        <f t="shared" si="25"/>
        <v>nesplnená podmienka vyrovnaného rozpočtu</v>
      </c>
      <c r="I360" s="60">
        <f t="shared" si="26"/>
        <v>896795</v>
      </c>
      <c r="J360" s="421" t="str">
        <f t="shared" si="29"/>
        <v>výdavky rastú</v>
      </c>
      <c r="K360" s="421" t="str">
        <f t="shared" si="27"/>
        <v>dlhová brzda sa neplní</v>
      </c>
      <c r="L360" s="421" t="str">
        <f t="shared" si="28"/>
        <v>dlhová brzda sa neplní + rozpočet v termíne</v>
      </c>
    </row>
    <row r="361" spans="1:12">
      <c r="A361" s="61">
        <v>543080</v>
      </c>
      <c r="B361" s="61" t="s">
        <v>1194</v>
      </c>
      <c r="C361" s="61">
        <v>20251117</v>
      </c>
      <c r="D361" s="420" t="s">
        <v>890</v>
      </c>
      <c r="E361" s="60">
        <v>-68420</v>
      </c>
      <c r="F361" s="60">
        <v>510343</v>
      </c>
      <c r="G361" s="60">
        <v>506714</v>
      </c>
      <c r="H361" s="421" t="str">
        <f t="shared" si="25"/>
        <v>nesplnená podmienka vyrovnaného rozpočtu</v>
      </c>
      <c r="I361" s="60">
        <f t="shared" si="26"/>
        <v>-3629</v>
      </c>
      <c r="J361" s="421" t="str">
        <f t="shared" si="29"/>
        <v>nerastúce výdavky</v>
      </c>
      <c r="K361" s="421" t="str">
        <f t="shared" si="27"/>
        <v>dlhová brzda sa neplní</v>
      </c>
      <c r="L361" s="421" t="str">
        <f t="shared" si="28"/>
        <v>dlhová brzda sa neplní + rozpočet v termíne</v>
      </c>
    </row>
    <row r="362" spans="1:12">
      <c r="A362" s="61">
        <v>543101</v>
      </c>
      <c r="B362" s="61" t="s">
        <v>1195</v>
      </c>
      <c r="C362" s="61">
        <v>20251121</v>
      </c>
      <c r="D362" s="420" t="s">
        <v>890</v>
      </c>
      <c r="E362" s="60">
        <v>-72986</v>
      </c>
      <c r="F362" s="60">
        <v>870478</v>
      </c>
      <c r="G362" s="60">
        <v>1572904</v>
      </c>
      <c r="H362" s="421" t="str">
        <f t="shared" si="25"/>
        <v>nesplnená podmienka vyrovnaného rozpočtu</v>
      </c>
      <c r="I362" s="60">
        <f t="shared" si="26"/>
        <v>702426</v>
      </c>
      <c r="J362" s="421" t="str">
        <f t="shared" si="29"/>
        <v>výdavky rastú</v>
      </c>
      <c r="K362" s="421" t="str">
        <f t="shared" si="27"/>
        <v>dlhová brzda sa neplní</v>
      </c>
      <c r="L362" s="421" t="str">
        <f t="shared" si="28"/>
        <v>dlhová brzda sa neplní + rozpočet v termíne</v>
      </c>
    </row>
    <row r="363" spans="1:12">
      <c r="A363" s="61">
        <v>543110</v>
      </c>
      <c r="B363" s="61" t="s">
        <v>1196</v>
      </c>
      <c r="C363" s="61">
        <v>20251121</v>
      </c>
      <c r="D363" s="420" t="s">
        <v>890</v>
      </c>
      <c r="E363" s="60">
        <v>-54130</v>
      </c>
      <c r="F363" s="60">
        <v>141150</v>
      </c>
      <c r="G363" s="60">
        <v>344145</v>
      </c>
      <c r="H363" s="421" t="str">
        <f t="shared" si="25"/>
        <v>nesplnená podmienka vyrovnaného rozpočtu</v>
      </c>
      <c r="I363" s="60">
        <f t="shared" si="26"/>
        <v>202995</v>
      </c>
      <c r="J363" s="421" t="str">
        <f t="shared" si="29"/>
        <v>výdavky rastú</v>
      </c>
      <c r="K363" s="421" t="str">
        <f t="shared" si="27"/>
        <v>dlhová brzda sa neplní</v>
      </c>
      <c r="L363" s="421" t="str">
        <f t="shared" si="28"/>
        <v>dlhová brzda sa neplní + rozpočet v termíne</v>
      </c>
    </row>
    <row r="364" spans="1:12">
      <c r="A364" s="61">
        <v>543136</v>
      </c>
      <c r="B364" s="61" t="s">
        <v>1197</v>
      </c>
      <c r="C364" s="61">
        <v>20251118</v>
      </c>
      <c r="D364" s="420" t="s">
        <v>890</v>
      </c>
      <c r="E364" s="60">
        <v>-32990</v>
      </c>
      <c r="F364" s="60">
        <v>345290</v>
      </c>
      <c r="G364" s="60">
        <v>371795</v>
      </c>
      <c r="H364" s="421" t="str">
        <f t="shared" si="25"/>
        <v>nesplnená podmienka vyrovnaného rozpočtu</v>
      </c>
      <c r="I364" s="60">
        <f t="shared" si="26"/>
        <v>26505</v>
      </c>
      <c r="J364" s="421" t="str">
        <f t="shared" si="29"/>
        <v>výdavky rastú</v>
      </c>
      <c r="K364" s="421" t="str">
        <f t="shared" si="27"/>
        <v>dlhová brzda sa neplní</v>
      </c>
      <c r="L364" s="421" t="str">
        <f t="shared" si="28"/>
        <v>dlhová brzda sa neplní + rozpočet v termíne</v>
      </c>
    </row>
    <row r="365" spans="1:12">
      <c r="A365" s="61">
        <v>543144</v>
      </c>
      <c r="B365" s="61" t="s">
        <v>587</v>
      </c>
      <c r="C365" s="61">
        <v>20251117</v>
      </c>
      <c r="D365" s="420" t="s">
        <v>890</v>
      </c>
      <c r="E365" s="60">
        <v>0</v>
      </c>
      <c r="F365" s="60">
        <v>191950</v>
      </c>
      <c r="G365" s="60">
        <v>592950</v>
      </c>
      <c r="H365" s="421" t="str">
        <f t="shared" si="25"/>
        <v>splnená podmienka vyrovnaného rozpočtu</v>
      </c>
      <c r="I365" s="61">
        <f t="shared" si="26"/>
        <v>401000</v>
      </c>
      <c r="J365" s="421" t="str">
        <f t="shared" si="29"/>
        <v>výdavky rastú</v>
      </c>
      <c r="K365" s="421" t="str">
        <f t="shared" si="27"/>
        <v>dlhová brzda sa neplní</v>
      </c>
      <c r="L365" s="421" t="str">
        <f t="shared" si="28"/>
        <v>dlhová brzda sa neplní + rozpočet v termíne</v>
      </c>
    </row>
    <row r="366" spans="1:12">
      <c r="A366" s="61">
        <v>543152</v>
      </c>
      <c r="B366" s="61" t="s">
        <v>1198</v>
      </c>
      <c r="C366" s="61">
        <v>20251119</v>
      </c>
      <c r="D366" s="420" t="s">
        <v>890</v>
      </c>
      <c r="E366" s="60">
        <v>-18000</v>
      </c>
      <c r="F366" s="60">
        <v>918136</v>
      </c>
      <c r="G366" s="60">
        <v>837154</v>
      </c>
      <c r="H366" s="421" t="str">
        <f t="shared" si="25"/>
        <v>nesplnená podmienka vyrovnaného rozpočtu</v>
      </c>
      <c r="I366" s="60">
        <f t="shared" si="26"/>
        <v>-80982</v>
      </c>
      <c r="J366" s="421" t="str">
        <f t="shared" si="29"/>
        <v>nerastúce výdavky</v>
      </c>
      <c r="K366" s="421" t="str">
        <f t="shared" si="27"/>
        <v>dlhová brzda sa neplní</v>
      </c>
      <c r="L366" s="421" t="str">
        <f t="shared" si="28"/>
        <v>dlhová brzda sa neplní + rozpočet v termíne</v>
      </c>
    </row>
    <row r="367" spans="1:12">
      <c r="A367" s="61">
        <v>543161</v>
      </c>
      <c r="B367" s="61" t="s">
        <v>1199</v>
      </c>
      <c r="C367" s="61">
        <v>20251114</v>
      </c>
      <c r="D367" s="420" t="s">
        <v>890</v>
      </c>
      <c r="E367" s="60">
        <v>-257508.87</v>
      </c>
      <c r="F367" s="60">
        <v>653346.59000000008</v>
      </c>
      <c r="G367" s="60">
        <v>4822340.2300000004</v>
      </c>
      <c r="H367" s="421" t="str">
        <f t="shared" si="25"/>
        <v>nesplnená podmienka vyrovnaného rozpočtu</v>
      </c>
      <c r="I367" s="60">
        <f t="shared" si="26"/>
        <v>4168993.6400000006</v>
      </c>
      <c r="J367" s="421" t="str">
        <f t="shared" si="29"/>
        <v>výdavky rastú</v>
      </c>
      <c r="K367" s="421" t="str">
        <f t="shared" si="27"/>
        <v>dlhová brzda sa neplní</v>
      </c>
      <c r="L367" s="421" t="str">
        <f t="shared" si="28"/>
        <v>dlhová brzda sa neplní + rozpočet v termíne</v>
      </c>
    </row>
    <row r="368" spans="1:12">
      <c r="A368" s="61">
        <v>543179</v>
      </c>
      <c r="B368" s="421" t="s">
        <v>588</v>
      </c>
      <c r="C368" s="61">
        <v>20251211</v>
      </c>
      <c r="D368" s="420" t="s">
        <v>911</v>
      </c>
      <c r="E368" s="60">
        <v>-50000</v>
      </c>
      <c r="F368" s="60">
        <v>793630</v>
      </c>
      <c r="G368" s="60">
        <v>814513</v>
      </c>
      <c r="H368" s="421" t="str">
        <f t="shared" si="25"/>
        <v>nesplnená podmienka vyrovnaného rozpočtu</v>
      </c>
      <c r="I368" s="60">
        <f t="shared" si="26"/>
        <v>20883</v>
      </c>
      <c r="J368" s="421" t="str">
        <f t="shared" si="29"/>
        <v>výdavky rastú</v>
      </c>
      <c r="K368" s="421" t="str">
        <f t="shared" si="27"/>
        <v>dlhová brzda sa neplní</v>
      </c>
      <c r="L368" s="421" t="str">
        <f t="shared" si="28"/>
        <v>dlhová brzda sa neplní + rozpočet po termíne</v>
      </c>
    </row>
    <row r="369" spans="1:12">
      <c r="A369" s="61">
        <v>543187</v>
      </c>
      <c r="B369" s="61" t="s">
        <v>589</v>
      </c>
      <c r="C369" s="61">
        <v>20251030</v>
      </c>
      <c r="D369" s="420" t="s">
        <v>890</v>
      </c>
      <c r="E369" s="60">
        <v>6800</v>
      </c>
      <c r="F369" s="60">
        <v>1979725</v>
      </c>
      <c r="G369" s="60">
        <v>1976110</v>
      </c>
      <c r="H369" s="421" t="str">
        <f t="shared" si="25"/>
        <v>splnená podmienka vyrovnaného rozpočtu</v>
      </c>
      <c r="I369" s="61">
        <f t="shared" si="26"/>
        <v>-3615</v>
      </c>
      <c r="J369" s="421" t="str">
        <f t="shared" si="29"/>
        <v>nerastúce výdavky</v>
      </c>
      <c r="K369" s="421" t="str">
        <f t="shared" si="27"/>
        <v>dlhová brzda sa plní</v>
      </c>
      <c r="L369" s="421" t="str">
        <f t="shared" si="28"/>
        <v>dlhová brzda sa plní + rozpočet v termíne</v>
      </c>
    </row>
    <row r="370" spans="1:12">
      <c r="A370" s="61">
        <v>543195</v>
      </c>
      <c r="B370" s="61" t="s">
        <v>1200</v>
      </c>
      <c r="C370" s="61">
        <v>20251120</v>
      </c>
      <c r="D370" s="420" t="s">
        <v>890</v>
      </c>
      <c r="E370" s="60">
        <v>-682200</v>
      </c>
      <c r="F370" s="60">
        <v>3028371</v>
      </c>
      <c r="G370" s="60">
        <v>6244200</v>
      </c>
      <c r="H370" s="421" t="str">
        <f t="shared" si="25"/>
        <v>nesplnená podmienka vyrovnaného rozpočtu</v>
      </c>
      <c r="I370" s="60">
        <f t="shared" si="26"/>
        <v>3215829</v>
      </c>
      <c r="J370" s="421" t="str">
        <f t="shared" si="29"/>
        <v>výdavky rastú</v>
      </c>
      <c r="K370" s="421" t="str">
        <f t="shared" si="27"/>
        <v>dlhová brzda sa neplní</v>
      </c>
      <c r="L370" s="421" t="str">
        <f t="shared" si="28"/>
        <v>dlhová brzda sa neplní + rozpočet v termíne</v>
      </c>
    </row>
    <row r="371" spans="1:12">
      <c r="A371" s="61">
        <v>543209</v>
      </c>
      <c r="B371" s="61" t="s">
        <v>1201</v>
      </c>
      <c r="C371" s="61">
        <v>20251119</v>
      </c>
      <c r="D371" s="420" t="s">
        <v>890</v>
      </c>
      <c r="E371" s="60">
        <v>-6799</v>
      </c>
      <c r="F371" s="60">
        <v>241540</v>
      </c>
      <c r="G371" s="60">
        <v>261757</v>
      </c>
      <c r="H371" s="421" t="str">
        <f t="shared" si="25"/>
        <v>nesplnená podmienka vyrovnaného rozpočtu</v>
      </c>
      <c r="I371" s="60">
        <f t="shared" si="26"/>
        <v>20217</v>
      </c>
      <c r="J371" s="421" t="str">
        <f t="shared" si="29"/>
        <v>výdavky rastú</v>
      </c>
      <c r="K371" s="421" t="str">
        <f t="shared" si="27"/>
        <v>dlhová brzda sa neplní</v>
      </c>
      <c r="L371" s="421" t="str">
        <f t="shared" si="28"/>
        <v>dlhová brzda sa neplní + rozpočet v termíne</v>
      </c>
    </row>
    <row r="372" spans="1:12">
      <c r="A372" s="61">
        <v>543225</v>
      </c>
      <c r="B372" s="61" t="s">
        <v>1202</v>
      </c>
      <c r="C372" s="61">
        <v>20251105</v>
      </c>
      <c r="D372" s="420" t="s">
        <v>890</v>
      </c>
      <c r="E372" s="60">
        <v>-311804</v>
      </c>
      <c r="F372" s="60">
        <v>851094</v>
      </c>
      <c r="G372" s="60">
        <v>4022775</v>
      </c>
      <c r="H372" s="421" t="str">
        <f t="shared" si="25"/>
        <v>nesplnená podmienka vyrovnaného rozpočtu</v>
      </c>
      <c r="I372" s="60">
        <f t="shared" si="26"/>
        <v>3171681</v>
      </c>
      <c r="J372" s="421" t="str">
        <f t="shared" si="29"/>
        <v>výdavky rastú</v>
      </c>
      <c r="K372" s="421" t="str">
        <f t="shared" si="27"/>
        <v>dlhová brzda sa neplní</v>
      </c>
      <c r="L372" s="421" t="str">
        <f t="shared" si="28"/>
        <v>dlhová brzda sa neplní + rozpočet v termíne</v>
      </c>
    </row>
    <row r="373" spans="1:12">
      <c r="A373" s="61">
        <v>543233</v>
      </c>
      <c r="B373" s="421" t="s">
        <v>590</v>
      </c>
      <c r="C373" s="61">
        <v>20251212</v>
      </c>
      <c r="D373" s="420" t="s">
        <v>911</v>
      </c>
      <c r="E373" s="60">
        <v>-63100</v>
      </c>
      <c r="F373" s="60">
        <v>2468743</v>
      </c>
      <c r="G373" s="60">
        <v>2580553</v>
      </c>
      <c r="H373" s="421" t="str">
        <f t="shared" si="25"/>
        <v>nesplnená podmienka vyrovnaného rozpočtu</v>
      </c>
      <c r="I373" s="60">
        <f t="shared" si="26"/>
        <v>111810</v>
      </c>
      <c r="J373" s="421" t="str">
        <f t="shared" si="29"/>
        <v>výdavky rastú</v>
      </c>
      <c r="K373" s="421" t="str">
        <f t="shared" si="27"/>
        <v>dlhová brzda sa neplní</v>
      </c>
      <c r="L373" s="421" t="str">
        <f t="shared" si="28"/>
        <v>dlhová brzda sa neplní + rozpočet po termíne</v>
      </c>
    </row>
    <row r="374" spans="1:12">
      <c r="A374" s="61">
        <v>543241</v>
      </c>
      <c r="B374" s="61" t="s">
        <v>1203</v>
      </c>
      <c r="C374" s="61">
        <v>20251118</v>
      </c>
      <c r="D374" s="420" t="s">
        <v>890</v>
      </c>
      <c r="E374" s="60">
        <v>-77171</v>
      </c>
      <c r="F374" s="60">
        <v>527343</v>
      </c>
      <c r="G374" s="60">
        <v>932497</v>
      </c>
      <c r="H374" s="421" t="str">
        <f t="shared" si="25"/>
        <v>nesplnená podmienka vyrovnaného rozpočtu</v>
      </c>
      <c r="I374" s="60">
        <f t="shared" si="26"/>
        <v>405154</v>
      </c>
      <c r="J374" s="421" t="str">
        <f t="shared" si="29"/>
        <v>výdavky rastú</v>
      </c>
      <c r="K374" s="421" t="str">
        <f t="shared" si="27"/>
        <v>dlhová brzda sa neplní</v>
      </c>
      <c r="L374" s="421" t="str">
        <f t="shared" si="28"/>
        <v>dlhová brzda sa neplní + rozpočet v termíne</v>
      </c>
    </row>
    <row r="375" spans="1:12">
      <c r="A375" s="61">
        <v>543250</v>
      </c>
      <c r="B375" s="61" t="s">
        <v>1204</v>
      </c>
      <c r="C375" s="61">
        <v>20251120</v>
      </c>
      <c r="D375" s="420" t="s">
        <v>890</v>
      </c>
      <c r="E375" s="60">
        <v>-99700</v>
      </c>
      <c r="F375" s="60">
        <v>333246</v>
      </c>
      <c r="G375" s="60">
        <v>2094311</v>
      </c>
      <c r="H375" s="421" t="str">
        <f t="shared" si="25"/>
        <v>nesplnená podmienka vyrovnaného rozpočtu</v>
      </c>
      <c r="I375" s="60">
        <f t="shared" si="26"/>
        <v>1761065</v>
      </c>
      <c r="J375" s="421" t="str">
        <f t="shared" si="29"/>
        <v>výdavky rastú</v>
      </c>
      <c r="K375" s="421" t="str">
        <f t="shared" si="27"/>
        <v>dlhová brzda sa neplní</v>
      </c>
      <c r="L375" s="421" t="str">
        <f t="shared" si="28"/>
        <v>dlhová brzda sa neplní + rozpočet v termíne</v>
      </c>
    </row>
    <row r="376" spans="1:12">
      <c r="A376" s="61">
        <v>543268</v>
      </c>
      <c r="B376" s="61" t="s">
        <v>1205</v>
      </c>
      <c r="C376" s="61">
        <v>20251022</v>
      </c>
      <c r="D376" s="420" t="s">
        <v>890</v>
      </c>
      <c r="E376" s="60">
        <v>-349400</v>
      </c>
      <c r="F376" s="60">
        <v>12884210.58</v>
      </c>
      <c r="G376" s="60">
        <v>16429421</v>
      </c>
      <c r="H376" s="421" t="str">
        <f t="shared" si="25"/>
        <v>nesplnená podmienka vyrovnaného rozpočtu</v>
      </c>
      <c r="I376" s="60">
        <f t="shared" si="26"/>
        <v>3545210.42</v>
      </c>
      <c r="J376" s="421" t="str">
        <f t="shared" si="29"/>
        <v>výdavky rastú</v>
      </c>
      <c r="K376" s="421" t="str">
        <f t="shared" si="27"/>
        <v>dlhová brzda sa neplní</v>
      </c>
      <c r="L376" s="421" t="str">
        <f t="shared" si="28"/>
        <v>dlhová brzda sa neplní + rozpočet v termíne</v>
      </c>
    </row>
    <row r="377" spans="1:12">
      <c r="A377" s="61">
        <v>542709</v>
      </c>
      <c r="B377" s="61" t="s">
        <v>1206</v>
      </c>
      <c r="C377" s="61">
        <v>20251107</v>
      </c>
      <c r="D377" s="420" t="s">
        <v>890</v>
      </c>
      <c r="E377" s="60">
        <v>-33000</v>
      </c>
      <c r="F377" s="60">
        <v>164650</v>
      </c>
      <c r="G377" s="60">
        <v>208500</v>
      </c>
      <c r="H377" s="421" t="str">
        <f t="shared" si="25"/>
        <v>nesplnená podmienka vyrovnaného rozpočtu</v>
      </c>
      <c r="I377" s="60">
        <f t="shared" si="26"/>
        <v>43850</v>
      </c>
      <c r="J377" s="421" t="str">
        <f t="shared" si="29"/>
        <v>výdavky rastú</v>
      </c>
      <c r="K377" s="421" t="str">
        <f t="shared" si="27"/>
        <v>dlhová brzda sa neplní</v>
      </c>
      <c r="L377" s="421" t="str">
        <f t="shared" si="28"/>
        <v>dlhová brzda sa neplní + rozpočet v termíne</v>
      </c>
    </row>
    <row r="378" spans="1:12">
      <c r="A378" s="61">
        <v>542717</v>
      </c>
      <c r="B378" s="61" t="s">
        <v>1207</v>
      </c>
      <c r="C378" s="61">
        <v>20251029</v>
      </c>
      <c r="D378" s="420" t="s">
        <v>890</v>
      </c>
      <c r="E378" s="60">
        <v>-751715</v>
      </c>
      <c r="F378" s="60">
        <v>2790349</v>
      </c>
      <c r="G378" s="60">
        <v>3891981</v>
      </c>
      <c r="H378" s="421" t="str">
        <f t="shared" si="25"/>
        <v>nesplnená podmienka vyrovnaného rozpočtu</v>
      </c>
      <c r="I378" s="60">
        <f t="shared" si="26"/>
        <v>1101632</v>
      </c>
      <c r="J378" s="421" t="str">
        <f t="shared" si="29"/>
        <v>výdavky rastú</v>
      </c>
      <c r="K378" s="421" t="str">
        <f t="shared" si="27"/>
        <v>dlhová brzda sa neplní</v>
      </c>
      <c r="L378" s="421" t="str">
        <f t="shared" si="28"/>
        <v>dlhová brzda sa neplní + rozpočet v termíne</v>
      </c>
    </row>
    <row r="379" spans="1:12">
      <c r="A379" s="61">
        <v>542733</v>
      </c>
      <c r="B379" s="61" t="s">
        <v>1208</v>
      </c>
      <c r="C379" s="61">
        <v>20251110</v>
      </c>
      <c r="D379" s="420" t="s">
        <v>890</v>
      </c>
      <c r="E379" s="60">
        <v>-148204</v>
      </c>
      <c r="F379" s="60">
        <v>5265366.5</v>
      </c>
      <c r="G379" s="60">
        <v>5893545.5</v>
      </c>
      <c r="H379" s="421" t="str">
        <f t="shared" si="25"/>
        <v>nesplnená podmienka vyrovnaného rozpočtu</v>
      </c>
      <c r="I379" s="60">
        <f t="shared" si="26"/>
        <v>628179</v>
      </c>
      <c r="J379" s="421" t="str">
        <f t="shared" si="29"/>
        <v>výdavky rastú</v>
      </c>
      <c r="K379" s="421" t="str">
        <f t="shared" si="27"/>
        <v>dlhová brzda sa neplní</v>
      </c>
      <c r="L379" s="421" t="str">
        <f t="shared" si="28"/>
        <v>dlhová brzda sa neplní + rozpočet v termíne</v>
      </c>
    </row>
    <row r="380" spans="1:12">
      <c r="A380" s="61">
        <v>542741</v>
      </c>
      <c r="B380" s="61" t="s">
        <v>1209</v>
      </c>
      <c r="C380" s="61">
        <v>20251030</v>
      </c>
      <c r="D380" s="420" t="s">
        <v>890</v>
      </c>
      <c r="E380" s="60">
        <v>-32800</v>
      </c>
      <c r="F380" s="60">
        <v>851853</v>
      </c>
      <c r="G380" s="60">
        <v>853023</v>
      </c>
      <c r="H380" s="421" t="str">
        <f t="shared" si="25"/>
        <v>nesplnená podmienka vyrovnaného rozpočtu</v>
      </c>
      <c r="I380" s="60">
        <f t="shared" si="26"/>
        <v>1170</v>
      </c>
      <c r="J380" s="421" t="str">
        <f t="shared" si="29"/>
        <v>výdavky rastú</v>
      </c>
      <c r="K380" s="421" t="str">
        <f t="shared" si="27"/>
        <v>dlhová brzda sa neplní</v>
      </c>
      <c r="L380" s="421" t="str">
        <f t="shared" si="28"/>
        <v>dlhová brzda sa neplní + rozpočet v termíne</v>
      </c>
    </row>
    <row r="381" spans="1:12">
      <c r="A381" s="61">
        <v>542776</v>
      </c>
      <c r="B381" s="61" t="s">
        <v>1210</v>
      </c>
      <c r="C381" s="61">
        <v>20251119</v>
      </c>
      <c r="D381" s="420" t="s">
        <v>890</v>
      </c>
      <c r="E381" s="60">
        <v>302.83999999999997</v>
      </c>
      <c r="F381" s="60">
        <v>41314</v>
      </c>
      <c r="G381" s="60">
        <v>47036.160000000003</v>
      </c>
      <c r="H381" s="421" t="str">
        <f t="shared" si="25"/>
        <v>splnená podmienka vyrovnaného rozpočtu</v>
      </c>
      <c r="I381" s="60">
        <f t="shared" si="26"/>
        <v>5722.1600000000035</v>
      </c>
      <c r="J381" s="421" t="str">
        <f t="shared" si="29"/>
        <v>výdavky rastú</v>
      </c>
      <c r="K381" s="421" t="str">
        <f t="shared" si="27"/>
        <v>dlhová brzda sa neplní</v>
      </c>
      <c r="L381" s="421" t="str">
        <f t="shared" si="28"/>
        <v>dlhová brzda sa neplní + rozpočet v termíne</v>
      </c>
    </row>
    <row r="382" spans="1:12">
      <c r="A382" s="61">
        <v>542792</v>
      </c>
      <c r="B382" s="61" t="s">
        <v>1211</v>
      </c>
      <c r="C382" s="61">
        <v>20251120</v>
      </c>
      <c r="D382" s="420" t="s">
        <v>890</v>
      </c>
      <c r="E382" s="60">
        <v>-40691</v>
      </c>
      <c r="F382" s="60">
        <v>191365</v>
      </c>
      <c r="G382" s="60">
        <v>1751979</v>
      </c>
      <c r="H382" s="421" t="str">
        <f t="shared" si="25"/>
        <v>nesplnená podmienka vyrovnaného rozpočtu</v>
      </c>
      <c r="I382" s="60">
        <f t="shared" si="26"/>
        <v>1560614</v>
      </c>
      <c r="J382" s="421" t="str">
        <f t="shared" si="29"/>
        <v>výdavky rastú</v>
      </c>
      <c r="K382" s="421" t="str">
        <f t="shared" si="27"/>
        <v>dlhová brzda sa neplní</v>
      </c>
      <c r="L382" s="421" t="str">
        <f t="shared" si="28"/>
        <v>dlhová brzda sa neplní + rozpočet v termíne</v>
      </c>
    </row>
    <row r="383" spans="1:12">
      <c r="A383" s="61">
        <v>542806</v>
      </c>
      <c r="B383" s="61" t="s">
        <v>1212</v>
      </c>
      <c r="C383" s="61">
        <v>20251117</v>
      </c>
      <c r="D383" s="420" t="s">
        <v>890</v>
      </c>
      <c r="E383" s="60">
        <v>-28000</v>
      </c>
      <c r="F383" s="60">
        <v>96398.5</v>
      </c>
      <c r="G383" s="60">
        <v>85099.5</v>
      </c>
      <c r="H383" s="421" t="str">
        <f t="shared" si="25"/>
        <v>nesplnená podmienka vyrovnaného rozpočtu</v>
      </c>
      <c r="I383" s="60">
        <f t="shared" si="26"/>
        <v>-11299</v>
      </c>
      <c r="J383" s="421" t="str">
        <f t="shared" si="29"/>
        <v>nerastúce výdavky</v>
      </c>
      <c r="K383" s="421" t="str">
        <f t="shared" si="27"/>
        <v>dlhová brzda sa neplní</v>
      </c>
      <c r="L383" s="421" t="str">
        <f t="shared" si="28"/>
        <v>dlhová brzda sa neplní + rozpočet v termíne</v>
      </c>
    </row>
    <row r="384" spans="1:12">
      <c r="A384" s="61">
        <v>542822</v>
      </c>
      <c r="B384" s="61" t="s">
        <v>1213</v>
      </c>
      <c r="C384" s="61">
        <v>20251113</v>
      </c>
      <c r="D384" s="420" t="s">
        <v>890</v>
      </c>
      <c r="E384" s="60">
        <v>-127465</v>
      </c>
      <c r="F384" s="60">
        <v>841169</v>
      </c>
      <c r="G384" s="60">
        <v>973311</v>
      </c>
      <c r="H384" s="421" t="str">
        <f t="shared" si="25"/>
        <v>nesplnená podmienka vyrovnaného rozpočtu</v>
      </c>
      <c r="I384" s="60">
        <f t="shared" si="26"/>
        <v>132142</v>
      </c>
      <c r="J384" s="421" t="str">
        <f t="shared" si="29"/>
        <v>výdavky rastú</v>
      </c>
      <c r="K384" s="421" t="str">
        <f t="shared" si="27"/>
        <v>dlhová brzda sa neplní</v>
      </c>
      <c r="L384" s="421" t="str">
        <f t="shared" si="28"/>
        <v>dlhová brzda sa neplní + rozpočet v termíne</v>
      </c>
    </row>
    <row r="385" spans="1:12">
      <c r="A385" s="61">
        <v>542849</v>
      </c>
      <c r="B385" s="61" t="s">
        <v>591</v>
      </c>
      <c r="C385" s="61">
        <v>20251020</v>
      </c>
      <c r="D385" s="420" t="s">
        <v>890</v>
      </c>
      <c r="E385" s="60">
        <v>62638</v>
      </c>
      <c r="F385" s="60">
        <v>390573</v>
      </c>
      <c r="G385" s="60">
        <v>349799</v>
      </c>
      <c r="H385" s="421" t="str">
        <f t="shared" si="25"/>
        <v>splnená podmienka vyrovnaného rozpočtu</v>
      </c>
      <c r="I385" s="61">
        <f t="shared" si="26"/>
        <v>-40774</v>
      </c>
      <c r="J385" s="421" t="str">
        <f t="shared" si="29"/>
        <v>nerastúce výdavky</v>
      </c>
      <c r="K385" s="421" t="str">
        <f t="shared" si="27"/>
        <v>dlhová brzda sa plní</v>
      </c>
      <c r="L385" s="421" t="str">
        <f t="shared" si="28"/>
        <v>dlhová brzda sa plní + rozpočet v termíne</v>
      </c>
    </row>
    <row r="386" spans="1:12">
      <c r="A386" s="61">
        <v>542857</v>
      </c>
      <c r="B386" s="61" t="s">
        <v>1214</v>
      </c>
      <c r="C386" s="61">
        <v>20251116</v>
      </c>
      <c r="D386" s="420" t="s">
        <v>890</v>
      </c>
      <c r="E386" s="60">
        <v>-3668</v>
      </c>
      <c r="F386" s="60">
        <v>60704</v>
      </c>
      <c r="G386" s="60">
        <v>68992</v>
      </c>
      <c r="H386" s="421" t="str">
        <f t="shared" si="25"/>
        <v>nesplnená podmienka vyrovnaného rozpočtu</v>
      </c>
      <c r="I386" s="60">
        <f t="shared" si="26"/>
        <v>8288</v>
      </c>
      <c r="J386" s="421" t="str">
        <f t="shared" si="29"/>
        <v>výdavky rastú</v>
      </c>
      <c r="K386" s="421" t="str">
        <f t="shared" si="27"/>
        <v>dlhová brzda sa neplní</v>
      </c>
      <c r="L386" s="421" t="str">
        <f t="shared" si="28"/>
        <v>dlhová brzda sa neplní + rozpočet v termíne</v>
      </c>
    </row>
    <row r="387" spans="1:12">
      <c r="A387" s="61">
        <v>542873</v>
      </c>
      <c r="B387" s="61" t="s">
        <v>592</v>
      </c>
      <c r="C387" s="61">
        <v>20251110</v>
      </c>
      <c r="D387" s="420" t="s">
        <v>890</v>
      </c>
      <c r="E387" s="60">
        <v>0</v>
      </c>
      <c r="F387" s="60">
        <v>365683</v>
      </c>
      <c r="G387" s="60">
        <v>343000</v>
      </c>
      <c r="H387" s="421" t="str">
        <f t="shared" ref="H387:H450" si="30">IF(E387&gt;=0,"splnená podmienka vyrovnaného rozpočtu","nesplnená podmienka vyrovnaného rozpočtu")</f>
        <v>splnená podmienka vyrovnaného rozpočtu</v>
      </c>
      <c r="I387" s="61">
        <f t="shared" ref="I387:I450" si="31">G387-F387</f>
        <v>-22683</v>
      </c>
      <c r="J387" s="421" t="str">
        <f t="shared" si="29"/>
        <v>nerastúce výdavky</v>
      </c>
      <c r="K387" s="421" t="str">
        <f t="shared" ref="K387:K450" si="32">IF((H387="splnená podmienka vyrovnaného rozpočtu")*(J387="nerastúce výdavky"),"dlhová brzda sa plní","dlhová brzda sa neplní")</f>
        <v>dlhová brzda sa plní</v>
      </c>
      <c r="L387" s="421" t="str">
        <f t="shared" ref="L387:L450" si="33">K387&amp;" + "&amp;D387</f>
        <v>dlhová brzda sa plní + rozpočet v termíne</v>
      </c>
    </row>
    <row r="388" spans="1:12">
      <c r="A388" s="61">
        <v>542881</v>
      </c>
      <c r="B388" s="61" t="s">
        <v>1215</v>
      </c>
      <c r="C388" s="61">
        <v>20251114</v>
      </c>
      <c r="D388" s="420" t="s">
        <v>890</v>
      </c>
      <c r="E388" s="60">
        <v>-15000</v>
      </c>
      <c r="F388" s="60">
        <v>147126</v>
      </c>
      <c r="G388" s="60">
        <v>192361</v>
      </c>
      <c r="H388" s="421" t="str">
        <f t="shared" si="30"/>
        <v>nesplnená podmienka vyrovnaného rozpočtu</v>
      </c>
      <c r="I388" s="60">
        <f t="shared" si="31"/>
        <v>45235</v>
      </c>
      <c r="J388" s="421" t="str">
        <f t="shared" ref="J388:J451" si="34">IF(I388&lt;=0,"nerastúce výdavky","výdavky rastú")</f>
        <v>výdavky rastú</v>
      </c>
      <c r="K388" s="421" t="str">
        <f t="shared" si="32"/>
        <v>dlhová brzda sa neplní</v>
      </c>
      <c r="L388" s="421" t="str">
        <f t="shared" si="33"/>
        <v>dlhová brzda sa neplní + rozpočet v termíne</v>
      </c>
    </row>
    <row r="389" spans="1:12">
      <c r="A389" s="61">
        <v>542890</v>
      </c>
      <c r="B389" s="61" t="s">
        <v>1216</v>
      </c>
      <c r="C389" s="61">
        <v>20251021</v>
      </c>
      <c r="D389" s="420" t="s">
        <v>890</v>
      </c>
      <c r="E389" s="60">
        <v>-248912</v>
      </c>
      <c r="F389" s="60">
        <v>130092</v>
      </c>
      <c r="G389" s="60">
        <v>381832</v>
      </c>
      <c r="H389" s="421" t="str">
        <f t="shared" si="30"/>
        <v>nesplnená podmienka vyrovnaného rozpočtu</v>
      </c>
      <c r="I389" s="60">
        <f t="shared" si="31"/>
        <v>251740</v>
      </c>
      <c r="J389" s="421" t="str">
        <f t="shared" si="34"/>
        <v>výdavky rastú</v>
      </c>
      <c r="K389" s="421" t="str">
        <f t="shared" si="32"/>
        <v>dlhová brzda sa neplní</v>
      </c>
      <c r="L389" s="421" t="str">
        <f t="shared" si="33"/>
        <v>dlhová brzda sa neplní + rozpočet v termíne</v>
      </c>
    </row>
    <row r="390" spans="1:12">
      <c r="A390" s="61">
        <v>542920</v>
      </c>
      <c r="B390" s="61" t="s">
        <v>1217</v>
      </c>
      <c r="C390" s="61">
        <v>20251119</v>
      </c>
      <c r="D390" s="420" t="s">
        <v>890</v>
      </c>
      <c r="E390" s="60">
        <v>-88702</v>
      </c>
      <c r="F390" s="60">
        <v>271611</v>
      </c>
      <c r="G390" s="60">
        <v>346262</v>
      </c>
      <c r="H390" s="421" t="str">
        <f t="shared" si="30"/>
        <v>nesplnená podmienka vyrovnaného rozpočtu</v>
      </c>
      <c r="I390" s="60">
        <f t="shared" si="31"/>
        <v>74651</v>
      </c>
      <c r="J390" s="421" t="str">
        <f t="shared" si="34"/>
        <v>výdavky rastú</v>
      </c>
      <c r="K390" s="421" t="str">
        <f t="shared" si="32"/>
        <v>dlhová brzda sa neplní</v>
      </c>
      <c r="L390" s="421" t="str">
        <f t="shared" si="33"/>
        <v>dlhová brzda sa neplní + rozpočet v termíne</v>
      </c>
    </row>
    <row r="391" spans="1:12">
      <c r="A391" s="61">
        <v>542938</v>
      </c>
      <c r="B391" s="61" t="s">
        <v>1218</v>
      </c>
      <c r="C391" s="61">
        <v>20251112</v>
      </c>
      <c r="D391" s="420" t="s">
        <v>890</v>
      </c>
      <c r="E391" s="60">
        <v>-315000</v>
      </c>
      <c r="F391" s="60">
        <v>1878281.23</v>
      </c>
      <c r="G391" s="60">
        <v>2568953.66</v>
      </c>
      <c r="H391" s="421" t="str">
        <f t="shared" si="30"/>
        <v>nesplnená podmienka vyrovnaného rozpočtu</v>
      </c>
      <c r="I391" s="60">
        <f t="shared" si="31"/>
        <v>690672.43000000017</v>
      </c>
      <c r="J391" s="421" t="str">
        <f t="shared" si="34"/>
        <v>výdavky rastú</v>
      </c>
      <c r="K391" s="421" t="str">
        <f t="shared" si="32"/>
        <v>dlhová brzda sa neplní</v>
      </c>
      <c r="L391" s="421" t="str">
        <f t="shared" si="33"/>
        <v>dlhová brzda sa neplní + rozpočet v termíne</v>
      </c>
    </row>
    <row r="392" spans="1:12">
      <c r="A392" s="61">
        <v>542954</v>
      </c>
      <c r="B392" s="61" t="s">
        <v>1219</v>
      </c>
      <c r="C392" s="61">
        <v>20251107</v>
      </c>
      <c r="D392" s="420" t="s">
        <v>890</v>
      </c>
      <c r="E392" s="60">
        <v>-529336</v>
      </c>
      <c r="F392" s="60">
        <v>383508</v>
      </c>
      <c r="G392" s="60">
        <v>2817776</v>
      </c>
      <c r="H392" s="421" t="str">
        <f t="shared" si="30"/>
        <v>nesplnená podmienka vyrovnaného rozpočtu</v>
      </c>
      <c r="I392" s="60">
        <f t="shared" si="31"/>
        <v>2434268</v>
      </c>
      <c r="J392" s="421" t="str">
        <f t="shared" si="34"/>
        <v>výdavky rastú</v>
      </c>
      <c r="K392" s="421" t="str">
        <f t="shared" si="32"/>
        <v>dlhová brzda sa neplní</v>
      </c>
      <c r="L392" s="421" t="str">
        <f t="shared" si="33"/>
        <v>dlhová brzda sa neplní + rozpočet v termíne</v>
      </c>
    </row>
    <row r="393" spans="1:12">
      <c r="A393" s="61">
        <v>542962</v>
      </c>
      <c r="B393" s="61" t="s">
        <v>1220</v>
      </c>
      <c r="C393" s="61">
        <v>20251111</v>
      </c>
      <c r="D393" s="420" t="s">
        <v>890</v>
      </c>
      <c r="E393" s="60">
        <v>-65000</v>
      </c>
      <c r="F393" s="60">
        <v>674050</v>
      </c>
      <c r="G393" s="60">
        <v>699049</v>
      </c>
      <c r="H393" s="421" t="str">
        <f t="shared" si="30"/>
        <v>nesplnená podmienka vyrovnaného rozpočtu</v>
      </c>
      <c r="I393" s="60">
        <f t="shared" si="31"/>
        <v>24999</v>
      </c>
      <c r="J393" s="421" t="str">
        <f t="shared" si="34"/>
        <v>výdavky rastú</v>
      </c>
      <c r="K393" s="421" t="str">
        <f t="shared" si="32"/>
        <v>dlhová brzda sa neplní</v>
      </c>
      <c r="L393" s="421" t="str">
        <f t="shared" si="33"/>
        <v>dlhová brzda sa neplní + rozpočet v termíne</v>
      </c>
    </row>
    <row r="394" spans="1:12">
      <c r="A394" s="61">
        <v>542971</v>
      </c>
      <c r="B394" s="61" t="s">
        <v>1221</v>
      </c>
      <c r="C394" s="61">
        <v>20251114</v>
      </c>
      <c r="D394" s="420" t="s">
        <v>890</v>
      </c>
      <c r="E394" s="60">
        <v>-124500</v>
      </c>
      <c r="F394" s="60">
        <v>533995</v>
      </c>
      <c r="G394" s="60">
        <v>663470</v>
      </c>
      <c r="H394" s="421" t="str">
        <f t="shared" si="30"/>
        <v>nesplnená podmienka vyrovnaného rozpočtu</v>
      </c>
      <c r="I394" s="60">
        <f t="shared" si="31"/>
        <v>129475</v>
      </c>
      <c r="J394" s="421" t="str">
        <f t="shared" si="34"/>
        <v>výdavky rastú</v>
      </c>
      <c r="K394" s="421" t="str">
        <f t="shared" si="32"/>
        <v>dlhová brzda sa neplní</v>
      </c>
      <c r="L394" s="421" t="str">
        <f t="shared" si="33"/>
        <v>dlhová brzda sa neplní + rozpočet v termíne</v>
      </c>
    </row>
    <row r="395" spans="1:12">
      <c r="A395" s="61">
        <v>543004</v>
      </c>
      <c r="B395" s="61" t="s">
        <v>1222</v>
      </c>
      <c r="C395" s="61">
        <v>20251030</v>
      </c>
      <c r="D395" s="420" t="s">
        <v>890</v>
      </c>
      <c r="E395" s="60">
        <v>-630407.79</v>
      </c>
      <c r="F395" s="60">
        <v>4043926.7600000002</v>
      </c>
      <c r="G395" s="60">
        <v>4390750.2</v>
      </c>
      <c r="H395" s="421" t="str">
        <f t="shared" si="30"/>
        <v>nesplnená podmienka vyrovnaného rozpočtu</v>
      </c>
      <c r="I395" s="60">
        <f t="shared" si="31"/>
        <v>346823.43999999994</v>
      </c>
      <c r="J395" s="421" t="str">
        <f t="shared" si="34"/>
        <v>výdavky rastú</v>
      </c>
      <c r="K395" s="421" t="str">
        <f t="shared" si="32"/>
        <v>dlhová brzda sa neplní</v>
      </c>
      <c r="L395" s="421" t="str">
        <f t="shared" si="33"/>
        <v>dlhová brzda sa neplní + rozpočet v termíne</v>
      </c>
    </row>
    <row r="396" spans="1:12">
      <c r="A396" s="61">
        <v>543039</v>
      </c>
      <c r="B396" s="61" t="s">
        <v>1223</v>
      </c>
      <c r="C396" s="61">
        <v>20251030</v>
      </c>
      <c r="D396" s="420" t="s">
        <v>890</v>
      </c>
      <c r="E396" s="60">
        <v>-93000</v>
      </c>
      <c r="F396" s="60">
        <v>341662</v>
      </c>
      <c r="G396" s="60">
        <v>490970</v>
      </c>
      <c r="H396" s="421" t="str">
        <f t="shared" si="30"/>
        <v>nesplnená podmienka vyrovnaného rozpočtu</v>
      </c>
      <c r="I396" s="60">
        <f t="shared" si="31"/>
        <v>149308</v>
      </c>
      <c r="J396" s="421" t="str">
        <f t="shared" si="34"/>
        <v>výdavky rastú</v>
      </c>
      <c r="K396" s="421" t="str">
        <f t="shared" si="32"/>
        <v>dlhová brzda sa neplní</v>
      </c>
      <c r="L396" s="421" t="str">
        <f t="shared" si="33"/>
        <v>dlhová brzda sa neplní + rozpočet v termíne</v>
      </c>
    </row>
    <row r="397" spans="1:12">
      <c r="A397" s="61">
        <v>529290</v>
      </c>
      <c r="B397" s="61" t="s">
        <v>1224</v>
      </c>
      <c r="C397" s="61">
        <v>20251121</v>
      </c>
      <c r="D397" s="420" t="s">
        <v>890</v>
      </c>
      <c r="E397" s="60">
        <v>-150000</v>
      </c>
      <c r="F397" s="60">
        <v>638253</v>
      </c>
      <c r="G397" s="60">
        <v>860436</v>
      </c>
      <c r="H397" s="421" t="str">
        <f t="shared" si="30"/>
        <v>nesplnená podmienka vyrovnaného rozpočtu</v>
      </c>
      <c r="I397" s="60">
        <f t="shared" si="31"/>
        <v>222183</v>
      </c>
      <c r="J397" s="421" t="str">
        <f t="shared" si="34"/>
        <v>výdavky rastú</v>
      </c>
      <c r="K397" s="421" t="str">
        <f t="shared" si="32"/>
        <v>dlhová brzda sa neplní</v>
      </c>
      <c r="L397" s="421" t="str">
        <f t="shared" si="33"/>
        <v>dlhová brzda sa neplní + rozpočet v termíne</v>
      </c>
    </row>
    <row r="398" spans="1:12">
      <c r="A398" s="61">
        <v>529311</v>
      </c>
      <c r="B398" s="61" t="s">
        <v>1225</v>
      </c>
      <c r="C398" s="61">
        <v>20251118</v>
      </c>
      <c r="D398" s="420" t="s">
        <v>890</v>
      </c>
      <c r="E398" s="60">
        <v>-1436647</v>
      </c>
      <c r="F398" s="60">
        <v>14181911</v>
      </c>
      <c r="G398" s="60">
        <v>16747031</v>
      </c>
      <c r="H398" s="421" t="str">
        <f t="shared" si="30"/>
        <v>nesplnená podmienka vyrovnaného rozpočtu</v>
      </c>
      <c r="I398" s="60">
        <f t="shared" si="31"/>
        <v>2565120</v>
      </c>
      <c r="J398" s="421" t="str">
        <f t="shared" si="34"/>
        <v>výdavky rastú</v>
      </c>
      <c r="K398" s="421" t="str">
        <f t="shared" si="32"/>
        <v>dlhová brzda sa neplní</v>
      </c>
      <c r="L398" s="421" t="str">
        <f t="shared" si="33"/>
        <v>dlhová brzda sa neplní + rozpočet v termíne</v>
      </c>
    </row>
    <row r="399" spans="1:12">
      <c r="A399" s="61">
        <v>529320</v>
      </c>
      <c r="B399" s="61" t="s">
        <v>1226</v>
      </c>
      <c r="C399" s="61">
        <v>20251111</v>
      </c>
      <c r="D399" s="420" t="s">
        <v>890</v>
      </c>
      <c r="E399" s="60">
        <v>-12250000</v>
      </c>
      <c r="F399" s="60">
        <v>104873464</v>
      </c>
      <c r="G399" s="60">
        <v>108092614</v>
      </c>
      <c r="H399" s="421" t="str">
        <f t="shared" si="30"/>
        <v>nesplnená podmienka vyrovnaného rozpočtu</v>
      </c>
      <c r="I399" s="60">
        <f t="shared" si="31"/>
        <v>3219150</v>
      </c>
      <c r="J399" s="421" t="str">
        <f t="shared" si="34"/>
        <v>výdavky rastú</v>
      </c>
      <c r="K399" s="421" t="str">
        <f t="shared" si="32"/>
        <v>dlhová brzda sa neplní</v>
      </c>
      <c r="L399" s="421" t="str">
        <f t="shared" si="33"/>
        <v>dlhová brzda sa neplní + rozpočet v termíne</v>
      </c>
    </row>
    <row r="400" spans="1:12">
      <c r="A400" s="61">
        <v>529338</v>
      </c>
      <c r="B400" s="61" t="s">
        <v>1227</v>
      </c>
      <c r="C400" s="61">
        <v>20251118</v>
      </c>
      <c r="D400" s="420" t="s">
        <v>890</v>
      </c>
      <c r="E400" s="60">
        <v>-791214</v>
      </c>
      <c r="F400" s="60">
        <v>16517405</v>
      </c>
      <c r="G400" s="60">
        <v>17772104</v>
      </c>
      <c r="H400" s="421" t="str">
        <f t="shared" si="30"/>
        <v>nesplnená podmienka vyrovnaného rozpočtu</v>
      </c>
      <c r="I400" s="60">
        <f t="shared" si="31"/>
        <v>1254699</v>
      </c>
      <c r="J400" s="421" t="str">
        <f t="shared" si="34"/>
        <v>výdavky rastú</v>
      </c>
      <c r="K400" s="421" t="str">
        <f t="shared" si="32"/>
        <v>dlhová brzda sa neplní</v>
      </c>
      <c r="L400" s="421" t="str">
        <f t="shared" si="33"/>
        <v>dlhová brzda sa neplní + rozpočet v termíne</v>
      </c>
    </row>
    <row r="401" spans="1:12">
      <c r="A401" s="61">
        <v>529346</v>
      </c>
      <c r="B401" s="61" t="s">
        <v>1228</v>
      </c>
      <c r="C401" s="61">
        <v>20251118</v>
      </c>
      <c r="D401" s="420" t="s">
        <v>890</v>
      </c>
      <c r="E401" s="60">
        <v>-2511966</v>
      </c>
      <c r="F401" s="60">
        <v>38563240</v>
      </c>
      <c r="G401" s="60">
        <v>40553552</v>
      </c>
      <c r="H401" s="421" t="str">
        <f t="shared" si="30"/>
        <v>nesplnená podmienka vyrovnaného rozpočtu</v>
      </c>
      <c r="I401" s="60">
        <f t="shared" si="31"/>
        <v>1990312</v>
      </c>
      <c r="J401" s="421" t="str">
        <f t="shared" si="34"/>
        <v>výdavky rastú</v>
      </c>
      <c r="K401" s="421" t="str">
        <f t="shared" si="32"/>
        <v>dlhová brzda sa neplní</v>
      </c>
      <c r="L401" s="421" t="str">
        <f t="shared" si="33"/>
        <v>dlhová brzda sa neplní + rozpočet v termíne</v>
      </c>
    </row>
    <row r="402" spans="1:12">
      <c r="A402" s="61">
        <v>529362</v>
      </c>
      <c r="B402" s="61" t="s">
        <v>1229</v>
      </c>
      <c r="C402" s="61">
        <v>20251118</v>
      </c>
      <c r="D402" s="420" t="s">
        <v>890</v>
      </c>
      <c r="E402" s="60">
        <v>-1195000</v>
      </c>
      <c r="F402" s="60">
        <v>6822985</v>
      </c>
      <c r="G402" s="60">
        <v>7394162</v>
      </c>
      <c r="H402" s="421" t="str">
        <f t="shared" si="30"/>
        <v>nesplnená podmienka vyrovnaného rozpočtu</v>
      </c>
      <c r="I402" s="60">
        <f t="shared" si="31"/>
        <v>571177</v>
      </c>
      <c r="J402" s="421" t="str">
        <f t="shared" si="34"/>
        <v>výdavky rastú</v>
      </c>
      <c r="K402" s="421" t="str">
        <f t="shared" si="32"/>
        <v>dlhová brzda sa neplní</v>
      </c>
      <c r="L402" s="421" t="str">
        <f t="shared" si="33"/>
        <v>dlhová brzda sa neplní + rozpočet v termíne</v>
      </c>
    </row>
    <row r="403" spans="1:12">
      <c r="A403" s="61">
        <v>529095</v>
      </c>
      <c r="B403" s="61" t="s">
        <v>1230</v>
      </c>
      <c r="C403" s="61">
        <v>20250919</v>
      </c>
      <c r="D403" s="420" t="s">
        <v>890</v>
      </c>
      <c r="E403" s="60">
        <v>0</v>
      </c>
      <c r="F403" s="60">
        <v>80834</v>
      </c>
      <c r="G403" s="60">
        <v>83495</v>
      </c>
      <c r="H403" s="421" t="str">
        <f t="shared" si="30"/>
        <v>splnená podmienka vyrovnaného rozpočtu</v>
      </c>
      <c r="I403" s="60">
        <f t="shared" si="31"/>
        <v>2661</v>
      </c>
      <c r="J403" s="421" t="str">
        <f t="shared" si="34"/>
        <v>výdavky rastú</v>
      </c>
      <c r="K403" s="421" t="str">
        <f t="shared" si="32"/>
        <v>dlhová brzda sa neplní</v>
      </c>
      <c r="L403" s="421" t="str">
        <f t="shared" si="33"/>
        <v>dlhová brzda sa neplní + rozpočet v termíne</v>
      </c>
    </row>
    <row r="404" spans="1:12">
      <c r="A404" s="61">
        <v>529109</v>
      </c>
      <c r="B404" s="61" t="s">
        <v>1231</v>
      </c>
      <c r="C404" s="61">
        <v>20251113</v>
      </c>
      <c r="D404" s="420" t="s">
        <v>890</v>
      </c>
      <c r="E404" s="60">
        <v>3000</v>
      </c>
      <c r="F404" s="60">
        <v>42820</v>
      </c>
      <c r="G404" s="60">
        <v>43435</v>
      </c>
      <c r="H404" s="421" t="str">
        <f t="shared" si="30"/>
        <v>splnená podmienka vyrovnaného rozpočtu</v>
      </c>
      <c r="I404" s="60">
        <f t="shared" si="31"/>
        <v>615</v>
      </c>
      <c r="J404" s="421" t="str">
        <f t="shared" si="34"/>
        <v>výdavky rastú</v>
      </c>
      <c r="K404" s="421" t="str">
        <f t="shared" si="32"/>
        <v>dlhová brzda sa neplní</v>
      </c>
      <c r="L404" s="421" t="str">
        <f t="shared" si="33"/>
        <v>dlhová brzda sa neplní + rozpočet v termíne</v>
      </c>
    </row>
    <row r="405" spans="1:12">
      <c r="A405" s="61">
        <v>529117</v>
      </c>
      <c r="B405" s="61" t="s">
        <v>1232</v>
      </c>
      <c r="C405" s="61">
        <v>20251113</v>
      </c>
      <c r="D405" s="420" t="s">
        <v>890</v>
      </c>
      <c r="E405" s="60">
        <v>-9440</v>
      </c>
      <c r="F405" s="60">
        <v>87426</v>
      </c>
      <c r="G405" s="60">
        <v>92450</v>
      </c>
      <c r="H405" s="421" t="str">
        <f t="shared" si="30"/>
        <v>nesplnená podmienka vyrovnaného rozpočtu</v>
      </c>
      <c r="I405" s="60">
        <f t="shared" si="31"/>
        <v>5024</v>
      </c>
      <c r="J405" s="421" t="str">
        <f t="shared" si="34"/>
        <v>výdavky rastú</v>
      </c>
      <c r="K405" s="421" t="str">
        <f t="shared" si="32"/>
        <v>dlhová brzda sa neplní</v>
      </c>
      <c r="L405" s="421" t="str">
        <f t="shared" si="33"/>
        <v>dlhová brzda sa neplní + rozpočet v termíne</v>
      </c>
    </row>
    <row r="406" spans="1:12">
      <c r="A406" s="61">
        <v>529125</v>
      </c>
      <c r="B406" s="61" t="s">
        <v>1233</v>
      </c>
      <c r="C406" s="61">
        <v>20251120</v>
      </c>
      <c r="D406" s="420" t="s">
        <v>890</v>
      </c>
      <c r="E406" s="60">
        <v>0</v>
      </c>
      <c r="F406" s="60">
        <v>3253665</v>
      </c>
      <c r="G406" s="60">
        <v>3716040.9999999995</v>
      </c>
      <c r="H406" s="421" t="str">
        <f t="shared" si="30"/>
        <v>splnená podmienka vyrovnaného rozpočtu</v>
      </c>
      <c r="I406" s="60">
        <f t="shared" si="31"/>
        <v>462375.99999999953</v>
      </c>
      <c r="J406" s="421" t="str">
        <f t="shared" si="34"/>
        <v>výdavky rastú</v>
      </c>
      <c r="K406" s="421" t="str">
        <f t="shared" si="32"/>
        <v>dlhová brzda sa neplní</v>
      </c>
      <c r="L406" s="421" t="str">
        <f t="shared" si="33"/>
        <v>dlhová brzda sa neplní + rozpočet v termíne</v>
      </c>
    </row>
    <row r="407" spans="1:12">
      <c r="A407" s="61">
        <v>529133</v>
      </c>
      <c r="B407" s="61" t="s">
        <v>1234</v>
      </c>
      <c r="C407" s="61">
        <v>20251120</v>
      </c>
      <c r="D407" s="420" t="s">
        <v>890</v>
      </c>
      <c r="E407" s="60">
        <v>-245304</v>
      </c>
      <c r="F407" s="60">
        <v>2313265</v>
      </c>
      <c r="G407" s="60">
        <v>2795223</v>
      </c>
      <c r="H407" s="421" t="str">
        <f t="shared" si="30"/>
        <v>nesplnená podmienka vyrovnaného rozpočtu</v>
      </c>
      <c r="I407" s="60">
        <f t="shared" si="31"/>
        <v>481958</v>
      </c>
      <c r="J407" s="421" t="str">
        <f t="shared" si="34"/>
        <v>výdavky rastú</v>
      </c>
      <c r="K407" s="421" t="str">
        <f t="shared" si="32"/>
        <v>dlhová brzda sa neplní</v>
      </c>
      <c r="L407" s="421" t="str">
        <f t="shared" si="33"/>
        <v>dlhová brzda sa neplní + rozpočet v termíne</v>
      </c>
    </row>
    <row r="408" spans="1:12">
      <c r="A408" s="61">
        <v>529141</v>
      </c>
      <c r="B408" s="61" t="s">
        <v>1235</v>
      </c>
      <c r="C408" s="61">
        <v>20251110</v>
      </c>
      <c r="D408" s="420" t="s">
        <v>890</v>
      </c>
      <c r="E408" s="60">
        <v>9785</v>
      </c>
      <c r="F408" s="60">
        <v>1556287</v>
      </c>
      <c r="G408" s="60">
        <v>1591563</v>
      </c>
      <c r="H408" s="421" t="str">
        <f t="shared" si="30"/>
        <v>splnená podmienka vyrovnaného rozpočtu</v>
      </c>
      <c r="I408" s="60">
        <f t="shared" si="31"/>
        <v>35276</v>
      </c>
      <c r="J408" s="421" t="str">
        <f t="shared" si="34"/>
        <v>výdavky rastú</v>
      </c>
      <c r="K408" s="421" t="str">
        <f t="shared" si="32"/>
        <v>dlhová brzda sa neplní</v>
      </c>
      <c r="L408" s="421" t="str">
        <f t="shared" si="33"/>
        <v>dlhová brzda sa neplní + rozpočet v termíne</v>
      </c>
    </row>
    <row r="409" spans="1:12">
      <c r="A409" s="61">
        <v>529150</v>
      </c>
      <c r="B409" s="61" t="s">
        <v>1236</v>
      </c>
      <c r="C409" s="61">
        <v>20251120</v>
      </c>
      <c r="D409" s="420" t="s">
        <v>890</v>
      </c>
      <c r="E409" s="60">
        <v>-244000</v>
      </c>
      <c r="F409" s="60">
        <v>576210</v>
      </c>
      <c r="G409" s="60">
        <v>907350</v>
      </c>
      <c r="H409" s="421" t="str">
        <f t="shared" si="30"/>
        <v>nesplnená podmienka vyrovnaného rozpočtu</v>
      </c>
      <c r="I409" s="60">
        <f t="shared" si="31"/>
        <v>331140</v>
      </c>
      <c r="J409" s="421" t="str">
        <f t="shared" si="34"/>
        <v>výdavky rastú</v>
      </c>
      <c r="K409" s="421" t="str">
        <f t="shared" si="32"/>
        <v>dlhová brzda sa neplní</v>
      </c>
      <c r="L409" s="421" t="str">
        <f t="shared" si="33"/>
        <v>dlhová brzda sa neplní + rozpočet v termíne</v>
      </c>
    </row>
    <row r="410" spans="1:12">
      <c r="A410" s="61">
        <v>529168</v>
      </c>
      <c r="B410" s="61" t="s">
        <v>593</v>
      </c>
      <c r="C410" s="61">
        <v>20251115</v>
      </c>
      <c r="D410" s="420" t="s">
        <v>890</v>
      </c>
      <c r="E410" s="60">
        <v>26811.74</v>
      </c>
      <c r="F410" s="60">
        <v>1287897.47</v>
      </c>
      <c r="G410" s="60">
        <v>1210400.19</v>
      </c>
      <c r="H410" s="421" t="str">
        <f t="shared" si="30"/>
        <v>splnená podmienka vyrovnaného rozpočtu</v>
      </c>
      <c r="I410" s="61">
        <f t="shared" si="31"/>
        <v>-77497.280000000028</v>
      </c>
      <c r="J410" s="421" t="str">
        <f t="shared" si="34"/>
        <v>nerastúce výdavky</v>
      </c>
      <c r="K410" s="421" t="str">
        <f t="shared" si="32"/>
        <v>dlhová brzda sa plní</v>
      </c>
      <c r="L410" s="421" t="str">
        <f t="shared" si="33"/>
        <v>dlhová brzda sa plní + rozpočet v termíne</v>
      </c>
    </row>
    <row r="411" spans="1:12">
      <c r="A411" s="61">
        <v>529176</v>
      </c>
      <c r="B411" s="61" t="s">
        <v>1237</v>
      </c>
      <c r="C411" s="61">
        <v>20251030</v>
      </c>
      <c r="D411" s="420" t="s">
        <v>890</v>
      </c>
      <c r="E411" s="60">
        <v>-64446</v>
      </c>
      <c r="F411" s="60">
        <v>3150578</v>
      </c>
      <c r="G411" s="60">
        <v>3585600</v>
      </c>
      <c r="H411" s="421" t="str">
        <f t="shared" si="30"/>
        <v>nesplnená podmienka vyrovnaného rozpočtu</v>
      </c>
      <c r="I411" s="60">
        <f t="shared" si="31"/>
        <v>435022</v>
      </c>
      <c r="J411" s="421" t="str">
        <f t="shared" si="34"/>
        <v>výdavky rastú</v>
      </c>
      <c r="K411" s="421" t="str">
        <f t="shared" si="32"/>
        <v>dlhová brzda sa neplní</v>
      </c>
      <c r="L411" s="421" t="str">
        <f t="shared" si="33"/>
        <v>dlhová brzda sa neplní + rozpočet v termíne</v>
      </c>
    </row>
    <row r="412" spans="1:12">
      <c r="A412" s="61">
        <v>529184</v>
      </c>
      <c r="B412" s="61" t="s">
        <v>594</v>
      </c>
      <c r="C412" s="61">
        <v>20251212</v>
      </c>
      <c r="D412" s="420" t="s">
        <v>911</v>
      </c>
      <c r="E412" s="60">
        <v>1640</v>
      </c>
      <c r="F412" s="60">
        <v>50325</v>
      </c>
      <c r="G412" s="60">
        <v>48230</v>
      </c>
      <c r="H412" s="421" t="str">
        <f t="shared" si="30"/>
        <v>splnená podmienka vyrovnaného rozpočtu</v>
      </c>
      <c r="I412" s="61">
        <f t="shared" si="31"/>
        <v>-2095</v>
      </c>
      <c r="J412" s="421" t="str">
        <f t="shared" si="34"/>
        <v>nerastúce výdavky</v>
      </c>
      <c r="K412" s="421" t="str">
        <f t="shared" si="32"/>
        <v>dlhová brzda sa plní</v>
      </c>
      <c r="L412" s="421" t="str">
        <f t="shared" si="33"/>
        <v>dlhová brzda sa plní + rozpočet po termíne</v>
      </c>
    </row>
    <row r="413" spans="1:12">
      <c r="A413" s="61">
        <v>529192</v>
      </c>
      <c r="B413" s="61" t="s">
        <v>1238</v>
      </c>
      <c r="C413" s="61">
        <v>20251119</v>
      </c>
      <c r="D413" s="420" t="s">
        <v>890</v>
      </c>
      <c r="E413" s="60">
        <v>7639.08</v>
      </c>
      <c r="F413" s="60">
        <v>1496075.92</v>
      </c>
      <c r="G413" s="60">
        <v>1617079.92</v>
      </c>
      <c r="H413" s="421" t="str">
        <f t="shared" si="30"/>
        <v>splnená podmienka vyrovnaného rozpočtu</v>
      </c>
      <c r="I413" s="60">
        <f t="shared" si="31"/>
        <v>121004</v>
      </c>
      <c r="J413" s="421" t="str">
        <f t="shared" si="34"/>
        <v>výdavky rastú</v>
      </c>
      <c r="K413" s="421" t="str">
        <f t="shared" si="32"/>
        <v>dlhová brzda sa neplní</v>
      </c>
      <c r="L413" s="421" t="str">
        <f t="shared" si="33"/>
        <v>dlhová brzda sa neplní + rozpočet v termíne</v>
      </c>
    </row>
    <row r="414" spans="1:12">
      <c r="A414" s="61">
        <v>529206</v>
      </c>
      <c r="B414" s="421" t="s">
        <v>595</v>
      </c>
      <c r="C414" s="61">
        <v>20251212</v>
      </c>
      <c r="D414" s="420" t="s">
        <v>911</v>
      </c>
      <c r="E414" s="60">
        <v>4138</v>
      </c>
      <c r="F414" s="60">
        <v>41750</v>
      </c>
      <c r="G414" s="60">
        <v>42850</v>
      </c>
      <c r="H414" s="421" t="str">
        <f t="shared" si="30"/>
        <v>splnená podmienka vyrovnaného rozpočtu</v>
      </c>
      <c r="I414" s="60">
        <f t="shared" si="31"/>
        <v>1100</v>
      </c>
      <c r="J414" s="421" t="str">
        <f t="shared" si="34"/>
        <v>výdavky rastú</v>
      </c>
      <c r="K414" s="421" t="str">
        <f t="shared" si="32"/>
        <v>dlhová brzda sa neplní</v>
      </c>
      <c r="L414" s="421" t="str">
        <f t="shared" si="33"/>
        <v>dlhová brzda sa neplní + rozpočet po termíne</v>
      </c>
    </row>
    <row r="415" spans="1:12">
      <c r="A415" s="61">
        <v>529214</v>
      </c>
      <c r="B415" s="61" t="s">
        <v>596</v>
      </c>
      <c r="C415" s="61">
        <v>20251118</v>
      </c>
      <c r="D415" s="420" t="s">
        <v>890</v>
      </c>
      <c r="E415" s="60">
        <v>1087</v>
      </c>
      <c r="F415" s="60">
        <v>21971</v>
      </c>
      <c r="G415" s="60">
        <v>21971</v>
      </c>
      <c r="H415" s="421" t="str">
        <f t="shared" si="30"/>
        <v>splnená podmienka vyrovnaného rozpočtu</v>
      </c>
      <c r="I415" s="61">
        <f t="shared" si="31"/>
        <v>0</v>
      </c>
      <c r="J415" s="421" t="str">
        <f t="shared" si="34"/>
        <v>nerastúce výdavky</v>
      </c>
      <c r="K415" s="421" t="str">
        <f t="shared" si="32"/>
        <v>dlhová brzda sa plní</v>
      </c>
      <c r="L415" s="421" t="str">
        <f t="shared" si="33"/>
        <v>dlhová brzda sa plní + rozpočet v termíne</v>
      </c>
    </row>
    <row r="416" spans="1:12">
      <c r="A416" s="61">
        <v>529222</v>
      </c>
      <c r="B416" s="61" t="s">
        <v>597</v>
      </c>
      <c r="C416" s="61">
        <v>20251119</v>
      </c>
      <c r="D416" s="420" t="s">
        <v>890</v>
      </c>
      <c r="E416" s="60">
        <v>0</v>
      </c>
      <c r="F416" s="60">
        <v>2450059</v>
      </c>
      <c r="G416" s="60">
        <v>2427570</v>
      </c>
      <c r="H416" s="421" t="str">
        <f t="shared" si="30"/>
        <v>splnená podmienka vyrovnaného rozpočtu</v>
      </c>
      <c r="I416" s="61">
        <f t="shared" si="31"/>
        <v>-22489</v>
      </c>
      <c r="J416" s="421" t="str">
        <f t="shared" si="34"/>
        <v>nerastúce výdavky</v>
      </c>
      <c r="K416" s="421" t="str">
        <f t="shared" si="32"/>
        <v>dlhová brzda sa plní</v>
      </c>
      <c r="L416" s="421" t="str">
        <f t="shared" si="33"/>
        <v>dlhová brzda sa plní + rozpočet v termíne</v>
      </c>
    </row>
    <row r="417" spans="1:12">
      <c r="A417" s="61">
        <v>529231</v>
      </c>
      <c r="B417" s="61" t="s">
        <v>1239</v>
      </c>
      <c r="C417" s="61">
        <v>20251023</v>
      </c>
      <c r="D417" s="420" t="s">
        <v>890</v>
      </c>
      <c r="E417" s="60">
        <v>1500</v>
      </c>
      <c r="F417" s="60">
        <v>79000</v>
      </c>
      <c r="G417" s="60">
        <v>81430</v>
      </c>
      <c r="H417" s="421" t="str">
        <f t="shared" si="30"/>
        <v>splnená podmienka vyrovnaného rozpočtu</v>
      </c>
      <c r="I417" s="60">
        <f t="shared" si="31"/>
        <v>2430</v>
      </c>
      <c r="J417" s="421" t="str">
        <f t="shared" si="34"/>
        <v>výdavky rastú</v>
      </c>
      <c r="K417" s="421" t="str">
        <f t="shared" si="32"/>
        <v>dlhová brzda sa neplní</v>
      </c>
      <c r="L417" s="421" t="str">
        <f t="shared" si="33"/>
        <v>dlhová brzda sa neplní + rozpočet v termíne</v>
      </c>
    </row>
    <row r="418" spans="1:12">
      <c r="A418" s="61">
        <v>529249</v>
      </c>
      <c r="B418" s="61" t="s">
        <v>1240</v>
      </c>
      <c r="C418" s="61">
        <v>20251120</v>
      </c>
      <c r="D418" s="420" t="s">
        <v>890</v>
      </c>
      <c r="E418" s="60">
        <v>3360</v>
      </c>
      <c r="F418" s="60">
        <v>248270</v>
      </c>
      <c r="G418" s="60">
        <v>270635</v>
      </c>
      <c r="H418" s="421" t="str">
        <f t="shared" si="30"/>
        <v>splnená podmienka vyrovnaného rozpočtu</v>
      </c>
      <c r="I418" s="60">
        <f t="shared" si="31"/>
        <v>22365</v>
      </c>
      <c r="J418" s="421" t="str">
        <f t="shared" si="34"/>
        <v>výdavky rastú</v>
      </c>
      <c r="K418" s="421" t="str">
        <f t="shared" si="32"/>
        <v>dlhová brzda sa neplní</v>
      </c>
      <c r="L418" s="421" t="str">
        <f t="shared" si="33"/>
        <v>dlhová brzda sa neplní + rozpočet v termíne</v>
      </c>
    </row>
    <row r="419" spans="1:12">
      <c r="A419" s="61">
        <v>529257</v>
      </c>
      <c r="B419" s="61" t="s">
        <v>598</v>
      </c>
      <c r="C419" s="61">
        <v>20251114</v>
      </c>
      <c r="D419" s="420" t="s">
        <v>890</v>
      </c>
      <c r="E419" s="60">
        <v>24377</v>
      </c>
      <c r="F419" s="60">
        <v>3036532.27</v>
      </c>
      <c r="G419" s="60">
        <v>3013092.9299999997</v>
      </c>
      <c r="H419" s="421" t="str">
        <f t="shared" si="30"/>
        <v>splnená podmienka vyrovnaného rozpočtu</v>
      </c>
      <c r="I419" s="61">
        <f t="shared" si="31"/>
        <v>-23439.340000000317</v>
      </c>
      <c r="J419" s="421" t="str">
        <f t="shared" si="34"/>
        <v>nerastúce výdavky</v>
      </c>
      <c r="K419" s="421" t="str">
        <f t="shared" si="32"/>
        <v>dlhová brzda sa plní</v>
      </c>
      <c r="L419" s="421" t="str">
        <f t="shared" si="33"/>
        <v>dlhová brzda sa plní + rozpočet v termíne</v>
      </c>
    </row>
    <row r="420" spans="1:12">
      <c r="A420" s="61">
        <v>529265</v>
      </c>
      <c r="B420" s="61" t="s">
        <v>599</v>
      </c>
      <c r="C420" s="61">
        <v>20251119</v>
      </c>
      <c r="D420" s="420" t="s">
        <v>890</v>
      </c>
      <c r="E420" s="60">
        <v>37720</v>
      </c>
      <c r="F420" s="60">
        <v>3144480</v>
      </c>
      <c r="G420" s="60">
        <v>3129757</v>
      </c>
      <c r="H420" s="421" t="str">
        <f t="shared" si="30"/>
        <v>splnená podmienka vyrovnaného rozpočtu</v>
      </c>
      <c r="I420" s="61">
        <f t="shared" si="31"/>
        <v>-14723</v>
      </c>
      <c r="J420" s="421" t="str">
        <f t="shared" si="34"/>
        <v>nerastúce výdavky</v>
      </c>
      <c r="K420" s="421" t="str">
        <f t="shared" si="32"/>
        <v>dlhová brzda sa plní</v>
      </c>
      <c r="L420" s="421" t="str">
        <f t="shared" si="33"/>
        <v>dlhová brzda sa plní + rozpočet v termíne</v>
      </c>
    </row>
    <row r="421" spans="1:12">
      <c r="A421" s="61">
        <v>529273</v>
      </c>
      <c r="B421" s="61" t="s">
        <v>1241</v>
      </c>
      <c r="C421" s="61">
        <v>20251014</v>
      </c>
      <c r="D421" s="420" t="s">
        <v>890</v>
      </c>
      <c r="E421" s="60">
        <v>0</v>
      </c>
      <c r="F421" s="60">
        <v>29590</v>
      </c>
      <c r="G421" s="60">
        <v>34213</v>
      </c>
      <c r="H421" s="421" t="str">
        <f t="shared" si="30"/>
        <v>splnená podmienka vyrovnaného rozpočtu</v>
      </c>
      <c r="I421" s="60">
        <f t="shared" si="31"/>
        <v>4623</v>
      </c>
      <c r="J421" s="421" t="str">
        <f t="shared" si="34"/>
        <v>výdavky rastú</v>
      </c>
      <c r="K421" s="421" t="str">
        <f t="shared" si="32"/>
        <v>dlhová brzda sa neplní</v>
      </c>
      <c r="L421" s="421" t="str">
        <f t="shared" si="33"/>
        <v>dlhová brzda sa neplní + rozpočet v termíne</v>
      </c>
    </row>
    <row r="422" spans="1:12">
      <c r="A422" s="61">
        <v>529281</v>
      </c>
      <c r="B422" s="61" t="s">
        <v>600</v>
      </c>
      <c r="C422" s="61">
        <v>20251029</v>
      </c>
      <c r="D422" s="420" t="s">
        <v>890</v>
      </c>
      <c r="E422" s="60">
        <v>0</v>
      </c>
      <c r="F422" s="60">
        <v>29454</v>
      </c>
      <c r="G422" s="60">
        <v>29454</v>
      </c>
      <c r="H422" s="421" t="str">
        <f t="shared" si="30"/>
        <v>splnená podmienka vyrovnaného rozpočtu</v>
      </c>
      <c r="I422" s="61">
        <f t="shared" si="31"/>
        <v>0</v>
      </c>
      <c r="J422" s="421" t="str">
        <f t="shared" si="34"/>
        <v>nerastúce výdavky</v>
      </c>
      <c r="K422" s="421" t="str">
        <f t="shared" si="32"/>
        <v>dlhová brzda sa plní</v>
      </c>
      <c r="L422" s="421" t="str">
        <f t="shared" si="33"/>
        <v>dlhová brzda sa plní + rozpočet v termíne</v>
      </c>
    </row>
    <row r="423" spans="1:12">
      <c r="A423" s="61">
        <v>528897</v>
      </c>
      <c r="B423" s="61" t="s">
        <v>1242</v>
      </c>
      <c r="C423" s="61">
        <v>20251107</v>
      </c>
      <c r="D423" s="420" t="s">
        <v>890</v>
      </c>
      <c r="E423" s="60">
        <v>-57635</v>
      </c>
      <c r="F423" s="60">
        <v>160000</v>
      </c>
      <c r="G423" s="60">
        <v>214325</v>
      </c>
      <c r="H423" s="421" t="str">
        <f t="shared" si="30"/>
        <v>nesplnená podmienka vyrovnaného rozpočtu</v>
      </c>
      <c r="I423" s="60">
        <f t="shared" si="31"/>
        <v>54325</v>
      </c>
      <c r="J423" s="421" t="str">
        <f t="shared" si="34"/>
        <v>výdavky rastú</v>
      </c>
      <c r="K423" s="421" t="str">
        <f t="shared" si="32"/>
        <v>dlhová brzda sa neplní</v>
      </c>
      <c r="L423" s="421" t="str">
        <f t="shared" si="33"/>
        <v>dlhová brzda sa neplní + rozpočet v termíne</v>
      </c>
    </row>
    <row r="424" spans="1:12">
      <c r="A424" s="61">
        <v>528901</v>
      </c>
      <c r="B424" s="61" t="s">
        <v>601</v>
      </c>
      <c r="C424" s="61">
        <v>20251105</v>
      </c>
      <c r="D424" s="420" t="s">
        <v>890</v>
      </c>
      <c r="E424" s="60">
        <v>0</v>
      </c>
      <c r="F424" s="60">
        <v>2037712.44</v>
      </c>
      <c r="G424" s="60">
        <v>1815389.62</v>
      </c>
      <c r="H424" s="421" t="str">
        <f t="shared" si="30"/>
        <v>splnená podmienka vyrovnaného rozpočtu</v>
      </c>
      <c r="I424" s="61">
        <f t="shared" si="31"/>
        <v>-222322.81999999983</v>
      </c>
      <c r="J424" s="421" t="str">
        <f t="shared" si="34"/>
        <v>nerastúce výdavky</v>
      </c>
      <c r="K424" s="421" t="str">
        <f t="shared" si="32"/>
        <v>dlhová brzda sa plní</v>
      </c>
      <c r="L424" s="421" t="str">
        <f t="shared" si="33"/>
        <v>dlhová brzda sa plní + rozpočet v termíne</v>
      </c>
    </row>
    <row r="425" spans="1:12">
      <c r="A425" s="61">
        <v>528919</v>
      </c>
      <c r="B425" s="61" t="s">
        <v>1243</v>
      </c>
      <c r="C425" s="61">
        <v>20251120</v>
      </c>
      <c r="D425" s="420" t="s">
        <v>890</v>
      </c>
      <c r="E425" s="60">
        <v>-29800</v>
      </c>
      <c r="F425" s="60">
        <v>1175878</v>
      </c>
      <c r="G425" s="60">
        <v>1350804</v>
      </c>
      <c r="H425" s="421" t="str">
        <f t="shared" si="30"/>
        <v>nesplnená podmienka vyrovnaného rozpočtu</v>
      </c>
      <c r="I425" s="60">
        <f t="shared" si="31"/>
        <v>174926</v>
      </c>
      <c r="J425" s="421" t="str">
        <f t="shared" si="34"/>
        <v>výdavky rastú</v>
      </c>
      <c r="K425" s="421" t="str">
        <f t="shared" si="32"/>
        <v>dlhová brzda sa neplní</v>
      </c>
      <c r="L425" s="421" t="str">
        <f t="shared" si="33"/>
        <v>dlhová brzda sa neplní + rozpočet v termíne</v>
      </c>
    </row>
    <row r="426" spans="1:12">
      <c r="A426" s="61">
        <v>528927</v>
      </c>
      <c r="B426" s="61" t="s">
        <v>602</v>
      </c>
      <c r="C426" s="61">
        <v>20251219</v>
      </c>
      <c r="D426" s="420" t="s">
        <v>911</v>
      </c>
      <c r="E426" s="60">
        <v>10008</v>
      </c>
      <c r="F426" s="60">
        <v>188756</v>
      </c>
      <c r="G426" s="60">
        <v>215030</v>
      </c>
      <c r="H426" s="421" t="str">
        <f t="shared" si="30"/>
        <v>splnená podmienka vyrovnaného rozpočtu</v>
      </c>
      <c r="I426" s="61">
        <f t="shared" si="31"/>
        <v>26274</v>
      </c>
      <c r="J426" s="421" t="str">
        <f t="shared" si="34"/>
        <v>výdavky rastú</v>
      </c>
      <c r="K426" s="421" t="str">
        <f t="shared" si="32"/>
        <v>dlhová brzda sa neplní</v>
      </c>
      <c r="L426" s="421" t="str">
        <f t="shared" si="33"/>
        <v>dlhová brzda sa neplní + rozpočet po termíne</v>
      </c>
    </row>
    <row r="427" spans="1:12">
      <c r="A427" s="61">
        <v>528935</v>
      </c>
      <c r="B427" s="61" t="s">
        <v>1244</v>
      </c>
      <c r="C427" s="61">
        <v>20251027</v>
      </c>
      <c r="D427" s="420" t="s">
        <v>890</v>
      </c>
      <c r="E427" s="60">
        <v>-94919</v>
      </c>
      <c r="F427" s="60">
        <v>5195760</v>
      </c>
      <c r="G427" s="60">
        <v>7001943.5599999996</v>
      </c>
      <c r="H427" s="421" t="str">
        <f t="shared" si="30"/>
        <v>nesplnená podmienka vyrovnaného rozpočtu</v>
      </c>
      <c r="I427" s="60">
        <f t="shared" si="31"/>
        <v>1806183.5599999996</v>
      </c>
      <c r="J427" s="421" t="str">
        <f t="shared" si="34"/>
        <v>výdavky rastú</v>
      </c>
      <c r="K427" s="421" t="str">
        <f t="shared" si="32"/>
        <v>dlhová brzda sa neplní</v>
      </c>
      <c r="L427" s="421" t="str">
        <f t="shared" si="33"/>
        <v>dlhová brzda sa neplní + rozpočet v termíne</v>
      </c>
    </row>
    <row r="428" spans="1:12">
      <c r="A428" s="61">
        <v>528943</v>
      </c>
      <c r="B428" s="61" t="s">
        <v>1245</v>
      </c>
      <c r="C428" s="61">
        <v>20251120</v>
      </c>
      <c r="D428" s="420" t="s">
        <v>890</v>
      </c>
      <c r="E428" s="60">
        <v>-94000</v>
      </c>
      <c r="F428" s="60">
        <v>3531405.48</v>
      </c>
      <c r="G428" s="60">
        <v>3620109.13</v>
      </c>
      <c r="H428" s="421" t="str">
        <f t="shared" si="30"/>
        <v>nesplnená podmienka vyrovnaného rozpočtu</v>
      </c>
      <c r="I428" s="60">
        <f t="shared" si="31"/>
        <v>88703.649999999907</v>
      </c>
      <c r="J428" s="421" t="str">
        <f t="shared" si="34"/>
        <v>výdavky rastú</v>
      </c>
      <c r="K428" s="421" t="str">
        <f t="shared" si="32"/>
        <v>dlhová brzda sa neplní</v>
      </c>
      <c r="L428" s="421" t="str">
        <f t="shared" si="33"/>
        <v>dlhová brzda sa neplní + rozpočet v termíne</v>
      </c>
    </row>
    <row r="429" spans="1:12">
      <c r="A429" s="61">
        <v>528951</v>
      </c>
      <c r="B429" s="61" t="s">
        <v>1246</v>
      </c>
      <c r="C429" s="61">
        <v>20251113</v>
      </c>
      <c r="D429" s="420" t="s">
        <v>890</v>
      </c>
      <c r="E429" s="60">
        <v>54000</v>
      </c>
      <c r="F429" s="60">
        <v>364352</v>
      </c>
      <c r="G429" s="60">
        <v>4740736</v>
      </c>
      <c r="H429" s="421" t="str">
        <f t="shared" si="30"/>
        <v>splnená podmienka vyrovnaného rozpočtu</v>
      </c>
      <c r="I429" s="60">
        <f t="shared" si="31"/>
        <v>4376384</v>
      </c>
      <c r="J429" s="421" t="str">
        <f t="shared" si="34"/>
        <v>výdavky rastú</v>
      </c>
      <c r="K429" s="421" t="str">
        <f t="shared" si="32"/>
        <v>dlhová brzda sa neplní</v>
      </c>
      <c r="L429" s="421" t="str">
        <f t="shared" si="33"/>
        <v>dlhová brzda sa neplní + rozpočet v termíne</v>
      </c>
    </row>
    <row r="430" spans="1:12">
      <c r="A430" s="61">
        <v>528960</v>
      </c>
      <c r="B430" s="61" t="s">
        <v>603</v>
      </c>
      <c r="C430" s="61">
        <v>20251119</v>
      </c>
      <c r="D430" s="420" t="s">
        <v>890</v>
      </c>
      <c r="E430" s="60">
        <v>0</v>
      </c>
      <c r="F430" s="60">
        <v>812830</v>
      </c>
      <c r="G430" s="60">
        <v>755700</v>
      </c>
      <c r="H430" s="421" t="str">
        <f t="shared" si="30"/>
        <v>splnená podmienka vyrovnaného rozpočtu</v>
      </c>
      <c r="I430" s="61">
        <f t="shared" si="31"/>
        <v>-57130</v>
      </c>
      <c r="J430" s="421" t="str">
        <f t="shared" si="34"/>
        <v>nerastúce výdavky</v>
      </c>
      <c r="K430" s="421" t="str">
        <f t="shared" si="32"/>
        <v>dlhová brzda sa plní</v>
      </c>
      <c r="L430" s="421" t="str">
        <f t="shared" si="33"/>
        <v>dlhová brzda sa plní + rozpočet v termíne</v>
      </c>
    </row>
    <row r="431" spans="1:12">
      <c r="A431" s="61">
        <v>528978</v>
      </c>
      <c r="B431" s="61" t="s">
        <v>1247</v>
      </c>
      <c r="C431" s="61">
        <v>20251030</v>
      </c>
      <c r="D431" s="420" t="s">
        <v>890</v>
      </c>
      <c r="E431" s="60">
        <v>-2400</v>
      </c>
      <c r="F431" s="60">
        <v>50285</v>
      </c>
      <c r="G431" s="60">
        <v>50865</v>
      </c>
      <c r="H431" s="421" t="str">
        <f t="shared" si="30"/>
        <v>nesplnená podmienka vyrovnaného rozpočtu</v>
      </c>
      <c r="I431" s="60">
        <f t="shared" si="31"/>
        <v>580</v>
      </c>
      <c r="J431" s="421" t="str">
        <f t="shared" si="34"/>
        <v>výdavky rastú</v>
      </c>
      <c r="K431" s="421" t="str">
        <f t="shared" si="32"/>
        <v>dlhová brzda sa neplní</v>
      </c>
      <c r="L431" s="421" t="str">
        <f t="shared" si="33"/>
        <v>dlhová brzda sa neplní + rozpočet v termíne</v>
      </c>
    </row>
    <row r="432" spans="1:12">
      <c r="A432" s="61">
        <v>528986</v>
      </c>
      <c r="B432" s="61" t="s">
        <v>1248</v>
      </c>
      <c r="C432" s="61">
        <v>20251120</v>
      </c>
      <c r="D432" s="420" t="s">
        <v>890</v>
      </c>
      <c r="E432" s="60">
        <v>-602700</v>
      </c>
      <c r="F432" s="60">
        <v>560016</v>
      </c>
      <c r="G432" s="60">
        <v>1122894</v>
      </c>
      <c r="H432" s="421" t="str">
        <f t="shared" si="30"/>
        <v>nesplnená podmienka vyrovnaného rozpočtu</v>
      </c>
      <c r="I432" s="60">
        <f t="shared" si="31"/>
        <v>562878</v>
      </c>
      <c r="J432" s="421" t="str">
        <f t="shared" si="34"/>
        <v>výdavky rastú</v>
      </c>
      <c r="K432" s="421" t="str">
        <f t="shared" si="32"/>
        <v>dlhová brzda sa neplní</v>
      </c>
      <c r="L432" s="421" t="str">
        <f t="shared" si="33"/>
        <v>dlhová brzda sa neplní + rozpočet v termíne</v>
      </c>
    </row>
    <row r="433" spans="1:12">
      <c r="A433" s="61">
        <v>528994</v>
      </c>
      <c r="B433" s="61" t="s">
        <v>604</v>
      </c>
      <c r="C433" s="61">
        <v>20251118</v>
      </c>
      <c r="D433" s="420" t="s">
        <v>890</v>
      </c>
      <c r="E433" s="60">
        <v>2500</v>
      </c>
      <c r="F433" s="60">
        <v>57964</v>
      </c>
      <c r="G433" s="60">
        <v>52465</v>
      </c>
      <c r="H433" s="421" t="str">
        <f t="shared" si="30"/>
        <v>splnená podmienka vyrovnaného rozpočtu</v>
      </c>
      <c r="I433" s="61">
        <f t="shared" si="31"/>
        <v>-5499</v>
      </c>
      <c r="J433" s="421" t="str">
        <f t="shared" si="34"/>
        <v>nerastúce výdavky</v>
      </c>
      <c r="K433" s="421" t="str">
        <f t="shared" si="32"/>
        <v>dlhová brzda sa plní</v>
      </c>
      <c r="L433" s="421" t="str">
        <f t="shared" si="33"/>
        <v>dlhová brzda sa plní + rozpočet v termíne</v>
      </c>
    </row>
    <row r="434" spans="1:12">
      <c r="A434" s="61">
        <v>529001</v>
      </c>
      <c r="B434" s="61" t="s">
        <v>1249</v>
      </c>
      <c r="C434" s="61">
        <v>20251118</v>
      </c>
      <c r="D434" s="420" t="s">
        <v>890</v>
      </c>
      <c r="E434" s="60">
        <v>41570</v>
      </c>
      <c r="F434" s="60">
        <v>723023</v>
      </c>
      <c r="G434" s="60">
        <v>3024671.41</v>
      </c>
      <c r="H434" s="421" t="str">
        <f t="shared" si="30"/>
        <v>splnená podmienka vyrovnaného rozpočtu</v>
      </c>
      <c r="I434" s="60">
        <f t="shared" si="31"/>
        <v>2301648.41</v>
      </c>
      <c r="J434" s="421" t="str">
        <f t="shared" si="34"/>
        <v>výdavky rastú</v>
      </c>
      <c r="K434" s="421" t="str">
        <f t="shared" si="32"/>
        <v>dlhová brzda sa neplní</v>
      </c>
      <c r="L434" s="421" t="str">
        <f t="shared" si="33"/>
        <v>dlhová brzda sa neplní + rozpočet v termíne</v>
      </c>
    </row>
    <row r="435" spans="1:12">
      <c r="A435" s="61">
        <v>529010</v>
      </c>
      <c r="B435" s="61" t="s">
        <v>1250</v>
      </c>
      <c r="C435" s="61">
        <v>20251118</v>
      </c>
      <c r="D435" s="420" t="s">
        <v>890</v>
      </c>
      <c r="E435" s="60">
        <v>0</v>
      </c>
      <c r="F435" s="60">
        <v>15122</v>
      </c>
      <c r="G435" s="60">
        <v>16966</v>
      </c>
      <c r="H435" s="421" t="str">
        <f t="shared" si="30"/>
        <v>splnená podmienka vyrovnaného rozpočtu</v>
      </c>
      <c r="I435" s="60">
        <f t="shared" si="31"/>
        <v>1844</v>
      </c>
      <c r="J435" s="421" t="str">
        <f t="shared" si="34"/>
        <v>výdavky rastú</v>
      </c>
      <c r="K435" s="421" t="str">
        <f t="shared" si="32"/>
        <v>dlhová brzda sa neplní</v>
      </c>
      <c r="L435" s="421" t="str">
        <f t="shared" si="33"/>
        <v>dlhová brzda sa neplní + rozpočet v termíne</v>
      </c>
    </row>
    <row r="436" spans="1:12">
      <c r="A436" s="61">
        <v>529028</v>
      </c>
      <c r="B436" s="61" t="s">
        <v>605</v>
      </c>
      <c r="C436" s="61">
        <v>20251210</v>
      </c>
      <c r="D436" s="420" t="s">
        <v>911</v>
      </c>
      <c r="E436" s="60">
        <v>0</v>
      </c>
      <c r="F436" s="60">
        <v>91359</v>
      </c>
      <c r="G436" s="60">
        <v>89659</v>
      </c>
      <c r="H436" s="421" t="str">
        <f t="shared" si="30"/>
        <v>splnená podmienka vyrovnaného rozpočtu</v>
      </c>
      <c r="I436" s="61">
        <f t="shared" si="31"/>
        <v>-1700</v>
      </c>
      <c r="J436" s="421" t="str">
        <f t="shared" si="34"/>
        <v>nerastúce výdavky</v>
      </c>
      <c r="K436" s="421" t="str">
        <f t="shared" si="32"/>
        <v>dlhová brzda sa plní</v>
      </c>
      <c r="L436" s="421" t="str">
        <f t="shared" si="33"/>
        <v>dlhová brzda sa plní + rozpočet po termíne</v>
      </c>
    </row>
    <row r="437" spans="1:12">
      <c r="A437" s="61">
        <v>529036</v>
      </c>
      <c r="B437" s="61" t="s">
        <v>606</v>
      </c>
      <c r="C437" s="61">
        <v>20251017</v>
      </c>
      <c r="D437" s="420" t="s">
        <v>890</v>
      </c>
      <c r="E437" s="60">
        <v>1030</v>
      </c>
      <c r="F437" s="60">
        <v>124510</v>
      </c>
      <c r="G437" s="60">
        <v>107100</v>
      </c>
      <c r="H437" s="421" t="str">
        <f t="shared" si="30"/>
        <v>splnená podmienka vyrovnaného rozpočtu</v>
      </c>
      <c r="I437" s="61">
        <f t="shared" si="31"/>
        <v>-17410</v>
      </c>
      <c r="J437" s="421" t="str">
        <f t="shared" si="34"/>
        <v>nerastúce výdavky</v>
      </c>
      <c r="K437" s="421" t="str">
        <f t="shared" si="32"/>
        <v>dlhová brzda sa plní</v>
      </c>
      <c r="L437" s="421" t="str">
        <f t="shared" si="33"/>
        <v>dlhová brzda sa plní + rozpočet v termíne</v>
      </c>
    </row>
    <row r="438" spans="1:12">
      <c r="A438" s="61">
        <v>529044</v>
      </c>
      <c r="B438" s="61" t="s">
        <v>607</v>
      </c>
      <c r="C438" s="61">
        <v>20251031</v>
      </c>
      <c r="D438" s="420" t="s">
        <v>890</v>
      </c>
      <c r="E438" s="60">
        <v>0</v>
      </c>
      <c r="F438" s="60">
        <v>79758</v>
      </c>
      <c r="G438" s="60">
        <v>55400</v>
      </c>
      <c r="H438" s="421" t="str">
        <f t="shared" si="30"/>
        <v>splnená podmienka vyrovnaného rozpočtu</v>
      </c>
      <c r="I438" s="61">
        <f t="shared" si="31"/>
        <v>-24358</v>
      </c>
      <c r="J438" s="421" t="str">
        <f t="shared" si="34"/>
        <v>nerastúce výdavky</v>
      </c>
      <c r="K438" s="421" t="str">
        <f t="shared" si="32"/>
        <v>dlhová brzda sa plní</v>
      </c>
      <c r="L438" s="421" t="str">
        <f t="shared" si="33"/>
        <v>dlhová brzda sa plní + rozpočet v termíne</v>
      </c>
    </row>
    <row r="439" spans="1:12">
      <c r="A439" s="61">
        <v>529052</v>
      </c>
      <c r="B439" s="61" t="s">
        <v>1251</v>
      </c>
      <c r="C439" s="61">
        <v>20251114</v>
      </c>
      <c r="D439" s="420" t="s">
        <v>890</v>
      </c>
      <c r="E439" s="60">
        <v>0</v>
      </c>
      <c r="F439" s="60">
        <v>193553</v>
      </c>
      <c r="G439" s="60">
        <v>204614</v>
      </c>
      <c r="H439" s="421" t="str">
        <f t="shared" si="30"/>
        <v>splnená podmienka vyrovnaného rozpočtu</v>
      </c>
      <c r="I439" s="60">
        <f t="shared" si="31"/>
        <v>11061</v>
      </c>
      <c r="J439" s="421" t="str">
        <f t="shared" si="34"/>
        <v>výdavky rastú</v>
      </c>
      <c r="K439" s="421" t="str">
        <f t="shared" si="32"/>
        <v>dlhová brzda sa neplní</v>
      </c>
      <c r="L439" s="421" t="str">
        <f t="shared" si="33"/>
        <v>dlhová brzda sa neplní + rozpočet v termíne</v>
      </c>
    </row>
    <row r="440" spans="1:12">
      <c r="A440" s="61">
        <v>529061</v>
      </c>
      <c r="B440" s="61" t="s">
        <v>1252</v>
      </c>
      <c r="C440" s="61">
        <v>20251117</v>
      </c>
      <c r="D440" s="420" t="s">
        <v>890</v>
      </c>
      <c r="E440" s="60">
        <v>0</v>
      </c>
      <c r="F440" s="60">
        <v>14500</v>
      </c>
      <c r="G440" s="60">
        <v>20000</v>
      </c>
      <c r="H440" s="421" t="str">
        <f t="shared" si="30"/>
        <v>splnená podmienka vyrovnaného rozpočtu</v>
      </c>
      <c r="I440" s="60">
        <f t="shared" si="31"/>
        <v>5500</v>
      </c>
      <c r="J440" s="421" t="str">
        <f t="shared" si="34"/>
        <v>výdavky rastú</v>
      </c>
      <c r="K440" s="421" t="str">
        <f t="shared" si="32"/>
        <v>dlhová brzda sa neplní</v>
      </c>
      <c r="L440" s="421" t="str">
        <f t="shared" si="33"/>
        <v>dlhová brzda sa neplní + rozpočet v termíne</v>
      </c>
    </row>
    <row r="441" spans="1:12">
      <c r="A441" s="61">
        <v>529079</v>
      </c>
      <c r="B441" s="61" t="s">
        <v>1253</v>
      </c>
      <c r="C441" s="61">
        <v>20251114</v>
      </c>
      <c r="D441" s="420" t="s">
        <v>890</v>
      </c>
      <c r="E441" s="60">
        <v>15200</v>
      </c>
      <c r="F441" s="60">
        <v>492088</v>
      </c>
      <c r="G441" s="60">
        <v>682415</v>
      </c>
      <c r="H441" s="421" t="str">
        <f t="shared" si="30"/>
        <v>splnená podmienka vyrovnaného rozpočtu</v>
      </c>
      <c r="I441" s="60">
        <f t="shared" si="31"/>
        <v>190327</v>
      </c>
      <c r="J441" s="421" t="str">
        <f t="shared" si="34"/>
        <v>výdavky rastú</v>
      </c>
      <c r="K441" s="421" t="str">
        <f t="shared" si="32"/>
        <v>dlhová brzda sa neplní</v>
      </c>
      <c r="L441" s="421" t="str">
        <f t="shared" si="33"/>
        <v>dlhová brzda sa neplní + rozpočet v termíne</v>
      </c>
    </row>
    <row r="442" spans="1:12">
      <c r="A442" s="61">
        <v>529087</v>
      </c>
      <c r="B442" s="61" t="s">
        <v>1254</v>
      </c>
      <c r="C442" s="61">
        <v>20251120</v>
      </c>
      <c r="D442" s="420" t="s">
        <v>890</v>
      </c>
      <c r="E442" s="60">
        <v>-16000</v>
      </c>
      <c r="F442" s="60">
        <v>60932</v>
      </c>
      <c r="G442" s="60">
        <v>89217.150000000009</v>
      </c>
      <c r="H442" s="421" t="str">
        <f t="shared" si="30"/>
        <v>nesplnená podmienka vyrovnaného rozpočtu</v>
      </c>
      <c r="I442" s="60">
        <f t="shared" si="31"/>
        <v>28285.150000000009</v>
      </c>
      <c r="J442" s="421" t="str">
        <f t="shared" si="34"/>
        <v>výdavky rastú</v>
      </c>
      <c r="K442" s="421" t="str">
        <f t="shared" si="32"/>
        <v>dlhová brzda sa neplní</v>
      </c>
      <c r="L442" s="421" t="str">
        <f t="shared" si="33"/>
        <v>dlhová brzda sa neplní + rozpočet v termíne</v>
      </c>
    </row>
    <row r="443" spans="1:12">
      <c r="A443" s="61">
        <v>528692</v>
      </c>
      <c r="B443" s="61" t="s">
        <v>1255</v>
      </c>
      <c r="C443" s="61">
        <v>20251106</v>
      </c>
      <c r="D443" s="420" t="s">
        <v>890</v>
      </c>
      <c r="E443" s="60">
        <v>-17100</v>
      </c>
      <c r="F443" s="60">
        <v>448900</v>
      </c>
      <c r="G443" s="60">
        <v>352200</v>
      </c>
      <c r="H443" s="421" t="str">
        <f t="shared" si="30"/>
        <v>nesplnená podmienka vyrovnaného rozpočtu</v>
      </c>
      <c r="I443" s="60">
        <f t="shared" si="31"/>
        <v>-96700</v>
      </c>
      <c r="J443" s="421" t="str">
        <f t="shared" si="34"/>
        <v>nerastúce výdavky</v>
      </c>
      <c r="K443" s="421" t="str">
        <f t="shared" si="32"/>
        <v>dlhová brzda sa neplní</v>
      </c>
      <c r="L443" s="421" t="str">
        <f t="shared" si="33"/>
        <v>dlhová brzda sa neplní + rozpočet v termíne</v>
      </c>
    </row>
    <row r="444" spans="1:12">
      <c r="A444" s="61">
        <v>528706</v>
      </c>
      <c r="B444" s="61" t="s">
        <v>1256</v>
      </c>
      <c r="C444" s="61">
        <v>20251118</v>
      </c>
      <c r="D444" s="420" t="s">
        <v>890</v>
      </c>
      <c r="E444" s="60">
        <v>-5000</v>
      </c>
      <c r="F444" s="60">
        <v>246359</v>
      </c>
      <c r="G444" s="60">
        <v>253561</v>
      </c>
      <c r="H444" s="421" t="str">
        <f t="shared" si="30"/>
        <v>nesplnená podmienka vyrovnaného rozpočtu</v>
      </c>
      <c r="I444" s="60">
        <f t="shared" si="31"/>
        <v>7202</v>
      </c>
      <c r="J444" s="421" t="str">
        <f t="shared" si="34"/>
        <v>výdavky rastú</v>
      </c>
      <c r="K444" s="421" t="str">
        <f t="shared" si="32"/>
        <v>dlhová brzda sa neplní</v>
      </c>
      <c r="L444" s="421" t="str">
        <f t="shared" si="33"/>
        <v>dlhová brzda sa neplní + rozpočet v termíne</v>
      </c>
    </row>
    <row r="445" spans="1:12">
      <c r="A445" s="61">
        <v>528714</v>
      </c>
      <c r="B445" s="61" t="s">
        <v>1257</v>
      </c>
      <c r="C445" s="61">
        <v>20251120</v>
      </c>
      <c r="D445" s="420" t="s">
        <v>890</v>
      </c>
      <c r="E445" s="60">
        <v>-249650.18</v>
      </c>
      <c r="F445" s="60">
        <v>247048.13</v>
      </c>
      <c r="G445" s="60">
        <v>488510.18</v>
      </c>
      <c r="H445" s="421" t="str">
        <f t="shared" si="30"/>
        <v>nesplnená podmienka vyrovnaného rozpočtu</v>
      </c>
      <c r="I445" s="60">
        <f t="shared" si="31"/>
        <v>241462.05</v>
      </c>
      <c r="J445" s="421" t="str">
        <f t="shared" si="34"/>
        <v>výdavky rastú</v>
      </c>
      <c r="K445" s="421" t="str">
        <f t="shared" si="32"/>
        <v>dlhová brzda sa neplní</v>
      </c>
      <c r="L445" s="421" t="str">
        <f t="shared" si="33"/>
        <v>dlhová brzda sa neplní + rozpočet v termíne</v>
      </c>
    </row>
    <row r="446" spans="1:12">
      <c r="A446" s="61">
        <v>528722</v>
      </c>
      <c r="B446" s="61" t="s">
        <v>1258</v>
      </c>
      <c r="C446" s="61">
        <v>20251119</v>
      </c>
      <c r="D446" s="420" t="s">
        <v>890</v>
      </c>
      <c r="E446" s="60">
        <v>-2983180</v>
      </c>
      <c r="F446" s="60">
        <v>14128243</v>
      </c>
      <c r="G446" s="60">
        <v>21214208</v>
      </c>
      <c r="H446" s="421" t="str">
        <f t="shared" si="30"/>
        <v>nesplnená podmienka vyrovnaného rozpočtu</v>
      </c>
      <c r="I446" s="60">
        <f t="shared" si="31"/>
        <v>7085965</v>
      </c>
      <c r="J446" s="421" t="str">
        <f t="shared" si="34"/>
        <v>výdavky rastú</v>
      </c>
      <c r="K446" s="421" t="str">
        <f t="shared" si="32"/>
        <v>dlhová brzda sa neplní</v>
      </c>
      <c r="L446" s="421" t="str">
        <f t="shared" si="33"/>
        <v>dlhová brzda sa neplní + rozpočet v termíne</v>
      </c>
    </row>
    <row r="447" spans="1:12">
      <c r="A447" s="61">
        <v>528731</v>
      </c>
      <c r="B447" s="61" t="s">
        <v>1259</v>
      </c>
      <c r="C447" s="61">
        <v>20251113</v>
      </c>
      <c r="D447" s="420" t="s">
        <v>890</v>
      </c>
      <c r="E447" s="60">
        <v>-9000</v>
      </c>
      <c r="F447" s="60">
        <v>957829</v>
      </c>
      <c r="G447" s="60">
        <v>1071880</v>
      </c>
      <c r="H447" s="421" t="str">
        <f t="shared" si="30"/>
        <v>nesplnená podmienka vyrovnaného rozpočtu</v>
      </c>
      <c r="I447" s="60">
        <f t="shared" si="31"/>
        <v>114051</v>
      </c>
      <c r="J447" s="421" t="str">
        <f t="shared" si="34"/>
        <v>výdavky rastú</v>
      </c>
      <c r="K447" s="421" t="str">
        <f t="shared" si="32"/>
        <v>dlhová brzda sa neplní</v>
      </c>
      <c r="L447" s="421" t="str">
        <f t="shared" si="33"/>
        <v>dlhová brzda sa neplní + rozpočet v termíne</v>
      </c>
    </row>
    <row r="448" spans="1:12">
      <c r="A448" s="61">
        <v>528749</v>
      </c>
      <c r="B448" s="61" t="s">
        <v>608</v>
      </c>
      <c r="C448" s="61">
        <v>20251119</v>
      </c>
      <c r="D448" s="420" t="s">
        <v>890</v>
      </c>
      <c r="E448" s="60">
        <v>3000</v>
      </c>
      <c r="F448" s="60">
        <v>531053</v>
      </c>
      <c r="G448" s="60">
        <v>183570</v>
      </c>
      <c r="H448" s="421" t="str">
        <f t="shared" si="30"/>
        <v>splnená podmienka vyrovnaného rozpočtu</v>
      </c>
      <c r="I448" s="61">
        <f t="shared" si="31"/>
        <v>-347483</v>
      </c>
      <c r="J448" s="421" t="str">
        <f t="shared" si="34"/>
        <v>nerastúce výdavky</v>
      </c>
      <c r="K448" s="421" t="str">
        <f t="shared" si="32"/>
        <v>dlhová brzda sa plní</v>
      </c>
      <c r="L448" s="421" t="str">
        <f t="shared" si="33"/>
        <v>dlhová brzda sa plní + rozpočet v termíne</v>
      </c>
    </row>
    <row r="449" spans="1:12">
      <c r="A449" s="61">
        <v>528757</v>
      </c>
      <c r="B449" s="61" t="s">
        <v>1260</v>
      </c>
      <c r="C449" s="61">
        <v>20251119</v>
      </c>
      <c r="D449" s="420" t="s">
        <v>890</v>
      </c>
      <c r="E449" s="60">
        <v>13000</v>
      </c>
      <c r="F449" s="60">
        <v>1047400</v>
      </c>
      <c r="G449" s="60">
        <v>1211000</v>
      </c>
      <c r="H449" s="421" t="str">
        <f t="shared" si="30"/>
        <v>splnená podmienka vyrovnaného rozpočtu</v>
      </c>
      <c r="I449" s="60">
        <f t="shared" si="31"/>
        <v>163600</v>
      </c>
      <c r="J449" s="421" t="str">
        <f t="shared" si="34"/>
        <v>výdavky rastú</v>
      </c>
      <c r="K449" s="421" t="str">
        <f t="shared" si="32"/>
        <v>dlhová brzda sa neplní</v>
      </c>
      <c r="L449" s="421" t="str">
        <f t="shared" si="33"/>
        <v>dlhová brzda sa neplní + rozpočet v termíne</v>
      </c>
    </row>
    <row r="450" spans="1:12">
      <c r="A450" s="61">
        <v>528765</v>
      </c>
      <c r="B450" s="421" t="s">
        <v>609</v>
      </c>
      <c r="C450" s="61">
        <v>20251230</v>
      </c>
      <c r="D450" s="420" t="s">
        <v>911</v>
      </c>
      <c r="E450" s="60">
        <v>0</v>
      </c>
      <c r="F450" s="60">
        <v>191910</v>
      </c>
      <c r="G450" s="60">
        <v>199910</v>
      </c>
      <c r="H450" s="421" t="str">
        <f t="shared" si="30"/>
        <v>splnená podmienka vyrovnaného rozpočtu</v>
      </c>
      <c r="I450" s="60">
        <f t="shared" si="31"/>
        <v>8000</v>
      </c>
      <c r="J450" s="421" t="str">
        <f t="shared" si="34"/>
        <v>výdavky rastú</v>
      </c>
      <c r="K450" s="421" t="str">
        <f t="shared" si="32"/>
        <v>dlhová brzda sa neplní</v>
      </c>
      <c r="L450" s="421" t="str">
        <f t="shared" si="33"/>
        <v>dlhová brzda sa neplní + rozpočet po termíne</v>
      </c>
    </row>
    <row r="451" spans="1:12">
      <c r="A451" s="61">
        <v>528773</v>
      </c>
      <c r="B451" s="61" t="s">
        <v>610</v>
      </c>
      <c r="C451" s="61">
        <v>20251119</v>
      </c>
      <c r="D451" s="420" t="s">
        <v>890</v>
      </c>
      <c r="E451" s="60">
        <v>100000</v>
      </c>
      <c r="F451" s="60">
        <v>1463901</v>
      </c>
      <c r="G451" s="60">
        <v>1437716</v>
      </c>
      <c r="H451" s="421" t="str">
        <f t="shared" ref="H451:H514" si="35">IF(E451&gt;=0,"splnená podmienka vyrovnaného rozpočtu","nesplnená podmienka vyrovnaného rozpočtu")</f>
        <v>splnená podmienka vyrovnaného rozpočtu</v>
      </c>
      <c r="I451" s="61">
        <f t="shared" ref="I451:I514" si="36">G451-F451</f>
        <v>-26185</v>
      </c>
      <c r="J451" s="421" t="str">
        <f t="shared" si="34"/>
        <v>nerastúce výdavky</v>
      </c>
      <c r="K451" s="421" t="str">
        <f t="shared" ref="K451:K514" si="37">IF((H451="splnená podmienka vyrovnaného rozpočtu")*(J451="nerastúce výdavky"),"dlhová brzda sa plní","dlhová brzda sa neplní")</f>
        <v>dlhová brzda sa plní</v>
      </c>
      <c r="L451" s="421" t="str">
        <f t="shared" ref="L451:L514" si="38">K451&amp;" + "&amp;D451</f>
        <v>dlhová brzda sa plní + rozpočet v termíne</v>
      </c>
    </row>
    <row r="452" spans="1:12">
      <c r="A452" s="61">
        <v>528781</v>
      </c>
      <c r="B452" s="61" t="s">
        <v>611</v>
      </c>
      <c r="C452" s="61">
        <v>20251107</v>
      </c>
      <c r="D452" s="420" t="s">
        <v>890</v>
      </c>
      <c r="E452" s="60">
        <v>6084</v>
      </c>
      <c r="F452" s="60">
        <v>354616</v>
      </c>
      <c r="G452" s="60">
        <v>340576</v>
      </c>
      <c r="H452" s="421" t="str">
        <f t="shared" si="35"/>
        <v>splnená podmienka vyrovnaného rozpočtu</v>
      </c>
      <c r="I452" s="61">
        <f t="shared" si="36"/>
        <v>-14040</v>
      </c>
      <c r="J452" s="421" t="str">
        <f t="shared" ref="J452:J515" si="39">IF(I452&lt;=0,"nerastúce výdavky","výdavky rastú")</f>
        <v>nerastúce výdavky</v>
      </c>
      <c r="K452" s="421" t="str">
        <f t="shared" si="37"/>
        <v>dlhová brzda sa plní</v>
      </c>
      <c r="L452" s="421" t="str">
        <f t="shared" si="38"/>
        <v>dlhová brzda sa plní + rozpočet v termíne</v>
      </c>
    </row>
    <row r="453" spans="1:12">
      <c r="A453" s="61">
        <v>528790</v>
      </c>
      <c r="B453" s="61" t="s">
        <v>1261</v>
      </c>
      <c r="C453" s="61">
        <v>20251113</v>
      </c>
      <c r="D453" s="420" t="s">
        <v>890</v>
      </c>
      <c r="E453" s="60">
        <v>-137200</v>
      </c>
      <c r="F453" s="60">
        <v>267306</v>
      </c>
      <c r="G453" s="60">
        <v>421501</v>
      </c>
      <c r="H453" s="421" t="str">
        <f t="shared" si="35"/>
        <v>nesplnená podmienka vyrovnaného rozpočtu</v>
      </c>
      <c r="I453" s="60">
        <f t="shared" si="36"/>
        <v>154195</v>
      </c>
      <c r="J453" s="421" t="str">
        <f t="shared" si="39"/>
        <v>výdavky rastú</v>
      </c>
      <c r="K453" s="421" t="str">
        <f t="shared" si="37"/>
        <v>dlhová brzda sa neplní</v>
      </c>
      <c r="L453" s="421" t="str">
        <f t="shared" si="38"/>
        <v>dlhová brzda sa neplní + rozpočet v termíne</v>
      </c>
    </row>
    <row r="454" spans="1:12">
      <c r="A454" s="61">
        <v>528803</v>
      </c>
      <c r="B454" s="61" t="s">
        <v>1262</v>
      </c>
      <c r="C454" s="61">
        <v>20251119</v>
      </c>
      <c r="D454" s="420" t="s">
        <v>890</v>
      </c>
      <c r="E454" s="60">
        <v>12450</v>
      </c>
      <c r="F454" s="60">
        <v>881457</v>
      </c>
      <c r="G454" s="60">
        <v>935928</v>
      </c>
      <c r="H454" s="421" t="str">
        <f t="shared" si="35"/>
        <v>splnená podmienka vyrovnaného rozpočtu</v>
      </c>
      <c r="I454" s="60">
        <f t="shared" si="36"/>
        <v>54471</v>
      </c>
      <c r="J454" s="421" t="str">
        <f t="shared" si="39"/>
        <v>výdavky rastú</v>
      </c>
      <c r="K454" s="421" t="str">
        <f t="shared" si="37"/>
        <v>dlhová brzda sa neplní</v>
      </c>
      <c r="L454" s="421" t="str">
        <f t="shared" si="38"/>
        <v>dlhová brzda sa neplní + rozpočet v termíne</v>
      </c>
    </row>
    <row r="455" spans="1:12">
      <c r="A455" s="61">
        <v>528811</v>
      </c>
      <c r="B455" s="61" t="s">
        <v>1263</v>
      </c>
      <c r="C455" s="61">
        <v>20251118</v>
      </c>
      <c r="D455" s="420" t="s">
        <v>890</v>
      </c>
      <c r="E455" s="60">
        <v>27725.68</v>
      </c>
      <c r="F455" s="60">
        <v>200835</v>
      </c>
      <c r="G455" s="60">
        <v>296025.32</v>
      </c>
      <c r="H455" s="421" t="str">
        <f t="shared" si="35"/>
        <v>splnená podmienka vyrovnaného rozpočtu</v>
      </c>
      <c r="I455" s="60">
        <f t="shared" si="36"/>
        <v>95190.32</v>
      </c>
      <c r="J455" s="421" t="str">
        <f t="shared" si="39"/>
        <v>výdavky rastú</v>
      </c>
      <c r="K455" s="421" t="str">
        <f t="shared" si="37"/>
        <v>dlhová brzda sa neplní</v>
      </c>
      <c r="L455" s="421" t="str">
        <f t="shared" si="38"/>
        <v>dlhová brzda sa neplní + rozpočet v termíne</v>
      </c>
    </row>
    <row r="456" spans="1:12">
      <c r="A456" s="61">
        <v>528820</v>
      </c>
      <c r="B456" s="61" t="s">
        <v>1264</v>
      </c>
      <c r="C456" s="61">
        <v>20251030</v>
      </c>
      <c r="D456" s="420" t="s">
        <v>890</v>
      </c>
      <c r="E456" s="60">
        <v>-200000</v>
      </c>
      <c r="F456" s="60">
        <v>602203</v>
      </c>
      <c r="G456" s="60">
        <v>1015123</v>
      </c>
      <c r="H456" s="421" t="str">
        <f t="shared" si="35"/>
        <v>nesplnená podmienka vyrovnaného rozpočtu</v>
      </c>
      <c r="I456" s="60">
        <f t="shared" si="36"/>
        <v>412920</v>
      </c>
      <c r="J456" s="421" t="str">
        <f t="shared" si="39"/>
        <v>výdavky rastú</v>
      </c>
      <c r="K456" s="421" t="str">
        <f t="shared" si="37"/>
        <v>dlhová brzda sa neplní</v>
      </c>
      <c r="L456" s="421" t="str">
        <f t="shared" si="38"/>
        <v>dlhová brzda sa neplní + rozpočet v termíne</v>
      </c>
    </row>
    <row r="457" spans="1:12">
      <c r="A457" s="61">
        <v>528838</v>
      </c>
      <c r="B457" s="61" t="s">
        <v>1265</v>
      </c>
      <c r="C457" s="61">
        <v>20251029</v>
      </c>
      <c r="D457" s="420" t="s">
        <v>890</v>
      </c>
      <c r="E457" s="60">
        <v>15880</v>
      </c>
      <c r="F457" s="60">
        <v>227767</v>
      </c>
      <c r="G457" s="60">
        <v>239517</v>
      </c>
      <c r="H457" s="421" t="str">
        <f t="shared" si="35"/>
        <v>splnená podmienka vyrovnaného rozpočtu</v>
      </c>
      <c r="I457" s="60">
        <f t="shared" si="36"/>
        <v>11750</v>
      </c>
      <c r="J457" s="421" t="str">
        <f t="shared" si="39"/>
        <v>výdavky rastú</v>
      </c>
      <c r="K457" s="421" t="str">
        <f t="shared" si="37"/>
        <v>dlhová brzda sa neplní</v>
      </c>
      <c r="L457" s="421" t="str">
        <f t="shared" si="38"/>
        <v>dlhová brzda sa neplní + rozpočet v termíne</v>
      </c>
    </row>
    <row r="458" spans="1:12">
      <c r="A458" s="61">
        <v>528846</v>
      </c>
      <c r="B458" s="61" t="s">
        <v>1266</v>
      </c>
      <c r="C458" s="61">
        <v>20251115</v>
      </c>
      <c r="D458" s="420" t="s">
        <v>890</v>
      </c>
      <c r="E458" s="60">
        <v>-8192.86</v>
      </c>
      <c r="F458" s="60">
        <v>1950677.0899999999</v>
      </c>
      <c r="G458" s="60">
        <v>1220897.7700000003</v>
      </c>
      <c r="H458" s="421" t="str">
        <f t="shared" si="35"/>
        <v>nesplnená podmienka vyrovnaného rozpočtu</v>
      </c>
      <c r="I458" s="60">
        <f t="shared" si="36"/>
        <v>-729779.3199999996</v>
      </c>
      <c r="J458" s="421" t="str">
        <f t="shared" si="39"/>
        <v>nerastúce výdavky</v>
      </c>
      <c r="K458" s="421" t="str">
        <f t="shared" si="37"/>
        <v>dlhová brzda sa neplní</v>
      </c>
      <c r="L458" s="421" t="str">
        <f t="shared" si="38"/>
        <v>dlhová brzda sa neplní + rozpočet v termíne</v>
      </c>
    </row>
    <row r="459" spans="1:12">
      <c r="A459" s="61">
        <v>528854</v>
      </c>
      <c r="B459" s="61" t="s">
        <v>1267</v>
      </c>
      <c r="C459" s="61">
        <v>20251105</v>
      </c>
      <c r="D459" s="420" t="s">
        <v>890</v>
      </c>
      <c r="E459" s="60">
        <v>3000</v>
      </c>
      <c r="F459" s="60">
        <v>301270</v>
      </c>
      <c r="G459" s="60">
        <v>305467</v>
      </c>
      <c r="H459" s="421" t="str">
        <f t="shared" si="35"/>
        <v>splnená podmienka vyrovnaného rozpočtu</v>
      </c>
      <c r="I459" s="60">
        <f t="shared" si="36"/>
        <v>4197</v>
      </c>
      <c r="J459" s="421" t="str">
        <f t="shared" si="39"/>
        <v>výdavky rastú</v>
      </c>
      <c r="K459" s="421" t="str">
        <f t="shared" si="37"/>
        <v>dlhová brzda sa neplní</v>
      </c>
      <c r="L459" s="421" t="str">
        <f t="shared" si="38"/>
        <v>dlhová brzda sa neplní + rozpočet v termíne</v>
      </c>
    </row>
    <row r="460" spans="1:12">
      <c r="A460" s="61">
        <v>528862</v>
      </c>
      <c r="B460" s="61" t="s">
        <v>1268</v>
      </c>
      <c r="C460" s="61">
        <v>20251119</v>
      </c>
      <c r="D460" s="420" t="s">
        <v>890</v>
      </c>
      <c r="E460" s="60">
        <v>-53774.69</v>
      </c>
      <c r="F460" s="60">
        <v>226978</v>
      </c>
      <c r="G460" s="60">
        <v>290254</v>
      </c>
      <c r="H460" s="421" t="str">
        <f t="shared" si="35"/>
        <v>nesplnená podmienka vyrovnaného rozpočtu</v>
      </c>
      <c r="I460" s="60">
        <f t="shared" si="36"/>
        <v>63276</v>
      </c>
      <c r="J460" s="421" t="str">
        <f t="shared" si="39"/>
        <v>výdavky rastú</v>
      </c>
      <c r="K460" s="421" t="str">
        <f t="shared" si="37"/>
        <v>dlhová brzda sa neplní</v>
      </c>
      <c r="L460" s="421" t="str">
        <f t="shared" si="38"/>
        <v>dlhová brzda sa neplní + rozpočet v termíne</v>
      </c>
    </row>
    <row r="461" spans="1:12">
      <c r="A461" s="61">
        <v>528871</v>
      </c>
      <c r="B461" s="61" t="s">
        <v>1269</v>
      </c>
      <c r="C461" s="61">
        <v>20251030</v>
      </c>
      <c r="D461" s="420" t="s">
        <v>890</v>
      </c>
      <c r="E461" s="60">
        <v>-55986</v>
      </c>
      <c r="F461" s="60">
        <v>330655</v>
      </c>
      <c r="G461" s="60">
        <v>349109</v>
      </c>
      <c r="H461" s="421" t="str">
        <f t="shared" si="35"/>
        <v>nesplnená podmienka vyrovnaného rozpočtu</v>
      </c>
      <c r="I461" s="60">
        <f t="shared" si="36"/>
        <v>18454</v>
      </c>
      <c r="J461" s="421" t="str">
        <f t="shared" si="39"/>
        <v>výdavky rastú</v>
      </c>
      <c r="K461" s="421" t="str">
        <f t="shared" si="37"/>
        <v>dlhová brzda sa neplní</v>
      </c>
      <c r="L461" s="421" t="str">
        <f t="shared" si="38"/>
        <v>dlhová brzda sa neplní + rozpočet v termíne</v>
      </c>
    </row>
    <row r="462" spans="1:12">
      <c r="A462" s="61">
        <v>528889</v>
      </c>
      <c r="B462" s="61" t="s">
        <v>1270</v>
      </c>
      <c r="C462" s="61">
        <v>20251110</v>
      </c>
      <c r="D462" s="420" t="s">
        <v>890</v>
      </c>
      <c r="E462" s="60">
        <v>-108984</v>
      </c>
      <c r="F462" s="60">
        <v>95511</v>
      </c>
      <c r="G462" s="60">
        <v>208405</v>
      </c>
      <c r="H462" s="421" t="str">
        <f t="shared" si="35"/>
        <v>nesplnená podmienka vyrovnaného rozpočtu</v>
      </c>
      <c r="I462" s="60">
        <f t="shared" si="36"/>
        <v>112894</v>
      </c>
      <c r="J462" s="421" t="str">
        <f t="shared" si="39"/>
        <v>výdavky rastú</v>
      </c>
      <c r="K462" s="421" t="str">
        <f t="shared" si="37"/>
        <v>dlhová brzda sa neplní</v>
      </c>
      <c r="L462" s="421" t="str">
        <f t="shared" si="38"/>
        <v>dlhová brzda sa neplní + rozpočet v termíne</v>
      </c>
    </row>
    <row r="463" spans="1:12">
      <c r="A463" s="61">
        <v>528498</v>
      </c>
      <c r="B463" s="61" t="s">
        <v>1271</v>
      </c>
      <c r="C463" s="61">
        <v>20251104</v>
      </c>
      <c r="D463" s="420" t="s">
        <v>890</v>
      </c>
      <c r="E463" s="60">
        <v>-30000</v>
      </c>
      <c r="F463" s="60">
        <v>212176.6</v>
      </c>
      <c r="G463" s="60">
        <v>233277</v>
      </c>
      <c r="H463" s="421" t="str">
        <f t="shared" si="35"/>
        <v>nesplnená podmienka vyrovnaného rozpočtu</v>
      </c>
      <c r="I463" s="60">
        <f t="shared" si="36"/>
        <v>21100.399999999994</v>
      </c>
      <c r="J463" s="421" t="str">
        <f t="shared" si="39"/>
        <v>výdavky rastú</v>
      </c>
      <c r="K463" s="421" t="str">
        <f t="shared" si="37"/>
        <v>dlhová brzda sa neplní</v>
      </c>
      <c r="L463" s="421" t="str">
        <f t="shared" si="38"/>
        <v>dlhová brzda sa neplní + rozpočet v termíne</v>
      </c>
    </row>
    <row r="464" spans="1:12">
      <c r="A464" s="61">
        <v>528501</v>
      </c>
      <c r="B464" s="61" t="s">
        <v>1272</v>
      </c>
      <c r="C464" s="61">
        <v>20251120</v>
      </c>
      <c r="D464" s="420" t="s">
        <v>890</v>
      </c>
      <c r="E464" s="60">
        <v>-94000</v>
      </c>
      <c r="F464" s="60">
        <v>1185616</v>
      </c>
      <c r="G464" s="60">
        <v>1237570</v>
      </c>
      <c r="H464" s="421" t="str">
        <f t="shared" si="35"/>
        <v>nesplnená podmienka vyrovnaného rozpočtu</v>
      </c>
      <c r="I464" s="60">
        <f t="shared" si="36"/>
        <v>51954</v>
      </c>
      <c r="J464" s="421" t="str">
        <f t="shared" si="39"/>
        <v>výdavky rastú</v>
      </c>
      <c r="K464" s="421" t="str">
        <f t="shared" si="37"/>
        <v>dlhová brzda sa neplní</v>
      </c>
      <c r="L464" s="421" t="str">
        <f t="shared" si="38"/>
        <v>dlhová brzda sa neplní + rozpočet v termíne</v>
      </c>
    </row>
    <row r="465" spans="1:12">
      <c r="A465" s="61">
        <v>528510</v>
      </c>
      <c r="B465" s="61" t="s">
        <v>1273</v>
      </c>
      <c r="C465" s="61">
        <v>20250925</v>
      </c>
      <c r="D465" s="420" t="s">
        <v>890</v>
      </c>
      <c r="E465" s="60">
        <v>100000</v>
      </c>
      <c r="F465" s="60">
        <v>1617508</v>
      </c>
      <c r="G465" s="60">
        <v>1688059</v>
      </c>
      <c r="H465" s="421" t="str">
        <f t="shared" si="35"/>
        <v>splnená podmienka vyrovnaného rozpočtu</v>
      </c>
      <c r="I465" s="60">
        <f t="shared" si="36"/>
        <v>70551</v>
      </c>
      <c r="J465" s="421" t="str">
        <f t="shared" si="39"/>
        <v>výdavky rastú</v>
      </c>
      <c r="K465" s="421" t="str">
        <f t="shared" si="37"/>
        <v>dlhová brzda sa neplní</v>
      </c>
      <c r="L465" s="421" t="str">
        <f t="shared" si="38"/>
        <v>dlhová brzda sa neplní + rozpočet v termíne</v>
      </c>
    </row>
    <row r="466" spans="1:12">
      <c r="A466" s="61">
        <v>528528</v>
      </c>
      <c r="B466" s="61" t="s">
        <v>1274</v>
      </c>
      <c r="C466" s="61">
        <v>20251114</v>
      </c>
      <c r="D466" s="420" t="s">
        <v>890</v>
      </c>
      <c r="E466" s="60">
        <v>4600</v>
      </c>
      <c r="F466" s="60">
        <v>127350</v>
      </c>
      <c r="G466" s="60">
        <v>136150</v>
      </c>
      <c r="H466" s="421" t="str">
        <f t="shared" si="35"/>
        <v>splnená podmienka vyrovnaného rozpočtu</v>
      </c>
      <c r="I466" s="60">
        <f t="shared" si="36"/>
        <v>8800</v>
      </c>
      <c r="J466" s="421" t="str">
        <f t="shared" si="39"/>
        <v>výdavky rastú</v>
      </c>
      <c r="K466" s="421" t="str">
        <f t="shared" si="37"/>
        <v>dlhová brzda sa neplní</v>
      </c>
      <c r="L466" s="421" t="str">
        <f t="shared" si="38"/>
        <v>dlhová brzda sa neplní + rozpočet v termíne</v>
      </c>
    </row>
    <row r="467" spans="1:12">
      <c r="A467" s="61">
        <v>528536</v>
      </c>
      <c r="B467" s="61" t="s">
        <v>1275</v>
      </c>
      <c r="C467" s="61">
        <v>20251113</v>
      </c>
      <c r="D467" s="420" t="s">
        <v>890</v>
      </c>
      <c r="E467" s="60">
        <v>-15000</v>
      </c>
      <c r="F467" s="60">
        <v>220831</v>
      </c>
      <c r="G467" s="60">
        <v>232040</v>
      </c>
      <c r="H467" s="421" t="str">
        <f t="shared" si="35"/>
        <v>nesplnená podmienka vyrovnaného rozpočtu</v>
      </c>
      <c r="I467" s="60">
        <f t="shared" si="36"/>
        <v>11209</v>
      </c>
      <c r="J467" s="421" t="str">
        <f t="shared" si="39"/>
        <v>výdavky rastú</v>
      </c>
      <c r="K467" s="421" t="str">
        <f t="shared" si="37"/>
        <v>dlhová brzda sa neplní</v>
      </c>
      <c r="L467" s="421" t="str">
        <f t="shared" si="38"/>
        <v>dlhová brzda sa neplní + rozpočet v termíne</v>
      </c>
    </row>
    <row r="468" spans="1:12">
      <c r="A468" s="61">
        <v>528544</v>
      </c>
      <c r="B468" s="421" t="s">
        <v>612</v>
      </c>
      <c r="C468" s="61">
        <v>20251217</v>
      </c>
      <c r="D468" s="420" t="s">
        <v>911</v>
      </c>
      <c r="E468" s="60">
        <v>-6027</v>
      </c>
      <c r="F468" s="60">
        <v>605540</v>
      </c>
      <c r="G468" s="60">
        <v>1292805</v>
      </c>
      <c r="H468" s="421" t="str">
        <f t="shared" si="35"/>
        <v>nesplnená podmienka vyrovnaného rozpočtu</v>
      </c>
      <c r="I468" s="60">
        <f t="shared" si="36"/>
        <v>687265</v>
      </c>
      <c r="J468" s="421" t="str">
        <f t="shared" si="39"/>
        <v>výdavky rastú</v>
      </c>
      <c r="K468" s="421" t="str">
        <f t="shared" si="37"/>
        <v>dlhová brzda sa neplní</v>
      </c>
      <c r="L468" s="421" t="str">
        <f t="shared" si="38"/>
        <v>dlhová brzda sa neplní + rozpočet po termíne</v>
      </c>
    </row>
    <row r="469" spans="1:12">
      <c r="A469" s="61">
        <v>528552</v>
      </c>
      <c r="B469" s="61" t="s">
        <v>1276</v>
      </c>
      <c r="C469" s="61">
        <v>20251113</v>
      </c>
      <c r="D469" s="420" t="s">
        <v>890</v>
      </c>
      <c r="E469" s="60">
        <v>22058</v>
      </c>
      <c r="F469" s="60">
        <v>601306</v>
      </c>
      <c r="G469" s="60">
        <v>651589</v>
      </c>
      <c r="H469" s="421" t="str">
        <f t="shared" si="35"/>
        <v>splnená podmienka vyrovnaného rozpočtu</v>
      </c>
      <c r="I469" s="60">
        <f t="shared" si="36"/>
        <v>50283</v>
      </c>
      <c r="J469" s="421" t="str">
        <f t="shared" si="39"/>
        <v>výdavky rastú</v>
      </c>
      <c r="K469" s="421" t="str">
        <f t="shared" si="37"/>
        <v>dlhová brzda sa neplní</v>
      </c>
      <c r="L469" s="421" t="str">
        <f t="shared" si="38"/>
        <v>dlhová brzda sa neplní + rozpočet v termíne</v>
      </c>
    </row>
    <row r="470" spans="1:12">
      <c r="A470" s="61">
        <v>528561</v>
      </c>
      <c r="B470" s="61" t="s">
        <v>1277</v>
      </c>
      <c r="C470" s="61">
        <v>20251023</v>
      </c>
      <c r="D470" s="420" t="s">
        <v>890</v>
      </c>
      <c r="E470" s="60">
        <v>10944</v>
      </c>
      <c r="F470" s="60">
        <v>248887.64</v>
      </c>
      <c r="G470" s="60">
        <v>259428</v>
      </c>
      <c r="H470" s="421" t="str">
        <f t="shared" si="35"/>
        <v>splnená podmienka vyrovnaného rozpočtu</v>
      </c>
      <c r="I470" s="60">
        <f t="shared" si="36"/>
        <v>10540.359999999986</v>
      </c>
      <c r="J470" s="421" t="str">
        <f t="shared" si="39"/>
        <v>výdavky rastú</v>
      </c>
      <c r="K470" s="421" t="str">
        <f t="shared" si="37"/>
        <v>dlhová brzda sa neplní</v>
      </c>
      <c r="L470" s="421" t="str">
        <f t="shared" si="38"/>
        <v>dlhová brzda sa neplní + rozpočet v termíne</v>
      </c>
    </row>
    <row r="471" spans="1:12">
      <c r="A471" s="61">
        <v>528579</v>
      </c>
      <c r="B471" s="61" t="s">
        <v>1278</v>
      </c>
      <c r="C471" s="61">
        <v>20251120</v>
      </c>
      <c r="D471" s="420" t="s">
        <v>890</v>
      </c>
      <c r="E471" s="60">
        <v>-50000</v>
      </c>
      <c r="F471" s="60">
        <v>377500</v>
      </c>
      <c r="G471" s="60">
        <v>381956</v>
      </c>
      <c r="H471" s="421" t="str">
        <f t="shared" si="35"/>
        <v>nesplnená podmienka vyrovnaného rozpočtu</v>
      </c>
      <c r="I471" s="60">
        <f t="shared" si="36"/>
        <v>4456</v>
      </c>
      <c r="J471" s="421" t="str">
        <f t="shared" si="39"/>
        <v>výdavky rastú</v>
      </c>
      <c r="K471" s="421" t="str">
        <f t="shared" si="37"/>
        <v>dlhová brzda sa neplní</v>
      </c>
      <c r="L471" s="421" t="str">
        <f t="shared" si="38"/>
        <v>dlhová brzda sa neplní + rozpočet v termíne</v>
      </c>
    </row>
    <row r="472" spans="1:12">
      <c r="A472" s="61">
        <v>528587</v>
      </c>
      <c r="B472" s="61" t="s">
        <v>1279</v>
      </c>
      <c r="C472" s="61">
        <v>20251120</v>
      </c>
      <c r="D472" s="420" t="s">
        <v>890</v>
      </c>
      <c r="E472" s="60">
        <v>-404760</v>
      </c>
      <c r="F472" s="60">
        <v>3051374</v>
      </c>
      <c r="G472" s="60">
        <v>3060163</v>
      </c>
      <c r="H472" s="421" t="str">
        <f t="shared" si="35"/>
        <v>nesplnená podmienka vyrovnaného rozpočtu</v>
      </c>
      <c r="I472" s="60">
        <f t="shared" si="36"/>
        <v>8789</v>
      </c>
      <c r="J472" s="421" t="str">
        <f t="shared" si="39"/>
        <v>výdavky rastú</v>
      </c>
      <c r="K472" s="421" t="str">
        <f t="shared" si="37"/>
        <v>dlhová brzda sa neplní</v>
      </c>
      <c r="L472" s="421" t="str">
        <f t="shared" si="38"/>
        <v>dlhová brzda sa neplní + rozpočet v termíne</v>
      </c>
    </row>
    <row r="473" spans="1:12">
      <c r="A473" s="61">
        <v>528595</v>
      </c>
      <c r="B473" s="61" t="s">
        <v>1280</v>
      </c>
      <c r="C473" s="61">
        <v>20251111</v>
      </c>
      <c r="D473" s="420" t="s">
        <v>890</v>
      </c>
      <c r="E473" s="60">
        <v>-6498627</v>
      </c>
      <c r="F473" s="60">
        <v>43050989</v>
      </c>
      <c r="G473" s="60">
        <v>47891006</v>
      </c>
      <c r="H473" s="421" t="str">
        <f t="shared" si="35"/>
        <v>nesplnená podmienka vyrovnaného rozpočtu</v>
      </c>
      <c r="I473" s="60">
        <f t="shared" si="36"/>
        <v>4840017</v>
      </c>
      <c r="J473" s="421" t="str">
        <f t="shared" si="39"/>
        <v>výdavky rastú</v>
      </c>
      <c r="K473" s="421" t="str">
        <f t="shared" si="37"/>
        <v>dlhová brzda sa neplní</v>
      </c>
      <c r="L473" s="421" t="str">
        <f t="shared" si="38"/>
        <v>dlhová brzda sa neplní + rozpočet v termíne</v>
      </c>
    </row>
    <row r="474" spans="1:12">
      <c r="A474" s="61">
        <v>528617</v>
      </c>
      <c r="B474" s="61" t="s">
        <v>1281</v>
      </c>
      <c r="C474" s="61">
        <v>20251114</v>
      </c>
      <c r="D474" s="420" t="s">
        <v>890</v>
      </c>
      <c r="E474" s="60">
        <v>-120250</v>
      </c>
      <c r="F474" s="60">
        <v>1644014</v>
      </c>
      <c r="G474" s="60">
        <v>1787288</v>
      </c>
      <c r="H474" s="421" t="str">
        <f t="shared" si="35"/>
        <v>nesplnená podmienka vyrovnaného rozpočtu</v>
      </c>
      <c r="I474" s="60">
        <f t="shared" si="36"/>
        <v>143274</v>
      </c>
      <c r="J474" s="421" t="str">
        <f t="shared" si="39"/>
        <v>výdavky rastú</v>
      </c>
      <c r="K474" s="421" t="str">
        <f t="shared" si="37"/>
        <v>dlhová brzda sa neplní</v>
      </c>
      <c r="L474" s="421" t="str">
        <f t="shared" si="38"/>
        <v>dlhová brzda sa neplní + rozpočet v termíne</v>
      </c>
    </row>
    <row r="475" spans="1:12">
      <c r="A475" s="61">
        <v>528625</v>
      </c>
      <c r="B475" s="61" t="s">
        <v>1282</v>
      </c>
      <c r="C475" s="61">
        <v>20251104</v>
      </c>
      <c r="D475" s="420" t="s">
        <v>890</v>
      </c>
      <c r="E475" s="60">
        <v>-2499</v>
      </c>
      <c r="F475" s="60">
        <v>380397</v>
      </c>
      <c r="G475" s="60">
        <v>384589</v>
      </c>
      <c r="H475" s="421" t="str">
        <f t="shared" si="35"/>
        <v>nesplnená podmienka vyrovnaného rozpočtu</v>
      </c>
      <c r="I475" s="60">
        <f t="shared" si="36"/>
        <v>4192</v>
      </c>
      <c r="J475" s="421" t="str">
        <f t="shared" si="39"/>
        <v>výdavky rastú</v>
      </c>
      <c r="K475" s="421" t="str">
        <f t="shared" si="37"/>
        <v>dlhová brzda sa neplní</v>
      </c>
      <c r="L475" s="421" t="str">
        <f t="shared" si="38"/>
        <v>dlhová brzda sa neplní + rozpočet v termíne</v>
      </c>
    </row>
    <row r="476" spans="1:12">
      <c r="A476" s="61">
        <v>528633</v>
      </c>
      <c r="B476" s="61" t="s">
        <v>1283</v>
      </c>
      <c r="C476" s="61">
        <v>20251013</v>
      </c>
      <c r="D476" s="420" t="s">
        <v>890</v>
      </c>
      <c r="E476" s="60">
        <v>-102000</v>
      </c>
      <c r="F476" s="60">
        <v>461594</v>
      </c>
      <c r="G476" s="60">
        <v>500080</v>
      </c>
      <c r="H476" s="421" t="str">
        <f t="shared" si="35"/>
        <v>nesplnená podmienka vyrovnaného rozpočtu</v>
      </c>
      <c r="I476" s="60">
        <f t="shared" si="36"/>
        <v>38486</v>
      </c>
      <c r="J476" s="421" t="str">
        <f t="shared" si="39"/>
        <v>výdavky rastú</v>
      </c>
      <c r="K476" s="421" t="str">
        <f t="shared" si="37"/>
        <v>dlhová brzda sa neplní</v>
      </c>
      <c r="L476" s="421" t="str">
        <f t="shared" si="38"/>
        <v>dlhová brzda sa neplní + rozpočet v termíne</v>
      </c>
    </row>
    <row r="477" spans="1:12">
      <c r="A477" s="61">
        <v>528641</v>
      </c>
      <c r="B477" s="61" t="s">
        <v>1284</v>
      </c>
      <c r="C477" s="61">
        <v>20251121</v>
      </c>
      <c r="D477" s="420" t="s">
        <v>890</v>
      </c>
      <c r="E477" s="60">
        <v>0</v>
      </c>
      <c r="F477" s="60">
        <v>487690</v>
      </c>
      <c r="G477" s="60">
        <v>557400</v>
      </c>
      <c r="H477" s="421" t="str">
        <f t="shared" si="35"/>
        <v>splnená podmienka vyrovnaného rozpočtu</v>
      </c>
      <c r="I477" s="60">
        <f t="shared" si="36"/>
        <v>69710</v>
      </c>
      <c r="J477" s="421" t="str">
        <f t="shared" si="39"/>
        <v>výdavky rastú</v>
      </c>
      <c r="K477" s="421" t="str">
        <f t="shared" si="37"/>
        <v>dlhová brzda sa neplní</v>
      </c>
      <c r="L477" s="421" t="str">
        <f t="shared" si="38"/>
        <v>dlhová brzda sa neplní + rozpočet v termíne</v>
      </c>
    </row>
    <row r="478" spans="1:12">
      <c r="A478" s="61">
        <v>528650</v>
      </c>
      <c r="B478" s="61" t="s">
        <v>1285</v>
      </c>
      <c r="C478" s="61">
        <v>20251121</v>
      </c>
      <c r="D478" s="420" t="s">
        <v>890</v>
      </c>
      <c r="E478" s="60">
        <v>0</v>
      </c>
      <c r="F478" s="60">
        <v>467726</v>
      </c>
      <c r="G478" s="60">
        <v>559184</v>
      </c>
      <c r="H478" s="421" t="str">
        <f t="shared" si="35"/>
        <v>splnená podmienka vyrovnaného rozpočtu</v>
      </c>
      <c r="I478" s="60">
        <f t="shared" si="36"/>
        <v>91458</v>
      </c>
      <c r="J478" s="421" t="str">
        <f t="shared" si="39"/>
        <v>výdavky rastú</v>
      </c>
      <c r="K478" s="421" t="str">
        <f t="shared" si="37"/>
        <v>dlhová brzda sa neplní</v>
      </c>
      <c r="L478" s="421" t="str">
        <f t="shared" si="38"/>
        <v>dlhová brzda sa neplní + rozpočet v termíne</v>
      </c>
    </row>
    <row r="479" spans="1:12">
      <c r="A479" s="61">
        <v>528668</v>
      </c>
      <c r="B479" s="61" t="s">
        <v>1286</v>
      </c>
      <c r="C479" s="61">
        <v>20251119</v>
      </c>
      <c r="D479" s="420" t="s">
        <v>890</v>
      </c>
      <c r="E479" s="60">
        <v>0</v>
      </c>
      <c r="F479" s="60">
        <v>288290.38</v>
      </c>
      <c r="G479" s="60">
        <v>1091611.3799999999</v>
      </c>
      <c r="H479" s="421" t="str">
        <f t="shared" si="35"/>
        <v>splnená podmienka vyrovnaného rozpočtu</v>
      </c>
      <c r="I479" s="60">
        <f t="shared" si="36"/>
        <v>803320.99999999988</v>
      </c>
      <c r="J479" s="421" t="str">
        <f t="shared" si="39"/>
        <v>výdavky rastú</v>
      </c>
      <c r="K479" s="421" t="str">
        <f t="shared" si="37"/>
        <v>dlhová brzda sa neplní</v>
      </c>
      <c r="L479" s="421" t="str">
        <f t="shared" si="38"/>
        <v>dlhová brzda sa neplní + rozpočet v termíne</v>
      </c>
    </row>
    <row r="480" spans="1:12">
      <c r="A480" s="61">
        <v>528676</v>
      </c>
      <c r="B480" s="61" t="s">
        <v>1287</v>
      </c>
      <c r="C480" s="61">
        <v>20251120</v>
      </c>
      <c r="D480" s="420" t="s">
        <v>890</v>
      </c>
      <c r="E480" s="60">
        <v>-229963.22</v>
      </c>
      <c r="F480" s="60">
        <v>2134191.5799999996</v>
      </c>
      <c r="G480" s="60">
        <v>2626213.2200000002</v>
      </c>
      <c r="H480" s="421" t="str">
        <f t="shared" si="35"/>
        <v>nesplnená podmienka vyrovnaného rozpočtu</v>
      </c>
      <c r="I480" s="60">
        <f t="shared" si="36"/>
        <v>492021.6400000006</v>
      </c>
      <c r="J480" s="421" t="str">
        <f t="shared" si="39"/>
        <v>výdavky rastú</v>
      </c>
      <c r="K480" s="421" t="str">
        <f t="shared" si="37"/>
        <v>dlhová brzda sa neplní</v>
      </c>
      <c r="L480" s="421" t="str">
        <f t="shared" si="38"/>
        <v>dlhová brzda sa neplní + rozpočet v termíne</v>
      </c>
    </row>
    <row r="481" spans="1:12">
      <c r="A481" s="61">
        <v>528684</v>
      </c>
      <c r="B481" s="61" t="s">
        <v>1288</v>
      </c>
      <c r="C481" s="61">
        <v>20251120</v>
      </c>
      <c r="D481" s="420" t="s">
        <v>890</v>
      </c>
      <c r="E481" s="60">
        <v>-7600</v>
      </c>
      <c r="F481" s="60">
        <v>650139.69999999995</v>
      </c>
      <c r="G481" s="60">
        <v>731943</v>
      </c>
      <c r="H481" s="421" t="str">
        <f t="shared" si="35"/>
        <v>nesplnená podmienka vyrovnaného rozpočtu</v>
      </c>
      <c r="I481" s="60">
        <f t="shared" si="36"/>
        <v>81803.300000000047</v>
      </c>
      <c r="J481" s="421" t="str">
        <f t="shared" si="39"/>
        <v>výdavky rastú</v>
      </c>
      <c r="K481" s="421" t="str">
        <f t="shared" si="37"/>
        <v>dlhová brzda sa neplní</v>
      </c>
      <c r="L481" s="421" t="str">
        <f t="shared" si="38"/>
        <v>dlhová brzda sa neplní + rozpočet v termíne</v>
      </c>
    </row>
    <row r="482" spans="1:12">
      <c r="A482" s="61">
        <v>528293</v>
      </c>
      <c r="B482" s="61" t="s">
        <v>1289</v>
      </c>
      <c r="C482" s="61">
        <v>20251120</v>
      </c>
      <c r="D482" s="420" t="s">
        <v>890</v>
      </c>
      <c r="E482" s="60">
        <v>-56556</v>
      </c>
      <c r="F482" s="60">
        <v>5386270</v>
      </c>
      <c r="G482" s="60">
        <v>5316406</v>
      </c>
      <c r="H482" s="421" t="str">
        <f t="shared" si="35"/>
        <v>nesplnená podmienka vyrovnaného rozpočtu</v>
      </c>
      <c r="I482" s="60">
        <f t="shared" si="36"/>
        <v>-69864</v>
      </c>
      <c r="J482" s="421" t="str">
        <f t="shared" si="39"/>
        <v>nerastúce výdavky</v>
      </c>
      <c r="K482" s="421" t="str">
        <f t="shared" si="37"/>
        <v>dlhová brzda sa neplní</v>
      </c>
      <c r="L482" s="421" t="str">
        <f t="shared" si="38"/>
        <v>dlhová brzda sa neplní + rozpočet v termíne</v>
      </c>
    </row>
    <row r="483" spans="1:12">
      <c r="A483" s="61">
        <v>528307</v>
      </c>
      <c r="B483" s="61" t="s">
        <v>1290</v>
      </c>
      <c r="C483" s="61">
        <v>20251118</v>
      </c>
      <c r="D483" s="420" t="s">
        <v>890</v>
      </c>
      <c r="E483" s="60">
        <v>-25800</v>
      </c>
      <c r="F483" s="60">
        <v>224081</v>
      </c>
      <c r="G483" s="60">
        <v>273769</v>
      </c>
      <c r="H483" s="421" t="str">
        <f t="shared" si="35"/>
        <v>nesplnená podmienka vyrovnaného rozpočtu</v>
      </c>
      <c r="I483" s="60">
        <f t="shared" si="36"/>
        <v>49688</v>
      </c>
      <c r="J483" s="421" t="str">
        <f t="shared" si="39"/>
        <v>výdavky rastú</v>
      </c>
      <c r="K483" s="421" t="str">
        <f t="shared" si="37"/>
        <v>dlhová brzda sa neplní</v>
      </c>
      <c r="L483" s="421" t="str">
        <f t="shared" si="38"/>
        <v>dlhová brzda sa neplní + rozpočet v termíne</v>
      </c>
    </row>
    <row r="484" spans="1:12">
      <c r="A484" s="61">
        <v>528315</v>
      </c>
      <c r="B484" s="61" t="s">
        <v>1291</v>
      </c>
      <c r="C484" s="61">
        <v>20251120</v>
      </c>
      <c r="D484" s="420" t="s">
        <v>890</v>
      </c>
      <c r="E484" s="60">
        <v>31000</v>
      </c>
      <c r="F484" s="60">
        <v>364959</v>
      </c>
      <c r="G484" s="60">
        <v>396338</v>
      </c>
      <c r="H484" s="421" t="str">
        <f t="shared" si="35"/>
        <v>splnená podmienka vyrovnaného rozpočtu</v>
      </c>
      <c r="I484" s="60">
        <f t="shared" si="36"/>
        <v>31379</v>
      </c>
      <c r="J484" s="421" t="str">
        <f t="shared" si="39"/>
        <v>výdavky rastú</v>
      </c>
      <c r="K484" s="421" t="str">
        <f t="shared" si="37"/>
        <v>dlhová brzda sa neplní</v>
      </c>
      <c r="L484" s="421" t="str">
        <f t="shared" si="38"/>
        <v>dlhová brzda sa neplní + rozpočet v termíne</v>
      </c>
    </row>
    <row r="485" spans="1:12">
      <c r="A485" s="61">
        <v>528323</v>
      </c>
      <c r="B485" s="61" t="s">
        <v>1292</v>
      </c>
      <c r="C485" s="61">
        <v>20251110</v>
      </c>
      <c r="D485" s="420" t="s">
        <v>890</v>
      </c>
      <c r="E485" s="60">
        <v>42770</v>
      </c>
      <c r="F485" s="60">
        <v>235750</v>
      </c>
      <c r="G485" s="60">
        <v>247230</v>
      </c>
      <c r="H485" s="421" t="str">
        <f t="shared" si="35"/>
        <v>splnená podmienka vyrovnaného rozpočtu</v>
      </c>
      <c r="I485" s="60">
        <f t="shared" si="36"/>
        <v>11480</v>
      </c>
      <c r="J485" s="421" t="str">
        <f t="shared" si="39"/>
        <v>výdavky rastú</v>
      </c>
      <c r="K485" s="421" t="str">
        <f t="shared" si="37"/>
        <v>dlhová brzda sa neplní</v>
      </c>
      <c r="L485" s="421" t="str">
        <f t="shared" si="38"/>
        <v>dlhová brzda sa neplní + rozpočet v termíne</v>
      </c>
    </row>
    <row r="486" spans="1:12">
      <c r="A486" s="61">
        <v>528331</v>
      </c>
      <c r="B486" s="61" t="s">
        <v>1293</v>
      </c>
      <c r="C486" s="61">
        <v>20251114</v>
      </c>
      <c r="D486" s="420" t="s">
        <v>890</v>
      </c>
      <c r="E486" s="60">
        <v>491700</v>
      </c>
      <c r="F486" s="60">
        <v>2231955</v>
      </c>
      <c r="G486" s="60">
        <v>2364980</v>
      </c>
      <c r="H486" s="421" t="str">
        <f t="shared" si="35"/>
        <v>splnená podmienka vyrovnaného rozpočtu</v>
      </c>
      <c r="I486" s="60">
        <f t="shared" si="36"/>
        <v>133025</v>
      </c>
      <c r="J486" s="421" t="str">
        <f t="shared" si="39"/>
        <v>výdavky rastú</v>
      </c>
      <c r="K486" s="421" t="str">
        <f t="shared" si="37"/>
        <v>dlhová brzda sa neplní</v>
      </c>
      <c r="L486" s="421" t="str">
        <f t="shared" si="38"/>
        <v>dlhová brzda sa neplní + rozpočet v termíne</v>
      </c>
    </row>
    <row r="487" spans="1:12">
      <c r="A487" s="61">
        <v>528340</v>
      </c>
      <c r="B487" s="61" t="s">
        <v>1294</v>
      </c>
      <c r="C487" s="61">
        <v>20251112</v>
      </c>
      <c r="D487" s="420" t="s">
        <v>890</v>
      </c>
      <c r="E487" s="60">
        <v>-496</v>
      </c>
      <c r="F487" s="60">
        <v>508696</v>
      </c>
      <c r="G487" s="60">
        <v>367996</v>
      </c>
      <c r="H487" s="421" t="str">
        <f t="shared" si="35"/>
        <v>nesplnená podmienka vyrovnaného rozpočtu</v>
      </c>
      <c r="I487" s="60">
        <f t="shared" si="36"/>
        <v>-140700</v>
      </c>
      <c r="J487" s="421" t="str">
        <f t="shared" si="39"/>
        <v>nerastúce výdavky</v>
      </c>
      <c r="K487" s="421" t="str">
        <f t="shared" si="37"/>
        <v>dlhová brzda sa neplní</v>
      </c>
      <c r="L487" s="421" t="str">
        <f t="shared" si="38"/>
        <v>dlhová brzda sa neplní + rozpočet v termíne</v>
      </c>
    </row>
    <row r="488" spans="1:12">
      <c r="A488" s="61">
        <v>528358</v>
      </c>
      <c r="B488" s="61" t="s">
        <v>1295</v>
      </c>
      <c r="C488" s="61">
        <v>20251117</v>
      </c>
      <c r="D488" s="420" t="s">
        <v>890</v>
      </c>
      <c r="E488" s="60">
        <v>5300</v>
      </c>
      <c r="F488" s="60">
        <v>171000</v>
      </c>
      <c r="G488" s="60">
        <v>197230</v>
      </c>
      <c r="H488" s="421" t="str">
        <f t="shared" si="35"/>
        <v>splnená podmienka vyrovnaného rozpočtu</v>
      </c>
      <c r="I488" s="60">
        <f t="shared" si="36"/>
        <v>26230</v>
      </c>
      <c r="J488" s="421" t="str">
        <f t="shared" si="39"/>
        <v>výdavky rastú</v>
      </c>
      <c r="K488" s="421" t="str">
        <f t="shared" si="37"/>
        <v>dlhová brzda sa neplní</v>
      </c>
      <c r="L488" s="421" t="str">
        <f t="shared" si="38"/>
        <v>dlhová brzda sa neplní + rozpočet v termíne</v>
      </c>
    </row>
    <row r="489" spans="1:12">
      <c r="A489" s="61">
        <v>528366</v>
      </c>
      <c r="B489" s="61" t="s">
        <v>1296</v>
      </c>
      <c r="C489" s="61">
        <v>20251119</v>
      </c>
      <c r="D489" s="420" t="s">
        <v>890</v>
      </c>
      <c r="E489" s="60">
        <v>-935053.01</v>
      </c>
      <c r="F489" s="60">
        <v>848589</v>
      </c>
      <c r="G489" s="60">
        <v>1856906.0100000002</v>
      </c>
      <c r="H489" s="421" t="str">
        <f t="shared" si="35"/>
        <v>nesplnená podmienka vyrovnaného rozpočtu</v>
      </c>
      <c r="I489" s="60">
        <f t="shared" si="36"/>
        <v>1008317.0100000002</v>
      </c>
      <c r="J489" s="421" t="str">
        <f t="shared" si="39"/>
        <v>výdavky rastú</v>
      </c>
      <c r="K489" s="421" t="str">
        <f t="shared" si="37"/>
        <v>dlhová brzda sa neplní</v>
      </c>
      <c r="L489" s="421" t="str">
        <f t="shared" si="38"/>
        <v>dlhová brzda sa neplní + rozpočet v termíne</v>
      </c>
    </row>
    <row r="490" spans="1:12">
      <c r="A490" s="61">
        <v>528374</v>
      </c>
      <c r="B490" s="61" t="s">
        <v>1297</v>
      </c>
      <c r="C490" s="61">
        <v>20251112</v>
      </c>
      <c r="D490" s="420" t="s">
        <v>890</v>
      </c>
      <c r="E490" s="60">
        <v>-85000</v>
      </c>
      <c r="F490" s="60">
        <v>1568912</v>
      </c>
      <c r="G490" s="60">
        <v>1595983</v>
      </c>
      <c r="H490" s="421" t="str">
        <f t="shared" si="35"/>
        <v>nesplnená podmienka vyrovnaného rozpočtu</v>
      </c>
      <c r="I490" s="60">
        <f t="shared" si="36"/>
        <v>27071</v>
      </c>
      <c r="J490" s="421" t="str">
        <f t="shared" si="39"/>
        <v>výdavky rastú</v>
      </c>
      <c r="K490" s="421" t="str">
        <f t="shared" si="37"/>
        <v>dlhová brzda sa neplní</v>
      </c>
      <c r="L490" s="421" t="str">
        <f t="shared" si="38"/>
        <v>dlhová brzda sa neplní + rozpočet v termíne</v>
      </c>
    </row>
    <row r="491" spans="1:12">
      <c r="A491" s="61">
        <v>528382</v>
      </c>
      <c r="B491" s="61" t="s">
        <v>1298</v>
      </c>
      <c r="C491" s="61">
        <v>20251121</v>
      </c>
      <c r="D491" s="420" t="s">
        <v>890</v>
      </c>
      <c r="E491" s="60">
        <v>0</v>
      </c>
      <c r="F491" s="60">
        <v>145100</v>
      </c>
      <c r="G491" s="60">
        <v>162950</v>
      </c>
      <c r="H491" s="421" t="str">
        <f t="shared" si="35"/>
        <v>splnená podmienka vyrovnaného rozpočtu</v>
      </c>
      <c r="I491" s="60">
        <f t="shared" si="36"/>
        <v>17850</v>
      </c>
      <c r="J491" s="421" t="str">
        <f t="shared" si="39"/>
        <v>výdavky rastú</v>
      </c>
      <c r="K491" s="421" t="str">
        <f t="shared" si="37"/>
        <v>dlhová brzda sa neplní</v>
      </c>
      <c r="L491" s="421" t="str">
        <f t="shared" si="38"/>
        <v>dlhová brzda sa neplní + rozpočet v termíne</v>
      </c>
    </row>
    <row r="492" spans="1:12">
      <c r="A492" s="61">
        <v>528391</v>
      </c>
      <c r="B492" s="61" t="s">
        <v>1299</v>
      </c>
      <c r="C492" s="61">
        <v>20251120</v>
      </c>
      <c r="D492" s="420" t="s">
        <v>890</v>
      </c>
      <c r="E492" s="60">
        <v>-31000</v>
      </c>
      <c r="F492" s="60">
        <v>164244</v>
      </c>
      <c r="G492" s="60">
        <v>378135</v>
      </c>
      <c r="H492" s="421" t="str">
        <f t="shared" si="35"/>
        <v>nesplnená podmienka vyrovnaného rozpočtu</v>
      </c>
      <c r="I492" s="60">
        <f t="shared" si="36"/>
        <v>213891</v>
      </c>
      <c r="J492" s="421" t="str">
        <f t="shared" si="39"/>
        <v>výdavky rastú</v>
      </c>
      <c r="K492" s="421" t="str">
        <f t="shared" si="37"/>
        <v>dlhová brzda sa neplní</v>
      </c>
      <c r="L492" s="421" t="str">
        <f t="shared" si="38"/>
        <v>dlhová brzda sa neplní + rozpočet v termíne</v>
      </c>
    </row>
    <row r="493" spans="1:12">
      <c r="A493" s="61">
        <v>528404</v>
      </c>
      <c r="B493" s="61" t="s">
        <v>1300</v>
      </c>
      <c r="C493" s="61">
        <v>20251120</v>
      </c>
      <c r="D493" s="420" t="s">
        <v>890</v>
      </c>
      <c r="E493" s="60">
        <v>8008</v>
      </c>
      <c r="F493" s="60">
        <v>1090967</v>
      </c>
      <c r="G493" s="60">
        <v>1226762</v>
      </c>
      <c r="H493" s="421" t="str">
        <f t="shared" si="35"/>
        <v>splnená podmienka vyrovnaného rozpočtu</v>
      </c>
      <c r="I493" s="60">
        <f t="shared" si="36"/>
        <v>135795</v>
      </c>
      <c r="J493" s="421" t="str">
        <f t="shared" si="39"/>
        <v>výdavky rastú</v>
      </c>
      <c r="K493" s="421" t="str">
        <f t="shared" si="37"/>
        <v>dlhová brzda sa neplní</v>
      </c>
      <c r="L493" s="421" t="str">
        <f t="shared" si="38"/>
        <v>dlhová brzda sa neplní + rozpočet v termíne</v>
      </c>
    </row>
    <row r="494" spans="1:12">
      <c r="A494" s="61">
        <v>528412</v>
      </c>
      <c r="B494" s="61" t="s">
        <v>1301</v>
      </c>
      <c r="C494" s="61">
        <v>20251023</v>
      </c>
      <c r="D494" s="420" t="s">
        <v>890</v>
      </c>
      <c r="E494" s="60">
        <v>5000</v>
      </c>
      <c r="F494" s="60">
        <v>98520</v>
      </c>
      <c r="G494" s="60">
        <v>100473</v>
      </c>
      <c r="H494" s="421" t="str">
        <f t="shared" si="35"/>
        <v>splnená podmienka vyrovnaného rozpočtu</v>
      </c>
      <c r="I494" s="60">
        <f t="shared" si="36"/>
        <v>1953</v>
      </c>
      <c r="J494" s="421" t="str">
        <f t="shared" si="39"/>
        <v>výdavky rastú</v>
      </c>
      <c r="K494" s="421" t="str">
        <f t="shared" si="37"/>
        <v>dlhová brzda sa neplní</v>
      </c>
      <c r="L494" s="421" t="str">
        <f t="shared" si="38"/>
        <v>dlhová brzda sa neplní + rozpočet v termíne</v>
      </c>
    </row>
    <row r="495" spans="1:12">
      <c r="A495" s="61">
        <v>528421</v>
      </c>
      <c r="B495" s="61" t="s">
        <v>1302</v>
      </c>
      <c r="C495" s="61">
        <v>20251120</v>
      </c>
      <c r="D495" s="420" t="s">
        <v>890</v>
      </c>
      <c r="E495" s="60">
        <v>-1046567</v>
      </c>
      <c r="F495" s="60">
        <v>580045.46</v>
      </c>
      <c r="G495" s="60">
        <v>1640479.56</v>
      </c>
      <c r="H495" s="421" t="str">
        <f t="shared" si="35"/>
        <v>nesplnená podmienka vyrovnaného rozpočtu</v>
      </c>
      <c r="I495" s="60">
        <f t="shared" si="36"/>
        <v>1060434.1000000001</v>
      </c>
      <c r="J495" s="421" t="str">
        <f t="shared" si="39"/>
        <v>výdavky rastú</v>
      </c>
      <c r="K495" s="421" t="str">
        <f t="shared" si="37"/>
        <v>dlhová brzda sa neplní</v>
      </c>
      <c r="L495" s="421" t="str">
        <f t="shared" si="38"/>
        <v>dlhová brzda sa neplní + rozpočet v termíne</v>
      </c>
    </row>
    <row r="496" spans="1:12">
      <c r="A496" s="61">
        <v>528439</v>
      </c>
      <c r="B496" s="61" t="s">
        <v>1303</v>
      </c>
      <c r="C496" s="61">
        <v>20251119</v>
      </c>
      <c r="D496" s="420" t="s">
        <v>890</v>
      </c>
      <c r="E496" s="60">
        <v>0</v>
      </c>
      <c r="F496" s="60">
        <v>65950</v>
      </c>
      <c r="G496" s="60">
        <v>71520</v>
      </c>
      <c r="H496" s="421" t="str">
        <f t="shared" si="35"/>
        <v>splnená podmienka vyrovnaného rozpočtu</v>
      </c>
      <c r="I496" s="60">
        <f t="shared" si="36"/>
        <v>5570</v>
      </c>
      <c r="J496" s="421" t="str">
        <f t="shared" si="39"/>
        <v>výdavky rastú</v>
      </c>
      <c r="K496" s="421" t="str">
        <f t="shared" si="37"/>
        <v>dlhová brzda sa neplní</v>
      </c>
      <c r="L496" s="421" t="str">
        <f t="shared" si="38"/>
        <v>dlhová brzda sa neplní + rozpočet v termíne</v>
      </c>
    </row>
    <row r="497" spans="1:12">
      <c r="A497" s="61">
        <v>528447</v>
      </c>
      <c r="B497" s="61" t="s">
        <v>1304</v>
      </c>
      <c r="C497" s="61">
        <v>20251119</v>
      </c>
      <c r="D497" s="420" t="s">
        <v>890</v>
      </c>
      <c r="E497" s="60">
        <v>-332400</v>
      </c>
      <c r="F497" s="60">
        <v>16356900</v>
      </c>
      <c r="G497" s="60">
        <v>22678600</v>
      </c>
      <c r="H497" s="421" t="str">
        <f t="shared" si="35"/>
        <v>nesplnená podmienka vyrovnaného rozpočtu</v>
      </c>
      <c r="I497" s="60">
        <f t="shared" si="36"/>
        <v>6321700</v>
      </c>
      <c r="J497" s="421" t="str">
        <f t="shared" si="39"/>
        <v>výdavky rastú</v>
      </c>
      <c r="K497" s="421" t="str">
        <f t="shared" si="37"/>
        <v>dlhová brzda sa neplní</v>
      </c>
      <c r="L497" s="421" t="str">
        <f t="shared" si="38"/>
        <v>dlhová brzda sa neplní + rozpočet v termíne</v>
      </c>
    </row>
    <row r="498" spans="1:12">
      <c r="A498" s="61">
        <v>528455</v>
      </c>
      <c r="B498" s="61" t="s">
        <v>1305</v>
      </c>
      <c r="C498" s="61">
        <v>20251111</v>
      </c>
      <c r="D498" s="420" t="s">
        <v>890</v>
      </c>
      <c r="E498" s="60">
        <v>-25000</v>
      </c>
      <c r="F498" s="60">
        <v>220569</v>
      </c>
      <c r="G498" s="60">
        <v>188589</v>
      </c>
      <c r="H498" s="421" t="str">
        <f t="shared" si="35"/>
        <v>nesplnená podmienka vyrovnaného rozpočtu</v>
      </c>
      <c r="I498" s="60">
        <f t="shared" si="36"/>
        <v>-31980</v>
      </c>
      <c r="J498" s="421" t="str">
        <f t="shared" si="39"/>
        <v>nerastúce výdavky</v>
      </c>
      <c r="K498" s="421" t="str">
        <f t="shared" si="37"/>
        <v>dlhová brzda sa neplní</v>
      </c>
      <c r="L498" s="421" t="str">
        <f t="shared" si="38"/>
        <v>dlhová brzda sa neplní + rozpočet v termíne</v>
      </c>
    </row>
    <row r="499" spans="1:12">
      <c r="A499" s="61">
        <v>528463</v>
      </c>
      <c r="B499" s="61" t="s">
        <v>1306</v>
      </c>
      <c r="C499" s="61">
        <v>20251117</v>
      </c>
      <c r="D499" s="420" t="s">
        <v>890</v>
      </c>
      <c r="E499" s="60">
        <v>-100000</v>
      </c>
      <c r="F499" s="60">
        <v>645770</v>
      </c>
      <c r="G499" s="60">
        <v>744970</v>
      </c>
      <c r="H499" s="421" t="str">
        <f t="shared" si="35"/>
        <v>nesplnená podmienka vyrovnaného rozpočtu</v>
      </c>
      <c r="I499" s="60">
        <f t="shared" si="36"/>
        <v>99200</v>
      </c>
      <c r="J499" s="421" t="str">
        <f t="shared" si="39"/>
        <v>výdavky rastú</v>
      </c>
      <c r="K499" s="421" t="str">
        <f t="shared" si="37"/>
        <v>dlhová brzda sa neplní</v>
      </c>
      <c r="L499" s="421" t="str">
        <f t="shared" si="38"/>
        <v>dlhová brzda sa neplní + rozpočet v termíne</v>
      </c>
    </row>
    <row r="500" spans="1:12">
      <c r="A500" s="61">
        <v>528471</v>
      </c>
      <c r="B500" s="61" t="s">
        <v>929</v>
      </c>
      <c r="C500" s="61">
        <v>20251106</v>
      </c>
      <c r="D500" s="420" t="s">
        <v>890</v>
      </c>
      <c r="E500" s="60">
        <v>-60835</v>
      </c>
      <c r="F500" s="60">
        <v>2332523</v>
      </c>
      <c r="G500" s="60">
        <v>3855942</v>
      </c>
      <c r="H500" s="421" t="str">
        <f t="shared" si="35"/>
        <v>nesplnená podmienka vyrovnaného rozpočtu</v>
      </c>
      <c r="I500" s="60">
        <f t="shared" si="36"/>
        <v>1523419</v>
      </c>
      <c r="J500" s="421" t="str">
        <f t="shared" si="39"/>
        <v>výdavky rastú</v>
      </c>
      <c r="K500" s="421" t="str">
        <f t="shared" si="37"/>
        <v>dlhová brzda sa neplní</v>
      </c>
      <c r="L500" s="421" t="str">
        <f t="shared" si="38"/>
        <v>dlhová brzda sa neplní + rozpočet v termíne</v>
      </c>
    </row>
    <row r="501" spans="1:12">
      <c r="A501" s="61">
        <v>528480</v>
      </c>
      <c r="B501" s="61" t="s">
        <v>1307</v>
      </c>
      <c r="C501" s="61">
        <v>20251119</v>
      </c>
      <c r="D501" s="420" t="s">
        <v>890</v>
      </c>
      <c r="E501" s="60">
        <v>-10000</v>
      </c>
      <c r="F501" s="60">
        <v>127946</v>
      </c>
      <c r="G501" s="60">
        <v>140605</v>
      </c>
      <c r="H501" s="421" t="str">
        <f t="shared" si="35"/>
        <v>nesplnená podmienka vyrovnaného rozpočtu</v>
      </c>
      <c r="I501" s="60">
        <f t="shared" si="36"/>
        <v>12659</v>
      </c>
      <c r="J501" s="421" t="str">
        <f t="shared" si="39"/>
        <v>výdavky rastú</v>
      </c>
      <c r="K501" s="421" t="str">
        <f t="shared" si="37"/>
        <v>dlhová brzda sa neplní</v>
      </c>
      <c r="L501" s="421" t="str">
        <f t="shared" si="38"/>
        <v>dlhová brzda sa neplní + rozpočet v termíne</v>
      </c>
    </row>
    <row r="502" spans="1:12">
      <c r="A502" s="61">
        <v>528081</v>
      </c>
      <c r="B502" s="61" t="s">
        <v>1308</v>
      </c>
      <c r="C502" s="61">
        <v>20251112</v>
      </c>
      <c r="D502" s="420" t="s">
        <v>890</v>
      </c>
      <c r="E502" s="60">
        <v>-13000</v>
      </c>
      <c r="F502" s="60">
        <v>301616</v>
      </c>
      <c r="G502" s="60">
        <v>463335.82</v>
      </c>
      <c r="H502" s="421" t="str">
        <f t="shared" si="35"/>
        <v>nesplnená podmienka vyrovnaného rozpočtu</v>
      </c>
      <c r="I502" s="60">
        <f t="shared" si="36"/>
        <v>161719.82</v>
      </c>
      <c r="J502" s="421" t="str">
        <f t="shared" si="39"/>
        <v>výdavky rastú</v>
      </c>
      <c r="K502" s="421" t="str">
        <f t="shared" si="37"/>
        <v>dlhová brzda sa neplní</v>
      </c>
      <c r="L502" s="421" t="str">
        <f t="shared" si="38"/>
        <v>dlhová brzda sa neplní + rozpočet v termíne</v>
      </c>
    </row>
    <row r="503" spans="1:12">
      <c r="A503" s="61">
        <v>528099</v>
      </c>
      <c r="B503" s="61" t="s">
        <v>1309</v>
      </c>
      <c r="C503" s="61">
        <v>20250929</v>
      </c>
      <c r="D503" s="420" t="s">
        <v>890</v>
      </c>
      <c r="E503" s="60">
        <v>-4093260</v>
      </c>
      <c r="F503" s="60">
        <v>25106850</v>
      </c>
      <c r="G503" s="60">
        <v>30573170</v>
      </c>
      <c r="H503" s="421" t="str">
        <f t="shared" si="35"/>
        <v>nesplnená podmienka vyrovnaného rozpočtu</v>
      </c>
      <c r="I503" s="60">
        <f t="shared" si="36"/>
        <v>5466320</v>
      </c>
      <c r="J503" s="421" t="str">
        <f t="shared" si="39"/>
        <v>výdavky rastú</v>
      </c>
      <c r="K503" s="421" t="str">
        <f t="shared" si="37"/>
        <v>dlhová brzda sa neplní</v>
      </c>
      <c r="L503" s="421" t="str">
        <f t="shared" si="38"/>
        <v>dlhová brzda sa neplní + rozpočet v termíne</v>
      </c>
    </row>
    <row r="504" spans="1:12">
      <c r="A504" s="61">
        <v>528102</v>
      </c>
      <c r="B504" s="61" t="s">
        <v>1310</v>
      </c>
      <c r="C504" s="61">
        <v>20251121</v>
      </c>
      <c r="D504" s="420" t="s">
        <v>890</v>
      </c>
      <c r="E504" s="60">
        <v>0</v>
      </c>
      <c r="F504" s="60">
        <v>336886</v>
      </c>
      <c r="G504" s="60">
        <v>350927</v>
      </c>
      <c r="H504" s="421" t="str">
        <f t="shared" si="35"/>
        <v>splnená podmienka vyrovnaného rozpočtu</v>
      </c>
      <c r="I504" s="60">
        <f t="shared" si="36"/>
        <v>14041</v>
      </c>
      <c r="J504" s="421" t="str">
        <f t="shared" si="39"/>
        <v>výdavky rastú</v>
      </c>
      <c r="K504" s="421" t="str">
        <f t="shared" si="37"/>
        <v>dlhová brzda sa neplní</v>
      </c>
      <c r="L504" s="421" t="str">
        <f t="shared" si="38"/>
        <v>dlhová brzda sa neplní + rozpočet v termíne</v>
      </c>
    </row>
    <row r="505" spans="1:12">
      <c r="A505" s="61">
        <v>528111</v>
      </c>
      <c r="B505" s="61" t="s">
        <v>1311</v>
      </c>
      <c r="C505" s="61">
        <v>20251114</v>
      </c>
      <c r="D505" s="420" t="s">
        <v>890</v>
      </c>
      <c r="E505" s="60">
        <v>5564</v>
      </c>
      <c r="F505" s="60">
        <v>1133878.06</v>
      </c>
      <c r="G505" s="60">
        <v>1272445</v>
      </c>
      <c r="H505" s="421" t="str">
        <f t="shared" si="35"/>
        <v>splnená podmienka vyrovnaného rozpočtu</v>
      </c>
      <c r="I505" s="60">
        <f t="shared" si="36"/>
        <v>138566.93999999994</v>
      </c>
      <c r="J505" s="421" t="str">
        <f t="shared" si="39"/>
        <v>výdavky rastú</v>
      </c>
      <c r="K505" s="421" t="str">
        <f t="shared" si="37"/>
        <v>dlhová brzda sa neplní</v>
      </c>
      <c r="L505" s="421" t="str">
        <f t="shared" si="38"/>
        <v>dlhová brzda sa neplní + rozpočet v termíne</v>
      </c>
    </row>
    <row r="506" spans="1:12">
      <c r="A506" s="61">
        <v>528129</v>
      </c>
      <c r="B506" s="61" t="s">
        <v>1312</v>
      </c>
      <c r="C506" s="61">
        <v>20251118</v>
      </c>
      <c r="D506" s="420" t="s">
        <v>890</v>
      </c>
      <c r="E506" s="60">
        <v>5892</v>
      </c>
      <c r="F506" s="60">
        <v>161437</v>
      </c>
      <c r="G506" s="60">
        <v>168387</v>
      </c>
      <c r="H506" s="421" t="str">
        <f t="shared" si="35"/>
        <v>splnená podmienka vyrovnaného rozpočtu</v>
      </c>
      <c r="I506" s="60">
        <f t="shared" si="36"/>
        <v>6950</v>
      </c>
      <c r="J506" s="421" t="str">
        <f t="shared" si="39"/>
        <v>výdavky rastú</v>
      </c>
      <c r="K506" s="421" t="str">
        <f t="shared" si="37"/>
        <v>dlhová brzda sa neplní</v>
      </c>
      <c r="L506" s="421" t="str">
        <f t="shared" si="38"/>
        <v>dlhová brzda sa neplní + rozpočet v termíne</v>
      </c>
    </row>
    <row r="507" spans="1:12">
      <c r="A507" s="61">
        <v>528137</v>
      </c>
      <c r="B507" s="61" t="s">
        <v>1313</v>
      </c>
      <c r="C507" s="61">
        <v>20251119</v>
      </c>
      <c r="D507" s="420" t="s">
        <v>890</v>
      </c>
      <c r="E507" s="60">
        <v>-35000</v>
      </c>
      <c r="F507" s="60">
        <v>624842</v>
      </c>
      <c r="G507" s="60">
        <v>1333200</v>
      </c>
      <c r="H507" s="421" t="str">
        <f t="shared" si="35"/>
        <v>nesplnená podmienka vyrovnaného rozpočtu</v>
      </c>
      <c r="I507" s="60">
        <f t="shared" si="36"/>
        <v>708358</v>
      </c>
      <c r="J507" s="421" t="str">
        <f t="shared" si="39"/>
        <v>výdavky rastú</v>
      </c>
      <c r="K507" s="421" t="str">
        <f t="shared" si="37"/>
        <v>dlhová brzda sa neplní</v>
      </c>
      <c r="L507" s="421" t="str">
        <f t="shared" si="38"/>
        <v>dlhová brzda sa neplní + rozpočet v termíne</v>
      </c>
    </row>
    <row r="508" spans="1:12">
      <c r="A508" s="61">
        <v>528145</v>
      </c>
      <c r="B508" s="61" t="s">
        <v>1314</v>
      </c>
      <c r="C508" s="61">
        <v>20251118</v>
      </c>
      <c r="D508" s="420" t="s">
        <v>890</v>
      </c>
      <c r="E508" s="60">
        <v>53560</v>
      </c>
      <c r="F508" s="60">
        <v>1490163</v>
      </c>
      <c r="G508" s="60">
        <v>1684730</v>
      </c>
      <c r="H508" s="421" t="str">
        <f t="shared" si="35"/>
        <v>splnená podmienka vyrovnaného rozpočtu</v>
      </c>
      <c r="I508" s="60">
        <f t="shared" si="36"/>
        <v>194567</v>
      </c>
      <c r="J508" s="421" t="str">
        <f t="shared" si="39"/>
        <v>výdavky rastú</v>
      </c>
      <c r="K508" s="421" t="str">
        <f t="shared" si="37"/>
        <v>dlhová brzda sa neplní</v>
      </c>
      <c r="L508" s="421" t="str">
        <f t="shared" si="38"/>
        <v>dlhová brzda sa neplní + rozpočet v termíne</v>
      </c>
    </row>
    <row r="509" spans="1:12">
      <c r="A509" s="61">
        <v>528153</v>
      </c>
      <c r="B509" s="61" t="s">
        <v>1315</v>
      </c>
      <c r="C509" s="61">
        <v>20251020</v>
      </c>
      <c r="D509" s="420" t="s">
        <v>890</v>
      </c>
      <c r="E509" s="60">
        <v>9000</v>
      </c>
      <c r="F509" s="60">
        <v>246915</v>
      </c>
      <c r="G509" s="60">
        <v>258215</v>
      </c>
      <c r="H509" s="421" t="str">
        <f t="shared" si="35"/>
        <v>splnená podmienka vyrovnaného rozpočtu</v>
      </c>
      <c r="I509" s="60">
        <f t="shared" si="36"/>
        <v>11300</v>
      </c>
      <c r="J509" s="421" t="str">
        <f t="shared" si="39"/>
        <v>výdavky rastú</v>
      </c>
      <c r="K509" s="421" t="str">
        <f t="shared" si="37"/>
        <v>dlhová brzda sa neplní</v>
      </c>
      <c r="L509" s="421" t="str">
        <f t="shared" si="38"/>
        <v>dlhová brzda sa neplní + rozpočet v termíne</v>
      </c>
    </row>
    <row r="510" spans="1:12">
      <c r="A510" s="61">
        <v>528161</v>
      </c>
      <c r="B510" s="61" t="s">
        <v>1316</v>
      </c>
      <c r="C510" s="61">
        <v>20251105</v>
      </c>
      <c r="D510" s="420" t="s">
        <v>890</v>
      </c>
      <c r="E510" s="60">
        <v>939</v>
      </c>
      <c r="F510" s="60">
        <v>960515</v>
      </c>
      <c r="G510" s="60">
        <v>1407319</v>
      </c>
      <c r="H510" s="421" t="str">
        <f t="shared" si="35"/>
        <v>splnená podmienka vyrovnaného rozpočtu</v>
      </c>
      <c r="I510" s="60">
        <f t="shared" si="36"/>
        <v>446804</v>
      </c>
      <c r="J510" s="421" t="str">
        <f t="shared" si="39"/>
        <v>výdavky rastú</v>
      </c>
      <c r="K510" s="421" t="str">
        <f t="shared" si="37"/>
        <v>dlhová brzda sa neplní</v>
      </c>
      <c r="L510" s="421" t="str">
        <f t="shared" si="38"/>
        <v>dlhová brzda sa neplní + rozpočet v termíne</v>
      </c>
    </row>
    <row r="511" spans="1:12">
      <c r="A511" s="61">
        <v>528170</v>
      </c>
      <c r="B511" s="61" t="s">
        <v>1317</v>
      </c>
      <c r="C511" s="61">
        <v>20251028</v>
      </c>
      <c r="D511" s="420" t="s">
        <v>890</v>
      </c>
      <c r="E511" s="60">
        <v>7000</v>
      </c>
      <c r="F511" s="60">
        <v>1382300</v>
      </c>
      <c r="G511" s="60">
        <v>1561800</v>
      </c>
      <c r="H511" s="421" t="str">
        <f t="shared" si="35"/>
        <v>splnená podmienka vyrovnaného rozpočtu</v>
      </c>
      <c r="I511" s="60">
        <f t="shared" si="36"/>
        <v>179500</v>
      </c>
      <c r="J511" s="421" t="str">
        <f t="shared" si="39"/>
        <v>výdavky rastú</v>
      </c>
      <c r="K511" s="421" t="str">
        <f t="shared" si="37"/>
        <v>dlhová brzda sa neplní</v>
      </c>
      <c r="L511" s="421" t="str">
        <f t="shared" si="38"/>
        <v>dlhová brzda sa neplní + rozpočet v termíne</v>
      </c>
    </row>
    <row r="512" spans="1:12">
      <c r="A512" s="61">
        <v>528188</v>
      </c>
      <c r="B512" s="61" t="s">
        <v>1318</v>
      </c>
      <c r="C512" s="61">
        <v>20251120</v>
      </c>
      <c r="D512" s="420" t="s">
        <v>890</v>
      </c>
      <c r="E512" s="60">
        <v>71969</v>
      </c>
      <c r="F512" s="60">
        <v>801848</v>
      </c>
      <c r="G512" s="60">
        <v>1397326</v>
      </c>
      <c r="H512" s="421" t="str">
        <f t="shared" si="35"/>
        <v>splnená podmienka vyrovnaného rozpočtu</v>
      </c>
      <c r="I512" s="60">
        <f t="shared" si="36"/>
        <v>595478</v>
      </c>
      <c r="J512" s="421" t="str">
        <f t="shared" si="39"/>
        <v>výdavky rastú</v>
      </c>
      <c r="K512" s="421" t="str">
        <f t="shared" si="37"/>
        <v>dlhová brzda sa neplní</v>
      </c>
      <c r="L512" s="421" t="str">
        <f t="shared" si="38"/>
        <v>dlhová brzda sa neplní + rozpočet v termíne</v>
      </c>
    </row>
    <row r="513" spans="1:12">
      <c r="A513" s="61">
        <v>528200</v>
      </c>
      <c r="B513" s="61" t="s">
        <v>613</v>
      </c>
      <c r="C513" s="61">
        <v>20251027</v>
      </c>
      <c r="D513" s="420" t="s">
        <v>890</v>
      </c>
      <c r="E513" s="60">
        <v>8500</v>
      </c>
      <c r="F513" s="60">
        <v>1263488.97</v>
      </c>
      <c r="G513" s="60">
        <v>356225</v>
      </c>
      <c r="H513" s="421" t="str">
        <f t="shared" si="35"/>
        <v>splnená podmienka vyrovnaného rozpočtu</v>
      </c>
      <c r="I513" s="61">
        <f t="shared" si="36"/>
        <v>-907263.97</v>
      </c>
      <c r="J513" s="421" t="str">
        <f t="shared" si="39"/>
        <v>nerastúce výdavky</v>
      </c>
      <c r="K513" s="421" t="str">
        <f t="shared" si="37"/>
        <v>dlhová brzda sa plní</v>
      </c>
      <c r="L513" s="421" t="str">
        <f t="shared" si="38"/>
        <v>dlhová brzda sa plní + rozpočet v termíne</v>
      </c>
    </row>
    <row r="514" spans="1:12">
      <c r="A514" s="61">
        <v>528218</v>
      </c>
      <c r="B514" s="61" t="s">
        <v>1319</v>
      </c>
      <c r="C514" s="61">
        <v>20251117</v>
      </c>
      <c r="D514" s="420" t="s">
        <v>890</v>
      </c>
      <c r="E514" s="60">
        <v>-1471</v>
      </c>
      <c r="F514" s="60">
        <v>445108</v>
      </c>
      <c r="G514" s="60">
        <v>491736</v>
      </c>
      <c r="H514" s="421" t="str">
        <f t="shared" si="35"/>
        <v>nesplnená podmienka vyrovnaného rozpočtu</v>
      </c>
      <c r="I514" s="60">
        <f t="shared" si="36"/>
        <v>46628</v>
      </c>
      <c r="J514" s="421" t="str">
        <f t="shared" si="39"/>
        <v>výdavky rastú</v>
      </c>
      <c r="K514" s="421" t="str">
        <f t="shared" si="37"/>
        <v>dlhová brzda sa neplní</v>
      </c>
      <c r="L514" s="421" t="str">
        <f t="shared" si="38"/>
        <v>dlhová brzda sa neplní + rozpočet v termíne</v>
      </c>
    </row>
    <row r="515" spans="1:12">
      <c r="A515" s="61">
        <v>528226</v>
      </c>
      <c r="B515" s="61" t="s">
        <v>1320</v>
      </c>
      <c r="C515" s="61">
        <v>20251113</v>
      </c>
      <c r="D515" s="420" t="s">
        <v>890</v>
      </c>
      <c r="E515" s="60">
        <v>-10600</v>
      </c>
      <c r="F515" s="60">
        <v>92704</v>
      </c>
      <c r="G515" s="60">
        <v>112410</v>
      </c>
      <c r="H515" s="421" t="str">
        <f t="shared" ref="H515:H578" si="40">IF(E515&gt;=0,"splnená podmienka vyrovnaného rozpočtu","nesplnená podmienka vyrovnaného rozpočtu")</f>
        <v>nesplnená podmienka vyrovnaného rozpočtu</v>
      </c>
      <c r="I515" s="60">
        <f t="shared" ref="I515:I578" si="41">G515-F515</f>
        <v>19706</v>
      </c>
      <c r="J515" s="421" t="str">
        <f t="shared" si="39"/>
        <v>výdavky rastú</v>
      </c>
      <c r="K515" s="421" t="str">
        <f t="shared" ref="K515:K578" si="42">IF((H515="splnená podmienka vyrovnaného rozpočtu")*(J515="nerastúce výdavky"),"dlhová brzda sa plní","dlhová brzda sa neplní")</f>
        <v>dlhová brzda sa neplní</v>
      </c>
      <c r="L515" s="421" t="str">
        <f t="shared" ref="L515:L578" si="43">K515&amp;" + "&amp;D515</f>
        <v>dlhová brzda sa neplní + rozpočet v termíne</v>
      </c>
    </row>
    <row r="516" spans="1:12">
      <c r="A516" s="61">
        <v>528234</v>
      </c>
      <c r="B516" s="61" t="s">
        <v>1321</v>
      </c>
      <c r="C516" s="61">
        <v>20251118</v>
      </c>
      <c r="D516" s="420" t="s">
        <v>890</v>
      </c>
      <c r="E516" s="60">
        <v>-245151</v>
      </c>
      <c r="F516" s="60">
        <v>2533870</v>
      </c>
      <c r="G516" s="60">
        <v>1468481</v>
      </c>
      <c r="H516" s="421" t="str">
        <f t="shared" si="40"/>
        <v>nesplnená podmienka vyrovnaného rozpočtu</v>
      </c>
      <c r="I516" s="60">
        <f t="shared" si="41"/>
        <v>-1065389</v>
      </c>
      <c r="J516" s="421" t="str">
        <f t="shared" ref="J516:J579" si="44">IF(I516&lt;=0,"nerastúce výdavky","výdavky rastú")</f>
        <v>nerastúce výdavky</v>
      </c>
      <c r="K516" s="421" t="str">
        <f t="shared" si="42"/>
        <v>dlhová brzda sa neplní</v>
      </c>
      <c r="L516" s="421" t="str">
        <f t="shared" si="43"/>
        <v>dlhová brzda sa neplní + rozpočet v termíne</v>
      </c>
    </row>
    <row r="517" spans="1:12">
      <c r="A517" s="61">
        <v>528242</v>
      </c>
      <c r="B517" s="61" t="s">
        <v>1322</v>
      </c>
      <c r="C517" s="61">
        <v>20251014</v>
      </c>
      <c r="D517" s="420" t="s">
        <v>890</v>
      </c>
      <c r="E517" s="60">
        <v>-46000</v>
      </c>
      <c r="F517" s="60">
        <v>525436</v>
      </c>
      <c r="G517" s="60">
        <v>472194</v>
      </c>
      <c r="H517" s="421" t="str">
        <f t="shared" si="40"/>
        <v>nesplnená podmienka vyrovnaného rozpočtu</v>
      </c>
      <c r="I517" s="60">
        <f t="shared" si="41"/>
        <v>-53242</v>
      </c>
      <c r="J517" s="421" t="str">
        <f t="shared" si="44"/>
        <v>nerastúce výdavky</v>
      </c>
      <c r="K517" s="421" t="str">
        <f t="shared" si="42"/>
        <v>dlhová brzda sa neplní</v>
      </c>
      <c r="L517" s="421" t="str">
        <f t="shared" si="43"/>
        <v>dlhová brzda sa neplní + rozpočet v termíne</v>
      </c>
    </row>
    <row r="518" spans="1:12">
      <c r="A518" s="61">
        <v>528251</v>
      </c>
      <c r="B518" s="61" t="s">
        <v>1323</v>
      </c>
      <c r="C518" s="61">
        <v>20251103</v>
      </c>
      <c r="D518" s="420" t="s">
        <v>890</v>
      </c>
      <c r="E518" s="60">
        <v>-451427.12</v>
      </c>
      <c r="F518" s="60">
        <v>1414765.21</v>
      </c>
      <c r="G518" s="60">
        <v>1938887.97</v>
      </c>
      <c r="H518" s="421" t="str">
        <f t="shared" si="40"/>
        <v>nesplnená podmienka vyrovnaného rozpočtu</v>
      </c>
      <c r="I518" s="60">
        <f t="shared" si="41"/>
        <v>524122.76</v>
      </c>
      <c r="J518" s="421" t="str">
        <f t="shared" si="44"/>
        <v>výdavky rastú</v>
      </c>
      <c r="K518" s="421" t="str">
        <f t="shared" si="42"/>
        <v>dlhová brzda sa neplní</v>
      </c>
      <c r="L518" s="421" t="str">
        <f t="shared" si="43"/>
        <v>dlhová brzda sa neplní + rozpočet v termíne</v>
      </c>
    </row>
    <row r="519" spans="1:12">
      <c r="A519" s="61">
        <v>528269</v>
      </c>
      <c r="B519" s="61" t="s">
        <v>1324</v>
      </c>
      <c r="C519" s="61">
        <v>20251117</v>
      </c>
      <c r="D519" s="420" t="s">
        <v>890</v>
      </c>
      <c r="E519" s="60">
        <v>4148</v>
      </c>
      <c r="F519" s="60">
        <v>68194.399999999994</v>
      </c>
      <c r="G519" s="60">
        <v>84012</v>
      </c>
      <c r="H519" s="421" t="str">
        <f t="shared" si="40"/>
        <v>splnená podmienka vyrovnaného rozpočtu</v>
      </c>
      <c r="I519" s="60">
        <f t="shared" si="41"/>
        <v>15817.600000000006</v>
      </c>
      <c r="J519" s="421" t="str">
        <f t="shared" si="44"/>
        <v>výdavky rastú</v>
      </c>
      <c r="K519" s="421" t="str">
        <f t="shared" si="42"/>
        <v>dlhová brzda sa neplní</v>
      </c>
      <c r="L519" s="421" t="str">
        <f t="shared" si="43"/>
        <v>dlhová brzda sa neplní + rozpočet v termíne</v>
      </c>
    </row>
    <row r="520" spans="1:12">
      <c r="A520" s="61">
        <v>528277</v>
      </c>
      <c r="B520" s="61" t="s">
        <v>1325</v>
      </c>
      <c r="C520" s="61">
        <v>20251120</v>
      </c>
      <c r="D520" s="420" t="s">
        <v>890</v>
      </c>
      <c r="E520" s="60">
        <v>0</v>
      </c>
      <c r="F520" s="60">
        <v>696900</v>
      </c>
      <c r="G520" s="60">
        <v>830605</v>
      </c>
      <c r="H520" s="421" t="str">
        <f t="shared" si="40"/>
        <v>splnená podmienka vyrovnaného rozpočtu</v>
      </c>
      <c r="I520" s="60">
        <f t="shared" si="41"/>
        <v>133705</v>
      </c>
      <c r="J520" s="421" t="str">
        <f t="shared" si="44"/>
        <v>výdavky rastú</v>
      </c>
      <c r="K520" s="421" t="str">
        <f t="shared" si="42"/>
        <v>dlhová brzda sa neplní</v>
      </c>
      <c r="L520" s="421" t="str">
        <f t="shared" si="43"/>
        <v>dlhová brzda sa neplní + rozpočet v termíne</v>
      </c>
    </row>
    <row r="521" spans="1:12">
      <c r="A521" s="61">
        <v>528285</v>
      </c>
      <c r="B521" s="61" t="s">
        <v>1326</v>
      </c>
      <c r="C521" s="61">
        <v>20251111</v>
      </c>
      <c r="D521" s="420" t="s">
        <v>890</v>
      </c>
      <c r="E521" s="60">
        <v>-5000</v>
      </c>
      <c r="F521" s="60">
        <v>254612.81</v>
      </c>
      <c r="G521" s="60">
        <v>232737</v>
      </c>
      <c r="H521" s="421" t="str">
        <f t="shared" si="40"/>
        <v>nesplnená podmienka vyrovnaného rozpočtu</v>
      </c>
      <c r="I521" s="60">
        <f t="shared" si="41"/>
        <v>-21875.809999999998</v>
      </c>
      <c r="J521" s="421" t="str">
        <f t="shared" si="44"/>
        <v>nerastúce výdavky</v>
      </c>
      <c r="K521" s="421" t="str">
        <f t="shared" si="42"/>
        <v>dlhová brzda sa neplní</v>
      </c>
      <c r="L521" s="421" t="str">
        <f t="shared" si="43"/>
        <v>dlhová brzda sa neplní + rozpočet v termíne</v>
      </c>
    </row>
    <row r="522" spans="1:12">
      <c r="A522" s="61">
        <v>527882</v>
      </c>
      <c r="B522" s="61" t="s">
        <v>614</v>
      </c>
      <c r="C522" s="61">
        <v>20251024</v>
      </c>
      <c r="D522" s="420" t="s">
        <v>890</v>
      </c>
      <c r="E522" s="60">
        <v>2400</v>
      </c>
      <c r="F522" s="60">
        <v>252992.33</v>
      </c>
      <c r="G522" s="60">
        <v>78520</v>
      </c>
      <c r="H522" s="421" t="str">
        <f t="shared" si="40"/>
        <v>splnená podmienka vyrovnaného rozpočtu</v>
      </c>
      <c r="I522" s="61">
        <f t="shared" si="41"/>
        <v>-174472.33</v>
      </c>
      <c r="J522" s="421" t="str">
        <f t="shared" si="44"/>
        <v>nerastúce výdavky</v>
      </c>
      <c r="K522" s="421" t="str">
        <f t="shared" si="42"/>
        <v>dlhová brzda sa plní</v>
      </c>
      <c r="L522" s="421" t="str">
        <f t="shared" si="43"/>
        <v>dlhová brzda sa plní + rozpočet v termíne</v>
      </c>
    </row>
    <row r="523" spans="1:12">
      <c r="A523" s="61">
        <v>527891</v>
      </c>
      <c r="B523" s="61" t="s">
        <v>615</v>
      </c>
      <c r="C523" s="61">
        <v>20251121</v>
      </c>
      <c r="D523" s="420" t="s">
        <v>890</v>
      </c>
      <c r="E523" s="60">
        <v>0</v>
      </c>
      <c r="F523" s="60">
        <v>58434</v>
      </c>
      <c r="G523" s="60">
        <v>35513</v>
      </c>
      <c r="H523" s="421" t="str">
        <f t="shared" si="40"/>
        <v>splnená podmienka vyrovnaného rozpočtu</v>
      </c>
      <c r="I523" s="61">
        <f t="shared" si="41"/>
        <v>-22921</v>
      </c>
      <c r="J523" s="421" t="str">
        <f t="shared" si="44"/>
        <v>nerastúce výdavky</v>
      </c>
      <c r="K523" s="421" t="str">
        <f t="shared" si="42"/>
        <v>dlhová brzda sa plní</v>
      </c>
      <c r="L523" s="421" t="str">
        <f t="shared" si="43"/>
        <v>dlhová brzda sa plní + rozpočet v termíne</v>
      </c>
    </row>
    <row r="524" spans="1:12">
      <c r="A524" s="61">
        <v>527904</v>
      </c>
      <c r="B524" s="61" t="s">
        <v>1327</v>
      </c>
      <c r="C524" s="61">
        <v>20251120</v>
      </c>
      <c r="D524" s="420" t="s">
        <v>890</v>
      </c>
      <c r="E524" s="60">
        <v>2300</v>
      </c>
      <c r="F524" s="60">
        <v>43203</v>
      </c>
      <c r="G524" s="60">
        <v>46868</v>
      </c>
      <c r="H524" s="421" t="str">
        <f t="shared" si="40"/>
        <v>splnená podmienka vyrovnaného rozpočtu</v>
      </c>
      <c r="I524" s="60">
        <f t="shared" si="41"/>
        <v>3665</v>
      </c>
      <c r="J524" s="421" t="str">
        <f t="shared" si="44"/>
        <v>výdavky rastú</v>
      </c>
      <c r="K524" s="421" t="str">
        <f t="shared" si="42"/>
        <v>dlhová brzda sa neplní</v>
      </c>
      <c r="L524" s="421" t="str">
        <f t="shared" si="43"/>
        <v>dlhová brzda sa neplní + rozpočet v termíne</v>
      </c>
    </row>
    <row r="525" spans="1:12">
      <c r="A525" s="61">
        <v>527912</v>
      </c>
      <c r="B525" s="61" t="s">
        <v>1328</v>
      </c>
      <c r="C525" s="61">
        <v>20251113</v>
      </c>
      <c r="D525" s="420" t="s">
        <v>890</v>
      </c>
      <c r="E525" s="60">
        <v>-103097</v>
      </c>
      <c r="F525" s="60">
        <v>298882</v>
      </c>
      <c r="G525" s="60">
        <v>484899</v>
      </c>
      <c r="H525" s="421" t="str">
        <f t="shared" si="40"/>
        <v>nesplnená podmienka vyrovnaného rozpočtu</v>
      </c>
      <c r="I525" s="60">
        <f t="shared" si="41"/>
        <v>186017</v>
      </c>
      <c r="J525" s="421" t="str">
        <f t="shared" si="44"/>
        <v>výdavky rastú</v>
      </c>
      <c r="K525" s="421" t="str">
        <f t="shared" si="42"/>
        <v>dlhová brzda sa neplní</v>
      </c>
      <c r="L525" s="421" t="str">
        <f t="shared" si="43"/>
        <v>dlhová brzda sa neplní + rozpočet v termíne</v>
      </c>
    </row>
    <row r="526" spans="1:12">
      <c r="A526" s="61">
        <v>527921</v>
      </c>
      <c r="B526" s="61" t="s">
        <v>616</v>
      </c>
      <c r="C526" s="61">
        <v>20251212</v>
      </c>
      <c r="D526" s="420" t="s">
        <v>911</v>
      </c>
      <c r="E526" s="60">
        <v>1150</v>
      </c>
      <c r="F526" s="60">
        <v>43470</v>
      </c>
      <c r="G526" s="60">
        <v>43423</v>
      </c>
      <c r="H526" s="421" t="str">
        <f t="shared" si="40"/>
        <v>splnená podmienka vyrovnaného rozpočtu</v>
      </c>
      <c r="I526" s="61">
        <f t="shared" si="41"/>
        <v>-47</v>
      </c>
      <c r="J526" s="421" t="str">
        <f t="shared" si="44"/>
        <v>nerastúce výdavky</v>
      </c>
      <c r="K526" s="421" t="str">
        <f t="shared" si="42"/>
        <v>dlhová brzda sa plní</v>
      </c>
      <c r="L526" s="421" t="str">
        <f t="shared" si="43"/>
        <v>dlhová brzda sa plní + rozpočet po termíne</v>
      </c>
    </row>
    <row r="527" spans="1:12">
      <c r="A527" s="61">
        <v>527939</v>
      </c>
      <c r="B527" s="61" t="s">
        <v>1329</v>
      </c>
      <c r="C527" s="61">
        <v>20251116</v>
      </c>
      <c r="D527" s="420" t="s">
        <v>890</v>
      </c>
      <c r="E527" s="60">
        <v>-50570</v>
      </c>
      <c r="F527" s="60">
        <v>752641</v>
      </c>
      <c r="G527" s="60">
        <v>227787</v>
      </c>
      <c r="H527" s="421" t="str">
        <f t="shared" si="40"/>
        <v>nesplnená podmienka vyrovnaného rozpočtu</v>
      </c>
      <c r="I527" s="60">
        <f t="shared" si="41"/>
        <v>-524854</v>
      </c>
      <c r="J527" s="421" t="str">
        <f t="shared" si="44"/>
        <v>nerastúce výdavky</v>
      </c>
      <c r="K527" s="421" t="str">
        <f t="shared" si="42"/>
        <v>dlhová brzda sa neplní</v>
      </c>
      <c r="L527" s="421" t="str">
        <f t="shared" si="43"/>
        <v>dlhová brzda sa neplní + rozpočet v termíne</v>
      </c>
    </row>
    <row r="528" spans="1:12">
      <c r="A528" s="61">
        <v>527947</v>
      </c>
      <c r="B528" s="61" t="s">
        <v>1330</v>
      </c>
      <c r="C528" s="61">
        <v>20251121</v>
      </c>
      <c r="D528" s="420" t="s">
        <v>890</v>
      </c>
      <c r="E528" s="60">
        <v>5572.58</v>
      </c>
      <c r="F528" s="60">
        <v>29627.9</v>
      </c>
      <c r="G528" s="60">
        <v>31954.55</v>
      </c>
      <c r="H528" s="421" t="str">
        <f t="shared" si="40"/>
        <v>splnená podmienka vyrovnaného rozpočtu</v>
      </c>
      <c r="I528" s="60">
        <f t="shared" si="41"/>
        <v>2326.6499999999978</v>
      </c>
      <c r="J528" s="421" t="str">
        <f t="shared" si="44"/>
        <v>výdavky rastú</v>
      </c>
      <c r="K528" s="421" t="str">
        <f t="shared" si="42"/>
        <v>dlhová brzda sa neplní</v>
      </c>
      <c r="L528" s="421" t="str">
        <f t="shared" si="43"/>
        <v>dlhová brzda sa neplní + rozpočet v termíne</v>
      </c>
    </row>
    <row r="529" spans="1:12">
      <c r="A529" s="61">
        <v>527955</v>
      </c>
      <c r="B529" s="61" t="s">
        <v>1331</v>
      </c>
      <c r="C529" s="61">
        <v>20251120</v>
      </c>
      <c r="D529" s="420" t="s">
        <v>890</v>
      </c>
      <c r="E529" s="60">
        <v>0</v>
      </c>
      <c r="F529" s="60">
        <v>154567</v>
      </c>
      <c r="G529" s="60">
        <v>159964</v>
      </c>
      <c r="H529" s="421" t="str">
        <f t="shared" si="40"/>
        <v>splnená podmienka vyrovnaného rozpočtu</v>
      </c>
      <c r="I529" s="60">
        <f t="shared" si="41"/>
        <v>5397</v>
      </c>
      <c r="J529" s="421" t="str">
        <f t="shared" si="44"/>
        <v>výdavky rastú</v>
      </c>
      <c r="K529" s="421" t="str">
        <f t="shared" si="42"/>
        <v>dlhová brzda sa neplní</v>
      </c>
      <c r="L529" s="421" t="str">
        <f t="shared" si="43"/>
        <v>dlhová brzda sa neplní + rozpočet v termíne</v>
      </c>
    </row>
    <row r="530" spans="1:12">
      <c r="A530" s="61">
        <v>527963</v>
      </c>
      <c r="B530" s="61" t="s">
        <v>617</v>
      </c>
      <c r="C530" s="61">
        <v>20251230</v>
      </c>
      <c r="D530" s="420" t="s">
        <v>911</v>
      </c>
      <c r="E530" s="60">
        <v>677.96</v>
      </c>
      <c r="F530" s="60">
        <v>12221.04</v>
      </c>
      <c r="G530" s="60">
        <v>12221.04</v>
      </c>
      <c r="H530" s="421" t="str">
        <f t="shared" si="40"/>
        <v>splnená podmienka vyrovnaného rozpočtu</v>
      </c>
      <c r="I530" s="61">
        <f t="shared" si="41"/>
        <v>0</v>
      </c>
      <c r="J530" s="421" t="str">
        <f t="shared" si="44"/>
        <v>nerastúce výdavky</v>
      </c>
      <c r="K530" s="421" t="str">
        <f t="shared" si="42"/>
        <v>dlhová brzda sa plní</v>
      </c>
      <c r="L530" s="421" t="str">
        <f t="shared" si="43"/>
        <v>dlhová brzda sa plní + rozpočet po termíne</v>
      </c>
    </row>
    <row r="531" spans="1:12">
      <c r="A531" s="61">
        <v>527971</v>
      </c>
      <c r="B531" s="61" t="s">
        <v>1332</v>
      </c>
      <c r="C531" s="61">
        <v>20251030</v>
      </c>
      <c r="D531" s="420" t="s">
        <v>890</v>
      </c>
      <c r="E531" s="60">
        <v>0</v>
      </c>
      <c r="F531" s="60">
        <v>56390</v>
      </c>
      <c r="G531" s="60">
        <v>58576</v>
      </c>
      <c r="H531" s="421" t="str">
        <f t="shared" si="40"/>
        <v>splnená podmienka vyrovnaného rozpočtu</v>
      </c>
      <c r="I531" s="60">
        <f t="shared" si="41"/>
        <v>2186</v>
      </c>
      <c r="J531" s="421" t="str">
        <f t="shared" si="44"/>
        <v>výdavky rastú</v>
      </c>
      <c r="K531" s="421" t="str">
        <f t="shared" si="42"/>
        <v>dlhová brzda sa neplní</v>
      </c>
      <c r="L531" s="421" t="str">
        <f t="shared" si="43"/>
        <v>dlhová brzda sa neplní + rozpočet v termíne</v>
      </c>
    </row>
    <row r="532" spans="1:12">
      <c r="A532" s="61">
        <v>527980</v>
      </c>
      <c r="B532" s="61" t="s">
        <v>1333</v>
      </c>
      <c r="C532" s="61">
        <v>20251106</v>
      </c>
      <c r="D532" s="420" t="s">
        <v>890</v>
      </c>
      <c r="E532" s="60">
        <v>-6480</v>
      </c>
      <c r="F532" s="60">
        <v>82623</v>
      </c>
      <c r="G532" s="60">
        <v>94079</v>
      </c>
      <c r="H532" s="421" t="str">
        <f t="shared" si="40"/>
        <v>nesplnená podmienka vyrovnaného rozpočtu</v>
      </c>
      <c r="I532" s="60">
        <f t="shared" si="41"/>
        <v>11456</v>
      </c>
      <c r="J532" s="421" t="str">
        <f t="shared" si="44"/>
        <v>výdavky rastú</v>
      </c>
      <c r="K532" s="421" t="str">
        <f t="shared" si="42"/>
        <v>dlhová brzda sa neplní</v>
      </c>
      <c r="L532" s="421" t="str">
        <f t="shared" si="43"/>
        <v>dlhová brzda sa neplní + rozpočet v termíne</v>
      </c>
    </row>
    <row r="533" spans="1:12">
      <c r="A533" s="61">
        <v>527998</v>
      </c>
      <c r="B533" s="61" t="s">
        <v>1334</v>
      </c>
      <c r="C533" s="61">
        <v>20251120</v>
      </c>
      <c r="D533" s="420" t="s">
        <v>890</v>
      </c>
      <c r="E533" s="60">
        <v>-73917</v>
      </c>
      <c r="F533" s="60">
        <v>61310</v>
      </c>
      <c r="G533" s="60">
        <v>142487</v>
      </c>
      <c r="H533" s="421" t="str">
        <f t="shared" si="40"/>
        <v>nesplnená podmienka vyrovnaného rozpočtu</v>
      </c>
      <c r="I533" s="60">
        <f t="shared" si="41"/>
        <v>81177</v>
      </c>
      <c r="J533" s="421" t="str">
        <f t="shared" si="44"/>
        <v>výdavky rastú</v>
      </c>
      <c r="K533" s="421" t="str">
        <f t="shared" si="42"/>
        <v>dlhová brzda sa neplní</v>
      </c>
      <c r="L533" s="421" t="str">
        <f t="shared" si="43"/>
        <v>dlhová brzda sa neplní + rozpočet v termíne</v>
      </c>
    </row>
    <row r="534" spans="1:12">
      <c r="A534" s="61">
        <v>528005</v>
      </c>
      <c r="B534" s="61" t="s">
        <v>1335</v>
      </c>
      <c r="C534" s="61">
        <v>20251120</v>
      </c>
      <c r="D534" s="420" t="s">
        <v>890</v>
      </c>
      <c r="E534" s="60">
        <v>-20000</v>
      </c>
      <c r="F534" s="60">
        <v>29770</v>
      </c>
      <c r="G534" s="60">
        <v>49938</v>
      </c>
      <c r="H534" s="421" t="str">
        <f t="shared" si="40"/>
        <v>nesplnená podmienka vyrovnaného rozpočtu</v>
      </c>
      <c r="I534" s="60">
        <f t="shared" si="41"/>
        <v>20168</v>
      </c>
      <c r="J534" s="421" t="str">
        <f t="shared" si="44"/>
        <v>výdavky rastú</v>
      </c>
      <c r="K534" s="421" t="str">
        <f t="shared" si="42"/>
        <v>dlhová brzda sa neplní</v>
      </c>
      <c r="L534" s="421" t="str">
        <f t="shared" si="43"/>
        <v>dlhová brzda sa neplní + rozpočet v termíne</v>
      </c>
    </row>
    <row r="535" spans="1:12">
      <c r="A535" s="61">
        <v>528013</v>
      </c>
      <c r="B535" s="61" t="s">
        <v>1336</v>
      </c>
      <c r="C535" s="61">
        <v>20251025</v>
      </c>
      <c r="D535" s="420" t="s">
        <v>890</v>
      </c>
      <c r="E535" s="60">
        <v>-23309</v>
      </c>
      <c r="F535" s="60">
        <v>36604.47</v>
      </c>
      <c r="G535" s="60">
        <v>65336.5</v>
      </c>
      <c r="H535" s="421" t="str">
        <f t="shared" si="40"/>
        <v>nesplnená podmienka vyrovnaného rozpočtu</v>
      </c>
      <c r="I535" s="60">
        <f t="shared" si="41"/>
        <v>28732.03</v>
      </c>
      <c r="J535" s="421" t="str">
        <f t="shared" si="44"/>
        <v>výdavky rastú</v>
      </c>
      <c r="K535" s="421" t="str">
        <f t="shared" si="42"/>
        <v>dlhová brzda sa neplní</v>
      </c>
      <c r="L535" s="421" t="str">
        <f t="shared" si="43"/>
        <v>dlhová brzda sa neplní + rozpočet v termíne</v>
      </c>
    </row>
    <row r="536" spans="1:12">
      <c r="A536" s="61">
        <v>528021</v>
      </c>
      <c r="B536" s="61" t="s">
        <v>618</v>
      </c>
      <c r="C536" s="61">
        <v>20251123</v>
      </c>
      <c r="D536" s="420" t="s">
        <v>911</v>
      </c>
      <c r="E536" s="60">
        <v>300</v>
      </c>
      <c r="F536" s="60">
        <v>53210</v>
      </c>
      <c r="G536" s="60">
        <v>53210</v>
      </c>
      <c r="H536" s="421" t="str">
        <f t="shared" si="40"/>
        <v>splnená podmienka vyrovnaného rozpočtu</v>
      </c>
      <c r="I536" s="61">
        <f t="shared" si="41"/>
        <v>0</v>
      </c>
      <c r="J536" s="421" t="str">
        <f t="shared" si="44"/>
        <v>nerastúce výdavky</v>
      </c>
      <c r="K536" s="421" t="str">
        <f t="shared" si="42"/>
        <v>dlhová brzda sa plní</v>
      </c>
      <c r="L536" s="421" t="str">
        <f t="shared" si="43"/>
        <v>dlhová brzda sa plní + rozpočet po termíne</v>
      </c>
    </row>
    <row r="537" spans="1:12">
      <c r="A537" s="61">
        <v>528030</v>
      </c>
      <c r="B537" s="61" t="s">
        <v>1337</v>
      </c>
      <c r="C537" s="61">
        <v>20251121</v>
      </c>
      <c r="D537" s="420" t="s">
        <v>890</v>
      </c>
      <c r="E537" s="60">
        <v>3950</v>
      </c>
      <c r="F537" s="60">
        <v>47300</v>
      </c>
      <c r="G537" s="60">
        <v>58050</v>
      </c>
      <c r="H537" s="421" t="str">
        <f t="shared" si="40"/>
        <v>splnená podmienka vyrovnaného rozpočtu</v>
      </c>
      <c r="I537" s="60">
        <f t="shared" si="41"/>
        <v>10750</v>
      </c>
      <c r="J537" s="421" t="str">
        <f t="shared" si="44"/>
        <v>výdavky rastú</v>
      </c>
      <c r="K537" s="421" t="str">
        <f t="shared" si="42"/>
        <v>dlhová brzda sa neplní</v>
      </c>
      <c r="L537" s="421" t="str">
        <f t="shared" si="43"/>
        <v>dlhová brzda sa neplní + rozpočet v termíne</v>
      </c>
    </row>
    <row r="538" spans="1:12">
      <c r="A538" s="61">
        <v>528048</v>
      </c>
      <c r="B538" s="61" t="s">
        <v>619</v>
      </c>
      <c r="C538" s="61">
        <v>20251114</v>
      </c>
      <c r="D538" s="420" t="s">
        <v>890</v>
      </c>
      <c r="E538" s="60">
        <v>1599.8</v>
      </c>
      <c r="F538" s="60">
        <v>1329678.2299999997</v>
      </c>
      <c r="G538" s="60">
        <v>782877.99999999988</v>
      </c>
      <c r="H538" s="421" t="str">
        <f t="shared" si="40"/>
        <v>splnená podmienka vyrovnaného rozpočtu</v>
      </c>
      <c r="I538" s="61">
        <f t="shared" si="41"/>
        <v>-546800.22999999986</v>
      </c>
      <c r="J538" s="421" t="str">
        <f t="shared" si="44"/>
        <v>nerastúce výdavky</v>
      </c>
      <c r="K538" s="421" t="str">
        <f t="shared" si="42"/>
        <v>dlhová brzda sa plní</v>
      </c>
      <c r="L538" s="421" t="str">
        <f t="shared" si="43"/>
        <v>dlhová brzda sa plní + rozpočet v termíne</v>
      </c>
    </row>
    <row r="539" spans="1:12">
      <c r="A539" s="61">
        <v>528056</v>
      </c>
      <c r="B539" s="61" t="s">
        <v>1338</v>
      </c>
      <c r="C539" s="61">
        <v>20251120</v>
      </c>
      <c r="D539" s="420" t="s">
        <v>890</v>
      </c>
      <c r="E539" s="60">
        <v>3336</v>
      </c>
      <c r="F539" s="60">
        <v>25119</v>
      </c>
      <c r="G539" s="60">
        <v>25674</v>
      </c>
      <c r="H539" s="421" t="str">
        <f t="shared" si="40"/>
        <v>splnená podmienka vyrovnaného rozpočtu</v>
      </c>
      <c r="I539" s="60">
        <f t="shared" si="41"/>
        <v>555</v>
      </c>
      <c r="J539" s="421" t="str">
        <f t="shared" si="44"/>
        <v>výdavky rastú</v>
      </c>
      <c r="K539" s="421" t="str">
        <f t="shared" si="42"/>
        <v>dlhová brzda sa neplní</v>
      </c>
      <c r="L539" s="421" t="str">
        <f t="shared" si="43"/>
        <v>dlhová brzda sa neplní + rozpočet v termíne</v>
      </c>
    </row>
    <row r="540" spans="1:12">
      <c r="A540" s="61">
        <v>528064</v>
      </c>
      <c r="B540" s="61" t="s">
        <v>620</v>
      </c>
      <c r="C540" s="61">
        <v>20251114</v>
      </c>
      <c r="D540" s="420" t="s">
        <v>890</v>
      </c>
      <c r="E540" s="60">
        <v>0</v>
      </c>
      <c r="F540" s="60">
        <v>43816</v>
      </c>
      <c r="G540" s="60">
        <v>42177</v>
      </c>
      <c r="H540" s="421" t="str">
        <f t="shared" si="40"/>
        <v>splnená podmienka vyrovnaného rozpočtu</v>
      </c>
      <c r="I540" s="61">
        <f t="shared" si="41"/>
        <v>-1639</v>
      </c>
      <c r="J540" s="421" t="str">
        <f t="shared" si="44"/>
        <v>nerastúce výdavky</v>
      </c>
      <c r="K540" s="421" t="str">
        <f t="shared" si="42"/>
        <v>dlhová brzda sa plní</v>
      </c>
      <c r="L540" s="421" t="str">
        <f t="shared" si="43"/>
        <v>dlhová brzda sa plní + rozpočet v termíne</v>
      </c>
    </row>
    <row r="541" spans="1:12">
      <c r="A541" s="61">
        <v>528072</v>
      </c>
      <c r="B541" s="61" t="s">
        <v>1339</v>
      </c>
      <c r="C541" s="61">
        <v>20251115</v>
      </c>
      <c r="D541" s="420" t="s">
        <v>890</v>
      </c>
      <c r="E541" s="60">
        <v>-23605</v>
      </c>
      <c r="F541" s="60">
        <v>549812.19999999995</v>
      </c>
      <c r="G541" s="60">
        <v>473825</v>
      </c>
      <c r="H541" s="421" t="str">
        <f t="shared" si="40"/>
        <v>nesplnená podmienka vyrovnaného rozpočtu</v>
      </c>
      <c r="I541" s="60">
        <f t="shared" si="41"/>
        <v>-75987.199999999953</v>
      </c>
      <c r="J541" s="421" t="str">
        <f t="shared" si="44"/>
        <v>nerastúce výdavky</v>
      </c>
      <c r="K541" s="421" t="str">
        <f t="shared" si="42"/>
        <v>dlhová brzda sa neplní</v>
      </c>
      <c r="L541" s="421" t="str">
        <f t="shared" si="43"/>
        <v>dlhová brzda sa neplní + rozpočet v termíne</v>
      </c>
    </row>
    <row r="542" spans="1:12">
      <c r="A542" s="61">
        <v>527688</v>
      </c>
      <c r="B542" s="61" t="s">
        <v>1340</v>
      </c>
      <c r="C542" s="61">
        <v>20251119</v>
      </c>
      <c r="D542" s="420" t="s">
        <v>890</v>
      </c>
      <c r="E542" s="60">
        <v>0</v>
      </c>
      <c r="F542" s="60">
        <v>20777</v>
      </c>
      <c r="G542" s="60">
        <v>22459</v>
      </c>
      <c r="H542" s="421" t="str">
        <f t="shared" si="40"/>
        <v>splnená podmienka vyrovnaného rozpočtu</v>
      </c>
      <c r="I542" s="60">
        <f t="shared" si="41"/>
        <v>1682</v>
      </c>
      <c r="J542" s="421" t="str">
        <f t="shared" si="44"/>
        <v>výdavky rastú</v>
      </c>
      <c r="K542" s="421" t="str">
        <f t="shared" si="42"/>
        <v>dlhová brzda sa neplní</v>
      </c>
      <c r="L542" s="421" t="str">
        <f t="shared" si="43"/>
        <v>dlhová brzda sa neplní + rozpočet v termíne</v>
      </c>
    </row>
    <row r="543" spans="1:12">
      <c r="A543" s="61">
        <v>527696</v>
      </c>
      <c r="B543" s="61" t="s">
        <v>1341</v>
      </c>
      <c r="C543" s="61">
        <v>20251120</v>
      </c>
      <c r="D543" s="420" t="s">
        <v>890</v>
      </c>
      <c r="E543" s="60">
        <v>0</v>
      </c>
      <c r="F543" s="60">
        <v>754993</v>
      </c>
      <c r="G543" s="60">
        <v>819224</v>
      </c>
      <c r="H543" s="421" t="str">
        <f t="shared" si="40"/>
        <v>splnená podmienka vyrovnaného rozpočtu</v>
      </c>
      <c r="I543" s="60">
        <f t="shared" si="41"/>
        <v>64231</v>
      </c>
      <c r="J543" s="421" t="str">
        <f t="shared" si="44"/>
        <v>výdavky rastú</v>
      </c>
      <c r="K543" s="421" t="str">
        <f t="shared" si="42"/>
        <v>dlhová brzda sa neplní</v>
      </c>
      <c r="L543" s="421" t="str">
        <f t="shared" si="43"/>
        <v>dlhová brzda sa neplní + rozpočet v termíne</v>
      </c>
    </row>
    <row r="544" spans="1:12">
      <c r="A544" s="61">
        <v>527700</v>
      </c>
      <c r="B544" s="61" t="s">
        <v>1342</v>
      </c>
      <c r="C544" s="61">
        <v>20251121</v>
      </c>
      <c r="D544" s="420" t="s">
        <v>890</v>
      </c>
      <c r="E544" s="60">
        <v>-29257</v>
      </c>
      <c r="F544" s="60">
        <v>58310</v>
      </c>
      <c r="G544" s="60">
        <v>90719</v>
      </c>
      <c r="H544" s="421" t="str">
        <f t="shared" si="40"/>
        <v>nesplnená podmienka vyrovnaného rozpočtu</v>
      </c>
      <c r="I544" s="60">
        <f t="shared" si="41"/>
        <v>32409</v>
      </c>
      <c r="J544" s="421" t="str">
        <f t="shared" si="44"/>
        <v>výdavky rastú</v>
      </c>
      <c r="K544" s="421" t="str">
        <f t="shared" si="42"/>
        <v>dlhová brzda sa neplní</v>
      </c>
      <c r="L544" s="421" t="str">
        <f t="shared" si="43"/>
        <v>dlhová brzda sa neplní + rozpočet v termíne</v>
      </c>
    </row>
    <row r="545" spans="1:12">
      <c r="A545" s="61">
        <v>527718</v>
      </c>
      <c r="B545" s="61" t="s">
        <v>621</v>
      </c>
      <c r="C545" s="61">
        <v>20251215</v>
      </c>
      <c r="D545" s="420" t="s">
        <v>911</v>
      </c>
      <c r="E545" s="60">
        <v>5000</v>
      </c>
      <c r="F545" s="60">
        <v>21253</v>
      </c>
      <c r="G545" s="60">
        <v>21253</v>
      </c>
      <c r="H545" s="421" t="str">
        <f t="shared" si="40"/>
        <v>splnená podmienka vyrovnaného rozpočtu</v>
      </c>
      <c r="I545" s="61">
        <f t="shared" si="41"/>
        <v>0</v>
      </c>
      <c r="J545" s="421" t="str">
        <f t="shared" si="44"/>
        <v>nerastúce výdavky</v>
      </c>
      <c r="K545" s="421" t="str">
        <f t="shared" si="42"/>
        <v>dlhová brzda sa plní</v>
      </c>
      <c r="L545" s="421" t="str">
        <f t="shared" si="43"/>
        <v>dlhová brzda sa plní + rozpočet po termíne</v>
      </c>
    </row>
    <row r="546" spans="1:12">
      <c r="A546" s="61">
        <v>527726</v>
      </c>
      <c r="B546" s="61" t="s">
        <v>1343</v>
      </c>
      <c r="C546" s="61">
        <v>20251112</v>
      </c>
      <c r="D546" s="420" t="s">
        <v>890</v>
      </c>
      <c r="E546" s="60">
        <v>-20975</v>
      </c>
      <c r="F546" s="60">
        <v>30950</v>
      </c>
      <c r="G546" s="60">
        <v>53609</v>
      </c>
      <c r="H546" s="421" t="str">
        <f t="shared" si="40"/>
        <v>nesplnená podmienka vyrovnaného rozpočtu</v>
      </c>
      <c r="I546" s="60">
        <f t="shared" si="41"/>
        <v>22659</v>
      </c>
      <c r="J546" s="421" t="str">
        <f t="shared" si="44"/>
        <v>výdavky rastú</v>
      </c>
      <c r="K546" s="421" t="str">
        <f t="shared" si="42"/>
        <v>dlhová brzda sa neplní</v>
      </c>
      <c r="L546" s="421" t="str">
        <f t="shared" si="43"/>
        <v>dlhová brzda sa neplní + rozpočet v termíne</v>
      </c>
    </row>
    <row r="547" spans="1:12">
      <c r="A547" s="61">
        <v>527734</v>
      </c>
      <c r="B547" s="61" t="s">
        <v>1344</v>
      </c>
      <c r="C547" s="61">
        <v>20251108</v>
      </c>
      <c r="D547" s="420" t="s">
        <v>890</v>
      </c>
      <c r="E547" s="60">
        <v>0</v>
      </c>
      <c r="F547" s="60">
        <v>10138.33</v>
      </c>
      <c r="G547" s="60">
        <v>10435.01</v>
      </c>
      <c r="H547" s="421" t="str">
        <f t="shared" si="40"/>
        <v>splnená podmienka vyrovnaného rozpočtu</v>
      </c>
      <c r="I547" s="60">
        <f t="shared" si="41"/>
        <v>296.68000000000029</v>
      </c>
      <c r="J547" s="421" t="str">
        <f t="shared" si="44"/>
        <v>výdavky rastú</v>
      </c>
      <c r="K547" s="421" t="str">
        <f t="shared" si="42"/>
        <v>dlhová brzda sa neplní</v>
      </c>
      <c r="L547" s="421" t="str">
        <f t="shared" si="43"/>
        <v>dlhová brzda sa neplní + rozpočet v termíne</v>
      </c>
    </row>
    <row r="548" spans="1:12">
      <c r="A548" s="61">
        <v>527742</v>
      </c>
      <c r="B548" s="61" t="s">
        <v>1345</v>
      </c>
      <c r="C548" s="61">
        <v>20251119</v>
      </c>
      <c r="D548" s="420" t="s">
        <v>890</v>
      </c>
      <c r="E548" s="60">
        <v>0</v>
      </c>
      <c r="F548" s="60">
        <v>21559</v>
      </c>
      <c r="G548" s="60">
        <v>26074</v>
      </c>
      <c r="H548" s="421" t="str">
        <f t="shared" si="40"/>
        <v>splnená podmienka vyrovnaného rozpočtu</v>
      </c>
      <c r="I548" s="60">
        <f t="shared" si="41"/>
        <v>4515</v>
      </c>
      <c r="J548" s="421" t="str">
        <f t="shared" si="44"/>
        <v>výdavky rastú</v>
      </c>
      <c r="K548" s="421" t="str">
        <f t="shared" si="42"/>
        <v>dlhová brzda sa neplní</v>
      </c>
      <c r="L548" s="421" t="str">
        <f t="shared" si="43"/>
        <v>dlhová brzda sa neplní + rozpočet v termíne</v>
      </c>
    </row>
    <row r="549" spans="1:12">
      <c r="A549" s="61">
        <v>527751</v>
      </c>
      <c r="B549" s="61" t="s">
        <v>622</v>
      </c>
      <c r="C549" s="61">
        <v>20251107</v>
      </c>
      <c r="D549" s="420" t="s">
        <v>890</v>
      </c>
      <c r="E549" s="60">
        <v>27630</v>
      </c>
      <c r="F549" s="60">
        <v>242180</v>
      </c>
      <c r="G549" s="60">
        <v>296782</v>
      </c>
      <c r="H549" s="421" t="str">
        <f t="shared" si="40"/>
        <v>splnená podmienka vyrovnaného rozpočtu</v>
      </c>
      <c r="I549" s="60">
        <f t="shared" si="41"/>
        <v>54602</v>
      </c>
      <c r="J549" s="421" t="str">
        <f t="shared" si="44"/>
        <v>výdavky rastú</v>
      </c>
      <c r="K549" s="421" t="str">
        <f t="shared" si="42"/>
        <v>dlhová brzda sa neplní</v>
      </c>
      <c r="L549" s="421" t="str">
        <f t="shared" si="43"/>
        <v>dlhová brzda sa neplní + rozpočet v termíne</v>
      </c>
    </row>
    <row r="550" spans="1:12">
      <c r="A550" s="61">
        <v>527769</v>
      </c>
      <c r="B550" s="61" t="s">
        <v>1346</v>
      </c>
      <c r="C550" s="61">
        <v>20251021</v>
      </c>
      <c r="D550" s="420" t="s">
        <v>890</v>
      </c>
      <c r="E550" s="60">
        <v>-55556</v>
      </c>
      <c r="F550" s="60">
        <v>47610.1</v>
      </c>
      <c r="G550" s="60">
        <v>105604.1</v>
      </c>
      <c r="H550" s="421" t="str">
        <f t="shared" si="40"/>
        <v>nesplnená podmienka vyrovnaného rozpočtu</v>
      </c>
      <c r="I550" s="60">
        <f t="shared" si="41"/>
        <v>57994.000000000007</v>
      </c>
      <c r="J550" s="421" t="str">
        <f t="shared" si="44"/>
        <v>výdavky rastú</v>
      </c>
      <c r="K550" s="421" t="str">
        <f t="shared" si="42"/>
        <v>dlhová brzda sa neplní</v>
      </c>
      <c r="L550" s="421" t="str">
        <f t="shared" si="43"/>
        <v>dlhová brzda sa neplní + rozpočet v termíne</v>
      </c>
    </row>
    <row r="551" spans="1:12">
      <c r="A551" s="61">
        <v>527777</v>
      </c>
      <c r="B551" s="61" t="s">
        <v>623</v>
      </c>
      <c r="C551" s="61">
        <v>20251031</v>
      </c>
      <c r="D551" s="420" t="s">
        <v>890</v>
      </c>
      <c r="E551" s="60">
        <v>4376.7</v>
      </c>
      <c r="F551" s="60">
        <v>297361</v>
      </c>
      <c r="G551" s="60">
        <v>269627.3</v>
      </c>
      <c r="H551" s="421" t="str">
        <f t="shared" si="40"/>
        <v>splnená podmienka vyrovnaného rozpočtu</v>
      </c>
      <c r="I551" s="61">
        <f t="shared" si="41"/>
        <v>-27733.700000000012</v>
      </c>
      <c r="J551" s="421" t="str">
        <f t="shared" si="44"/>
        <v>nerastúce výdavky</v>
      </c>
      <c r="K551" s="421" t="str">
        <f t="shared" si="42"/>
        <v>dlhová brzda sa plní</v>
      </c>
      <c r="L551" s="421" t="str">
        <f t="shared" si="43"/>
        <v>dlhová brzda sa plní + rozpočet v termíne</v>
      </c>
    </row>
    <row r="552" spans="1:12">
      <c r="A552" s="61">
        <v>527785</v>
      </c>
      <c r="B552" s="61" t="s">
        <v>1347</v>
      </c>
      <c r="C552" s="61">
        <v>20251119</v>
      </c>
      <c r="D552" s="420" t="s">
        <v>890</v>
      </c>
      <c r="E552" s="60">
        <v>-131988</v>
      </c>
      <c r="F552" s="60">
        <v>489652</v>
      </c>
      <c r="G552" s="60">
        <v>676067</v>
      </c>
      <c r="H552" s="421" t="str">
        <f t="shared" si="40"/>
        <v>nesplnená podmienka vyrovnaného rozpočtu</v>
      </c>
      <c r="I552" s="60">
        <f t="shared" si="41"/>
        <v>186415</v>
      </c>
      <c r="J552" s="421" t="str">
        <f t="shared" si="44"/>
        <v>výdavky rastú</v>
      </c>
      <c r="K552" s="421" t="str">
        <f t="shared" si="42"/>
        <v>dlhová brzda sa neplní</v>
      </c>
      <c r="L552" s="421" t="str">
        <f t="shared" si="43"/>
        <v>dlhová brzda sa neplní + rozpočet v termíne</v>
      </c>
    </row>
    <row r="553" spans="1:12">
      <c r="A553" s="61">
        <v>527793</v>
      </c>
      <c r="B553" s="61" t="s">
        <v>1348</v>
      </c>
      <c r="C553" s="61">
        <v>20251113</v>
      </c>
      <c r="D553" s="420" t="s">
        <v>890</v>
      </c>
      <c r="E553" s="60">
        <v>-48600</v>
      </c>
      <c r="F553" s="60">
        <v>78260</v>
      </c>
      <c r="G553" s="60">
        <v>122040</v>
      </c>
      <c r="H553" s="421" t="str">
        <f t="shared" si="40"/>
        <v>nesplnená podmienka vyrovnaného rozpočtu</v>
      </c>
      <c r="I553" s="60">
        <f t="shared" si="41"/>
        <v>43780</v>
      </c>
      <c r="J553" s="421" t="str">
        <f t="shared" si="44"/>
        <v>výdavky rastú</v>
      </c>
      <c r="K553" s="421" t="str">
        <f t="shared" si="42"/>
        <v>dlhová brzda sa neplní</v>
      </c>
      <c r="L553" s="421" t="str">
        <f t="shared" si="43"/>
        <v>dlhová brzda sa neplní + rozpočet v termíne</v>
      </c>
    </row>
    <row r="554" spans="1:12">
      <c r="A554" s="61">
        <v>527807</v>
      </c>
      <c r="B554" s="61" t="s">
        <v>1349</v>
      </c>
      <c r="C554" s="61">
        <v>20251106</v>
      </c>
      <c r="D554" s="420" t="s">
        <v>890</v>
      </c>
      <c r="E554" s="60">
        <v>2400</v>
      </c>
      <c r="F554" s="60">
        <v>46430</v>
      </c>
      <c r="G554" s="60">
        <v>92600</v>
      </c>
      <c r="H554" s="421" t="str">
        <f t="shared" si="40"/>
        <v>splnená podmienka vyrovnaného rozpočtu</v>
      </c>
      <c r="I554" s="60">
        <f t="shared" si="41"/>
        <v>46170</v>
      </c>
      <c r="J554" s="421" t="str">
        <f t="shared" si="44"/>
        <v>výdavky rastú</v>
      </c>
      <c r="K554" s="421" t="str">
        <f t="shared" si="42"/>
        <v>dlhová brzda sa neplní</v>
      </c>
      <c r="L554" s="421" t="str">
        <f t="shared" si="43"/>
        <v>dlhová brzda sa neplní + rozpočet v termíne</v>
      </c>
    </row>
    <row r="555" spans="1:12">
      <c r="A555" s="61">
        <v>527815</v>
      </c>
      <c r="B555" s="61" t="s">
        <v>1350</v>
      </c>
      <c r="C555" s="61">
        <v>20251114</v>
      </c>
      <c r="D555" s="420" t="s">
        <v>890</v>
      </c>
      <c r="E555" s="60">
        <v>0</v>
      </c>
      <c r="F555" s="60">
        <v>12498</v>
      </c>
      <c r="G555" s="60">
        <v>30757</v>
      </c>
      <c r="H555" s="421" t="str">
        <f t="shared" si="40"/>
        <v>splnená podmienka vyrovnaného rozpočtu</v>
      </c>
      <c r="I555" s="60">
        <f t="shared" si="41"/>
        <v>18259</v>
      </c>
      <c r="J555" s="421" t="str">
        <f t="shared" si="44"/>
        <v>výdavky rastú</v>
      </c>
      <c r="K555" s="421" t="str">
        <f t="shared" si="42"/>
        <v>dlhová brzda sa neplní</v>
      </c>
      <c r="L555" s="421" t="str">
        <f t="shared" si="43"/>
        <v>dlhová brzda sa neplní + rozpočet v termíne</v>
      </c>
    </row>
    <row r="556" spans="1:12">
      <c r="A556" s="61">
        <v>527823</v>
      </c>
      <c r="B556" s="61" t="s">
        <v>1351</v>
      </c>
      <c r="C556" s="61">
        <v>20251120</v>
      </c>
      <c r="D556" s="420" t="s">
        <v>890</v>
      </c>
      <c r="E556" s="60">
        <v>-6350</v>
      </c>
      <c r="F556" s="60">
        <v>156989</v>
      </c>
      <c r="G556" s="60">
        <v>199203</v>
      </c>
      <c r="H556" s="421" t="str">
        <f t="shared" si="40"/>
        <v>nesplnená podmienka vyrovnaného rozpočtu</v>
      </c>
      <c r="I556" s="60">
        <f t="shared" si="41"/>
        <v>42214</v>
      </c>
      <c r="J556" s="421" t="str">
        <f t="shared" si="44"/>
        <v>výdavky rastú</v>
      </c>
      <c r="K556" s="421" t="str">
        <f t="shared" si="42"/>
        <v>dlhová brzda sa neplní</v>
      </c>
      <c r="L556" s="421" t="str">
        <f t="shared" si="43"/>
        <v>dlhová brzda sa neplní + rozpočet v termíne</v>
      </c>
    </row>
    <row r="557" spans="1:12">
      <c r="A557" s="61">
        <v>527831</v>
      </c>
      <c r="B557" s="61" t="s">
        <v>624</v>
      </c>
      <c r="C557" s="61">
        <v>20251112</v>
      </c>
      <c r="D557" s="420" t="s">
        <v>890</v>
      </c>
      <c r="E557" s="60">
        <v>0</v>
      </c>
      <c r="F557" s="60">
        <v>346175.83</v>
      </c>
      <c r="G557" s="60">
        <v>311175</v>
      </c>
      <c r="H557" s="421" t="str">
        <f t="shared" si="40"/>
        <v>splnená podmienka vyrovnaného rozpočtu</v>
      </c>
      <c r="I557" s="61">
        <f t="shared" si="41"/>
        <v>-35000.830000000016</v>
      </c>
      <c r="J557" s="421" t="str">
        <f t="shared" si="44"/>
        <v>nerastúce výdavky</v>
      </c>
      <c r="K557" s="421" t="str">
        <f t="shared" si="42"/>
        <v>dlhová brzda sa plní</v>
      </c>
      <c r="L557" s="421" t="str">
        <f t="shared" si="43"/>
        <v>dlhová brzda sa plní + rozpočet v termíne</v>
      </c>
    </row>
    <row r="558" spans="1:12">
      <c r="A558" s="61">
        <v>527840</v>
      </c>
      <c r="B558" s="61" t="s">
        <v>1352</v>
      </c>
      <c r="C558" s="61">
        <v>20251118</v>
      </c>
      <c r="D558" s="420" t="s">
        <v>890</v>
      </c>
      <c r="E558" s="60">
        <v>-498766</v>
      </c>
      <c r="F558" s="60">
        <v>13586853</v>
      </c>
      <c r="G558" s="60">
        <v>15897559</v>
      </c>
      <c r="H558" s="421" t="str">
        <f t="shared" si="40"/>
        <v>nesplnená podmienka vyrovnaného rozpočtu</v>
      </c>
      <c r="I558" s="60">
        <f t="shared" si="41"/>
        <v>2310706</v>
      </c>
      <c r="J558" s="421" t="str">
        <f t="shared" si="44"/>
        <v>výdavky rastú</v>
      </c>
      <c r="K558" s="421" t="str">
        <f t="shared" si="42"/>
        <v>dlhová brzda sa neplní</v>
      </c>
      <c r="L558" s="421" t="str">
        <f t="shared" si="43"/>
        <v>dlhová brzda sa neplní + rozpočet v termíne</v>
      </c>
    </row>
    <row r="559" spans="1:12">
      <c r="A559" s="61">
        <v>527858</v>
      </c>
      <c r="B559" s="61" t="s">
        <v>625</v>
      </c>
      <c r="C559" s="61">
        <v>20251113</v>
      </c>
      <c r="D559" s="420" t="s">
        <v>890</v>
      </c>
      <c r="E559" s="60">
        <v>1011</v>
      </c>
      <c r="F559" s="60">
        <v>45723</v>
      </c>
      <c r="G559" s="60">
        <v>45712</v>
      </c>
      <c r="H559" s="421" t="str">
        <f t="shared" si="40"/>
        <v>splnená podmienka vyrovnaného rozpočtu</v>
      </c>
      <c r="I559" s="61">
        <f t="shared" si="41"/>
        <v>-11</v>
      </c>
      <c r="J559" s="421" t="str">
        <f t="shared" si="44"/>
        <v>nerastúce výdavky</v>
      </c>
      <c r="K559" s="421" t="str">
        <f t="shared" si="42"/>
        <v>dlhová brzda sa plní</v>
      </c>
      <c r="L559" s="421" t="str">
        <f t="shared" si="43"/>
        <v>dlhová brzda sa plní + rozpočet v termíne</v>
      </c>
    </row>
    <row r="560" spans="1:12">
      <c r="A560" s="61">
        <v>527866</v>
      </c>
      <c r="B560" s="61" t="s">
        <v>1353</v>
      </c>
      <c r="C560" s="61">
        <v>20251120</v>
      </c>
      <c r="D560" s="420" t="s">
        <v>890</v>
      </c>
      <c r="E560" s="60">
        <v>-107345</v>
      </c>
      <c r="F560" s="60">
        <v>110600</v>
      </c>
      <c r="G560" s="60">
        <v>228404</v>
      </c>
      <c r="H560" s="421" t="str">
        <f t="shared" si="40"/>
        <v>nesplnená podmienka vyrovnaného rozpočtu</v>
      </c>
      <c r="I560" s="60">
        <f t="shared" si="41"/>
        <v>117804</v>
      </c>
      <c r="J560" s="421" t="str">
        <f t="shared" si="44"/>
        <v>výdavky rastú</v>
      </c>
      <c r="K560" s="421" t="str">
        <f t="shared" si="42"/>
        <v>dlhová brzda sa neplní</v>
      </c>
      <c r="L560" s="421" t="str">
        <f t="shared" si="43"/>
        <v>dlhová brzda sa neplní + rozpočet v termíne</v>
      </c>
    </row>
    <row r="561" spans="1:12">
      <c r="A561" s="61">
        <v>527874</v>
      </c>
      <c r="B561" s="61" t="s">
        <v>1354</v>
      </c>
      <c r="C561" s="61">
        <v>20251115</v>
      </c>
      <c r="D561" s="420" t="s">
        <v>890</v>
      </c>
      <c r="E561" s="60">
        <v>-7000</v>
      </c>
      <c r="F561" s="60">
        <v>7395</v>
      </c>
      <c r="G561" s="60">
        <v>14941</v>
      </c>
      <c r="H561" s="421" t="str">
        <f t="shared" si="40"/>
        <v>nesplnená podmienka vyrovnaného rozpočtu</v>
      </c>
      <c r="I561" s="60">
        <f t="shared" si="41"/>
        <v>7546</v>
      </c>
      <c r="J561" s="421" t="str">
        <f t="shared" si="44"/>
        <v>výdavky rastú</v>
      </c>
      <c r="K561" s="421" t="str">
        <f t="shared" si="42"/>
        <v>dlhová brzda sa neplní</v>
      </c>
      <c r="L561" s="421" t="str">
        <f t="shared" si="43"/>
        <v>dlhová brzda sa neplní + rozpočet v termíne</v>
      </c>
    </row>
    <row r="562" spans="1:12">
      <c r="A562" s="61">
        <v>527483</v>
      </c>
      <c r="B562" s="61" t="s">
        <v>1355</v>
      </c>
      <c r="C562" s="61">
        <v>20251114</v>
      </c>
      <c r="D562" s="420" t="s">
        <v>890</v>
      </c>
      <c r="E562" s="60">
        <v>0</v>
      </c>
      <c r="F562" s="60">
        <v>1297061</v>
      </c>
      <c r="G562" s="60">
        <v>1363463</v>
      </c>
      <c r="H562" s="421" t="str">
        <f t="shared" si="40"/>
        <v>splnená podmienka vyrovnaného rozpočtu</v>
      </c>
      <c r="I562" s="60">
        <f t="shared" si="41"/>
        <v>66402</v>
      </c>
      <c r="J562" s="421" t="str">
        <f t="shared" si="44"/>
        <v>výdavky rastú</v>
      </c>
      <c r="K562" s="421" t="str">
        <f t="shared" si="42"/>
        <v>dlhová brzda sa neplní</v>
      </c>
      <c r="L562" s="421" t="str">
        <f t="shared" si="43"/>
        <v>dlhová brzda sa neplní + rozpočet v termíne</v>
      </c>
    </row>
    <row r="563" spans="1:12">
      <c r="A563" s="61">
        <v>527491</v>
      </c>
      <c r="B563" s="61" t="s">
        <v>1356</v>
      </c>
      <c r="C563" s="61">
        <v>20251030</v>
      </c>
      <c r="D563" s="420" t="s">
        <v>890</v>
      </c>
      <c r="E563" s="60">
        <v>0</v>
      </c>
      <c r="F563" s="60">
        <v>131884</v>
      </c>
      <c r="G563" s="60">
        <v>132006</v>
      </c>
      <c r="H563" s="421" t="str">
        <f t="shared" si="40"/>
        <v>splnená podmienka vyrovnaného rozpočtu</v>
      </c>
      <c r="I563" s="60">
        <f t="shared" si="41"/>
        <v>122</v>
      </c>
      <c r="J563" s="421" t="str">
        <f t="shared" si="44"/>
        <v>výdavky rastú</v>
      </c>
      <c r="K563" s="421" t="str">
        <f t="shared" si="42"/>
        <v>dlhová brzda sa neplní</v>
      </c>
      <c r="L563" s="421" t="str">
        <f t="shared" si="43"/>
        <v>dlhová brzda sa neplní + rozpočet v termíne</v>
      </c>
    </row>
    <row r="564" spans="1:12">
      <c r="A564" s="61">
        <v>527505</v>
      </c>
      <c r="B564" s="421" t="s">
        <v>626</v>
      </c>
      <c r="C564" s="61">
        <v>20251219</v>
      </c>
      <c r="D564" s="420" t="s">
        <v>911</v>
      </c>
      <c r="E564" s="60">
        <v>52104</v>
      </c>
      <c r="F564" s="60">
        <v>585388.56999999995</v>
      </c>
      <c r="G564" s="60">
        <v>684884.58</v>
      </c>
      <c r="H564" s="421" t="str">
        <f t="shared" si="40"/>
        <v>splnená podmienka vyrovnaného rozpočtu</v>
      </c>
      <c r="I564" s="60">
        <f t="shared" si="41"/>
        <v>99496.010000000009</v>
      </c>
      <c r="J564" s="421" t="str">
        <f t="shared" si="44"/>
        <v>výdavky rastú</v>
      </c>
      <c r="K564" s="421" t="str">
        <f t="shared" si="42"/>
        <v>dlhová brzda sa neplní</v>
      </c>
      <c r="L564" s="421" t="str">
        <f t="shared" si="43"/>
        <v>dlhová brzda sa neplní + rozpočet po termíne</v>
      </c>
    </row>
    <row r="565" spans="1:12">
      <c r="A565" s="61">
        <v>527513</v>
      </c>
      <c r="B565" s="61" t="s">
        <v>1357</v>
      </c>
      <c r="C565" s="61">
        <v>20251106</v>
      </c>
      <c r="D565" s="420" t="s">
        <v>890</v>
      </c>
      <c r="E565" s="60">
        <v>1060</v>
      </c>
      <c r="F565" s="60">
        <v>127775</v>
      </c>
      <c r="G565" s="60">
        <v>153835</v>
      </c>
      <c r="H565" s="421" t="str">
        <f t="shared" si="40"/>
        <v>splnená podmienka vyrovnaného rozpočtu</v>
      </c>
      <c r="I565" s="60">
        <f t="shared" si="41"/>
        <v>26060</v>
      </c>
      <c r="J565" s="421" t="str">
        <f t="shared" si="44"/>
        <v>výdavky rastú</v>
      </c>
      <c r="K565" s="421" t="str">
        <f t="shared" si="42"/>
        <v>dlhová brzda sa neplní</v>
      </c>
      <c r="L565" s="421" t="str">
        <f t="shared" si="43"/>
        <v>dlhová brzda sa neplní + rozpočet v termíne</v>
      </c>
    </row>
    <row r="566" spans="1:12" ht="13.95" customHeight="1">
      <c r="A566" s="61">
        <v>527521</v>
      </c>
      <c r="B566" s="61" t="s">
        <v>1358</v>
      </c>
      <c r="C566" s="61">
        <v>20251114</v>
      </c>
      <c r="D566" s="420" t="s">
        <v>890</v>
      </c>
      <c r="E566" s="60">
        <v>0</v>
      </c>
      <c r="F566" s="60">
        <v>51011</v>
      </c>
      <c r="G566" s="60">
        <v>54249</v>
      </c>
      <c r="H566" s="421" t="str">
        <f t="shared" si="40"/>
        <v>splnená podmienka vyrovnaného rozpočtu</v>
      </c>
      <c r="I566" s="60">
        <f t="shared" si="41"/>
        <v>3238</v>
      </c>
      <c r="J566" s="421" t="str">
        <f t="shared" si="44"/>
        <v>výdavky rastú</v>
      </c>
      <c r="K566" s="421" t="str">
        <f t="shared" si="42"/>
        <v>dlhová brzda sa neplní</v>
      </c>
      <c r="L566" s="421" t="str">
        <f t="shared" si="43"/>
        <v>dlhová brzda sa neplní + rozpočet v termíne</v>
      </c>
    </row>
    <row r="567" spans="1:12" ht="13.2" customHeight="1">
      <c r="A567" s="61">
        <v>527530</v>
      </c>
      <c r="B567" s="421" t="s">
        <v>627</v>
      </c>
      <c r="C567" s="61">
        <v>20251217</v>
      </c>
      <c r="D567" s="420" t="s">
        <v>911</v>
      </c>
      <c r="E567" s="60">
        <v>-11000</v>
      </c>
      <c r="F567" s="60">
        <v>65703</v>
      </c>
      <c r="G567" s="60">
        <v>48529</v>
      </c>
      <c r="H567" s="421" t="str">
        <f t="shared" si="40"/>
        <v>nesplnená podmienka vyrovnaného rozpočtu</v>
      </c>
      <c r="I567" s="60">
        <f t="shared" si="41"/>
        <v>-17174</v>
      </c>
      <c r="J567" s="421" t="str">
        <f t="shared" si="44"/>
        <v>nerastúce výdavky</v>
      </c>
      <c r="K567" s="421" t="str">
        <f t="shared" si="42"/>
        <v>dlhová brzda sa neplní</v>
      </c>
      <c r="L567" s="421" t="str">
        <f t="shared" si="43"/>
        <v>dlhová brzda sa neplní + rozpočet po termíne</v>
      </c>
    </row>
    <row r="568" spans="1:12">
      <c r="A568" s="61">
        <v>527548</v>
      </c>
      <c r="B568" s="61" t="s">
        <v>1359</v>
      </c>
      <c r="C568" s="61">
        <v>20251106</v>
      </c>
      <c r="D568" s="420" t="s">
        <v>890</v>
      </c>
      <c r="E568" s="60">
        <v>1000</v>
      </c>
      <c r="F568" s="60">
        <v>43750</v>
      </c>
      <c r="G568" s="60">
        <v>46420</v>
      </c>
      <c r="H568" s="421" t="str">
        <f t="shared" si="40"/>
        <v>splnená podmienka vyrovnaného rozpočtu</v>
      </c>
      <c r="I568" s="60">
        <f t="shared" si="41"/>
        <v>2670</v>
      </c>
      <c r="J568" s="421" t="str">
        <f t="shared" si="44"/>
        <v>výdavky rastú</v>
      </c>
      <c r="K568" s="421" t="str">
        <f t="shared" si="42"/>
        <v>dlhová brzda sa neplní</v>
      </c>
      <c r="L568" s="421" t="str">
        <f t="shared" si="43"/>
        <v>dlhová brzda sa neplní + rozpočet v termíne</v>
      </c>
    </row>
    <row r="569" spans="1:12">
      <c r="A569" s="61">
        <v>527556</v>
      </c>
      <c r="B569" s="61" t="s">
        <v>1360</v>
      </c>
      <c r="C569" s="61">
        <v>20251121</v>
      </c>
      <c r="D569" s="420" t="s">
        <v>890</v>
      </c>
      <c r="E569" s="60">
        <v>-606</v>
      </c>
      <c r="F569" s="60">
        <v>24068</v>
      </c>
      <c r="G569" s="60">
        <v>27742.65</v>
      </c>
      <c r="H569" s="421" t="str">
        <f t="shared" si="40"/>
        <v>nesplnená podmienka vyrovnaného rozpočtu</v>
      </c>
      <c r="I569" s="60">
        <f t="shared" si="41"/>
        <v>3674.6500000000015</v>
      </c>
      <c r="J569" s="421" t="str">
        <f t="shared" si="44"/>
        <v>výdavky rastú</v>
      </c>
      <c r="K569" s="421" t="str">
        <f t="shared" si="42"/>
        <v>dlhová brzda sa neplní</v>
      </c>
      <c r="L569" s="421" t="str">
        <f t="shared" si="43"/>
        <v>dlhová brzda sa neplní + rozpočet v termíne</v>
      </c>
    </row>
    <row r="570" spans="1:12">
      <c r="A570" s="61">
        <v>527564</v>
      </c>
      <c r="B570" s="61" t="s">
        <v>1361</v>
      </c>
      <c r="C570" s="61">
        <v>20251115</v>
      </c>
      <c r="D570" s="420" t="s">
        <v>890</v>
      </c>
      <c r="E570" s="60">
        <v>-9250</v>
      </c>
      <c r="F570" s="60">
        <v>146962</v>
      </c>
      <c r="G570" s="60">
        <v>163680</v>
      </c>
      <c r="H570" s="421" t="str">
        <f t="shared" si="40"/>
        <v>nesplnená podmienka vyrovnaného rozpočtu</v>
      </c>
      <c r="I570" s="60">
        <f t="shared" si="41"/>
        <v>16718</v>
      </c>
      <c r="J570" s="421" t="str">
        <f t="shared" si="44"/>
        <v>výdavky rastú</v>
      </c>
      <c r="K570" s="421" t="str">
        <f t="shared" si="42"/>
        <v>dlhová brzda sa neplní</v>
      </c>
      <c r="L570" s="421" t="str">
        <f t="shared" si="43"/>
        <v>dlhová brzda sa neplní + rozpočet v termíne</v>
      </c>
    </row>
    <row r="571" spans="1:12">
      <c r="A571" s="61">
        <v>527572</v>
      </c>
      <c r="B571" s="61" t="s">
        <v>628</v>
      </c>
      <c r="C571" s="61">
        <v>20251104</v>
      </c>
      <c r="D571" s="420" t="s">
        <v>890</v>
      </c>
      <c r="E571" s="60">
        <v>1500</v>
      </c>
      <c r="F571" s="60">
        <v>55300</v>
      </c>
      <c r="G571" s="60">
        <v>53300</v>
      </c>
      <c r="H571" s="421" t="str">
        <f t="shared" si="40"/>
        <v>splnená podmienka vyrovnaného rozpočtu</v>
      </c>
      <c r="I571" s="61">
        <f t="shared" si="41"/>
        <v>-2000</v>
      </c>
      <c r="J571" s="421" t="str">
        <f t="shared" si="44"/>
        <v>nerastúce výdavky</v>
      </c>
      <c r="K571" s="421" t="str">
        <f t="shared" si="42"/>
        <v>dlhová brzda sa plní</v>
      </c>
      <c r="L571" s="421" t="str">
        <f t="shared" si="43"/>
        <v>dlhová brzda sa plní + rozpočet v termíne</v>
      </c>
    </row>
    <row r="572" spans="1:12">
      <c r="A572" s="61">
        <v>527581</v>
      </c>
      <c r="B572" s="61" t="s">
        <v>1362</v>
      </c>
      <c r="C572" s="61">
        <v>20251120</v>
      </c>
      <c r="D572" s="420" t="s">
        <v>890</v>
      </c>
      <c r="E572" s="60">
        <v>0</v>
      </c>
      <c r="F572" s="60">
        <v>193190.62000000002</v>
      </c>
      <c r="G572" s="60">
        <v>213934.11</v>
      </c>
      <c r="H572" s="421" t="str">
        <f t="shared" si="40"/>
        <v>splnená podmienka vyrovnaného rozpočtu</v>
      </c>
      <c r="I572" s="60">
        <f t="shared" si="41"/>
        <v>20743.489999999962</v>
      </c>
      <c r="J572" s="421" t="str">
        <f t="shared" si="44"/>
        <v>výdavky rastú</v>
      </c>
      <c r="K572" s="421" t="str">
        <f t="shared" si="42"/>
        <v>dlhová brzda sa neplní</v>
      </c>
      <c r="L572" s="421" t="str">
        <f t="shared" si="43"/>
        <v>dlhová brzda sa neplní + rozpočet v termíne</v>
      </c>
    </row>
    <row r="573" spans="1:12">
      <c r="A573" s="61">
        <v>527599</v>
      </c>
      <c r="B573" s="61" t="s">
        <v>629</v>
      </c>
      <c r="C573" s="61">
        <v>20251119</v>
      </c>
      <c r="D573" s="420" t="s">
        <v>890</v>
      </c>
      <c r="E573" s="60">
        <v>1300</v>
      </c>
      <c r="F573" s="60">
        <v>16497</v>
      </c>
      <c r="G573" s="60">
        <v>16397</v>
      </c>
      <c r="H573" s="421" t="str">
        <f t="shared" si="40"/>
        <v>splnená podmienka vyrovnaného rozpočtu</v>
      </c>
      <c r="I573" s="61">
        <f t="shared" si="41"/>
        <v>-100</v>
      </c>
      <c r="J573" s="421" t="str">
        <f t="shared" si="44"/>
        <v>nerastúce výdavky</v>
      </c>
      <c r="K573" s="421" t="str">
        <f t="shared" si="42"/>
        <v>dlhová brzda sa plní</v>
      </c>
      <c r="L573" s="421" t="str">
        <f t="shared" si="43"/>
        <v>dlhová brzda sa plní + rozpočet v termíne</v>
      </c>
    </row>
    <row r="574" spans="1:12">
      <c r="A574" s="61">
        <v>527602</v>
      </c>
      <c r="B574" s="61" t="s">
        <v>630</v>
      </c>
      <c r="C574" s="61">
        <v>20251102</v>
      </c>
      <c r="D574" s="420" t="s">
        <v>890</v>
      </c>
      <c r="E574" s="60">
        <v>2150</v>
      </c>
      <c r="F574" s="60">
        <v>81957</v>
      </c>
      <c r="G574" s="60">
        <v>74850</v>
      </c>
      <c r="H574" s="421" t="str">
        <f t="shared" si="40"/>
        <v>splnená podmienka vyrovnaného rozpočtu</v>
      </c>
      <c r="I574" s="61">
        <f t="shared" si="41"/>
        <v>-7107</v>
      </c>
      <c r="J574" s="421" t="str">
        <f t="shared" si="44"/>
        <v>nerastúce výdavky</v>
      </c>
      <c r="K574" s="421" t="str">
        <f t="shared" si="42"/>
        <v>dlhová brzda sa plní</v>
      </c>
      <c r="L574" s="421" t="str">
        <f t="shared" si="43"/>
        <v>dlhová brzda sa plní + rozpočet v termíne</v>
      </c>
    </row>
    <row r="575" spans="1:12">
      <c r="A575" s="61">
        <v>527611</v>
      </c>
      <c r="B575" s="61" t="s">
        <v>1363</v>
      </c>
      <c r="C575" s="61">
        <v>20251109</v>
      </c>
      <c r="D575" s="420" t="s">
        <v>890</v>
      </c>
      <c r="E575" s="60">
        <v>0</v>
      </c>
      <c r="F575" s="60">
        <v>28516</v>
      </c>
      <c r="G575" s="60">
        <v>29997</v>
      </c>
      <c r="H575" s="421" t="str">
        <f t="shared" si="40"/>
        <v>splnená podmienka vyrovnaného rozpočtu</v>
      </c>
      <c r="I575" s="60">
        <f t="shared" si="41"/>
        <v>1481</v>
      </c>
      <c r="J575" s="421" t="str">
        <f t="shared" si="44"/>
        <v>výdavky rastú</v>
      </c>
      <c r="K575" s="421" t="str">
        <f t="shared" si="42"/>
        <v>dlhová brzda sa neplní</v>
      </c>
      <c r="L575" s="421" t="str">
        <f t="shared" si="43"/>
        <v>dlhová brzda sa neplní + rozpočet v termíne</v>
      </c>
    </row>
    <row r="576" spans="1:12">
      <c r="A576" s="61">
        <v>527629</v>
      </c>
      <c r="B576" s="61" t="s">
        <v>631</v>
      </c>
      <c r="C576" s="61">
        <v>20251121</v>
      </c>
      <c r="D576" s="420" t="s">
        <v>890</v>
      </c>
      <c r="E576" s="60">
        <v>0</v>
      </c>
      <c r="F576" s="60">
        <v>82922.91</v>
      </c>
      <c r="G576" s="60">
        <v>49090.6</v>
      </c>
      <c r="H576" s="421" t="str">
        <f t="shared" si="40"/>
        <v>splnená podmienka vyrovnaného rozpočtu</v>
      </c>
      <c r="I576" s="61">
        <f t="shared" si="41"/>
        <v>-33832.310000000005</v>
      </c>
      <c r="J576" s="421" t="str">
        <f t="shared" si="44"/>
        <v>nerastúce výdavky</v>
      </c>
      <c r="K576" s="421" t="str">
        <f t="shared" si="42"/>
        <v>dlhová brzda sa plní</v>
      </c>
      <c r="L576" s="421" t="str">
        <f t="shared" si="43"/>
        <v>dlhová brzda sa plní + rozpočet v termíne</v>
      </c>
    </row>
    <row r="577" spans="1:12">
      <c r="A577" s="61">
        <v>527637</v>
      </c>
      <c r="B577" s="61" t="s">
        <v>1364</v>
      </c>
      <c r="C577" s="61">
        <v>20251115</v>
      </c>
      <c r="D577" s="420" t="s">
        <v>890</v>
      </c>
      <c r="E577" s="60">
        <v>-68963</v>
      </c>
      <c r="F577" s="60">
        <v>380579</v>
      </c>
      <c r="G577" s="60">
        <v>507268</v>
      </c>
      <c r="H577" s="421" t="str">
        <f t="shared" si="40"/>
        <v>nesplnená podmienka vyrovnaného rozpočtu</v>
      </c>
      <c r="I577" s="60">
        <f t="shared" si="41"/>
        <v>126689</v>
      </c>
      <c r="J577" s="421" t="str">
        <f t="shared" si="44"/>
        <v>výdavky rastú</v>
      </c>
      <c r="K577" s="421" t="str">
        <f t="shared" si="42"/>
        <v>dlhová brzda sa neplní</v>
      </c>
      <c r="L577" s="421" t="str">
        <f t="shared" si="43"/>
        <v>dlhová brzda sa neplní + rozpočet v termíne</v>
      </c>
    </row>
    <row r="578" spans="1:12">
      <c r="A578" s="61">
        <v>527645</v>
      </c>
      <c r="B578" s="61" t="s">
        <v>1365</v>
      </c>
      <c r="C578" s="61">
        <v>20251112</v>
      </c>
      <c r="D578" s="420" t="s">
        <v>890</v>
      </c>
      <c r="E578" s="60">
        <v>0</v>
      </c>
      <c r="F578" s="60">
        <v>30606</v>
      </c>
      <c r="G578" s="60">
        <v>32095</v>
      </c>
      <c r="H578" s="421" t="str">
        <f t="shared" si="40"/>
        <v>splnená podmienka vyrovnaného rozpočtu</v>
      </c>
      <c r="I578" s="60">
        <f t="shared" si="41"/>
        <v>1489</v>
      </c>
      <c r="J578" s="421" t="str">
        <f t="shared" si="44"/>
        <v>výdavky rastú</v>
      </c>
      <c r="K578" s="421" t="str">
        <f t="shared" si="42"/>
        <v>dlhová brzda sa neplní</v>
      </c>
      <c r="L578" s="421" t="str">
        <f t="shared" si="43"/>
        <v>dlhová brzda sa neplní + rozpočet v termíne</v>
      </c>
    </row>
    <row r="579" spans="1:12">
      <c r="A579" s="61">
        <v>527653</v>
      </c>
      <c r="B579" s="61" t="s">
        <v>1366</v>
      </c>
      <c r="C579" s="61">
        <v>20251119</v>
      </c>
      <c r="D579" s="420" t="s">
        <v>890</v>
      </c>
      <c r="E579" s="60">
        <v>2983</v>
      </c>
      <c r="F579" s="60">
        <v>134994</v>
      </c>
      <c r="G579" s="60">
        <v>136752</v>
      </c>
      <c r="H579" s="421" t="str">
        <f t="shared" ref="H579:H642" si="45">IF(E579&gt;=0,"splnená podmienka vyrovnaného rozpočtu","nesplnená podmienka vyrovnaného rozpočtu")</f>
        <v>splnená podmienka vyrovnaného rozpočtu</v>
      </c>
      <c r="I579" s="60">
        <f t="shared" ref="I579:I642" si="46">G579-F579</f>
        <v>1758</v>
      </c>
      <c r="J579" s="421" t="str">
        <f t="shared" si="44"/>
        <v>výdavky rastú</v>
      </c>
      <c r="K579" s="421" t="str">
        <f t="shared" ref="K579:K642" si="47">IF((H579="splnená podmienka vyrovnaného rozpočtu")*(J579="nerastúce výdavky"),"dlhová brzda sa plní","dlhová brzda sa neplní")</f>
        <v>dlhová brzda sa neplní</v>
      </c>
      <c r="L579" s="421" t="str">
        <f t="shared" ref="L579:L642" si="48">K579&amp;" + "&amp;D579</f>
        <v>dlhová brzda sa neplní + rozpočet v termíne</v>
      </c>
    </row>
    <row r="580" spans="1:12">
      <c r="A580" s="61">
        <v>527661</v>
      </c>
      <c r="B580" s="61" t="s">
        <v>1367</v>
      </c>
      <c r="C580" s="61">
        <v>20251118</v>
      </c>
      <c r="D580" s="420" t="s">
        <v>890</v>
      </c>
      <c r="E580" s="60">
        <v>6456</v>
      </c>
      <c r="F580" s="60">
        <v>731912</v>
      </c>
      <c r="G580" s="60">
        <v>800037</v>
      </c>
      <c r="H580" s="421" t="str">
        <f t="shared" si="45"/>
        <v>splnená podmienka vyrovnaného rozpočtu</v>
      </c>
      <c r="I580" s="60">
        <f t="shared" si="46"/>
        <v>68125</v>
      </c>
      <c r="J580" s="421" t="str">
        <f t="shared" ref="J580:J643" si="49">IF(I580&lt;=0,"nerastúce výdavky","výdavky rastú")</f>
        <v>výdavky rastú</v>
      </c>
      <c r="K580" s="421" t="str">
        <f t="shared" si="47"/>
        <v>dlhová brzda sa neplní</v>
      </c>
      <c r="L580" s="421" t="str">
        <f t="shared" si="48"/>
        <v>dlhová brzda sa neplní + rozpočet v termíne</v>
      </c>
    </row>
    <row r="581" spans="1:12">
      <c r="A581" s="61">
        <v>527670</v>
      </c>
      <c r="B581" s="61" t="s">
        <v>1368</v>
      </c>
      <c r="C581" s="61">
        <v>20251110</v>
      </c>
      <c r="D581" s="420" t="s">
        <v>890</v>
      </c>
      <c r="E581" s="60">
        <v>-9750</v>
      </c>
      <c r="F581" s="60">
        <v>134238</v>
      </c>
      <c r="G581" s="60">
        <v>163451</v>
      </c>
      <c r="H581" s="421" t="str">
        <f t="shared" si="45"/>
        <v>nesplnená podmienka vyrovnaného rozpočtu</v>
      </c>
      <c r="I581" s="60">
        <f t="shared" si="46"/>
        <v>29213</v>
      </c>
      <c r="J581" s="421" t="str">
        <f t="shared" si="49"/>
        <v>výdavky rastú</v>
      </c>
      <c r="K581" s="421" t="str">
        <f t="shared" si="47"/>
        <v>dlhová brzda sa neplní</v>
      </c>
      <c r="L581" s="421" t="str">
        <f t="shared" si="48"/>
        <v>dlhová brzda sa neplní + rozpočet v termíne</v>
      </c>
    </row>
    <row r="582" spans="1:12">
      <c r="A582" s="61">
        <v>527289</v>
      </c>
      <c r="B582" s="61" t="s">
        <v>1369</v>
      </c>
      <c r="C582" s="61">
        <v>20251116</v>
      </c>
      <c r="D582" s="420" t="s">
        <v>890</v>
      </c>
      <c r="E582" s="60">
        <v>-11000</v>
      </c>
      <c r="F582" s="60">
        <v>81023</v>
      </c>
      <c r="G582" s="60">
        <v>77343</v>
      </c>
      <c r="H582" s="421" t="str">
        <f t="shared" si="45"/>
        <v>nesplnená podmienka vyrovnaného rozpočtu</v>
      </c>
      <c r="I582" s="60">
        <f t="shared" si="46"/>
        <v>-3680</v>
      </c>
      <c r="J582" s="421" t="str">
        <f t="shared" si="49"/>
        <v>nerastúce výdavky</v>
      </c>
      <c r="K582" s="421" t="str">
        <f t="shared" si="47"/>
        <v>dlhová brzda sa neplní</v>
      </c>
      <c r="L582" s="421" t="str">
        <f t="shared" si="48"/>
        <v>dlhová brzda sa neplní + rozpočet v termíne</v>
      </c>
    </row>
    <row r="583" spans="1:12">
      <c r="A583" s="61">
        <v>527297</v>
      </c>
      <c r="B583" s="421" t="s">
        <v>632</v>
      </c>
      <c r="C583" s="61">
        <v>20251230</v>
      </c>
      <c r="D583" s="420" t="s">
        <v>911</v>
      </c>
      <c r="E583" s="60">
        <v>-494407</v>
      </c>
      <c r="F583" s="60">
        <v>623002</v>
      </c>
      <c r="G583" s="60">
        <v>1118387</v>
      </c>
      <c r="H583" s="421" t="str">
        <f t="shared" si="45"/>
        <v>nesplnená podmienka vyrovnaného rozpočtu</v>
      </c>
      <c r="I583" s="60">
        <f t="shared" si="46"/>
        <v>495385</v>
      </c>
      <c r="J583" s="421" t="str">
        <f t="shared" si="49"/>
        <v>výdavky rastú</v>
      </c>
      <c r="K583" s="421" t="str">
        <f t="shared" si="47"/>
        <v>dlhová brzda sa neplní</v>
      </c>
      <c r="L583" s="421" t="str">
        <f t="shared" si="48"/>
        <v>dlhová brzda sa neplní + rozpočet po termíne</v>
      </c>
    </row>
    <row r="584" spans="1:12">
      <c r="A584" s="61">
        <v>527301</v>
      </c>
      <c r="B584" s="61" t="s">
        <v>1370</v>
      </c>
      <c r="C584" s="61">
        <v>20251015</v>
      </c>
      <c r="D584" s="420" t="s">
        <v>890</v>
      </c>
      <c r="E584" s="60">
        <v>0</v>
      </c>
      <c r="F584" s="60">
        <v>11204.29</v>
      </c>
      <c r="G584" s="60">
        <v>11653.29</v>
      </c>
      <c r="H584" s="421" t="str">
        <f t="shared" si="45"/>
        <v>splnená podmienka vyrovnaného rozpočtu</v>
      </c>
      <c r="I584" s="60">
        <f t="shared" si="46"/>
        <v>449</v>
      </c>
      <c r="J584" s="421" t="str">
        <f t="shared" si="49"/>
        <v>výdavky rastú</v>
      </c>
      <c r="K584" s="421" t="str">
        <f t="shared" si="47"/>
        <v>dlhová brzda sa neplní</v>
      </c>
      <c r="L584" s="421" t="str">
        <f t="shared" si="48"/>
        <v>dlhová brzda sa neplní + rozpočet v termíne</v>
      </c>
    </row>
    <row r="585" spans="1:12">
      <c r="A585" s="61">
        <v>527319</v>
      </c>
      <c r="B585" s="61" t="s">
        <v>1371</v>
      </c>
      <c r="C585" s="61">
        <v>20251120</v>
      </c>
      <c r="D585" s="420" t="s">
        <v>890</v>
      </c>
      <c r="E585" s="60">
        <v>-4875</v>
      </c>
      <c r="F585" s="60">
        <v>201169</v>
      </c>
      <c r="G585" s="60">
        <v>218969</v>
      </c>
      <c r="H585" s="421" t="str">
        <f t="shared" si="45"/>
        <v>nesplnená podmienka vyrovnaného rozpočtu</v>
      </c>
      <c r="I585" s="60">
        <f t="shared" si="46"/>
        <v>17800</v>
      </c>
      <c r="J585" s="421" t="str">
        <f t="shared" si="49"/>
        <v>výdavky rastú</v>
      </c>
      <c r="K585" s="421" t="str">
        <f t="shared" si="47"/>
        <v>dlhová brzda sa neplní</v>
      </c>
      <c r="L585" s="421" t="str">
        <f t="shared" si="48"/>
        <v>dlhová brzda sa neplní + rozpočet v termíne</v>
      </c>
    </row>
    <row r="586" spans="1:12">
      <c r="A586" s="61">
        <v>527327</v>
      </c>
      <c r="B586" s="61" t="s">
        <v>1372</v>
      </c>
      <c r="C586" s="61">
        <v>20251121</v>
      </c>
      <c r="D586" s="420" t="s">
        <v>890</v>
      </c>
      <c r="E586" s="60">
        <v>0</v>
      </c>
      <c r="F586" s="60">
        <v>99987</v>
      </c>
      <c r="G586" s="60">
        <v>110046</v>
      </c>
      <c r="H586" s="421" t="str">
        <f t="shared" si="45"/>
        <v>splnená podmienka vyrovnaného rozpočtu</v>
      </c>
      <c r="I586" s="60">
        <f t="shared" si="46"/>
        <v>10059</v>
      </c>
      <c r="J586" s="421" t="str">
        <f t="shared" si="49"/>
        <v>výdavky rastú</v>
      </c>
      <c r="K586" s="421" t="str">
        <f t="shared" si="47"/>
        <v>dlhová brzda sa neplní</v>
      </c>
      <c r="L586" s="421" t="str">
        <f t="shared" si="48"/>
        <v>dlhová brzda sa neplní + rozpočet v termíne</v>
      </c>
    </row>
    <row r="587" spans="1:12">
      <c r="A587" s="61">
        <v>527335</v>
      </c>
      <c r="B587" s="61" t="s">
        <v>1373</v>
      </c>
      <c r="C587" s="61">
        <v>20251113</v>
      </c>
      <c r="D587" s="420" t="s">
        <v>890</v>
      </c>
      <c r="E587" s="60">
        <v>-135000</v>
      </c>
      <c r="F587" s="60">
        <v>829615.00000000012</v>
      </c>
      <c r="G587" s="60">
        <v>4279692.4700000007</v>
      </c>
      <c r="H587" s="421" t="str">
        <f t="shared" si="45"/>
        <v>nesplnená podmienka vyrovnaného rozpočtu</v>
      </c>
      <c r="I587" s="60">
        <f t="shared" si="46"/>
        <v>3450077.4700000007</v>
      </c>
      <c r="J587" s="421" t="str">
        <f t="shared" si="49"/>
        <v>výdavky rastú</v>
      </c>
      <c r="K587" s="421" t="str">
        <f t="shared" si="47"/>
        <v>dlhová brzda sa neplní</v>
      </c>
      <c r="L587" s="421" t="str">
        <f t="shared" si="48"/>
        <v>dlhová brzda sa neplní + rozpočet v termíne</v>
      </c>
    </row>
    <row r="588" spans="1:12">
      <c r="A588" s="61">
        <v>527343</v>
      </c>
      <c r="B588" s="61" t="s">
        <v>633</v>
      </c>
      <c r="C588" s="61">
        <v>20251120</v>
      </c>
      <c r="D588" s="420" t="s">
        <v>890</v>
      </c>
      <c r="E588" s="60">
        <v>0</v>
      </c>
      <c r="F588" s="60">
        <v>14170</v>
      </c>
      <c r="G588" s="60">
        <v>12951</v>
      </c>
      <c r="H588" s="421" t="str">
        <f t="shared" si="45"/>
        <v>splnená podmienka vyrovnaného rozpočtu</v>
      </c>
      <c r="I588" s="61">
        <f t="shared" si="46"/>
        <v>-1219</v>
      </c>
      <c r="J588" s="421" t="str">
        <f t="shared" si="49"/>
        <v>nerastúce výdavky</v>
      </c>
      <c r="K588" s="421" t="str">
        <f t="shared" si="47"/>
        <v>dlhová brzda sa plní</v>
      </c>
      <c r="L588" s="421" t="str">
        <f t="shared" si="48"/>
        <v>dlhová brzda sa plní + rozpočet v termíne</v>
      </c>
    </row>
    <row r="589" spans="1:12">
      <c r="A589" s="61">
        <v>527351</v>
      </c>
      <c r="B589" s="61" t="s">
        <v>1374</v>
      </c>
      <c r="C589" s="61">
        <v>20251116</v>
      </c>
      <c r="D589" s="420" t="s">
        <v>890</v>
      </c>
      <c r="E589" s="60">
        <v>0</v>
      </c>
      <c r="F589" s="60">
        <v>30550.82</v>
      </c>
      <c r="G589" s="60">
        <v>54066.19</v>
      </c>
      <c r="H589" s="421" t="str">
        <f t="shared" si="45"/>
        <v>splnená podmienka vyrovnaného rozpočtu</v>
      </c>
      <c r="I589" s="60">
        <f t="shared" si="46"/>
        <v>23515.370000000003</v>
      </c>
      <c r="J589" s="421" t="str">
        <f t="shared" si="49"/>
        <v>výdavky rastú</v>
      </c>
      <c r="K589" s="421" t="str">
        <f t="shared" si="47"/>
        <v>dlhová brzda sa neplní</v>
      </c>
      <c r="L589" s="421" t="str">
        <f t="shared" si="48"/>
        <v>dlhová brzda sa neplní + rozpočet v termíne</v>
      </c>
    </row>
    <row r="590" spans="1:12">
      <c r="A590" s="61">
        <v>527360</v>
      </c>
      <c r="B590" s="61" t="s">
        <v>1375</v>
      </c>
      <c r="C590" s="61">
        <v>20251104</v>
      </c>
      <c r="D590" s="420" t="s">
        <v>890</v>
      </c>
      <c r="E590" s="60">
        <v>-5000</v>
      </c>
      <c r="F590" s="60">
        <v>147921</v>
      </c>
      <c r="G590" s="60">
        <v>161239.13</v>
      </c>
      <c r="H590" s="421" t="str">
        <f t="shared" si="45"/>
        <v>nesplnená podmienka vyrovnaného rozpočtu</v>
      </c>
      <c r="I590" s="60">
        <f t="shared" si="46"/>
        <v>13318.130000000005</v>
      </c>
      <c r="J590" s="421" t="str">
        <f t="shared" si="49"/>
        <v>výdavky rastú</v>
      </c>
      <c r="K590" s="421" t="str">
        <f t="shared" si="47"/>
        <v>dlhová brzda sa neplní</v>
      </c>
      <c r="L590" s="421" t="str">
        <f t="shared" si="48"/>
        <v>dlhová brzda sa neplní + rozpočet v termíne</v>
      </c>
    </row>
    <row r="591" spans="1:12">
      <c r="A591" s="61">
        <v>527378</v>
      </c>
      <c r="B591" s="61" t="s">
        <v>1376</v>
      </c>
      <c r="C591" s="61">
        <v>20251115</v>
      </c>
      <c r="D591" s="420" t="s">
        <v>890</v>
      </c>
      <c r="E591" s="60">
        <v>-23000</v>
      </c>
      <c r="F591" s="60">
        <v>90776</v>
      </c>
      <c r="G591" s="60">
        <v>485217.32</v>
      </c>
      <c r="H591" s="421" t="str">
        <f t="shared" si="45"/>
        <v>nesplnená podmienka vyrovnaného rozpočtu</v>
      </c>
      <c r="I591" s="60">
        <f t="shared" si="46"/>
        <v>394441.32</v>
      </c>
      <c r="J591" s="421" t="str">
        <f t="shared" si="49"/>
        <v>výdavky rastú</v>
      </c>
      <c r="K591" s="421" t="str">
        <f t="shared" si="47"/>
        <v>dlhová brzda sa neplní</v>
      </c>
      <c r="L591" s="421" t="str">
        <f t="shared" si="48"/>
        <v>dlhová brzda sa neplní + rozpočet v termíne</v>
      </c>
    </row>
    <row r="592" spans="1:12">
      <c r="A592" s="61">
        <v>527386</v>
      </c>
      <c r="B592" s="61" t="s">
        <v>1377</v>
      </c>
      <c r="C592" s="61">
        <v>20251120</v>
      </c>
      <c r="D592" s="420" t="s">
        <v>890</v>
      </c>
      <c r="E592" s="60">
        <v>6080</v>
      </c>
      <c r="F592" s="60">
        <v>492647</v>
      </c>
      <c r="G592" s="60">
        <v>530354</v>
      </c>
      <c r="H592" s="421" t="str">
        <f t="shared" si="45"/>
        <v>splnená podmienka vyrovnaného rozpočtu</v>
      </c>
      <c r="I592" s="60">
        <f t="shared" si="46"/>
        <v>37707</v>
      </c>
      <c r="J592" s="421" t="str">
        <f t="shared" si="49"/>
        <v>výdavky rastú</v>
      </c>
      <c r="K592" s="421" t="str">
        <f t="shared" si="47"/>
        <v>dlhová brzda sa neplní</v>
      </c>
      <c r="L592" s="421" t="str">
        <f t="shared" si="48"/>
        <v>dlhová brzda sa neplní + rozpočet v termíne</v>
      </c>
    </row>
    <row r="593" spans="1:12">
      <c r="A593" s="61">
        <v>527394</v>
      </c>
      <c r="B593" s="61" t="s">
        <v>1378</v>
      </c>
      <c r="C593" s="61">
        <v>20251027</v>
      </c>
      <c r="D593" s="420" t="s">
        <v>890</v>
      </c>
      <c r="E593" s="60">
        <v>371</v>
      </c>
      <c r="F593" s="60">
        <v>25154</v>
      </c>
      <c r="G593" s="60">
        <v>28959</v>
      </c>
      <c r="H593" s="421" t="str">
        <f t="shared" si="45"/>
        <v>splnená podmienka vyrovnaného rozpočtu</v>
      </c>
      <c r="I593" s="60">
        <f t="shared" si="46"/>
        <v>3805</v>
      </c>
      <c r="J593" s="421" t="str">
        <f t="shared" si="49"/>
        <v>výdavky rastú</v>
      </c>
      <c r="K593" s="421" t="str">
        <f t="shared" si="47"/>
        <v>dlhová brzda sa neplní</v>
      </c>
      <c r="L593" s="421" t="str">
        <f t="shared" si="48"/>
        <v>dlhová brzda sa neplní + rozpočet v termíne</v>
      </c>
    </row>
    <row r="594" spans="1:12">
      <c r="A594" s="61">
        <v>527408</v>
      </c>
      <c r="B594" s="61" t="s">
        <v>634</v>
      </c>
      <c r="C594" s="61">
        <v>20251120</v>
      </c>
      <c r="D594" s="420" t="s">
        <v>890</v>
      </c>
      <c r="E594" s="60">
        <v>0</v>
      </c>
      <c r="F594" s="60">
        <v>32435</v>
      </c>
      <c r="G594" s="60">
        <v>31135</v>
      </c>
      <c r="H594" s="421" t="str">
        <f t="shared" si="45"/>
        <v>splnená podmienka vyrovnaného rozpočtu</v>
      </c>
      <c r="I594" s="61">
        <f t="shared" si="46"/>
        <v>-1300</v>
      </c>
      <c r="J594" s="421" t="str">
        <f t="shared" si="49"/>
        <v>nerastúce výdavky</v>
      </c>
      <c r="K594" s="421" t="str">
        <f t="shared" si="47"/>
        <v>dlhová brzda sa plní</v>
      </c>
      <c r="L594" s="421" t="str">
        <f t="shared" si="48"/>
        <v>dlhová brzda sa plní + rozpočet v termíne</v>
      </c>
    </row>
    <row r="595" spans="1:12">
      <c r="A595" s="61">
        <v>527416</v>
      </c>
      <c r="B595" s="61" t="s">
        <v>1379</v>
      </c>
      <c r="C595" s="61">
        <v>20251117</v>
      </c>
      <c r="D595" s="420" t="s">
        <v>890</v>
      </c>
      <c r="E595" s="60">
        <v>-6000</v>
      </c>
      <c r="F595" s="60">
        <v>24365</v>
      </c>
      <c r="G595" s="60">
        <v>23610</v>
      </c>
      <c r="H595" s="421" t="str">
        <f t="shared" si="45"/>
        <v>nesplnená podmienka vyrovnaného rozpočtu</v>
      </c>
      <c r="I595" s="60">
        <f t="shared" si="46"/>
        <v>-755</v>
      </c>
      <c r="J595" s="421" t="str">
        <f t="shared" si="49"/>
        <v>nerastúce výdavky</v>
      </c>
      <c r="K595" s="421" t="str">
        <f t="shared" si="47"/>
        <v>dlhová brzda sa neplní</v>
      </c>
      <c r="L595" s="421" t="str">
        <f t="shared" si="48"/>
        <v>dlhová brzda sa neplní + rozpočet v termíne</v>
      </c>
    </row>
    <row r="596" spans="1:12">
      <c r="A596" s="61">
        <v>527424</v>
      </c>
      <c r="B596" s="61" t="s">
        <v>1380</v>
      </c>
      <c r="C596" s="61">
        <v>20251114</v>
      </c>
      <c r="D596" s="420" t="s">
        <v>890</v>
      </c>
      <c r="E596" s="60">
        <v>-84494.83</v>
      </c>
      <c r="F596" s="60">
        <v>316135.15000000002</v>
      </c>
      <c r="G596" s="60">
        <v>402199.13</v>
      </c>
      <c r="H596" s="421" t="str">
        <f t="shared" si="45"/>
        <v>nesplnená podmienka vyrovnaného rozpočtu</v>
      </c>
      <c r="I596" s="60">
        <f t="shared" si="46"/>
        <v>86063.979999999981</v>
      </c>
      <c r="J596" s="421" t="str">
        <f t="shared" si="49"/>
        <v>výdavky rastú</v>
      </c>
      <c r="K596" s="421" t="str">
        <f t="shared" si="47"/>
        <v>dlhová brzda sa neplní</v>
      </c>
      <c r="L596" s="421" t="str">
        <f t="shared" si="48"/>
        <v>dlhová brzda sa neplní + rozpočet v termíne</v>
      </c>
    </row>
    <row r="597" spans="1:12">
      <c r="A597" s="61">
        <v>527432</v>
      </c>
      <c r="B597" s="61" t="s">
        <v>1381</v>
      </c>
      <c r="C597" s="61">
        <v>20251114</v>
      </c>
      <c r="D597" s="420" t="s">
        <v>890</v>
      </c>
      <c r="E597" s="60">
        <v>-15000</v>
      </c>
      <c r="F597" s="60">
        <v>986834</v>
      </c>
      <c r="G597" s="60">
        <v>1075019</v>
      </c>
      <c r="H597" s="421" t="str">
        <f t="shared" si="45"/>
        <v>nesplnená podmienka vyrovnaného rozpočtu</v>
      </c>
      <c r="I597" s="60">
        <f t="shared" si="46"/>
        <v>88185</v>
      </c>
      <c r="J597" s="421" t="str">
        <f t="shared" si="49"/>
        <v>výdavky rastú</v>
      </c>
      <c r="K597" s="421" t="str">
        <f t="shared" si="47"/>
        <v>dlhová brzda sa neplní</v>
      </c>
      <c r="L597" s="421" t="str">
        <f t="shared" si="48"/>
        <v>dlhová brzda sa neplní + rozpočet v termíne</v>
      </c>
    </row>
    <row r="598" spans="1:12">
      <c r="A598" s="61">
        <v>527441</v>
      </c>
      <c r="B598" s="61" t="s">
        <v>1382</v>
      </c>
      <c r="C598" s="61">
        <v>20251117</v>
      </c>
      <c r="D598" s="420" t="s">
        <v>890</v>
      </c>
      <c r="E598" s="60">
        <v>28.53</v>
      </c>
      <c r="F598" s="60">
        <v>13797</v>
      </c>
      <c r="G598" s="60">
        <v>15142.3</v>
      </c>
      <c r="H598" s="421" t="str">
        <f t="shared" si="45"/>
        <v>splnená podmienka vyrovnaného rozpočtu</v>
      </c>
      <c r="I598" s="60">
        <f t="shared" si="46"/>
        <v>1345.2999999999993</v>
      </c>
      <c r="J598" s="421" t="str">
        <f t="shared" si="49"/>
        <v>výdavky rastú</v>
      </c>
      <c r="K598" s="421" t="str">
        <f t="shared" si="47"/>
        <v>dlhová brzda sa neplní</v>
      </c>
      <c r="L598" s="421" t="str">
        <f t="shared" si="48"/>
        <v>dlhová brzda sa neplní + rozpočet v termíne</v>
      </c>
    </row>
    <row r="599" spans="1:12">
      <c r="A599" s="61">
        <v>527459</v>
      </c>
      <c r="B599" s="61" t="s">
        <v>1383</v>
      </c>
      <c r="C599" s="61">
        <v>20251121</v>
      </c>
      <c r="D599" s="420" t="s">
        <v>890</v>
      </c>
      <c r="E599" s="60">
        <v>-5000</v>
      </c>
      <c r="F599" s="60">
        <v>75614.28</v>
      </c>
      <c r="G599" s="60">
        <v>34002</v>
      </c>
      <c r="H599" s="421" t="str">
        <f t="shared" si="45"/>
        <v>nesplnená podmienka vyrovnaného rozpočtu</v>
      </c>
      <c r="I599" s="60">
        <f t="shared" si="46"/>
        <v>-41612.28</v>
      </c>
      <c r="J599" s="421" t="str">
        <f t="shared" si="49"/>
        <v>nerastúce výdavky</v>
      </c>
      <c r="K599" s="421" t="str">
        <f t="shared" si="47"/>
        <v>dlhová brzda sa neplní</v>
      </c>
      <c r="L599" s="421" t="str">
        <f t="shared" si="48"/>
        <v>dlhová brzda sa neplní + rozpočet v termíne</v>
      </c>
    </row>
    <row r="600" spans="1:12">
      <c r="A600" s="61">
        <v>527467</v>
      </c>
      <c r="B600" s="61" t="s">
        <v>1384</v>
      </c>
      <c r="C600" s="61">
        <v>20251119</v>
      </c>
      <c r="D600" s="420" t="s">
        <v>890</v>
      </c>
      <c r="E600" s="60">
        <v>2400</v>
      </c>
      <c r="F600" s="60">
        <v>13710</v>
      </c>
      <c r="G600" s="60">
        <v>14130</v>
      </c>
      <c r="H600" s="421" t="str">
        <f t="shared" si="45"/>
        <v>splnená podmienka vyrovnaného rozpočtu</v>
      </c>
      <c r="I600" s="60">
        <f t="shared" si="46"/>
        <v>420</v>
      </c>
      <c r="J600" s="421" t="str">
        <f t="shared" si="49"/>
        <v>výdavky rastú</v>
      </c>
      <c r="K600" s="421" t="str">
        <f t="shared" si="47"/>
        <v>dlhová brzda sa neplní</v>
      </c>
      <c r="L600" s="421" t="str">
        <f t="shared" si="48"/>
        <v>dlhová brzda sa neplní + rozpočet v termíne</v>
      </c>
    </row>
    <row r="601" spans="1:12">
      <c r="A601" s="61">
        <v>527475</v>
      </c>
      <c r="B601" s="61" t="s">
        <v>1385</v>
      </c>
      <c r="C601" s="61">
        <v>20251117</v>
      </c>
      <c r="D601" s="420" t="s">
        <v>890</v>
      </c>
      <c r="E601" s="60">
        <v>-25700</v>
      </c>
      <c r="F601" s="60">
        <v>70724</v>
      </c>
      <c r="G601" s="60">
        <v>105332</v>
      </c>
      <c r="H601" s="421" t="str">
        <f t="shared" si="45"/>
        <v>nesplnená podmienka vyrovnaného rozpočtu</v>
      </c>
      <c r="I601" s="60">
        <f t="shared" si="46"/>
        <v>34608</v>
      </c>
      <c r="J601" s="421" t="str">
        <f t="shared" si="49"/>
        <v>výdavky rastú</v>
      </c>
      <c r="K601" s="421" t="str">
        <f t="shared" si="47"/>
        <v>dlhová brzda sa neplní</v>
      </c>
      <c r="L601" s="421" t="str">
        <f t="shared" si="48"/>
        <v>dlhová brzda sa neplní + rozpočet v termíne</v>
      </c>
    </row>
    <row r="602" spans="1:12">
      <c r="A602" s="61">
        <v>527084</v>
      </c>
      <c r="B602" s="61" t="s">
        <v>1386</v>
      </c>
      <c r="C602" s="61">
        <v>20251121</v>
      </c>
      <c r="D602" s="420" t="s">
        <v>890</v>
      </c>
      <c r="E602" s="60">
        <v>-4222</v>
      </c>
      <c r="F602" s="60">
        <v>218460</v>
      </c>
      <c r="G602" s="60">
        <v>245502</v>
      </c>
      <c r="H602" s="421" t="str">
        <f t="shared" si="45"/>
        <v>nesplnená podmienka vyrovnaného rozpočtu</v>
      </c>
      <c r="I602" s="60">
        <f t="shared" si="46"/>
        <v>27042</v>
      </c>
      <c r="J602" s="421" t="str">
        <f t="shared" si="49"/>
        <v>výdavky rastú</v>
      </c>
      <c r="K602" s="421" t="str">
        <f t="shared" si="47"/>
        <v>dlhová brzda sa neplní</v>
      </c>
      <c r="L602" s="421" t="str">
        <f t="shared" si="48"/>
        <v>dlhová brzda sa neplní + rozpočet v termíne</v>
      </c>
    </row>
    <row r="603" spans="1:12">
      <c r="A603" s="61">
        <v>527092</v>
      </c>
      <c r="B603" s="61" t="s">
        <v>1387</v>
      </c>
      <c r="C603" s="61">
        <v>20251120</v>
      </c>
      <c r="D603" s="420" t="s">
        <v>890</v>
      </c>
      <c r="E603" s="60">
        <v>-359552</v>
      </c>
      <c r="F603" s="60">
        <v>1784545</v>
      </c>
      <c r="G603" s="60">
        <v>2292179</v>
      </c>
      <c r="H603" s="421" t="str">
        <f t="shared" si="45"/>
        <v>nesplnená podmienka vyrovnaného rozpočtu</v>
      </c>
      <c r="I603" s="60">
        <f t="shared" si="46"/>
        <v>507634</v>
      </c>
      <c r="J603" s="421" t="str">
        <f t="shared" si="49"/>
        <v>výdavky rastú</v>
      </c>
      <c r="K603" s="421" t="str">
        <f t="shared" si="47"/>
        <v>dlhová brzda sa neplní</v>
      </c>
      <c r="L603" s="421" t="str">
        <f t="shared" si="48"/>
        <v>dlhová brzda sa neplní + rozpočet v termíne</v>
      </c>
    </row>
    <row r="604" spans="1:12">
      <c r="A604" s="61">
        <v>527106</v>
      </c>
      <c r="B604" s="61" t="s">
        <v>1388</v>
      </c>
      <c r="C604" s="61">
        <v>20251106</v>
      </c>
      <c r="D604" s="420" t="s">
        <v>890</v>
      </c>
      <c r="E604" s="60">
        <v>-4048080</v>
      </c>
      <c r="F604" s="60">
        <v>21095940</v>
      </c>
      <c r="G604" s="60">
        <v>21938060</v>
      </c>
      <c r="H604" s="421" t="str">
        <f t="shared" si="45"/>
        <v>nesplnená podmienka vyrovnaného rozpočtu</v>
      </c>
      <c r="I604" s="60">
        <f t="shared" si="46"/>
        <v>842120</v>
      </c>
      <c r="J604" s="421" t="str">
        <f t="shared" si="49"/>
        <v>výdavky rastú</v>
      </c>
      <c r="K604" s="421" t="str">
        <f t="shared" si="47"/>
        <v>dlhová brzda sa neplní</v>
      </c>
      <c r="L604" s="421" t="str">
        <f t="shared" si="48"/>
        <v>dlhová brzda sa neplní + rozpočet v termíne</v>
      </c>
    </row>
    <row r="605" spans="1:12">
      <c r="A605" s="61">
        <v>527114</v>
      </c>
      <c r="B605" s="61" t="s">
        <v>1389</v>
      </c>
      <c r="C605" s="61">
        <v>20251107</v>
      </c>
      <c r="D605" s="420" t="s">
        <v>890</v>
      </c>
      <c r="E605" s="60">
        <v>-17300</v>
      </c>
      <c r="F605" s="60">
        <v>67053.58</v>
      </c>
      <c r="G605" s="60">
        <v>90313</v>
      </c>
      <c r="H605" s="421" t="str">
        <f t="shared" si="45"/>
        <v>nesplnená podmienka vyrovnaného rozpočtu</v>
      </c>
      <c r="I605" s="60">
        <f t="shared" si="46"/>
        <v>23259.42</v>
      </c>
      <c r="J605" s="421" t="str">
        <f t="shared" si="49"/>
        <v>výdavky rastú</v>
      </c>
      <c r="K605" s="421" t="str">
        <f t="shared" si="47"/>
        <v>dlhová brzda sa neplní</v>
      </c>
      <c r="L605" s="421" t="str">
        <f t="shared" si="48"/>
        <v>dlhová brzda sa neplní + rozpočet v termíne</v>
      </c>
    </row>
    <row r="606" spans="1:12">
      <c r="A606" s="61">
        <v>527122</v>
      </c>
      <c r="B606" s="61" t="s">
        <v>1390</v>
      </c>
      <c r="C606" s="61">
        <v>20251113</v>
      </c>
      <c r="D606" s="420" t="s">
        <v>890</v>
      </c>
      <c r="E606" s="60">
        <v>-3000</v>
      </c>
      <c r="F606" s="60">
        <v>39282.660000000003</v>
      </c>
      <c r="G606" s="60">
        <v>15000</v>
      </c>
      <c r="H606" s="421" t="str">
        <f t="shared" si="45"/>
        <v>nesplnená podmienka vyrovnaného rozpočtu</v>
      </c>
      <c r="I606" s="60">
        <f t="shared" si="46"/>
        <v>-24282.660000000003</v>
      </c>
      <c r="J606" s="421" t="str">
        <f t="shared" si="49"/>
        <v>nerastúce výdavky</v>
      </c>
      <c r="K606" s="421" t="str">
        <f t="shared" si="47"/>
        <v>dlhová brzda sa neplní</v>
      </c>
      <c r="L606" s="421" t="str">
        <f t="shared" si="48"/>
        <v>dlhová brzda sa neplní + rozpočet v termíne</v>
      </c>
    </row>
    <row r="607" spans="1:12">
      <c r="A607" s="61">
        <v>527131</v>
      </c>
      <c r="B607" s="61" t="s">
        <v>1391</v>
      </c>
      <c r="C607" s="61">
        <v>20251121</v>
      </c>
      <c r="D607" s="420" t="s">
        <v>890</v>
      </c>
      <c r="E607" s="60">
        <v>0</v>
      </c>
      <c r="F607" s="60">
        <v>56065</v>
      </c>
      <c r="G607" s="60">
        <v>73367.199999999997</v>
      </c>
      <c r="H607" s="421" t="str">
        <f t="shared" si="45"/>
        <v>splnená podmienka vyrovnaného rozpočtu</v>
      </c>
      <c r="I607" s="60">
        <f t="shared" si="46"/>
        <v>17302.199999999997</v>
      </c>
      <c r="J607" s="421" t="str">
        <f t="shared" si="49"/>
        <v>výdavky rastú</v>
      </c>
      <c r="K607" s="421" t="str">
        <f t="shared" si="47"/>
        <v>dlhová brzda sa neplní</v>
      </c>
      <c r="L607" s="421" t="str">
        <f t="shared" si="48"/>
        <v>dlhová brzda sa neplní + rozpočet v termíne</v>
      </c>
    </row>
    <row r="608" spans="1:12">
      <c r="A608" s="61">
        <v>527149</v>
      </c>
      <c r="B608" s="61" t="s">
        <v>1392</v>
      </c>
      <c r="C608" s="61">
        <v>20251120</v>
      </c>
      <c r="D608" s="420" t="s">
        <v>890</v>
      </c>
      <c r="E608" s="60">
        <v>0</v>
      </c>
      <c r="F608" s="60">
        <v>23301</v>
      </c>
      <c r="G608" s="60">
        <v>25327.85</v>
      </c>
      <c r="H608" s="421" t="str">
        <f t="shared" si="45"/>
        <v>splnená podmienka vyrovnaného rozpočtu</v>
      </c>
      <c r="I608" s="60">
        <f t="shared" si="46"/>
        <v>2026.8499999999985</v>
      </c>
      <c r="J608" s="421" t="str">
        <f t="shared" si="49"/>
        <v>výdavky rastú</v>
      </c>
      <c r="K608" s="421" t="str">
        <f t="shared" si="47"/>
        <v>dlhová brzda sa neplní</v>
      </c>
      <c r="L608" s="421" t="str">
        <f t="shared" si="48"/>
        <v>dlhová brzda sa neplní + rozpočet v termíne</v>
      </c>
    </row>
    <row r="609" spans="1:12">
      <c r="A609" s="61">
        <v>527157</v>
      </c>
      <c r="B609" s="61" t="s">
        <v>635</v>
      </c>
      <c r="C609" s="61">
        <v>20251121</v>
      </c>
      <c r="D609" s="420" t="s">
        <v>890</v>
      </c>
      <c r="E609" s="60">
        <v>58600</v>
      </c>
      <c r="F609" s="60">
        <v>1320000</v>
      </c>
      <c r="G609" s="60">
        <v>617300</v>
      </c>
      <c r="H609" s="421" t="str">
        <f t="shared" si="45"/>
        <v>splnená podmienka vyrovnaného rozpočtu</v>
      </c>
      <c r="I609" s="61">
        <f t="shared" si="46"/>
        <v>-702700</v>
      </c>
      <c r="J609" s="421" t="str">
        <f t="shared" si="49"/>
        <v>nerastúce výdavky</v>
      </c>
      <c r="K609" s="421" t="str">
        <f t="shared" si="47"/>
        <v>dlhová brzda sa plní</v>
      </c>
      <c r="L609" s="421" t="str">
        <f t="shared" si="48"/>
        <v>dlhová brzda sa plní + rozpočet v termíne</v>
      </c>
    </row>
    <row r="610" spans="1:12">
      <c r="A610" s="61">
        <v>527165</v>
      </c>
      <c r="B610" s="61" t="s">
        <v>1393</v>
      </c>
      <c r="C610" s="61">
        <v>20251115</v>
      </c>
      <c r="D610" s="420" t="s">
        <v>890</v>
      </c>
      <c r="E610" s="60">
        <v>-3500</v>
      </c>
      <c r="F610" s="60">
        <v>86733.7</v>
      </c>
      <c r="G610" s="60">
        <v>57501</v>
      </c>
      <c r="H610" s="421" t="str">
        <f t="shared" si="45"/>
        <v>nesplnená podmienka vyrovnaného rozpočtu</v>
      </c>
      <c r="I610" s="60">
        <f t="shared" si="46"/>
        <v>-29232.699999999997</v>
      </c>
      <c r="J610" s="421" t="str">
        <f t="shared" si="49"/>
        <v>nerastúce výdavky</v>
      </c>
      <c r="K610" s="421" t="str">
        <f t="shared" si="47"/>
        <v>dlhová brzda sa neplní</v>
      </c>
      <c r="L610" s="421" t="str">
        <f t="shared" si="48"/>
        <v>dlhová brzda sa neplní + rozpočet v termíne</v>
      </c>
    </row>
    <row r="611" spans="1:12">
      <c r="A611" s="61">
        <v>527173</v>
      </c>
      <c r="B611" s="61" t="s">
        <v>1394</v>
      </c>
      <c r="C611" s="61">
        <v>20251120</v>
      </c>
      <c r="D611" s="420" t="s">
        <v>890</v>
      </c>
      <c r="E611" s="60">
        <v>2500</v>
      </c>
      <c r="F611" s="60">
        <v>187179</v>
      </c>
      <c r="G611" s="60">
        <v>204130</v>
      </c>
      <c r="H611" s="421" t="str">
        <f t="shared" si="45"/>
        <v>splnená podmienka vyrovnaného rozpočtu</v>
      </c>
      <c r="I611" s="60">
        <f t="shared" si="46"/>
        <v>16951</v>
      </c>
      <c r="J611" s="421" t="str">
        <f t="shared" si="49"/>
        <v>výdavky rastú</v>
      </c>
      <c r="K611" s="421" t="str">
        <f t="shared" si="47"/>
        <v>dlhová brzda sa neplní</v>
      </c>
      <c r="L611" s="421" t="str">
        <f t="shared" si="48"/>
        <v>dlhová brzda sa neplní + rozpočet v termíne</v>
      </c>
    </row>
    <row r="612" spans="1:12">
      <c r="A612" s="61">
        <v>527181</v>
      </c>
      <c r="B612" s="61" t="s">
        <v>1395</v>
      </c>
      <c r="C612" s="61">
        <v>20251119</v>
      </c>
      <c r="D612" s="420" t="s">
        <v>890</v>
      </c>
      <c r="E612" s="60">
        <v>-67000</v>
      </c>
      <c r="F612" s="60">
        <v>2962482.2</v>
      </c>
      <c r="G612" s="60">
        <v>959834.69</v>
      </c>
      <c r="H612" s="421" t="str">
        <f t="shared" si="45"/>
        <v>nesplnená podmienka vyrovnaného rozpočtu</v>
      </c>
      <c r="I612" s="60">
        <f t="shared" si="46"/>
        <v>-2002647.5100000002</v>
      </c>
      <c r="J612" s="421" t="str">
        <f t="shared" si="49"/>
        <v>nerastúce výdavky</v>
      </c>
      <c r="K612" s="421" t="str">
        <f t="shared" si="47"/>
        <v>dlhová brzda sa neplní</v>
      </c>
      <c r="L612" s="421" t="str">
        <f t="shared" si="48"/>
        <v>dlhová brzda sa neplní + rozpočet v termíne</v>
      </c>
    </row>
    <row r="613" spans="1:12">
      <c r="A613" s="61">
        <v>527190</v>
      </c>
      <c r="B613" s="61" t="s">
        <v>636</v>
      </c>
      <c r="C613" s="61">
        <v>20251114</v>
      </c>
      <c r="D613" s="420" t="s">
        <v>890</v>
      </c>
      <c r="E613" s="60">
        <v>0</v>
      </c>
      <c r="F613" s="60">
        <v>7719</v>
      </c>
      <c r="G613" s="60">
        <v>6890</v>
      </c>
      <c r="H613" s="421" t="str">
        <f t="shared" si="45"/>
        <v>splnená podmienka vyrovnaného rozpočtu</v>
      </c>
      <c r="I613" s="61">
        <f t="shared" si="46"/>
        <v>-829</v>
      </c>
      <c r="J613" s="421" t="str">
        <f t="shared" si="49"/>
        <v>nerastúce výdavky</v>
      </c>
      <c r="K613" s="421" t="str">
        <f t="shared" si="47"/>
        <v>dlhová brzda sa plní</v>
      </c>
      <c r="L613" s="421" t="str">
        <f t="shared" si="48"/>
        <v>dlhová brzda sa plní + rozpočet v termíne</v>
      </c>
    </row>
    <row r="614" spans="1:12">
      <c r="A614" s="61">
        <v>527203</v>
      </c>
      <c r="B614" s="421" t="s">
        <v>637</v>
      </c>
      <c r="C614" s="61">
        <v>20251201</v>
      </c>
      <c r="D614" s="420" t="s">
        <v>911</v>
      </c>
      <c r="E614" s="60">
        <v>0</v>
      </c>
      <c r="F614" s="60">
        <v>156643</v>
      </c>
      <c r="G614" s="60">
        <v>175672</v>
      </c>
      <c r="H614" s="421" t="str">
        <f t="shared" si="45"/>
        <v>splnená podmienka vyrovnaného rozpočtu</v>
      </c>
      <c r="I614" s="60">
        <f t="shared" si="46"/>
        <v>19029</v>
      </c>
      <c r="J614" s="421" t="str">
        <f t="shared" si="49"/>
        <v>výdavky rastú</v>
      </c>
      <c r="K614" s="421" t="str">
        <f t="shared" si="47"/>
        <v>dlhová brzda sa neplní</v>
      </c>
      <c r="L614" s="421" t="str">
        <f t="shared" si="48"/>
        <v>dlhová brzda sa neplní + rozpočet po termíne</v>
      </c>
    </row>
    <row r="615" spans="1:12">
      <c r="A615" s="61">
        <v>527211</v>
      </c>
      <c r="B615" s="61" t="s">
        <v>1396</v>
      </c>
      <c r="C615" s="61">
        <v>20251120</v>
      </c>
      <c r="D615" s="420" t="s">
        <v>890</v>
      </c>
      <c r="E615" s="60">
        <v>-101755</v>
      </c>
      <c r="F615" s="60">
        <v>980319</v>
      </c>
      <c r="G615" s="60">
        <v>1211294</v>
      </c>
      <c r="H615" s="421" t="str">
        <f t="shared" si="45"/>
        <v>nesplnená podmienka vyrovnaného rozpočtu</v>
      </c>
      <c r="I615" s="60">
        <f t="shared" si="46"/>
        <v>230975</v>
      </c>
      <c r="J615" s="421" t="str">
        <f t="shared" si="49"/>
        <v>výdavky rastú</v>
      </c>
      <c r="K615" s="421" t="str">
        <f t="shared" si="47"/>
        <v>dlhová brzda sa neplní</v>
      </c>
      <c r="L615" s="421" t="str">
        <f t="shared" si="48"/>
        <v>dlhová brzda sa neplní + rozpočet v termíne</v>
      </c>
    </row>
    <row r="616" spans="1:12">
      <c r="A616" s="61">
        <v>527220</v>
      </c>
      <c r="B616" s="61" t="s">
        <v>1397</v>
      </c>
      <c r="C616" s="61">
        <v>20251114</v>
      </c>
      <c r="D616" s="420" t="s">
        <v>890</v>
      </c>
      <c r="E616" s="60">
        <v>1961</v>
      </c>
      <c r="F616" s="60">
        <v>28730</v>
      </c>
      <c r="G616" s="60">
        <v>31491</v>
      </c>
      <c r="H616" s="421" t="str">
        <f t="shared" si="45"/>
        <v>splnená podmienka vyrovnaného rozpočtu</v>
      </c>
      <c r="I616" s="60">
        <f t="shared" si="46"/>
        <v>2761</v>
      </c>
      <c r="J616" s="421" t="str">
        <f t="shared" si="49"/>
        <v>výdavky rastú</v>
      </c>
      <c r="K616" s="421" t="str">
        <f t="shared" si="47"/>
        <v>dlhová brzda sa neplní</v>
      </c>
      <c r="L616" s="421" t="str">
        <f t="shared" si="48"/>
        <v>dlhová brzda sa neplní + rozpočet v termíne</v>
      </c>
    </row>
    <row r="617" spans="1:12">
      <c r="A617" s="61">
        <v>527238</v>
      </c>
      <c r="B617" s="61" t="s">
        <v>1398</v>
      </c>
      <c r="C617" s="61">
        <v>20251120</v>
      </c>
      <c r="D617" s="420" t="s">
        <v>890</v>
      </c>
      <c r="E617" s="60">
        <v>2475.96</v>
      </c>
      <c r="F617" s="60">
        <v>107183.03999999999</v>
      </c>
      <c r="G617" s="60">
        <v>110837.04</v>
      </c>
      <c r="H617" s="421" t="str">
        <f t="shared" si="45"/>
        <v>splnená podmienka vyrovnaného rozpočtu</v>
      </c>
      <c r="I617" s="60">
        <f t="shared" si="46"/>
        <v>3654</v>
      </c>
      <c r="J617" s="421" t="str">
        <f t="shared" si="49"/>
        <v>výdavky rastú</v>
      </c>
      <c r="K617" s="421" t="str">
        <f t="shared" si="47"/>
        <v>dlhová brzda sa neplní</v>
      </c>
      <c r="L617" s="421" t="str">
        <f t="shared" si="48"/>
        <v>dlhová brzda sa neplní + rozpočet v termíne</v>
      </c>
    </row>
    <row r="618" spans="1:12">
      <c r="A618" s="61">
        <v>527246</v>
      </c>
      <c r="B618" s="61" t="s">
        <v>1399</v>
      </c>
      <c r="C618" s="61">
        <v>20251010</v>
      </c>
      <c r="D618" s="420" t="s">
        <v>890</v>
      </c>
      <c r="E618" s="60">
        <v>0</v>
      </c>
      <c r="F618" s="60">
        <v>23249.74</v>
      </c>
      <c r="G618" s="60">
        <v>24479.03</v>
      </c>
      <c r="H618" s="421" t="str">
        <f t="shared" si="45"/>
        <v>splnená podmienka vyrovnaného rozpočtu</v>
      </c>
      <c r="I618" s="60">
        <f t="shared" si="46"/>
        <v>1229.2899999999972</v>
      </c>
      <c r="J618" s="421" t="str">
        <f t="shared" si="49"/>
        <v>výdavky rastú</v>
      </c>
      <c r="K618" s="421" t="str">
        <f t="shared" si="47"/>
        <v>dlhová brzda sa neplní</v>
      </c>
      <c r="L618" s="421" t="str">
        <f t="shared" si="48"/>
        <v>dlhová brzda sa neplní + rozpočet v termíne</v>
      </c>
    </row>
    <row r="619" spans="1:12">
      <c r="A619" s="61">
        <v>527254</v>
      </c>
      <c r="B619" s="61" t="s">
        <v>1400</v>
      </c>
      <c r="C619" s="61">
        <v>20251120</v>
      </c>
      <c r="D619" s="420" t="s">
        <v>890</v>
      </c>
      <c r="E619" s="60">
        <v>0</v>
      </c>
      <c r="F619" s="60">
        <v>71644.05</v>
      </c>
      <c r="G619" s="60">
        <v>78011</v>
      </c>
      <c r="H619" s="421" t="str">
        <f t="shared" si="45"/>
        <v>splnená podmienka vyrovnaného rozpočtu</v>
      </c>
      <c r="I619" s="60">
        <f t="shared" si="46"/>
        <v>6366.9499999999971</v>
      </c>
      <c r="J619" s="421" t="str">
        <f t="shared" si="49"/>
        <v>výdavky rastú</v>
      </c>
      <c r="K619" s="421" t="str">
        <f t="shared" si="47"/>
        <v>dlhová brzda sa neplní</v>
      </c>
      <c r="L619" s="421" t="str">
        <f t="shared" si="48"/>
        <v>dlhová brzda sa neplní + rozpočet v termíne</v>
      </c>
    </row>
    <row r="620" spans="1:12">
      <c r="A620" s="61">
        <v>527262</v>
      </c>
      <c r="B620" s="61" t="s">
        <v>1401</v>
      </c>
      <c r="C620" s="61">
        <v>20251121</v>
      </c>
      <c r="D620" s="420" t="s">
        <v>890</v>
      </c>
      <c r="E620" s="60">
        <v>-34542</v>
      </c>
      <c r="F620" s="60">
        <v>631115.67999999993</v>
      </c>
      <c r="G620" s="60">
        <v>586543</v>
      </c>
      <c r="H620" s="421" t="str">
        <f t="shared" si="45"/>
        <v>nesplnená podmienka vyrovnaného rozpočtu</v>
      </c>
      <c r="I620" s="60">
        <f t="shared" si="46"/>
        <v>-44572.679999999935</v>
      </c>
      <c r="J620" s="421" t="str">
        <f t="shared" si="49"/>
        <v>nerastúce výdavky</v>
      </c>
      <c r="K620" s="421" t="str">
        <f t="shared" si="47"/>
        <v>dlhová brzda sa neplní</v>
      </c>
      <c r="L620" s="421" t="str">
        <f t="shared" si="48"/>
        <v>dlhová brzda sa neplní + rozpočet v termíne</v>
      </c>
    </row>
    <row r="621" spans="1:12">
      <c r="A621" s="61">
        <v>527271</v>
      </c>
      <c r="B621" s="61" t="s">
        <v>638</v>
      </c>
      <c r="C621" s="61">
        <v>20251105</v>
      </c>
      <c r="D621" s="420" t="s">
        <v>890</v>
      </c>
      <c r="E621" s="60">
        <v>500</v>
      </c>
      <c r="F621" s="60">
        <v>67540</v>
      </c>
      <c r="G621" s="60">
        <v>58485</v>
      </c>
      <c r="H621" s="421" t="str">
        <f t="shared" si="45"/>
        <v>splnená podmienka vyrovnaného rozpočtu</v>
      </c>
      <c r="I621" s="61">
        <f t="shared" si="46"/>
        <v>-9055</v>
      </c>
      <c r="J621" s="421" t="str">
        <f t="shared" si="49"/>
        <v>nerastúce výdavky</v>
      </c>
      <c r="K621" s="421" t="str">
        <f t="shared" si="47"/>
        <v>dlhová brzda sa plní</v>
      </c>
      <c r="L621" s="421" t="str">
        <f t="shared" si="48"/>
        <v>dlhová brzda sa plní + rozpočet v termíne</v>
      </c>
    </row>
    <row r="622" spans="1:12">
      <c r="A622" s="61">
        <v>526886</v>
      </c>
      <c r="B622" s="61" t="s">
        <v>1402</v>
      </c>
      <c r="C622" s="61">
        <v>20251111</v>
      </c>
      <c r="D622" s="420" t="s">
        <v>890</v>
      </c>
      <c r="E622" s="60">
        <v>-68000</v>
      </c>
      <c r="F622" s="60">
        <v>485143</v>
      </c>
      <c r="G622" s="60">
        <v>563976</v>
      </c>
      <c r="H622" s="421" t="str">
        <f t="shared" si="45"/>
        <v>nesplnená podmienka vyrovnaného rozpočtu</v>
      </c>
      <c r="I622" s="60">
        <f t="shared" si="46"/>
        <v>78833</v>
      </c>
      <c r="J622" s="421" t="str">
        <f t="shared" si="49"/>
        <v>výdavky rastú</v>
      </c>
      <c r="K622" s="421" t="str">
        <f t="shared" si="47"/>
        <v>dlhová brzda sa neplní</v>
      </c>
      <c r="L622" s="421" t="str">
        <f t="shared" si="48"/>
        <v>dlhová brzda sa neplní + rozpočet v termíne</v>
      </c>
    </row>
    <row r="623" spans="1:12">
      <c r="A623" s="61">
        <v>526894</v>
      </c>
      <c r="B623" s="61" t="s">
        <v>639</v>
      </c>
      <c r="C623" s="61">
        <v>20251208</v>
      </c>
      <c r="D623" s="420" t="s">
        <v>911</v>
      </c>
      <c r="E623" s="60">
        <v>2500</v>
      </c>
      <c r="F623" s="60">
        <v>31710</v>
      </c>
      <c r="G623" s="60">
        <v>28010</v>
      </c>
      <c r="H623" s="421" t="str">
        <f t="shared" si="45"/>
        <v>splnená podmienka vyrovnaného rozpočtu</v>
      </c>
      <c r="I623" s="61">
        <f t="shared" si="46"/>
        <v>-3700</v>
      </c>
      <c r="J623" s="421" t="str">
        <f t="shared" si="49"/>
        <v>nerastúce výdavky</v>
      </c>
      <c r="K623" s="421" t="str">
        <f t="shared" si="47"/>
        <v>dlhová brzda sa plní</v>
      </c>
      <c r="L623" s="421" t="str">
        <f t="shared" si="48"/>
        <v>dlhová brzda sa plní + rozpočet po termíne</v>
      </c>
    </row>
    <row r="624" spans="1:12">
      <c r="A624" s="61">
        <v>526908</v>
      </c>
      <c r="B624" s="61" t="s">
        <v>1403</v>
      </c>
      <c r="C624" s="61">
        <v>20251119</v>
      </c>
      <c r="D624" s="420" t="s">
        <v>890</v>
      </c>
      <c r="E624" s="60">
        <v>-49500</v>
      </c>
      <c r="F624" s="60">
        <v>251670</v>
      </c>
      <c r="G624" s="60">
        <v>324871</v>
      </c>
      <c r="H624" s="421" t="str">
        <f t="shared" si="45"/>
        <v>nesplnená podmienka vyrovnaného rozpočtu</v>
      </c>
      <c r="I624" s="60">
        <f t="shared" si="46"/>
        <v>73201</v>
      </c>
      <c r="J624" s="421" t="str">
        <f t="shared" si="49"/>
        <v>výdavky rastú</v>
      </c>
      <c r="K624" s="421" t="str">
        <f t="shared" si="47"/>
        <v>dlhová brzda sa neplní</v>
      </c>
      <c r="L624" s="421" t="str">
        <f t="shared" si="48"/>
        <v>dlhová brzda sa neplní + rozpočet v termíne</v>
      </c>
    </row>
    <row r="625" spans="1:12">
      <c r="A625" s="61">
        <v>526916</v>
      </c>
      <c r="B625" s="61" t="s">
        <v>1404</v>
      </c>
      <c r="C625" s="61">
        <v>20251113</v>
      </c>
      <c r="D625" s="420" t="s">
        <v>890</v>
      </c>
      <c r="E625" s="60">
        <v>-13263</v>
      </c>
      <c r="F625" s="60">
        <v>571912</v>
      </c>
      <c r="G625" s="60">
        <v>593007</v>
      </c>
      <c r="H625" s="421" t="str">
        <f t="shared" si="45"/>
        <v>nesplnená podmienka vyrovnaného rozpočtu</v>
      </c>
      <c r="I625" s="60">
        <f t="shared" si="46"/>
        <v>21095</v>
      </c>
      <c r="J625" s="421" t="str">
        <f t="shared" si="49"/>
        <v>výdavky rastú</v>
      </c>
      <c r="K625" s="421" t="str">
        <f t="shared" si="47"/>
        <v>dlhová brzda sa neplní</v>
      </c>
      <c r="L625" s="421" t="str">
        <f t="shared" si="48"/>
        <v>dlhová brzda sa neplní + rozpočet v termíne</v>
      </c>
    </row>
    <row r="626" spans="1:12">
      <c r="A626" s="61">
        <v>526924</v>
      </c>
      <c r="B626" s="61" t="s">
        <v>1405</v>
      </c>
      <c r="C626" s="61">
        <v>20251107</v>
      </c>
      <c r="D626" s="420" t="s">
        <v>890</v>
      </c>
      <c r="E626" s="60">
        <v>-918599</v>
      </c>
      <c r="F626" s="60">
        <v>2795051</v>
      </c>
      <c r="G626" s="60">
        <v>4057220</v>
      </c>
      <c r="H626" s="421" t="str">
        <f t="shared" si="45"/>
        <v>nesplnená podmienka vyrovnaného rozpočtu</v>
      </c>
      <c r="I626" s="60">
        <f t="shared" si="46"/>
        <v>1262169</v>
      </c>
      <c r="J626" s="421" t="str">
        <f t="shared" si="49"/>
        <v>výdavky rastú</v>
      </c>
      <c r="K626" s="421" t="str">
        <f t="shared" si="47"/>
        <v>dlhová brzda sa neplní</v>
      </c>
      <c r="L626" s="421" t="str">
        <f t="shared" si="48"/>
        <v>dlhová brzda sa neplní + rozpočet v termíne</v>
      </c>
    </row>
    <row r="627" spans="1:12">
      <c r="A627" s="61">
        <v>526932</v>
      </c>
      <c r="B627" s="61" t="s">
        <v>1406</v>
      </c>
      <c r="C627" s="61">
        <v>20251115</v>
      </c>
      <c r="D627" s="420" t="s">
        <v>890</v>
      </c>
      <c r="E627" s="60">
        <v>0</v>
      </c>
      <c r="F627" s="60">
        <v>16154</v>
      </c>
      <c r="G627" s="60">
        <v>16662</v>
      </c>
      <c r="H627" s="421" t="str">
        <f t="shared" si="45"/>
        <v>splnená podmienka vyrovnaného rozpočtu</v>
      </c>
      <c r="I627" s="60">
        <f t="shared" si="46"/>
        <v>508</v>
      </c>
      <c r="J627" s="421" t="str">
        <f t="shared" si="49"/>
        <v>výdavky rastú</v>
      </c>
      <c r="K627" s="421" t="str">
        <f t="shared" si="47"/>
        <v>dlhová brzda sa neplní</v>
      </c>
      <c r="L627" s="421" t="str">
        <f t="shared" si="48"/>
        <v>dlhová brzda sa neplní + rozpočet v termíne</v>
      </c>
    </row>
    <row r="628" spans="1:12">
      <c r="A628" s="61">
        <v>526941</v>
      </c>
      <c r="B628" s="61" t="s">
        <v>1407</v>
      </c>
      <c r="C628" s="61">
        <v>20251114</v>
      </c>
      <c r="D628" s="420" t="s">
        <v>890</v>
      </c>
      <c r="E628" s="60">
        <v>-73605</v>
      </c>
      <c r="F628" s="60">
        <v>880542</v>
      </c>
      <c r="G628" s="60">
        <v>1055888</v>
      </c>
      <c r="H628" s="421" t="str">
        <f t="shared" si="45"/>
        <v>nesplnená podmienka vyrovnaného rozpočtu</v>
      </c>
      <c r="I628" s="60">
        <f t="shared" si="46"/>
        <v>175346</v>
      </c>
      <c r="J628" s="421" t="str">
        <f t="shared" si="49"/>
        <v>výdavky rastú</v>
      </c>
      <c r="K628" s="421" t="str">
        <f t="shared" si="47"/>
        <v>dlhová brzda sa neplní</v>
      </c>
      <c r="L628" s="421" t="str">
        <f t="shared" si="48"/>
        <v>dlhová brzda sa neplní + rozpočet v termíne</v>
      </c>
    </row>
    <row r="629" spans="1:12">
      <c r="A629" s="61">
        <v>526959</v>
      </c>
      <c r="B629" s="61" t="s">
        <v>1408</v>
      </c>
      <c r="C629" s="61">
        <v>20251119</v>
      </c>
      <c r="D629" s="420" t="s">
        <v>890</v>
      </c>
      <c r="E629" s="60">
        <v>-1036209</v>
      </c>
      <c r="F629" s="60">
        <v>1945132</v>
      </c>
      <c r="G629" s="60">
        <v>3749965</v>
      </c>
      <c r="H629" s="421" t="str">
        <f t="shared" si="45"/>
        <v>nesplnená podmienka vyrovnaného rozpočtu</v>
      </c>
      <c r="I629" s="60">
        <f t="shared" si="46"/>
        <v>1804833</v>
      </c>
      <c r="J629" s="421" t="str">
        <f t="shared" si="49"/>
        <v>výdavky rastú</v>
      </c>
      <c r="K629" s="421" t="str">
        <f t="shared" si="47"/>
        <v>dlhová brzda sa neplní</v>
      </c>
      <c r="L629" s="421" t="str">
        <f t="shared" si="48"/>
        <v>dlhová brzda sa neplní + rozpočet v termíne</v>
      </c>
    </row>
    <row r="630" spans="1:12">
      <c r="A630" s="61">
        <v>526967</v>
      </c>
      <c r="B630" s="61" t="s">
        <v>1409</v>
      </c>
      <c r="C630" s="61">
        <v>20251118</v>
      </c>
      <c r="D630" s="420" t="s">
        <v>890</v>
      </c>
      <c r="E630" s="60">
        <v>-1091174</v>
      </c>
      <c r="F630" s="60">
        <v>3427971</v>
      </c>
      <c r="G630" s="60">
        <v>3856536</v>
      </c>
      <c r="H630" s="421" t="str">
        <f t="shared" si="45"/>
        <v>nesplnená podmienka vyrovnaného rozpočtu</v>
      </c>
      <c r="I630" s="60">
        <f t="shared" si="46"/>
        <v>428565</v>
      </c>
      <c r="J630" s="421" t="str">
        <f t="shared" si="49"/>
        <v>výdavky rastú</v>
      </c>
      <c r="K630" s="421" t="str">
        <f t="shared" si="47"/>
        <v>dlhová brzda sa neplní</v>
      </c>
      <c r="L630" s="421" t="str">
        <f t="shared" si="48"/>
        <v>dlhová brzda sa neplní + rozpočet v termíne</v>
      </c>
    </row>
    <row r="631" spans="1:12">
      <c r="A631" s="61">
        <v>526975</v>
      </c>
      <c r="B631" s="61" t="s">
        <v>1410</v>
      </c>
      <c r="C631" s="61">
        <v>20251030</v>
      </c>
      <c r="D631" s="420" t="s">
        <v>890</v>
      </c>
      <c r="E631" s="60">
        <v>127398.42</v>
      </c>
      <c r="F631" s="60">
        <v>4308067.37</v>
      </c>
      <c r="G631" s="60">
        <v>7675058.4699999997</v>
      </c>
      <c r="H631" s="421" t="str">
        <f t="shared" si="45"/>
        <v>splnená podmienka vyrovnaného rozpočtu</v>
      </c>
      <c r="I631" s="60">
        <f t="shared" si="46"/>
        <v>3366991.0999999996</v>
      </c>
      <c r="J631" s="421" t="str">
        <f t="shared" si="49"/>
        <v>výdavky rastú</v>
      </c>
      <c r="K631" s="421" t="str">
        <f t="shared" si="47"/>
        <v>dlhová brzda sa neplní</v>
      </c>
      <c r="L631" s="421" t="str">
        <f t="shared" si="48"/>
        <v>dlhová brzda sa neplní + rozpočet v termíne</v>
      </c>
    </row>
    <row r="632" spans="1:12">
      <c r="A632" s="61">
        <v>526983</v>
      </c>
      <c r="B632" s="61" t="s">
        <v>1411</v>
      </c>
      <c r="C632" s="61">
        <v>20251114</v>
      </c>
      <c r="D632" s="420" t="s">
        <v>890</v>
      </c>
      <c r="E632" s="60">
        <v>2650</v>
      </c>
      <c r="F632" s="60">
        <v>74895</v>
      </c>
      <c r="G632" s="60">
        <v>76790</v>
      </c>
      <c r="H632" s="421" t="str">
        <f t="shared" si="45"/>
        <v>splnená podmienka vyrovnaného rozpočtu</v>
      </c>
      <c r="I632" s="60">
        <f t="shared" si="46"/>
        <v>1895</v>
      </c>
      <c r="J632" s="421" t="str">
        <f t="shared" si="49"/>
        <v>výdavky rastú</v>
      </c>
      <c r="K632" s="421" t="str">
        <f t="shared" si="47"/>
        <v>dlhová brzda sa neplní</v>
      </c>
      <c r="L632" s="421" t="str">
        <f t="shared" si="48"/>
        <v>dlhová brzda sa neplní + rozpočet v termíne</v>
      </c>
    </row>
    <row r="633" spans="1:12">
      <c r="A633" s="61">
        <v>526991</v>
      </c>
      <c r="B633" s="61" t="s">
        <v>1412</v>
      </c>
      <c r="C633" s="61">
        <v>20251115</v>
      </c>
      <c r="D633" s="420" t="s">
        <v>890</v>
      </c>
      <c r="E633" s="60">
        <v>5000</v>
      </c>
      <c r="F633" s="60">
        <v>28340</v>
      </c>
      <c r="G633" s="60">
        <v>28881</v>
      </c>
      <c r="H633" s="421" t="str">
        <f t="shared" si="45"/>
        <v>splnená podmienka vyrovnaného rozpočtu</v>
      </c>
      <c r="I633" s="60">
        <f t="shared" si="46"/>
        <v>541</v>
      </c>
      <c r="J633" s="421" t="str">
        <f t="shared" si="49"/>
        <v>výdavky rastú</v>
      </c>
      <c r="K633" s="421" t="str">
        <f t="shared" si="47"/>
        <v>dlhová brzda sa neplní</v>
      </c>
      <c r="L633" s="421" t="str">
        <f t="shared" si="48"/>
        <v>dlhová brzda sa neplní + rozpočet v termíne</v>
      </c>
    </row>
    <row r="634" spans="1:12">
      <c r="A634" s="61">
        <v>527009</v>
      </c>
      <c r="B634" s="61" t="s">
        <v>1413</v>
      </c>
      <c r="C634" s="61">
        <v>20251120</v>
      </c>
      <c r="D634" s="420" t="s">
        <v>890</v>
      </c>
      <c r="E634" s="60">
        <v>-8800</v>
      </c>
      <c r="F634" s="60">
        <v>38505</v>
      </c>
      <c r="G634" s="60">
        <v>190690</v>
      </c>
      <c r="H634" s="421" t="str">
        <f t="shared" si="45"/>
        <v>nesplnená podmienka vyrovnaného rozpočtu</v>
      </c>
      <c r="I634" s="60">
        <f t="shared" si="46"/>
        <v>152185</v>
      </c>
      <c r="J634" s="421" t="str">
        <f t="shared" si="49"/>
        <v>výdavky rastú</v>
      </c>
      <c r="K634" s="421" t="str">
        <f t="shared" si="47"/>
        <v>dlhová brzda sa neplní</v>
      </c>
      <c r="L634" s="421" t="str">
        <f t="shared" si="48"/>
        <v>dlhová brzda sa neplní + rozpočet v termíne</v>
      </c>
    </row>
    <row r="635" spans="1:12">
      <c r="A635" s="61">
        <v>527017</v>
      </c>
      <c r="B635" s="61" t="s">
        <v>1414</v>
      </c>
      <c r="C635" s="61">
        <v>20251116</v>
      </c>
      <c r="D635" s="420" t="s">
        <v>890</v>
      </c>
      <c r="E635" s="60">
        <v>-2670</v>
      </c>
      <c r="F635" s="60">
        <v>82948</v>
      </c>
      <c r="G635" s="60">
        <v>78006</v>
      </c>
      <c r="H635" s="421" t="str">
        <f t="shared" si="45"/>
        <v>nesplnená podmienka vyrovnaného rozpočtu</v>
      </c>
      <c r="I635" s="60">
        <f t="shared" si="46"/>
        <v>-4942</v>
      </c>
      <c r="J635" s="421" t="str">
        <f t="shared" si="49"/>
        <v>nerastúce výdavky</v>
      </c>
      <c r="K635" s="421" t="str">
        <f t="shared" si="47"/>
        <v>dlhová brzda sa neplní</v>
      </c>
      <c r="L635" s="421" t="str">
        <f t="shared" si="48"/>
        <v>dlhová brzda sa neplní + rozpočet v termíne</v>
      </c>
    </row>
    <row r="636" spans="1:12">
      <c r="A636" s="61">
        <v>527025</v>
      </c>
      <c r="B636" s="61" t="s">
        <v>1415</v>
      </c>
      <c r="C636" s="61">
        <v>20251114</v>
      </c>
      <c r="D636" s="420" t="s">
        <v>890</v>
      </c>
      <c r="E636" s="60">
        <v>-36000</v>
      </c>
      <c r="F636" s="60">
        <v>159350</v>
      </c>
      <c r="G636" s="60">
        <v>163530</v>
      </c>
      <c r="H636" s="421" t="str">
        <f t="shared" si="45"/>
        <v>nesplnená podmienka vyrovnaného rozpočtu</v>
      </c>
      <c r="I636" s="60">
        <f t="shared" si="46"/>
        <v>4180</v>
      </c>
      <c r="J636" s="421" t="str">
        <f t="shared" si="49"/>
        <v>výdavky rastú</v>
      </c>
      <c r="K636" s="421" t="str">
        <f t="shared" si="47"/>
        <v>dlhová brzda sa neplní</v>
      </c>
      <c r="L636" s="421" t="str">
        <f t="shared" si="48"/>
        <v>dlhová brzda sa neplní + rozpočet v termíne</v>
      </c>
    </row>
    <row r="637" spans="1:12">
      <c r="A637" s="61">
        <v>527033</v>
      </c>
      <c r="B637" s="61" t="s">
        <v>1416</v>
      </c>
      <c r="C637" s="61">
        <v>20251119</v>
      </c>
      <c r="D637" s="420" t="s">
        <v>890</v>
      </c>
      <c r="E637" s="60">
        <v>-29100</v>
      </c>
      <c r="F637" s="60">
        <v>384790</v>
      </c>
      <c r="G637" s="60">
        <v>333010</v>
      </c>
      <c r="H637" s="421" t="str">
        <f t="shared" si="45"/>
        <v>nesplnená podmienka vyrovnaného rozpočtu</v>
      </c>
      <c r="I637" s="60">
        <f t="shared" si="46"/>
        <v>-51780</v>
      </c>
      <c r="J637" s="421" t="str">
        <f t="shared" si="49"/>
        <v>nerastúce výdavky</v>
      </c>
      <c r="K637" s="421" t="str">
        <f t="shared" si="47"/>
        <v>dlhová brzda sa neplní</v>
      </c>
      <c r="L637" s="421" t="str">
        <f t="shared" si="48"/>
        <v>dlhová brzda sa neplní + rozpočet v termíne</v>
      </c>
    </row>
    <row r="638" spans="1:12">
      <c r="A638" s="61">
        <v>527041</v>
      </c>
      <c r="B638" s="61" t="s">
        <v>1417</v>
      </c>
      <c r="C638" s="61">
        <v>20251113</v>
      </c>
      <c r="D638" s="420" t="s">
        <v>890</v>
      </c>
      <c r="E638" s="60">
        <v>54041</v>
      </c>
      <c r="F638" s="60">
        <v>2109436</v>
      </c>
      <c r="G638" s="60">
        <v>2341467</v>
      </c>
      <c r="H638" s="421" t="str">
        <f t="shared" si="45"/>
        <v>splnená podmienka vyrovnaného rozpočtu</v>
      </c>
      <c r="I638" s="60">
        <f t="shared" si="46"/>
        <v>232031</v>
      </c>
      <c r="J638" s="421" t="str">
        <f t="shared" si="49"/>
        <v>výdavky rastú</v>
      </c>
      <c r="K638" s="421" t="str">
        <f t="shared" si="47"/>
        <v>dlhová brzda sa neplní</v>
      </c>
      <c r="L638" s="421" t="str">
        <f t="shared" si="48"/>
        <v>dlhová brzda sa neplní + rozpočet v termíne</v>
      </c>
    </row>
    <row r="639" spans="1:12">
      <c r="A639" s="61">
        <v>527050</v>
      </c>
      <c r="B639" s="61" t="s">
        <v>1418</v>
      </c>
      <c r="C639" s="61">
        <v>20251110</v>
      </c>
      <c r="D639" s="420" t="s">
        <v>890</v>
      </c>
      <c r="E639" s="60">
        <v>-8796</v>
      </c>
      <c r="F639" s="60">
        <v>714973.07000000007</v>
      </c>
      <c r="G639" s="60">
        <v>279858</v>
      </c>
      <c r="H639" s="421" t="str">
        <f t="shared" si="45"/>
        <v>nesplnená podmienka vyrovnaného rozpočtu</v>
      </c>
      <c r="I639" s="60">
        <f t="shared" si="46"/>
        <v>-435115.07000000007</v>
      </c>
      <c r="J639" s="421" t="str">
        <f t="shared" si="49"/>
        <v>nerastúce výdavky</v>
      </c>
      <c r="K639" s="421" t="str">
        <f t="shared" si="47"/>
        <v>dlhová brzda sa neplní</v>
      </c>
      <c r="L639" s="421" t="str">
        <f t="shared" si="48"/>
        <v>dlhová brzda sa neplní + rozpočet v termíne</v>
      </c>
    </row>
    <row r="640" spans="1:12">
      <c r="A640" s="61">
        <v>527068</v>
      </c>
      <c r="B640" s="61" t="s">
        <v>1419</v>
      </c>
      <c r="C640" s="61">
        <v>20251022</v>
      </c>
      <c r="D640" s="420" t="s">
        <v>890</v>
      </c>
      <c r="E640" s="60">
        <v>0</v>
      </c>
      <c r="F640" s="60">
        <v>162240</v>
      </c>
      <c r="G640" s="60">
        <v>204815</v>
      </c>
      <c r="H640" s="421" t="str">
        <f t="shared" si="45"/>
        <v>splnená podmienka vyrovnaného rozpočtu</v>
      </c>
      <c r="I640" s="60">
        <f t="shared" si="46"/>
        <v>42575</v>
      </c>
      <c r="J640" s="421" t="str">
        <f t="shared" si="49"/>
        <v>výdavky rastú</v>
      </c>
      <c r="K640" s="421" t="str">
        <f t="shared" si="47"/>
        <v>dlhová brzda sa neplní</v>
      </c>
      <c r="L640" s="421" t="str">
        <f t="shared" si="48"/>
        <v>dlhová brzda sa neplní + rozpočet v termíne</v>
      </c>
    </row>
    <row r="641" spans="1:12">
      <c r="A641" s="61">
        <v>527076</v>
      </c>
      <c r="B641" s="61" t="s">
        <v>1420</v>
      </c>
      <c r="C641" s="61">
        <v>20251114</v>
      </c>
      <c r="D641" s="420" t="s">
        <v>890</v>
      </c>
      <c r="E641" s="60">
        <v>-30020</v>
      </c>
      <c r="F641" s="60">
        <v>1212521</v>
      </c>
      <c r="G641" s="60">
        <v>1385542</v>
      </c>
      <c r="H641" s="421" t="str">
        <f t="shared" si="45"/>
        <v>nesplnená podmienka vyrovnaného rozpočtu</v>
      </c>
      <c r="I641" s="60">
        <f t="shared" si="46"/>
        <v>173021</v>
      </c>
      <c r="J641" s="421" t="str">
        <f t="shared" si="49"/>
        <v>výdavky rastú</v>
      </c>
      <c r="K641" s="421" t="str">
        <f t="shared" si="47"/>
        <v>dlhová brzda sa neplní</v>
      </c>
      <c r="L641" s="421" t="str">
        <f t="shared" si="48"/>
        <v>dlhová brzda sa neplní + rozpočet v termíne</v>
      </c>
    </row>
    <row r="642" spans="1:12">
      <c r="A642" s="61">
        <v>526681</v>
      </c>
      <c r="B642" s="61" t="s">
        <v>1421</v>
      </c>
      <c r="C642" s="61">
        <v>20251121</v>
      </c>
      <c r="D642" s="420" t="s">
        <v>890</v>
      </c>
      <c r="E642" s="60">
        <v>200</v>
      </c>
      <c r="F642" s="60">
        <v>92119</v>
      </c>
      <c r="G642" s="60">
        <v>95525</v>
      </c>
      <c r="H642" s="421" t="str">
        <f t="shared" si="45"/>
        <v>splnená podmienka vyrovnaného rozpočtu</v>
      </c>
      <c r="I642" s="60">
        <f t="shared" si="46"/>
        <v>3406</v>
      </c>
      <c r="J642" s="421" t="str">
        <f t="shared" si="49"/>
        <v>výdavky rastú</v>
      </c>
      <c r="K642" s="421" t="str">
        <f t="shared" si="47"/>
        <v>dlhová brzda sa neplní</v>
      </c>
      <c r="L642" s="421" t="str">
        <f t="shared" si="48"/>
        <v>dlhová brzda sa neplní + rozpočet v termíne</v>
      </c>
    </row>
    <row r="643" spans="1:12">
      <c r="A643" s="61">
        <v>526690</v>
      </c>
      <c r="B643" s="61" t="s">
        <v>1422</v>
      </c>
      <c r="C643" s="61">
        <v>20251119</v>
      </c>
      <c r="D643" s="420" t="s">
        <v>890</v>
      </c>
      <c r="E643" s="60">
        <v>15200</v>
      </c>
      <c r="F643" s="60">
        <v>249560</v>
      </c>
      <c r="G643" s="60">
        <v>268920</v>
      </c>
      <c r="H643" s="421" t="str">
        <f t="shared" ref="H643:H706" si="50">IF(E643&gt;=0,"splnená podmienka vyrovnaného rozpočtu","nesplnená podmienka vyrovnaného rozpočtu")</f>
        <v>splnená podmienka vyrovnaného rozpočtu</v>
      </c>
      <c r="I643" s="60">
        <f t="shared" ref="I643:I706" si="51">G643-F643</f>
        <v>19360</v>
      </c>
      <c r="J643" s="421" t="str">
        <f t="shared" si="49"/>
        <v>výdavky rastú</v>
      </c>
      <c r="K643" s="421" t="str">
        <f t="shared" ref="K643:K706" si="52">IF((H643="splnená podmienka vyrovnaného rozpočtu")*(J643="nerastúce výdavky"),"dlhová brzda sa plní","dlhová brzda sa neplní")</f>
        <v>dlhová brzda sa neplní</v>
      </c>
      <c r="L643" s="421" t="str">
        <f t="shared" ref="L643:L706" si="53">K643&amp;" + "&amp;D643</f>
        <v>dlhová brzda sa neplní + rozpočet v termíne</v>
      </c>
    </row>
    <row r="644" spans="1:12">
      <c r="A644" s="61">
        <v>526703</v>
      </c>
      <c r="B644" s="421" t="s">
        <v>640</v>
      </c>
      <c r="C644" s="61">
        <v>20251215</v>
      </c>
      <c r="D644" s="420" t="s">
        <v>911</v>
      </c>
      <c r="E644" s="60">
        <v>0</v>
      </c>
      <c r="F644" s="60">
        <v>31001</v>
      </c>
      <c r="G644" s="60">
        <v>36467</v>
      </c>
      <c r="H644" s="421" t="str">
        <f t="shared" si="50"/>
        <v>splnená podmienka vyrovnaného rozpočtu</v>
      </c>
      <c r="I644" s="60">
        <f t="shared" si="51"/>
        <v>5466</v>
      </c>
      <c r="J644" s="421" t="str">
        <f t="shared" ref="J644:J707" si="54">IF(I644&lt;=0,"nerastúce výdavky","výdavky rastú")</f>
        <v>výdavky rastú</v>
      </c>
      <c r="K644" s="421" t="str">
        <f t="shared" si="52"/>
        <v>dlhová brzda sa neplní</v>
      </c>
      <c r="L644" s="421" t="str">
        <f t="shared" si="53"/>
        <v>dlhová brzda sa neplní + rozpočet po termíne</v>
      </c>
    </row>
    <row r="645" spans="1:12">
      <c r="A645" s="61">
        <v>526711</v>
      </c>
      <c r="B645" s="61" t="s">
        <v>1423</v>
      </c>
      <c r="C645" s="61">
        <v>20251030</v>
      </c>
      <c r="D645" s="420" t="s">
        <v>890</v>
      </c>
      <c r="E645" s="60">
        <v>0</v>
      </c>
      <c r="F645" s="60">
        <v>291640</v>
      </c>
      <c r="G645" s="60">
        <v>292450</v>
      </c>
      <c r="H645" s="421" t="str">
        <f t="shared" si="50"/>
        <v>splnená podmienka vyrovnaného rozpočtu</v>
      </c>
      <c r="I645" s="60">
        <f t="shared" si="51"/>
        <v>810</v>
      </c>
      <c r="J645" s="421" t="str">
        <f t="shared" si="54"/>
        <v>výdavky rastú</v>
      </c>
      <c r="K645" s="421" t="str">
        <f t="shared" si="52"/>
        <v>dlhová brzda sa neplní</v>
      </c>
      <c r="L645" s="421" t="str">
        <f t="shared" si="53"/>
        <v>dlhová brzda sa neplní + rozpočet v termíne</v>
      </c>
    </row>
    <row r="646" spans="1:12">
      <c r="A646" s="61">
        <v>526720</v>
      </c>
      <c r="B646" s="61" t="s">
        <v>1424</v>
      </c>
      <c r="C646" s="61">
        <v>20251110</v>
      </c>
      <c r="D646" s="420" t="s">
        <v>890</v>
      </c>
      <c r="E646" s="60">
        <v>227581</v>
      </c>
      <c r="F646" s="60">
        <v>2314087</v>
      </c>
      <c r="G646" s="60">
        <v>3063090</v>
      </c>
      <c r="H646" s="421" t="str">
        <f t="shared" si="50"/>
        <v>splnená podmienka vyrovnaného rozpočtu</v>
      </c>
      <c r="I646" s="60">
        <f t="shared" si="51"/>
        <v>749003</v>
      </c>
      <c r="J646" s="421" t="str">
        <f t="shared" si="54"/>
        <v>výdavky rastú</v>
      </c>
      <c r="K646" s="421" t="str">
        <f t="shared" si="52"/>
        <v>dlhová brzda sa neplní</v>
      </c>
      <c r="L646" s="421" t="str">
        <f t="shared" si="53"/>
        <v>dlhová brzda sa neplní + rozpočet v termíne</v>
      </c>
    </row>
    <row r="647" spans="1:12">
      <c r="A647" s="61">
        <v>526738</v>
      </c>
      <c r="B647" s="61" t="s">
        <v>1425</v>
      </c>
      <c r="C647" s="61">
        <v>20251113</v>
      </c>
      <c r="D647" s="420" t="s">
        <v>890</v>
      </c>
      <c r="E647" s="60">
        <v>-9800</v>
      </c>
      <c r="F647" s="60">
        <v>73387</v>
      </c>
      <c r="G647" s="60">
        <v>90193</v>
      </c>
      <c r="H647" s="421" t="str">
        <f t="shared" si="50"/>
        <v>nesplnená podmienka vyrovnaného rozpočtu</v>
      </c>
      <c r="I647" s="60">
        <f t="shared" si="51"/>
        <v>16806</v>
      </c>
      <c r="J647" s="421" t="str">
        <f t="shared" si="54"/>
        <v>výdavky rastú</v>
      </c>
      <c r="K647" s="421" t="str">
        <f t="shared" si="52"/>
        <v>dlhová brzda sa neplní</v>
      </c>
      <c r="L647" s="421" t="str">
        <f t="shared" si="53"/>
        <v>dlhová brzda sa neplní + rozpočet v termíne</v>
      </c>
    </row>
    <row r="648" spans="1:12">
      <c r="A648" s="61">
        <v>526746</v>
      </c>
      <c r="B648" s="61" t="s">
        <v>1426</v>
      </c>
      <c r="C648" s="61">
        <v>20251105</v>
      </c>
      <c r="D648" s="420" t="s">
        <v>890</v>
      </c>
      <c r="E648" s="60">
        <v>-22600</v>
      </c>
      <c r="F648" s="60">
        <v>347764</v>
      </c>
      <c r="G648" s="60">
        <v>400747</v>
      </c>
      <c r="H648" s="421" t="str">
        <f t="shared" si="50"/>
        <v>nesplnená podmienka vyrovnaného rozpočtu</v>
      </c>
      <c r="I648" s="60">
        <f t="shared" si="51"/>
        <v>52983</v>
      </c>
      <c r="J648" s="421" t="str">
        <f t="shared" si="54"/>
        <v>výdavky rastú</v>
      </c>
      <c r="K648" s="421" t="str">
        <f t="shared" si="52"/>
        <v>dlhová brzda sa neplní</v>
      </c>
      <c r="L648" s="421" t="str">
        <f t="shared" si="53"/>
        <v>dlhová brzda sa neplní + rozpočet v termíne</v>
      </c>
    </row>
    <row r="649" spans="1:12">
      <c r="A649" s="61">
        <v>526754</v>
      </c>
      <c r="B649" s="61" t="s">
        <v>1427</v>
      </c>
      <c r="C649" s="61">
        <v>20251113</v>
      </c>
      <c r="D649" s="420" t="s">
        <v>890</v>
      </c>
      <c r="E649" s="60">
        <v>32700</v>
      </c>
      <c r="F649" s="60">
        <v>691890.12</v>
      </c>
      <c r="G649" s="60">
        <v>812710.41</v>
      </c>
      <c r="H649" s="421" t="str">
        <f t="shared" si="50"/>
        <v>splnená podmienka vyrovnaného rozpočtu</v>
      </c>
      <c r="I649" s="60">
        <f t="shared" si="51"/>
        <v>120820.29000000004</v>
      </c>
      <c r="J649" s="421" t="str">
        <f t="shared" si="54"/>
        <v>výdavky rastú</v>
      </c>
      <c r="K649" s="421" t="str">
        <f t="shared" si="52"/>
        <v>dlhová brzda sa neplní</v>
      </c>
      <c r="L649" s="421" t="str">
        <f t="shared" si="53"/>
        <v>dlhová brzda sa neplní + rozpočet v termíne</v>
      </c>
    </row>
    <row r="650" spans="1:12">
      <c r="A650" s="61">
        <v>526762</v>
      </c>
      <c r="B650" s="61" t="s">
        <v>1428</v>
      </c>
      <c r="C650" s="61">
        <v>20251120</v>
      </c>
      <c r="D650" s="420" t="s">
        <v>890</v>
      </c>
      <c r="E650" s="60">
        <v>-560459.80000000005</v>
      </c>
      <c r="F650" s="60">
        <v>3976886.5999999996</v>
      </c>
      <c r="G650" s="60">
        <v>4105954.8400000008</v>
      </c>
      <c r="H650" s="421" t="str">
        <f t="shared" si="50"/>
        <v>nesplnená podmienka vyrovnaného rozpočtu</v>
      </c>
      <c r="I650" s="60">
        <f t="shared" si="51"/>
        <v>129068.24000000115</v>
      </c>
      <c r="J650" s="421" t="str">
        <f t="shared" si="54"/>
        <v>výdavky rastú</v>
      </c>
      <c r="K650" s="421" t="str">
        <f t="shared" si="52"/>
        <v>dlhová brzda sa neplní</v>
      </c>
      <c r="L650" s="421" t="str">
        <f t="shared" si="53"/>
        <v>dlhová brzda sa neplní + rozpočet v termíne</v>
      </c>
    </row>
    <row r="651" spans="1:12">
      <c r="A651" s="61">
        <v>526771</v>
      </c>
      <c r="B651" s="61" t="s">
        <v>641</v>
      </c>
      <c r="C651" s="61">
        <v>20251120</v>
      </c>
      <c r="D651" s="420" t="s">
        <v>890</v>
      </c>
      <c r="E651" s="60">
        <v>57963.13</v>
      </c>
      <c r="F651" s="60">
        <v>1126489.8999999999</v>
      </c>
      <c r="G651" s="60">
        <v>1126418.1200000001</v>
      </c>
      <c r="H651" s="421" t="str">
        <f t="shared" si="50"/>
        <v>splnená podmienka vyrovnaného rozpočtu</v>
      </c>
      <c r="I651" s="61">
        <f t="shared" si="51"/>
        <v>-71.779999999795109</v>
      </c>
      <c r="J651" s="421" t="str">
        <f t="shared" si="54"/>
        <v>nerastúce výdavky</v>
      </c>
      <c r="K651" s="421" t="str">
        <f t="shared" si="52"/>
        <v>dlhová brzda sa plní</v>
      </c>
      <c r="L651" s="421" t="str">
        <f t="shared" si="53"/>
        <v>dlhová brzda sa plní + rozpočet v termíne</v>
      </c>
    </row>
    <row r="652" spans="1:12">
      <c r="A652" s="61">
        <v>526789</v>
      </c>
      <c r="B652" s="61" t="s">
        <v>1429</v>
      </c>
      <c r="C652" s="61">
        <v>20251119</v>
      </c>
      <c r="D652" s="420" t="s">
        <v>890</v>
      </c>
      <c r="E652" s="60">
        <v>20659</v>
      </c>
      <c r="F652" s="60">
        <v>1436148</v>
      </c>
      <c r="G652" s="60">
        <v>1689651</v>
      </c>
      <c r="H652" s="421" t="str">
        <f t="shared" si="50"/>
        <v>splnená podmienka vyrovnaného rozpočtu</v>
      </c>
      <c r="I652" s="60">
        <f t="shared" si="51"/>
        <v>253503</v>
      </c>
      <c r="J652" s="421" t="str">
        <f t="shared" si="54"/>
        <v>výdavky rastú</v>
      </c>
      <c r="K652" s="421" t="str">
        <f t="shared" si="52"/>
        <v>dlhová brzda sa neplní</v>
      </c>
      <c r="L652" s="421" t="str">
        <f t="shared" si="53"/>
        <v>dlhová brzda sa neplní + rozpočet v termíne</v>
      </c>
    </row>
    <row r="653" spans="1:12">
      <c r="A653" s="61">
        <v>526797</v>
      </c>
      <c r="B653" s="61" t="s">
        <v>1430</v>
      </c>
      <c r="C653" s="61">
        <v>20251113</v>
      </c>
      <c r="D653" s="420" t="s">
        <v>890</v>
      </c>
      <c r="E653" s="60">
        <v>22110</v>
      </c>
      <c r="F653" s="60">
        <v>1988806</v>
      </c>
      <c r="G653" s="60">
        <v>2088459</v>
      </c>
      <c r="H653" s="421" t="str">
        <f t="shared" si="50"/>
        <v>splnená podmienka vyrovnaného rozpočtu</v>
      </c>
      <c r="I653" s="60">
        <f t="shared" si="51"/>
        <v>99653</v>
      </c>
      <c r="J653" s="421" t="str">
        <f t="shared" si="54"/>
        <v>výdavky rastú</v>
      </c>
      <c r="K653" s="421" t="str">
        <f t="shared" si="52"/>
        <v>dlhová brzda sa neplní</v>
      </c>
      <c r="L653" s="421" t="str">
        <f t="shared" si="53"/>
        <v>dlhová brzda sa neplní + rozpočet v termíne</v>
      </c>
    </row>
    <row r="654" spans="1:12">
      <c r="A654" s="61">
        <v>526801</v>
      </c>
      <c r="B654" s="61" t="s">
        <v>1431</v>
      </c>
      <c r="C654" s="61">
        <v>20251107</v>
      </c>
      <c r="D654" s="420" t="s">
        <v>890</v>
      </c>
      <c r="E654" s="60">
        <v>0</v>
      </c>
      <c r="F654" s="60">
        <v>40847</v>
      </c>
      <c r="G654" s="60">
        <v>42771</v>
      </c>
      <c r="H654" s="421" t="str">
        <f t="shared" si="50"/>
        <v>splnená podmienka vyrovnaného rozpočtu</v>
      </c>
      <c r="I654" s="60">
        <f t="shared" si="51"/>
        <v>1924</v>
      </c>
      <c r="J654" s="421" t="str">
        <f t="shared" si="54"/>
        <v>výdavky rastú</v>
      </c>
      <c r="K654" s="421" t="str">
        <f t="shared" si="52"/>
        <v>dlhová brzda sa neplní</v>
      </c>
      <c r="L654" s="421" t="str">
        <f t="shared" si="53"/>
        <v>dlhová brzda sa neplní + rozpočet v termíne</v>
      </c>
    </row>
    <row r="655" spans="1:12">
      <c r="A655" s="61">
        <v>526819</v>
      </c>
      <c r="B655" s="61" t="s">
        <v>642</v>
      </c>
      <c r="C655" s="61">
        <v>20251114</v>
      </c>
      <c r="D655" s="420" t="s">
        <v>890</v>
      </c>
      <c r="E655" s="60">
        <v>22300</v>
      </c>
      <c r="F655" s="60">
        <v>1327980</v>
      </c>
      <c r="G655" s="60">
        <v>854940</v>
      </c>
      <c r="H655" s="421" t="str">
        <f t="shared" si="50"/>
        <v>splnená podmienka vyrovnaného rozpočtu</v>
      </c>
      <c r="I655" s="61">
        <f t="shared" si="51"/>
        <v>-473040</v>
      </c>
      <c r="J655" s="421" t="str">
        <f t="shared" si="54"/>
        <v>nerastúce výdavky</v>
      </c>
      <c r="K655" s="421" t="str">
        <f t="shared" si="52"/>
        <v>dlhová brzda sa plní</v>
      </c>
      <c r="L655" s="421" t="str">
        <f t="shared" si="53"/>
        <v>dlhová brzda sa plní + rozpočet v termíne</v>
      </c>
    </row>
    <row r="656" spans="1:12">
      <c r="A656" s="61">
        <v>526827</v>
      </c>
      <c r="B656" s="61" t="s">
        <v>1432</v>
      </c>
      <c r="C656" s="61">
        <v>20251114</v>
      </c>
      <c r="D656" s="420" t="s">
        <v>890</v>
      </c>
      <c r="E656" s="60">
        <v>500</v>
      </c>
      <c r="F656" s="60">
        <v>72773</v>
      </c>
      <c r="G656" s="60">
        <v>509238</v>
      </c>
      <c r="H656" s="421" t="str">
        <f t="shared" si="50"/>
        <v>splnená podmienka vyrovnaného rozpočtu</v>
      </c>
      <c r="I656" s="60">
        <f t="shared" si="51"/>
        <v>436465</v>
      </c>
      <c r="J656" s="421" t="str">
        <f t="shared" si="54"/>
        <v>výdavky rastú</v>
      </c>
      <c r="K656" s="421" t="str">
        <f t="shared" si="52"/>
        <v>dlhová brzda sa neplní</v>
      </c>
      <c r="L656" s="421" t="str">
        <f t="shared" si="53"/>
        <v>dlhová brzda sa neplní + rozpočet v termíne</v>
      </c>
    </row>
    <row r="657" spans="1:12">
      <c r="A657" s="61">
        <v>526835</v>
      </c>
      <c r="B657" s="61" t="s">
        <v>643</v>
      </c>
      <c r="C657" s="61">
        <v>20251121</v>
      </c>
      <c r="D657" s="420" t="s">
        <v>890</v>
      </c>
      <c r="E657" s="60">
        <v>0</v>
      </c>
      <c r="F657" s="60">
        <v>42505</v>
      </c>
      <c r="G657" s="60">
        <v>41240</v>
      </c>
      <c r="H657" s="421" t="str">
        <f t="shared" si="50"/>
        <v>splnená podmienka vyrovnaného rozpočtu</v>
      </c>
      <c r="I657" s="61">
        <f t="shared" si="51"/>
        <v>-1265</v>
      </c>
      <c r="J657" s="421" t="str">
        <f t="shared" si="54"/>
        <v>nerastúce výdavky</v>
      </c>
      <c r="K657" s="421" t="str">
        <f t="shared" si="52"/>
        <v>dlhová brzda sa plní</v>
      </c>
      <c r="L657" s="421" t="str">
        <f t="shared" si="53"/>
        <v>dlhová brzda sa plní + rozpočet v termíne</v>
      </c>
    </row>
    <row r="658" spans="1:12">
      <c r="A658" s="61">
        <v>526843</v>
      </c>
      <c r="B658" s="61" t="s">
        <v>1433</v>
      </c>
      <c r="C658" s="61">
        <v>20251117</v>
      </c>
      <c r="D658" s="420" t="s">
        <v>890</v>
      </c>
      <c r="E658" s="60">
        <v>22860</v>
      </c>
      <c r="F658" s="60">
        <v>382999</v>
      </c>
      <c r="G658" s="60">
        <v>453633</v>
      </c>
      <c r="H658" s="421" t="str">
        <f t="shared" si="50"/>
        <v>splnená podmienka vyrovnaného rozpočtu</v>
      </c>
      <c r="I658" s="60">
        <f t="shared" si="51"/>
        <v>70634</v>
      </c>
      <c r="J658" s="421" t="str">
        <f t="shared" si="54"/>
        <v>výdavky rastú</v>
      </c>
      <c r="K658" s="421" t="str">
        <f t="shared" si="52"/>
        <v>dlhová brzda sa neplní</v>
      </c>
      <c r="L658" s="421" t="str">
        <f t="shared" si="53"/>
        <v>dlhová brzda sa neplní + rozpočet v termíne</v>
      </c>
    </row>
    <row r="659" spans="1:12">
      <c r="A659" s="61">
        <v>526851</v>
      </c>
      <c r="B659" s="61" t="s">
        <v>1434</v>
      </c>
      <c r="C659" s="61">
        <v>20251119</v>
      </c>
      <c r="D659" s="420" t="s">
        <v>890</v>
      </c>
      <c r="E659" s="60">
        <v>-57000</v>
      </c>
      <c r="F659" s="60">
        <v>435632.17</v>
      </c>
      <c r="G659" s="60">
        <v>409420</v>
      </c>
      <c r="H659" s="421" t="str">
        <f t="shared" si="50"/>
        <v>nesplnená podmienka vyrovnaného rozpočtu</v>
      </c>
      <c r="I659" s="60">
        <f t="shared" si="51"/>
        <v>-26212.169999999984</v>
      </c>
      <c r="J659" s="421" t="str">
        <f t="shared" si="54"/>
        <v>nerastúce výdavky</v>
      </c>
      <c r="K659" s="421" t="str">
        <f t="shared" si="52"/>
        <v>dlhová brzda sa neplní</v>
      </c>
      <c r="L659" s="421" t="str">
        <f t="shared" si="53"/>
        <v>dlhová brzda sa neplní + rozpočet v termíne</v>
      </c>
    </row>
    <row r="660" spans="1:12">
      <c r="A660" s="61">
        <v>526860</v>
      </c>
      <c r="B660" s="61" t="s">
        <v>1435</v>
      </c>
      <c r="C660" s="61">
        <v>20251121</v>
      </c>
      <c r="D660" s="420" t="s">
        <v>890</v>
      </c>
      <c r="E660" s="60">
        <v>536643</v>
      </c>
      <c r="F660" s="60">
        <v>5731243</v>
      </c>
      <c r="G660" s="60">
        <v>5960242</v>
      </c>
      <c r="H660" s="421" t="str">
        <f t="shared" si="50"/>
        <v>splnená podmienka vyrovnaného rozpočtu</v>
      </c>
      <c r="I660" s="60">
        <f t="shared" si="51"/>
        <v>228999</v>
      </c>
      <c r="J660" s="421" t="str">
        <f t="shared" si="54"/>
        <v>výdavky rastú</v>
      </c>
      <c r="K660" s="421" t="str">
        <f t="shared" si="52"/>
        <v>dlhová brzda sa neplní</v>
      </c>
      <c r="L660" s="421" t="str">
        <f t="shared" si="53"/>
        <v>dlhová brzda sa neplní + rozpočet v termíne</v>
      </c>
    </row>
    <row r="661" spans="1:12">
      <c r="A661" s="61">
        <v>526878</v>
      </c>
      <c r="B661" s="61" t="s">
        <v>1436</v>
      </c>
      <c r="C661" s="61">
        <v>20251112</v>
      </c>
      <c r="D661" s="420" t="s">
        <v>890</v>
      </c>
      <c r="E661" s="60">
        <v>67180</v>
      </c>
      <c r="F661" s="60">
        <v>1826553.71</v>
      </c>
      <c r="G661" s="60">
        <v>2039708.5499999998</v>
      </c>
      <c r="H661" s="421" t="str">
        <f t="shared" si="50"/>
        <v>splnená podmienka vyrovnaného rozpočtu</v>
      </c>
      <c r="I661" s="60">
        <f t="shared" si="51"/>
        <v>213154.83999999985</v>
      </c>
      <c r="J661" s="421" t="str">
        <f t="shared" si="54"/>
        <v>výdavky rastú</v>
      </c>
      <c r="K661" s="421" t="str">
        <f t="shared" si="52"/>
        <v>dlhová brzda sa neplní</v>
      </c>
      <c r="L661" s="421" t="str">
        <f t="shared" si="53"/>
        <v>dlhová brzda sa neplní + rozpočet v termíne</v>
      </c>
    </row>
    <row r="662" spans="1:12">
      <c r="A662" s="61">
        <v>526479</v>
      </c>
      <c r="B662" s="61" t="s">
        <v>1437</v>
      </c>
      <c r="C662" s="61">
        <v>20251119</v>
      </c>
      <c r="D662" s="420" t="s">
        <v>890</v>
      </c>
      <c r="E662" s="60">
        <v>-18945</v>
      </c>
      <c r="F662" s="60">
        <v>709901</v>
      </c>
      <c r="G662" s="60">
        <v>1505776</v>
      </c>
      <c r="H662" s="421" t="str">
        <f t="shared" si="50"/>
        <v>nesplnená podmienka vyrovnaného rozpočtu</v>
      </c>
      <c r="I662" s="60">
        <f t="shared" si="51"/>
        <v>795875</v>
      </c>
      <c r="J662" s="421" t="str">
        <f t="shared" si="54"/>
        <v>výdavky rastú</v>
      </c>
      <c r="K662" s="421" t="str">
        <f t="shared" si="52"/>
        <v>dlhová brzda sa neplní</v>
      </c>
      <c r="L662" s="421" t="str">
        <f t="shared" si="53"/>
        <v>dlhová brzda sa neplní + rozpočet v termíne</v>
      </c>
    </row>
    <row r="663" spans="1:12">
      <c r="A663" s="61">
        <v>526487</v>
      </c>
      <c r="B663" s="61" t="s">
        <v>1438</v>
      </c>
      <c r="C663" s="61">
        <v>20251120</v>
      </c>
      <c r="D663" s="420" t="s">
        <v>890</v>
      </c>
      <c r="E663" s="60">
        <v>-75896</v>
      </c>
      <c r="F663" s="60">
        <v>955888</v>
      </c>
      <c r="G663" s="60">
        <v>2564116</v>
      </c>
      <c r="H663" s="421" t="str">
        <f t="shared" si="50"/>
        <v>nesplnená podmienka vyrovnaného rozpočtu</v>
      </c>
      <c r="I663" s="60">
        <f t="shared" si="51"/>
        <v>1608228</v>
      </c>
      <c r="J663" s="421" t="str">
        <f t="shared" si="54"/>
        <v>výdavky rastú</v>
      </c>
      <c r="K663" s="421" t="str">
        <f t="shared" si="52"/>
        <v>dlhová brzda sa neplní</v>
      </c>
      <c r="L663" s="421" t="str">
        <f t="shared" si="53"/>
        <v>dlhová brzda sa neplní + rozpočet v termíne</v>
      </c>
    </row>
    <row r="664" spans="1:12">
      <c r="A664" s="61">
        <v>526495</v>
      </c>
      <c r="B664" s="61" t="s">
        <v>716</v>
      </c>
      <c r="C664" s="61">
        <v>20251119</v>
      </c>
      <c r="D664" s="420" t="s">
        <v>890</v>
      </c>
      <c r="E664" s="60">
        <v>765</v>
      </c>
      <c r="F664" s="60">
        <v>213298</v>
      </c>
      <c r="G664" s="60">
        <v>335561</v>
      </c>
      <c r="H664" s="421" t="str">
        <f t="shared" si="50"/>
        <v>splnená podmienka vyrovnaného rozpočtu</v>
      </c>
      <c r="I664" s="60">
        <f t="shared" si="51"/>
        <v>122263</v>
      </c>
      <c r="J664" s="421" t="str">
        <f t="shared" si="54"/>
        <v>výdavky rastú</v>
      </c>
      <c r="K664" s="421" t="str">
        <f t="shared" si="52"/>
        <v>dlhová brzda sa neplní</v>
      </c>
      <c r="L664" s="421" t="str">
        <f t="shared" si="53"/>
        <v>dlhová brzda sa neplní + rozpočet v termíne</v>
      </c>
    </row>
    <row r="665" spans="1:12">
      <c r="A665" s="61">
        <v>526509</v>
      </c>
      <c r="B665" s="61" t="s">
        <v>1439</v>
      </c>
      <c r="C665" s="61">
        <v>20251113</v>
      </c>
      <c r="D665" s="420" t="s">
        <v>890</v>
      </c>
      <c r="E665" s="60">
        <v>-1495556</v>
      </c>
      <c r="F665" s="60">
        <v>8252142</v>
      </c>
      <c r="G665" s="60">
        <v>9750212</v>
      </c>
      <c r="H665" s="421" t="str">
        <f t="shared" si="50"/>
        <v>nesplnená podmienka vyrovnaného rozpočtu</v>
      </c>
      <c r="I665" s="60">
        <f t="shared" si="51"/>
        <v>1498070</v>
      </c>
      <c r="J665" s="421" t="str">
        <f t="shared" si="54"/>
        <v>výdavky rastú</v>
      </c>
      <c r="K665" s="421" t="str">
        <f t="shared" si="52"/>
        <v>dlhová brzda sa neplní</v>
      </c>
      <c r="L665" s="421" t="str">
        <f t="shared" si="53"/>
        <v>dlhová brzda sa neplní + rozpočet v termíne</v>
      </c>
    </row>
    <row r="666" spans="1:12">
      <c r="A666" s="61">
        <v>526517</v>
      </c>
      <c r="B666" s="61" t="s">
        <v>1440</v>
      </c>
      <c r="C666" s="61">
        <v>20251121</v>
      </c>
      <c r="D666" s="420" t="s">
        <v>890</v>
      </c>
      <c r="E666" s="60">
        <v>61000</v>
      </c>
      <c r="F666" s="60">
        <v>810000</v>
      </c>
      <c r="G666" s="60">
        <v>1208000</v>
      </c>
      <c r="H666" s="421" t="str">
        <f t="shared" si="50"/>
        <v>splnená podmienka vyrovnaného rozpočtu</v>
      </c>
      <c r="I666" s="60">
        <f t="shared" si="51"/>
        <v>398000</v>
      </c>
      <c r="J666" s="421" t="str">
        <f t="shared" si="54"/>
        <v>výdavky rastú</v>
      </c>
      <c r="K666" s="421" t="str">
        <f t="shared" si="52"/>
        <v>dlhová brzda sa neplní</v>
      </c>
      <c r="L666" s="421" t="str">
        <f t="shared" si="53"/>
        <v>dlhová brzda sa neplní + rozpočet v termíne</v>
      </c>
    </row>
    <row r="667" spans="1:12">
      <c r="A667" s="61">
        <v>526525</v>
      </c>
      <c r="B667" s="421" t="s">
        <v>644</v>
      </c>
      <c r="C667" s="61">
        <v>20251127</v>
      </c>
      <c r="D667" s="420" t="s">
        <v>911</v>
      </c>
      <c r="E667" s="60">
        <v>0</v>
      </c>
      <c r="F667" s="60">
        <v>23355</v>
      </c>
      <c r="G667" s="60">
        <v>24101</v>
      </c>
      <c r="H667" s="421" t="str">
        <f t="shared" si="50"/>
        <v>splnená podmienka vyrovnaného rozpočtu</v>
      </c>
      <c r="I667" s="60">
        <f t="shared" si="51"/>
        <v>746</v>
      </c>
      <c r="J667" s="421" t="str">
        <f t="shared" si="54"/>
        <v>výdavky rastú</v>
      </c>
      <c r="K667" s="421" t="str">
        <f t="shared" si="52"/>
        <v>dlhová brzda sa neplní</v>
      </c>
      <c r="L667" s="421" t="str">
        <f t="shared" si="53"/>
        <v>dlhová brzda sa neplní + rozpočet po termíne</v>
      </c>
    </row>
    <row r="668" spans="1:12">
      <c r="A668" s="61">
        <v>526533</v>
      </c>
      <c r="B668" s="61" t="s">
        <v>1441</v>
      </c>
      <c r="C668" s="61">
        <v>20251121</v>
      </c>
      <c r="D668" s="420" t="s">
        <v>890</v>
      </c>
      <c r="E668" s="60">
        <v>-626300</v>
      </c>
      <c r="F668" s="60">
        <v>2025350</v>
      </c>
      <c r="G668" s="60">
        <v>3632170</v>
      </c>
      <c r="H668" s="421" t="str">
        <f t="shared" si="50"/>
        <v>nesplnená podmienka vyrovnaného rozpočtu</v>
      </c>
      <c r="I668" s="60">
        <f t="shared" si="51"/>
        <v>1606820</v>
      </c>
      <c r="J668" s="421" t="str">
        <f t="shared" si="54"/>
        <v>výdavky rastú</v>
      </c>
      <c r="K668" s="421" t="str">
        <f t="shared" si="52"/>
        <v>dlhová brzda sa neplní</v>
      </c>
      <c r="L668" s="421" t="str">
        <f t="shared" si="53"/>
        <v>dlhová brzda sa neplní + rozpočet v termíne</v>
      </c>
    </row>
    <row r="669" spans="1:12">
      <c r="A669" s="61">
        <v>526541</v>
      </c>
      <c r="B669" s="61" t="s">
        <v>1442</v>
      </c>
      <c r="C669" s="61">
        <v>20251112</v>
      </c>
      <c r="D669" s="420" t="s">
        <v>890</v>
      </c>
      <c r="E669" s="60">
        <v>-212932</v>
      </c>
      <c r="F669" s="60">
        <v>2575478</v>
      </c>
      <c r="G669" s="60">
        <v>2768409</v>
      </c>
      <c r="H669" s="421" t="str">
        <f t="shared" si="50"/>
        <v>nesplnená podmienka vyrovnaného rozpočtu</v>
      </c>
      <c r="I669" s="60">
        <f t="shared" si="51"/>
        <v>192931</v>
      </c>
      <c r="J669" s="421" t="str">
        <f t="shared" si="54"/>
        <v>výdavky rastú</v>
      </c>
      <c r="K669" s="421" t="str">
        <f t="shared" si="52"/>
        <v>dlhová brzda sa neplní</v>
      </c>
      <c r="L669" s="421" t="str">
        <f t="shared" si="53"/>
        <v>dlhová brzda sa neplní + rozpočet v termíne</v>
      </c>
    </row>
    <row r="670" spans="1:12">
      <c r="A670" s="61">
        <v>526550</v>
      </c>
      <c r="B670" s="61" t="s">
        <v>1443</v>
      </c>
      <c r="C670" s="61">
        <v>20251017</v>
      </c>
      <c r="D670" s="420" t="s">
        <v>890</v>
      </c>
      <c r="E670" s="60">
        <v>0</v>
      </c>
      <c r="F670" s="60">
        <v>48900</v>
      </c>
      <c r="G670" s="60">
        <v>50900</v>
      </c>
      <c r="H670" s="421" t="str">
        <f t="shared" si="50"/>
        <v>splnená podmienka vyrovnaného rozpočtu</v>
      </c>
      <c r="I670" s="60">
        <f t="shared" si="51"/>
        <v>2000</v>
      </c>
      <c r="J670" s="421" t="str">
        <f t="shared" si="54"/>
        <v>výdavky rastú</v>
      </c>
      <c r="K670" s="421" t="str">
        <f t="shared" si="52"/>
        <v>dlhová brzda sa neplní</v>
      </c>
      <c r="L670" s="421" t="str">
        <f t="shared" si="53"/>
        <v>dlhová brzda sa neplní + rozpočet v termíne</v>
      </c>
    </row>
    <row r="671" spans="1:12">
      <c r="A671" s="61">
        <v>526568</v>
      </c>
      <c r="B671" s="61" t="s">
        <v>1444</v>
      </c>
      <c r="C671" s="61">
        <v>20251120</v>
      </c>
      <c r="D671" s="420" t="s">
        <v>890</v>
      </c>
      <c r="E671" s="60">
        <v>-114698.77</v>
      </c>
      <c r="F671" s="60">
        <v>162298</v>
      </c>
      <c r="G671" s="60">
        <v>1290345.77</v>
      </c>
      <c r="H671" s="421" t="str">
        <f t="shared" si="50"/>
        <v>nesplnená podmienka vyrovnaného rozpočtu</v>
      </c>
      <c r="I671" s="60">
        <f t="shared" si="51"/>
        <v>1128047.77</v>
      </c>
      <c r="J671" s="421" t="str">
        <f t="shared" si="54"/>
        <v>výdavky rastú</v>
      </c>
      <c r="K671" s="421" t="str">
        <f t="shared" si="52"/>
        <v>dlhová brzda sa neplní</v>
      </c>
      <c r="L671" s="421" t="str">
        <f t="shared" si="53"/>
        <v>dlhová brzda sa neplní + rozpočet v termíne</v>
      </c>
    </row>
    <row r="672" spans="1:12">
      <c r="A672" s="61">
        <v>526576</v>
      </c>
      <c r="B672" s="61" t="s">
        <v>1445</v>
      </c>
      <c r="C672" s="61">
        <v>20251114</v>
      </c>
      <c r="D672" s="420" t="s">
        <v>890</v>
      </c>
      <c r="E672" s="60">
        <v>-46960</v>
      </c>
      <c r="F672" s="60">
        <v>427225</v>
      </c>
      <c r="G672" s="60">
        <v>709210</v>
      </c>
      <c r="H672" s="421" t="str">
        <f t="shared" si="50"/>
        <v>nesplnená podmienka vyrovnaného rozpočtu</v>
      </c>
      <c r="I672" s="60">
        <f t="shared" si="51"/>
        <v>281985</v>
      </c>
      <c r="J672" s="421" t="str">
        <f t="shared" si="54"/>
        <v>výdavky rastú</v>
      </c>
      <c r="K672" s="421" t="str">
        <f t="shared" si="52"/>
        <v>dlhová brzda sa neplní</v>
      </c>
      <c r="L672" s="421" t="str">
        <f t="shared" si="53"/>
        <v>dlhová brzda sa neplní + rozpočet v termíne</v>
      </c>
    </row>
    <row r="673" spans="1:12">
      <c r="A673" s="61">
        <v>526584</v>
      </c>
      <c r="B673" s="61" t="s">
        <v>1446</v>
      </c>
      <c r="C673" s="61">
        <v>20251118</v>
      </c>
      <c r="D673" s="420" t="s">
        <v>890</v>
      </c>
      <c r="E673" s="60">
        <v>-41700</v>
      </c>
      <c r="F673" s="60">
        <v>197980</v>
      </c>
      <c r="G673" s="60">
        <v>261500</v>
      </c>
      <c r="H673" s="421" t="str">
        <f t="shared" si="50"/>
        <v>nesplnená podmienka vyrovnaného rozpočtu</v>
      </c>
      <c r="I673" s="60">
        <f t="shared" si="51"/>
        <v>63520</v>
      </c>
      <c r="J673" s="421" t="str">
        <f t="shared" si="54"/>
        <v>výdavky rastú</v>
      </c>
      <c r="K673" s="421" t="str">
        <f t="shared" si="52"/>
        <v>dlhová brzda sa neplní</v>
      </c>
      <c r="L673" s="421" t="str">
        <f t="shared" si="53"/>
        <v>dlhová brzda sa neplní + rozpočet v termíne</v>
      </c>
    </row>
    <row r="674" spans="1:12">
      <c r="A674" s="61">
        <v>526592</v>
      </c>
      <c r="B674" s="61" t="s">
        <v>1447</v>
      </c>
      <c r="C674" s="61">
        <v>20251112</v>
      </c>
      <c r="D674" s="420" t="s">
        <v>890</v>
      </c>
      <c r="E674" s="60">
        <v>-809050</v>
      </c>
      <c r="F674" s="60">
        <v>3525584</v>
      </c>
      <c r="G674" s="60">
        <v>4906719</v>
      </c>
      <c r="H674" s="421" t="str">
        <f t="shared" si="50"/>
        <v>nesplnená podmienka vyrovnaného rozpočtu</v>
      </c>
      <c r="I674" s="60">
        <f t="shared" si="51"/>
        <v>1381135</v>
      </c>
      <c r="J674" s="421" t="str">
        <f t="shared" si="54"/>
        <v>výdavky rastú</v>
      </c>
      <c r="K674" s="421" t="str">
        <f t="shared" si="52"/>
        <v>dlhová brzda sa neplní</v>
      </c>
      <c r="L674" s="421" t="str">
        <f t="shared" si="53"/>
        <v>dlhová brzda sa neplní + rozpočet v termíne</v>
      </c>
    </row>
    <row r="675" spans="1:12">
      <c r="A675" s="61">
        <v>526606</v>
      </c>
      <c r="B675" s="61" t="s">
        <v>1448</v>
      </c>
      <c r="C675" s="61">
        <v>20251119</v>
      </c>
      <c r="D675" s="420" t="s">
        <v>890</v>
      </c>
      <c r="E675" s="60">
        <v>-131130</v>
      </c>
      <c r="F675" s="60">
        <v>56420</v>
      </c>
      <c r="G675" s="60">
        <v>185940</v>
      </c>
      <c r="H675" s="421" t="str">
        <f t="shared" si="50"/>
        <v>nesplnená podmienka vyrovnaného rozpočtu</v>
      </c>
      <c r="I675" s="60">
        <f t="shared" si="51"/>
        <v>129520</v>
      </c>
      <c r="J675" s="421" t="str">
        <f t="shared" si="54"/>
        <v>výdavky rastú</v>
      </c>
      <c r="K675" s="421" t="str">
        <f t="shared" si="52"/>
        <v>dlhová brzda sa neplní</v>
      </c>
      <c r="L675" s="421" t="str">
        <f t="shared" si="53"/>
        <v>dlhová brzda sa neplní + rozpočet v termíne</v>
      </c>
    </row>
    <row r="676" spans="1:12">
      <c r="A676" s="61">
        <v>526614</v>
      </c>
      <c r="B676" s="61" t="s">
        <v>1449</v>
      </c>
      <c r="C676" s="61">
        <v>20251101</v>
      </c>
      <c r="D676" s="420" t="s">
        <v>890</v>
      </c>
      <c r="E676" s="60">
        <v>-46276.18</v>
      </c>
      <c r="F676" s="60">
        <v>103135</v>
      </c>
      <c r="G676" s="60">
        <v>166622.18</v>
      </c>
      <c r="H676" s="421" t="str">
        <f t="shared" si="50"/>
        <v>nesplnená podmienka vyrovnaného rozpočtu</v>
      </c>
      <c r="I676" s="60">
        <f t="shared" si="51"/>
        <v>63487.179999999993</v>
      </c>
      <c r="J676" s="421" t="str">
        <f t="shared" si="54"/>
        <v>výdavky rastú</v>
      </c>
      <c r="K676" s="421" t="str">
        <f t="shared" si="52"/>
        <v>dlhová brzda sa neplní</v>
      </c>
      <c r="L676" s="421" t="str">
        <f t="shared" si="53"/>
        <v>dlhová brzda sa neplní + rozpočet v termíne</v>
      </c>
    </row>
    <row r="677" spans="1:12">
      <c r="A677" s="61">
        <v>526631</v>
      </c>
      <c r="B677" s="61" t="s">
        <v>1450</v>
      </c>
      <c r="C677" s="61">
        <v>20251118</v>
      </c>
      <c r="D677" s="420" t="s">
        <v>890</v>
      </c>
      <c r="E677" s="60">
        <v>-47040</v>
      </c>
      <c r="F677" s="60">
        <v>483865</v>
      </c>
      <c r="G677" s="60">
        <v>554559</v>
      </c>
      <c r="H677" s="421" t="str">
        <f t="shared" si="50"/>
        <v>nesplnená podmienka vyrovnaného rozpočtu</v>
      </c>
      <c r="I677" s="60">
        <f t="shared" si="51"/>
        <v>70694</v>
      </c>
      <c r="J677" s="421" t="str">
        <f t="shared" si="54"/>
        <v>výdavky rastú</v>
      </c>
      <c r="K677" s="421" t="str">
        <f t="shared" si="52"/>
        <v>dlhová brzda sa neplní</v>
      </c>
      <c r="L677" s="421" t="str">
        <f t="shared" si="53"/>
        <v>dlhová brzda sa neplní + rozpočet v termíne</v>
      </c>
    </row>
    <row r="678" spans="1:12">
      <c r="A678" s="61">
        <v>526649</v>
      </c>
      <c r="B678" s="61" t="s">
        <v>1451</v>
      </c>
      <c r="C678" s="61">
        <v>20251104</v>
      </c>
      <c r="D678" s="420" t="s">
        <v>890</v>
      </c>
      <c r="E678" s="60">
        <v>-6500</v>
      </c>
      <c r="F678" s="60">
        <v>408619</v>
      </c>
      <c r="G678" s="60">
        <v>435983</v>
      </c>
      <c r="H678" s="421" t="str">
        <f t="shared" si="50"/>
        <v>nesplnená podmienka vyrovnaného rozpočtu</v>
      </c>
      <c r="I678" s="60">
        <f t="shared" si="51"/>
        <v>27364</v>
      </c>
      <c r="J678" s="421" t="str">
        <f t="shared" si="54"/>
        <v>výdavky rastú</v>
      </c>
      <c r="K678" s="421" t="str">
        <f t="shared" si="52"/>
        <v>dlhová brzda sa neplní</v>
      </c>
      <c r="L678" s="421" t="str">
        <f t="shared" si="53"/>
        <v>dlhová brzda sa neplní + rozpočet v termíne</v>
      </c>
    </row>
    <row r="679" spans="1:12">
      <c r="A679" s="61">
        <v>526657</v>
      </c>
      <c r="B679" s="421" t="s">
        <v>645</v>
      </c>
      <c r="C679" s="61">
        <v>20251201</v>
      </c>
      <c r="D679" s="420" t="s">
        <v>911</v>
      </c>
      <c r="E679" s="60">
        <v>29850</v>
      </c>
      <c r="F679" s="60">
        <v>1681940.8599999999</v>
      </c>
      <c r="G679" s="60">
        <v>3768370</v>
      </c>
      <c r="H679" s="421" t="str">
        <f t="shared" si="50"/>
        <v>splnená podmienka vyrovnaného rozpočtu</v>
      </c>
      <c r="I679" s="60">
        <f t="shared" si="51"/>
        <v>2086429.1400000001</v>
      </c>
      <c r="J679" s="421" t="str">
        <f t="shared" si="54"/>
        <v>výdavky rastú</v>
      </c>
      <c r="K679" s="421" t="str">
        <f t="shared" si="52"/>
        <v>dlhová brzda sa neplní</v>
      </c>
      <c r="L679" s="421" t="str">
        <f t="shared" si="53"/>
        <v>dlhová brzda sa neplní + rozpočet po termíne</v>
      </c>
    </row>
    <row r="680" spans="1:12">
      <c r="A680" s="61">
        <v>526665</v>
      </c>
      <c r="B680" s="61" t="s">
        <v>1452</v>
      </c>
      <c r="C680" s="61">
        <v>20251023</v>
      </c>
      <c r="D680" s="420" t="s">
        <v>890</v>
      </c>
      <c r="E680" s="60">
        <v>-1469772</v>
      </c>
      <c r="F680" s="60">
        <v>18921085</v>
      </c>
      <c r="G680" s="60">
        <v>25993418</v>
      </c>
      <c r="H680" s="421" t="str">
        <f t="shared" si="50"/>
        <v>nesplnená podmienka vyrovnaného rozpočtu</v>
      </c>
      <c r="I680" s="60">
        <f t="shared" si="51"/>
        <v>7072333</v>
      </c>
      <c r="J680" s="421" t="str">
        <f t="shared" si="54"/>
        <v>výdavky rastú</v>
      </c>
      <c r="K680" s="421" t="str">
        <f t="shared" si="52"/>
        <v>dlhová brzda sa neplní</v>
      </c>
      <c r="L680" s="421" t="str">
        <f t="shared" si="53"/>
        <v>dlhová brzda sa neplní + rozpočet v termíne</v>
      </c>
    </row>
    <row r="681" spans="1:12">
      <c r="A681" s="61">
        <v>526673</v>
      </c>
      <c r="B681" s="61" t="s">
        <v>1453</v>
      </c>
      <c r="C681" s="61">
        <v>20251120</v>
      </c>
      <c r="D681" s="420" t="s">
        <v>890</v>
      </c>
      <c r="E681" s="60">
        <v>246830</v>
      </c>
      <c r="F681" s="60">
        <v>1751846</v>
      </c>
      <c r="G681" s="60">
        <v>1876910</v>
      </c>
      <c r="H681" s="421" t="str">
        <f t="shared" si="50"/>
        <v>splnená podmienka vyrovnaného rozpočtu</v>
      </c>
      <c r="I681" s="60">
        <f t="shared" si="51"/>
        <v>125064</v>
      </c>
      <c r="J681" s="421" t="str">
        <f t="shared" si="54"/>
        <v>výdavky rastú</v>
      </c>
      <c r="K681" s="421" t="str">
        <f t="shared" si="52"/>
        <v>dlhová brzda sa neplní</v>
      </c>
      <c r="L681" s="421" t="str">
        <f t="shared" si="53"/>
        <v>dlhová brzda sa neplní + rozpočet v termíne</v>
      </c>
    </row>
    <row r="682" spans="1:12">
      <c r="A682" s="61">
        <v>526274</v>
      </c>
      <c r="B682" s="61" t="s">
        <v>1454</v>
      </c>
      <c r="C682" s="61">
        <v>20251118</v>
      </c>
      <c r="D682" s="420" t="s">
        <v>890</v>
      </c>
      <c r="E682" s="60">
        <v>-22520</v>
      </c>
      <c r="F682" s="60">
        <v>63900</v>
      </c>
      <c r="G682" s="60">
        <v>86540</v>
      </c>
      <c r="H682" s="421" t="str">
        <f t="shared" si="50"/>
        <v>nesplnená podmienka vyrovnaného rozpočtu</v>
      </c>
      <c r="I682" s="60">
        <f t="shared" si="51"/>
        <v>22640</v>
      </c>
      <c r="J682" s="421" t="str">
        <f t="shared" si="54"/>
        <v>výdavky rastú</v>
      </c>
      <c r="K682" s="421" t="str">
        <f t="shared" si="52"/>
        <v>dlhová brzda sa neplní</v>
      </c>
      <c r="L682" s="421" t="str">
        <f t="shared" si="53"/>
        <v>dlhová brzda sa neplní + rozpočet v termíne</v>
      </c>
    </row>
    <row r="683" spans="1:12">
      <c r="A683" s="61">
        <v>526282</v>
      </c>
      <c r="B683" s="61" t="s">
        <v>1455</v>
      </c>
      <c r="C683" s="61">
        <v>20251105</v>
      </c>
      <c r="D683" s="420" t="s">
        <v>890</v>
      </c>
      <c r="E683" s="60">
        <v>12410</v>
      </c>
      <c r="F683" s="60">
        <v>2101568</v>
      </c>
      <c r="G683" s="60">
        <v>4608454</v>
      </c>
      <c r="H683" s="421" t="str">
        <f t="shared" si="50"/>
        <v>splnená podmienka vyrovnaného rozpočtu</v>
      </c>
      <c r="I683" s="60">
        <f t="shared" si="51"/>
        <v>2506886</v>
      </c>
      <c r="J683" s="421" t="str">
        <f t="shared" si="54"/>
        <v>výdavky rastú</v>
      </c>
      <c r="K683" s="421" t="str">
        <f t="shared" si="52"/>
        <v>dlhová brzda sa neplní</v>
      </c>
      <c r="L683" s="421" t="str">
        <f t="shared" si="53"/>
        <v>dlhová brzda sa neplní + rozpočet v termíne</v>
      </c>
    </row>
    <row r="684" spans="1:12">
      <c r="A684" s="61">
        <v>526291</v>
      </c>
      <c r="B684" s="61" t="s">
        <v>1456</v>
      </c>
      <c r="C684" s="61">
        <v>20251114</v>
      </c>
      <c r="D684" s="420" t="s">
        <v>890</v>
      </c>
      <c r="E684" s="60">
        <v>0</v>
      </c>
      <c r="F684" s="60">
        <v>86331</v>
      </c>
      <c r="G684" s="60">
        <v>90190</v>
      </c>
      <c r="H684" s="421" t="str">
        <f t="shared" si="50"/>
        <v>splnená podmienka vyrovnaného rozpočtu</v>
      </c>
      <c r="I684" s="60">
        <f t="shared" si="51"/>
        <v>3859</v>
      </c>
      <c r="J684" s="421" t="str">
        <f t="shared" si="54"/>
        <v>výdavky rastú</v>
      </c>
      <c r="K684" s="421" t="str">
        <f t="shared" si="52"/>
        <v>dlhová brzda sa neplní</v>
      </c>
      <c r="L684" s="421" t="str">
        <f t="shared" si="53"/>
        <v>dlhová brzda sa neplní + rozpočet v termíne</v>
      </c>
    </row>
    <row r="685" spans="1:12">
      <c r="A685" s="61">
        <v>526304</v>
      </c>
      <c r="B685" s="61" t="s">
        <v>1457</v>
      </c>
      <c r="C685" s="61">
        <v>20251118</v>
      </c>
      <c r="D685" s="420" t="s">
        <v>890</v>
      </c>
      <c r="E685" s="60">
        <v>-23000</v>
      </c>
      <c r="F685" s="60">
        <v>162058.20000000001</v>
      </c>
      <c r="G685" s="60">
        <v>205000</v>
      </c>
      <c r="H685" s="421" t="str">
        <f t="shared" si="50"/>
        <v>nesplnená podmienka vyrovnaného rozpočtu</v>
      </c>
      <c r="I685" s="60">
        <f t="shared" si="51"/>
        <v>42941.799999999988</v>
      </c>
      <c r="J685" s="421" t="str">
        <f t="shared" si="54"/>
        <v>výdavky rastú</v>
      </c>
      <c r="K685" s="421" t="str">
        <f t="shared" si="52"/>
        <v>dlhová brzda sa neplní</v>
      </c>
      <c r="L685" s="421" t="str">
        <f t="shared" si="53"/>
        <v>dlhová brzda sa neplní + rozpočet v termíne</v>
      </c>
    </row>
    <row r="686" spans="1:12">
      <c r="A686" s="61">
        <v>526312</v>
      </c>
      <c r="B686" s="61" t="s">
        <v>1458</v>
      </c>
      <c r="C686" s="61">
        <v>20251119</v>
      </c>
      <c r="D686" s="420" t="s">
        <v>890</v>
      </c>
      <c r="E686" s="60">
        <v>-197610.09</v>
      </c>
      <c r="F686" s="60">
        <v>2712434</v>
      </c>
      <c r="G686" s="60">
        <v>2780441.09</v>
      </c>
      <c r="H686" s="421" t="str">
        <f t="shared" si="50"/>
        <v>nesplnená podmienka vyrovnaného rozpočtu</v>
      </c>
      <c r="I686" s="60">
        <f t="shared" si="51"/>
        <v>68007.089999999851</v>
      </c>
      <c r="J686" s="421" t="str">
        <f t="shared" si="54"/>
        <v>výdavky rastú</v>
      </c>
      <c r="K686" s="421" t="str">
        <f t="shared" si="52"/>
        <v>dlhová brzda sa neplní</v>
      </c>
      <c r="L686" s="421" t="str">
        <f t="shared" si="53"/>
        <v>dlhová brzda sa neplní + rozpočet v termíne</v>
      </c>
    </row>
    <row r="687" spans="1:12">
      <c r="A687" s="61">
        <v>526321</v>
      </c>
      <c r="B687" s="61" t="s">
        <v>1459</v>
      </c>
      <c r="C687" s="61">
        <v>20251120</v>
      </c>
      <c r="D687" s="420" t="s">
        <v>890</v>
      </c>
      <c r="E687" s="60">
        <v>-50000</v>
      </c>
      <c r="F687" s="60">
        <v>103470</v>
      </c>
      <c r="G687" s="60">
        <v>3573661</v>
      </c>
      <c r="H687" s="421" t="str">
        <f t="shared" si="50"/>
        <v>nesplnená podmienka vyrovnaného rozpočtu</v>
      </c>
      <c r="I687" s="60">
        <f t="shared" si="51"/>
        <v>3470191</v>
      </c>
      <c r="J687" s="421" t="str">
        <f t="shared" si="54"/>
        <v>výdavky rastú</v>
      </c>
      <c r="K687" s="421" t="str">
        <f t="shared" si="52"/>
        <v>dlhová brzda sa neplní</v>
      </c>
      <c r="L687" s="421" t="str">
        <f t="shared" si="53"/>
        <v>dlhová brzda sa neplní + rozpočet v termíne</v>
      </c>
    </row>
    <row r="688" spans="1:12">
      <c r="A688" s="61">
        <v>526339</v>
      </c>
      <c r="B688" s="61" t="s">
        <v>1460</v>
      </c>
      <c r="C688" s="61">
        <v>20251118</v>
      </c>
      <c r="D688" s="420" t="s">
        <v>890</v>
      </c>
      <c r="E688" s="60">
        <v>-59000</v>
      </c>
      <c r="F688" s="60">
        <v>916359.52</v>
      </c>
      <c r="G688" s="60">
        <v>1260997.31</v>
      </c>
      <c r="H688" s="421" t="str">
        <f t="shared" si="50"/>
        <v>nesplnená podmienka vyrovnaného rozpočtu</v>
      </c>
      <c r="I688" s="60">
        <f t="shared" si="51"/>
        <v>344637.79000000004</v>
      </c>
      <c r="J688" s="421" t="str">
        <f t="shared" si="54"/>
        <v>výdavky rastú</v>
      </c>
      <c r="K688" s="421" t="str">
        <f t="shared" si="52"/>
        <v>dlhová brzda sa neplní</v>
      </c>
      <c r="L688" s="421" t="str">
        <f t="shared" si="53"/>
        <v>dlhová brzda sa neplní + rozpočet v termíne</v>
      </c>
    </row>
    <row r="689" spans="1:12">
      <c r="A689" s="61">
        <v>526347</v>
      </c>
      <c r="B689" s="61" t="s">
        <v>1461</v>
      </c>
      <c r="C689" s="61">
        <v>20251114</v>
      </c>
      <c r="D689" s="420" t="s">
        <v>890</v>
      </c>
      <c r="E689" s="60">
        <v>791.7</v>
      </c>
      <c r="F689" s="60">
        <v>293925</v>
      </c>
      <c r="G689" s="60">
        <v>361555.3</v>
      </c>
      <c r="H689" s="421" t="str">
        <f t="shared" si="50"/>
        <v>splnená podmienka vyrovnaného rozpočtu</v>
      </c>
      <c r="I689" s="60">
        <f t="shared" si="51"/>
        <v>67630.299999999988</v>
      </c>
      <c r="J689" s="421" t="str">
        <f t="shared" si="54"/>
        <v>výdavky rastú</v>
      </c>
      <c r="K689" s="421" t="str">
        <f t="shared" si="52"/>
        <v>dlhová brzda sa neplní</v>
      </c>
      <c r="L689" s="421" t="str">
        <f t="shared" si="53"/>
        <v>dlhová brzda sa neplní + rozpočet v termíne</v>
      </c>
    </row>
    <row r="690" spans="1:12">
      <c r="A690" s="61">
        <v>526355</v>
      </c>
      <c r="B690" s="61" t="s">
        <v>1462</v>
      </c>
      <c r="C690" s="61">
        <v>20251113</v>
      </c>
      <c r="D690" s="420" t="s">
        <v>890</v>
      </c>
      <c r="E690" s="60">
        <v>-7813688</v>
      </c>
      <c r="F690" s="60">
        <v>46710602</v>
      </c>
      <c r="G690" s="60">
        <v>58121360</v>
      </c>
      <c r="H690" s="421" t="str">
        <f t="shared" si="50"/>
        <v>nesplnená podmienka vyrovnaného rozpočtu</v>
      </c>
      <c r="I690" s="60">
        <f t="shared" si="51"/>
        <v>11410758</v>
      </c>
      <c r="J690" s="421" t="str">
        <f t="shared" si="54"/>
        <v>výdavky rastú</v>
      </c>
      <c r="K690" s="421" t="str">
        <f t="shared" si="52"/>
        <v>dlhová brzda sa neplní</v>
      </c>
      <c r="L690" s="421" t="str">
        <f t="shared" si="53"/>
        <v>dlhová brzda sa neplní + rozpočet v termíne</v>
      </c>
    </row>
    <row r="691" spans="1:12">
      <c r="A691" s="61">
        <v>526363</v>
      </c>
      <c r="B691" s="61" t="s">
        <v>1463</v>
      </c>
      <c r="C691" s="61">
        <v>20251120</v>
      </c>
      <c r="D691" s="420" t="s">
        <v>890</v>
      </c>
      <c r="E691" s="60">
        <v>-12450</v>
      </c>
      <c r="F691" s="60">
        <v>417917</v>
      </c>
      <c r="G691" s="60">
        <v>2515448</v>
      </c>
      <c r="H691" s="421" t="str">
        <f t="shared" si="50"/>
        <v>nesplnená podmienka vyrovnaného rozpočtu</v>
      </c>
      <c r="I691" s="60">
        <f t="shared" si="51"/>
        <v>2097531</v>
      </c>
      <c r="J691" s="421" t="str">
        <f t="shared" si="54"/>
        <v>výdavky rastú</v>
      </c>
      <c r="K691" s="421" t="str">
        <f t="shared" si="52"/>
        <v>dlhová brzda sa neplní</v>
      </c>
      <c r="L691" s="421" t="str">
        <f t="shared" si="53"/>
        <v>dlhová brzda sa neplní + rozpočet v termíne</v>
      </c>
    </row>
    <row r="692" spans="1:12">
      <c r="A692" s="61">
        <v>526371</v>
      </c>
      <c r="B692" s="61" t="s">
        <v>1464</v>
      </c>
      <c r="C692" s="61">
        <v>20251105</v>
      </c>
      <c r="D692" s="420" t="s">
        <v>890</v>
      </c>
      <c r="E692" s="60">
        <v>-10000</v>
      </c>
      <c r="F692" s="60">
        <v>76011</v>
      </c>
      <c r="G692" s="60">
        <v>98540</v>
      </c>
      <c r="H692" s="421" t="str">
        <f t="shared" si="50"/>
        <v>nesplnená podmienka vyrovnaného rozpočtu</v>
      </c>
      <c r="I692" s="60">
        <f t="shared" si="51"/>
        <v>22529</v>
      </c>
      <c r="J692" s="421" t="str">
        <f t="shared" si="54"/>
        <v>výdavky rastú</v>
      </c>
      <c r="K692" s="421" t="str">
        <f t="shared" si="52"/>
        <v>dlhová brzda sa neplní</v>
      </c>
      <c r="L692" s="421" t="str">
        <f t="shared" si="53"/>
        <v>dlhová brzda sa neplní + rozpočet v termíne</v>
      </c>
    </row>
    <row r="693" spans="1:12">
      <c r="A693" s="61">
        <v>526380</v>
      </c>
      <c r="B693" s="61" t="s">
        <v>1465</v>
      </c>
      <c r="C693" s="61">
        <v>20251114</v>
      </c>
      <c r="D693" s="420" t="s">
        <v>890</v>
      </c>
      <c r="E693" s="60">
        <v>-10000</v>
      </c>
      <c r="F693" s="60">
        <v>92148</v>
      </c>
      <c r="G693" s="60">
        <v>111928</v>
      </c>
      <c r="H693" s="421" t="str">
        <f t="shared" si="50"/>
        <v>nesplnená podmienka vyrovnaného rozpočtu</v>
      </c>
      <c r="I693" s="60">
        <f t="shared" si="51"/>
        <v>19780</v>
      </c>
      <c r="J693" s="421" t="str">
        <f t="shared" si="54"/>
        <v>výdavky rastú</v>
      </c>
      <c r="K693" s="421" t="str">
        <f t="shared" si="52"/>
        <v>dlhová brzda sa neplní</v>
      </c>
      <c r="L693" s="421" t="str">
        <f t="shared" si="53"/>
        <v>dlhová brzda sa neplní + rozpočet v termíne</v>
      </c>
    </row>
    <row r="694" spans="1:12">
      <c r="A694" s="61">
        <v>526398</v>
      </c>
      <c r="B694" s="61" t="s">
        <v>1466</v>
      </c>
      <c r="C694" s="61">
        <v>20251103</v>
      </c>
      <c r="D694" s="420" t="s">
        <v>890</v>
      </c>
      <c r="E694" s="60">
        <v>-80000</v>
      </c>
      <c r="F694" s="60">
        <v>413757</v>
      </c>
      <c r="G694" s="60">
        <v>543568</v>
      </c>
      <c r="H694" s="421" t="str">
        <f t="shared" si="50"/>
        <v>nesplnená podmienka vyrovnaného rozpočtu</v>
      </c>
      <c r="I694" s="60">
        <f t="shared" si="51"/>
        <v>129811</v>
      </c>
      <c r="J694" s="421" t="str">
        <f t="shared" si="54"/>
        <v>výdavky rastú</v>
      </c>
      <c r="K694" s="421" t="str">
        <f t="shared" si="52"/>
        <v>dlhová brzda sa neplní</v>
      </c>
      <c r="L694" s="421" t="str">
        <f t="shared" si="53"/>
        <v>dlhová brzda sa neplní + rozpočet v termíne</v>
      </c>
    </row>
    <row r="695" spans="1:12">
      <c r="A695" s="61">
        <v>526401</v>
      </c>
      <c r="B695" s="61" t="s">
        <v>1467</v>
      </c>
      <c r="C695" s="61">
        <v>20251121</v>
      </c>
      <c r="D695" s="420" t="s">
        <v>890</v>
      </c>
      <c r="E695" s="60">
        <v>-65980</v>
      </c>
      <c r="F695" s="60">
        <v>954370</v>
      </c>
      <c r="G695" s="60">
        <v>1266500</v>
      </c>
      <c r="H695" s="421" t="str">
        <f t="shared" si="50"/>
        <v>nesplnená podmienka vyrovnaného rozpočtu</v>
      </c>
      <c r="I695" s="60">
        <f t="shared" si="51"/>
        <v>312130</v>
      </c>
      <c r="J695" s="421" t="str">
        <f t="shared" si="54"/>
        <v>výdavky rastú</v>
      </c>
      <c r="K695" s="421" t="str">
        <f t="shared" si="52"/>
        <v>dlhová brzda sa neplní</v>
      </c>
      <c r="L695" s="421" t="str">
        <f t="shared" si="53"/>
        <v>dlhová brzda sa neplní + rozpočet v termíne</v>
      </c>
    </row>
    <row r="696" spans="1:12">
      <c r="A696" s="61">
        <v>526410</v>
      </c>
      <c r="B696" s="61" t="s">
        <v>1468</v>
      </c>
      <c r="C696" s="61">
        <v>20251017</v>
      </c>
      <c r="D696" s="420" t="s">
        <v>890</v>
      </c>
      <c r="E696" s="60">
        <v>-46000</v>
      </c>
      <c r="F696" s="60">
        <v>73095.159999999989</v>
      </c>
      <c r="G696" s="60">
        <v>139438.78999999998</v>
      </c>
      <c r="H696" s="421" t="str">
        <f t="shared" si="50"/>
        <v>nesplnená podmienka vyrovnaného rozpočtu</v>
      </c>
      <c r="I696" s="60">
        <f t="shared" si="51"/>
        <v>66343.62999999999</v>
      </c>
      <c r="J696" s="421" t="str">
        <f t="shared" si="54"/>
        <v>výdavky rastú</v>
      </c>
      <c r="K696" s="421" t="str">
        <f t="shared" si="52"/>
        <v>dlhová brzda sa neplní</v>
      </c>
      <c r="L696" s="421" t="str">
        <f t="shared" si="53"/>
        <v>dlhová brzda sa neplní + rozpočet v termíne</v>
      </c>
    </row>
    <row r="697" spans="1:12">
      <c r="A697" s="61">
        <v>526428</v>
      </c>
      <c r="B697" s="61" t="s">
        <v>1469</v>
      </c>
      <c r="C697" s="61">
        <v>20251121</v>
      </c>
      <c r="D697" s="420" t="s">
        <v>890</v>
      </c>
      <c r="E697" s="60">
        <v>-281253</v>
      </c>
      <c r="F697" s="60">
        <v>1050105</v>
      </c>
      <c r="G697" s="60">
        <v>631402</v>
      </c>
      <c r="H697" s="421" t="str">
        <f t="shared" si="50"/>
        <v>nesplnená podmienka vyrovnaného rozpočtu</v>
      </c>
      <c r="I697" s="60">
        <f t="shared" si="51"/>
        <v>-418703</v>
      </c>
      <c r="J697" s="421" t="str">
        <f t="shared" si="54"/>
        <v>nerastúce výdavky</v>
      </c>
      <c r="K697" s="421" t="str">
        <f t="shared" si="52"/>
        <v>dlhová brzda sa neplní</v>
      </c>
      <c r="L697" s="421" t="str">
        <f t="shared" si="53"/>
        <v>dlhová brzda sa neplní + rozpočet v termíne</v>
      </c>
    </row>
    <row r="698" spans="1:12">
      <c r="A698" s="61">
        <v>526436</v>
      </c>
      <c r="B698" s="61" t="s">
        <v>646</v>
      </c>
      <c r="C698" s="61">
        <v>20251120</v>
      </c>
      <c r="D698" s="420" t="s">
        <v>890</v>
      </c>
      <c r="E698" s="60">
        <v>-50000</v>
      </c>
      <c r="F698" s="60">
        <v>3615406.11</v>
      </c>
      <c r="G698" s="60">
        <v>4209081.41</v>
      </c>
      <c r="H698" s="421" t="str">
        <f t="shared" si="50"/>
        <v>nesplnená podmienka vyrovnaného rozpočtu</v>
      </c>
      <c r="I698" s="61">
        <f t="shared" si="51"/>
        <v>593675.30000000028</v>
      </c>
      <c r="J698" s="421" t="str">
        <f t="shared" si="54"/>
        <v>výdavky rastú</v>
      </c>
      <c r="K698" s="421" t="str">
        <f t="shared" si="52"/>
        <v>dlhová brzda sa neplní</v>
      </c>
      <c r="L698" s="421" t="str">
        <f t="shared" si="53"/>
        <v>dlhová brzda sa neplní + rozpočet v termíne</v>
      </c>
    </row>
    <row r="699" spans="1:12">
      <c r="A699" s="61">
        <v>526444</v>
      </c>
      <c r="B699" s="61" t="s">
        <v>1470</v>
      </c>
      <c r="C699" s="61">
        <v>20251106</v>
      </c>
      <c r="D699" s="420" t="s">
        <v>890</v>
      </c>
      <c r="E699" s="60">
        <v>-751840</v>
      </c>
      <c r="F699" s="60">
        <v>452033</v>
      </c>
      <c r="G699" s="60">
        <v>1788611</v>
      </c>
      <c r="H699" s="421" t="str">
        <f t="shared" si="50"/>
        <v>nesplnená podmienka vyrovnaného rozpočtu</v>
      </c>
      <c r="I699" s="60">
        <f t="shared" si="51"/>
        <v>1336578</v>
      </c>
      <c r="J699" s="421" t="str">
        <f t="shared" si="54"/>
        <v>výdavky rastú</v>
      </c>
      <c r="K699" s="421" t="str">
        <f t="shared" si="52"/>
        <v>dlhová brzda sa neplní</v>
      </c>
      <c r="L699" s="421" t="str">
        <f t="shared" si="53"/>
        <v>dlhová brzda sa neplní + rozpočet v termíne</v>
      </c>
    </row>
    <row r="700" spans="1:12">
      <c r="A700" s="61">
        <v>526452</v>
      </c>
      <c r="B700" s="61" t="s">
        <v>1471</v>
      </c>
      <c r="C700" s="61">
        <v>20251121</v>
      </c>
      <c r="D700" s="420" t="s">
        <v>890</v>
      </c>
      <c r="E700" s="60">
        <v>-205000</v>
      </c>
      <c r="F700" s="60">
        <v>500601.72</v>
      </c>
      <c r="G700" s="60">
        <v>867694</v>
      </c>
      <c r="H700" s="421" t="str">
        <f t="shared" si="50"/>
        <v>nesplnená podmienka vyrovnaného rozpočtu</v>
      </c>
      <c r="I700" s="60">
        <f t="shared" si="51"/>
        <v>367092.28</v>
      </c>
      <c r="J700" s="421" t="str">
        <f t="shared" si="54"/>
        <v>výdavky rastú</v>
      </c>
      <c r="K700" s="421" t="str">
        <f t="shared" si="52"/>
        <v>dlhová brzda sa neplní</v>
      </c>
      <c r="L700" s="421" t="str">
        <f t="shared" si="53"/>
        <v>dlhová brzda sa neplní + rozpočet v termíne</v>
      </c>
    </row>
    <row r="701" spans="1:12">
      <c r="A701" s="61">
        <v>526461</v>
      </c>
      <c r="B701" s="61" t="s">
        <v>1472</v>
      </c>
      <c r="C701" s="61">
        <v>20251112</v>
      </c>
      <c r="D701" s="420" t="s">
        <v>890</v>
      </c>
      <c r="E701" s="60">
        <v>-177220</v>
      </c>
      <c r="F701" s="60">
        <v>1863460</v>
      </c>
      <c r="G701" s="60">
        <v>2833410</v>
      </c>
      <c r="H701" s="421" t="str">
        <f t="shared" si="50"/>
        <v>nesplnená podmienka vyrovnaného rozpočtu</v>
      </c>
      <c r="I701" s="60">
        <f t="shared" si="51"/>
        <v>969950</v>
      </c>
      <c r="J701" s="421" t="str">
        <f t="shared" si="54"/>
        <v>výdavky rastú</v>
      </c>
      <c r="K701" s="421" t="str">
        <f t="shared" si="52"/>
        <v>dlhová brzda sa neplní</v>
      </c>
      <c r="L701" s="421" t="str">
        <f t="shared" si="53"/>
        <v>dlhová brzda sa neplní + rozpočet v termíne</v>
      </c>
    </row>
    <row r="702" spans="1:12">
      <c r="A702" s="61">
        <v>526053</v>
      </c>
      <c r="B702" s="61" t="s">
        <v>1473</v>
      </c>
      <c r="C702" s="61">
        <v>20251023</v>
      </c>
      <c r="D702" s="420" t="s">
        <v>890</v>
      </c>
      <c r="E702" s="60">
        <v>-218205</v>
      </c>
      <c r="F702" s="60">
        <v>389200</v>
      </c>
      <c r="G702" s="60">
        <v>3265523</v>
      </c>
      <c r="H702" s="421" t="str">
        <f t="shared" si="50"/>
        <v>nesplnená podmienka vyrovnaného rozpočtu</v>
      </c>
      <c r="I702" s="60">
        <f t="shared" si="51"/>
        <v>2876323</v>
      </c>
      <c r="J702" s="421" t="str">
        <f t="shared" si="54"/>
        <v>výdavky rastú</v>
      </c>
      <c r="K702" s="421" t="str">
        <f t="shared" si="52"/>
        <v>dlhová brzda sa neplní</v>
      </c>
      <c r="L702" s="421" t="str">
        <f t="shared" si="53"/>
        <v>dlhová brzda sa neplní + rozpočet v termíne</v>
      </c>
    </row>
    <row r="703" spans="1:12">
      <c r="A703" s="61">
        <v>526061</v>
      </c>
      <c r="B703" s="61" t="s">
        <v>1474</v>
      </c>
      <c r="C703" s="61">
        <v>20251119</v>
      </c>
      <c r="D703" s="420" t="s">
        <v>890</v>
      </c>
      <c r="E703" s="60">
        <v>6526</v>
      </c>
      <c r="F703" s="60">
        <v>360554</v>
      </c>
      <c r="G703" s="60">
        <v>390317</v>
      </c>
      <c r="H703" s="421" t="str">
        <f t="shared" si="50"/>
        <v>splnená podmienka vyrovnaného rozpočtu</v>
      </c>
      <c r="I703" s="60">
        <f t="shared" si="51"/>
        <v>29763</v>
      </c>
      <c r="J703" s="421" t="str">
        <f t="shared" si="54"/>
        <v>výdavky rastú</v>
      </c>
      <c r="K703" s="421" t="str">
        <f t="shared" si="52"/>
        <v>dlhová brzda sa neplní</v>
      </c>
      <c r="L703" s="421" t="str">
        <f t="shared" si="53"/>
        <v>dlhová brzda sa neplní + rozpočet v termíne</v>
      </c>
    </row>
    <row r="704" spans="1:12">
      <c r="A704" s="61">
        <v>526070</v>
      </c>
      <c r="B704" s="61" t="s">
        <v>1475</v>
      </c>
      <c r="C704" s="61">
        <v>20251120</v>
      </c>
      <c r="D704" s="420" t="s">
        <v>890</v>
      </c>
      <c r="E704" s="60">
        <v>6500</v>
      </c>
      <c r="F704" s="60">
        <v>204478</v>
      </c>
      <c r="G704" s="60">
        <v>1236644</v>
      </c>
      <c r="H704" s="421" t="str">
        <f t="shared" si="50"/>
        <v>splnená podmienka vyrovnaného rozpočtu</v>
      </c>
      <c r="I704" s="60">
        <f t="shared" si="51"/>
        <v>1032166</v>
      </c>
      <c r="J704" s="421" t="str">
        <f t="shared" si="54"/>
        <v>výdavky rastú</v>
      </c>
      <c r="K704" s="421" t="str">
        <f t="shared" si="52"/>
        <v>dlhová brzda sa neplní</v>
      </c>
      <c r="L704" s="421" t="str">
        <f t="shared" si="53"/>
        <v>dlhová brzda sa neplní + rozpočet v termíne</v>
      </c>
    </row>
    <row r="705" spans="1:12">
      <c r="A705" s="61">
        <v>526088</v>
      </c>
      <c r="B705" s="61" t="s">
        <v>1476</v>
      </c>
      <c r="C705" s="61">
        <v>20251112</v>
      </c>
      <c r="D705" s="420" t="s">
        <v>890</v>
      </c>
      <c r="E705" s="60">
        <v>-4000</v>
      </c>
      <c r="F705" s="60">
        <v>37565</v>
      </c>
      <c r="G705" s="60">
        <v>41702</v>
      </c>
      <c r="H705" s="421" t="str">
        <f t="shared" si="50"/>
        <v>nesplnená podmienka vyrovnaného rozpočtu</v>
      </c>
      <c r="I705" s="60">
        <f t="shared" si="51"/>
        <v>4137</v>
      </c>
      <c r="J705" s="421" t="str">
        <f t="shared" si="54"/>
        <v>výdavky rastú</v>
      </c>
      <c r="K705" s="421" t="str">
        <f t="shared" si="52"/>
        <v>dlhová brzda sa neplní</v>
      </c>
      <c r="L705" s="421" t="str">
        <f t="shared" si="53"/>
        <v>dlhová brzda sa neplní + rozpočet v termíne</v>
      </c>
    </row>
    <row r="706" spans="1:12">
      <c r="A706" s="61">
        <v>526100</v>
      </c>
      <c r="B706" s="61" t="s">
        <v>1477</v>
      </c>
      <c r="C706" s="61">
        <v>20251031</v>
      </c>
      <c r="D706" s="420" t="s">
        <v>890</v>
      </c>
      <c r="E706" s="60">
        <v>0</v>
      </c>
      <c r="F706" s="60">
        <v>25880</v>
      </c>
      <c r="G706" s="60">
        <v>29642</v>
      </c>
      <c r="H706" s="421" t="str">
        <f t="shared" si="50"/>
        <v>splnená podmienka vyrovnaného rozpočtu</v>
      </c>
      <c r="I706" s="60">
        <f t="shared" si="51"/>
        <v>3762</v>
      </c>
      <c r="J706" s="421" t="str">
        <f t="shared" si="54"/>
        <v>výdavky rastú</v>
      </c>
      <c r="K706" s="421" t="str">
        <f t="shared" si="52"/>
        <v>dlhová brzda sa neplní</v>
      </c>
      <c r="L706" s="421" t="str">
        <f t="shared" si="53"/>
        <v>dlhová brzda sa neplní + rozpočet v termíne</v>
      </c>
    </row>
    <row r="707" spans="1:12">
      <c r="A707" s="61">
        <v>526118</v>
      </c>
      <c r="B707" s="61" t="s">
        <v>1478</v>
      </c>
      <c r="C707" s="61">
        <v>20251120</v>
      </c>
      <c r="D707" s="420" t="s">
        <v>890</v>
      </c>
      <c r="E707" s="60">
        <v>-103000</v>
      </c>
      <c r="F707" s="60">
        <v>258938</v>
      </c>
      <c r="G707" s="60">
        <v>340091</v>
      </c>
      <c r="H707" s="421" t="str">
        <f t="shared" ref="H707:H770" si="55">IF(E707&gt;=0,"splnená podmienka vyrovnaného rozpočtu","nesplnená podmienka vyrovnaného rozpočtu")</f>
        <v>nesplnená podmienka vyrovnaného rozpočtu</v>
      </c>
      <c r="I707" s="60">
        <f t="shared" ref="I707:I770" si="56">G707-F707</f>
        <v>81153</v>
      </c>
      <c r="J707" s="421" t="str">
        <f t="shared" si="54"/>
        <v>výdavky rastú</v>
      </c>
      <c r="K707" s="421" t="str">
        <f t="shared" ref="K707:K770" si="57">IF((H707="splnená podmienka vyrovnaného rozpočtu")*(J707="nerastúce výdavky"),"dlhová brzda sa plní","dlhová brzda sa neplní")</f>
        <v>dlhová brzda sa neplní</v>
      </c>
      <c r="L707" s="421" t="str">
        <f t="shared" ref="L707:L770" si="58">K707&amp;" + "&amp;D707</f>
        <v>dlhová brzda sa neplní + rozpočet v termíne</v>
      </c>
    </row>
    <row r="708" spans="1:12">
      <c r="A708" s="61">
        <v>526126</v>
      </c>
      <c r="B708" s="61" t="s">
        <v>1479</v>
      </c>
      <c r="C708" s="61">
        <v>20251119</v>
      </c>
      <c r="D708" s="420" t="s">
        <v>890</v>
      </c>
      <c r="E708" s="60">
        <v>-8817.5499999999993</v>
      </c>
      <c r="F708" s="60">
        <v>317996</v>
      </c>
      <c r="G708" s="60">
        <v>399537.05000000005</v>
      </c>
      <c r="H708" s="421" t="str">
        <f t="shared" si="55"/>
        <v>nesplnená podmienka vyrovnaného rozpočtu</v>
      </c>
      <c r="I708" s="60">
        <f t="shared" si="56"/>
        <v>81541.050000000047</v>
      </c>
      <c r="J708" s="421" t="str">
        <f t="shared" ref="J708:J771" si="59">IF(I708&lt;=0,"nerastúce výdavky","výdavky rastú")</f>
        <v>výdavky rastú</v>
      </c>
      <c r="K708" s="421" t="str">
        <f t="shared" si="57"/>
        <v>dlhová brzda sa neplní</v>
      </c>
      <c r="L708" s="421" t="str">
        <f t="shared" si="58"/>
        <v>dlhová brzda sa neplní + rozpočet v termíne</v>
      </c>
    </row>
    <row r="709" spans="1:12">
      <c r="A709" s="61">
        <v>526134</v>
      </c>
      <c r="B709" s="61" t="s">
        <v>1480</v>
      </c>
      <c r="C709" s="61">
        <v>20251118</v>
      </c>
      <c r="D709" s="420" t="s">
        <v>890</v>
      </c>
      <c r="E709" s="60">
        <v>-52000</v>
      </c>
      <c r="F709" s="60">
        <v>1885350</v>
      </c>
      <c r="G709" s="60">
        <v>1428100</v>
      </c>
      <c r="H709" s="421" t="str">
        <f t="shared" si="55"/>
        <v>nesplnená podmienka vyrovnaného rozpočtu</v>
      </c>
      <c r="I709" s="60">
        <f t="shared" si="56"/>
        <v>-457250</v>
      </c>
      <c r="J709" s="421" t="str">
        <f t="shared" si="59"/>
        <v>nerastúce výdavky</v>
      </c>
      <c r="K709" s="421" t="str">
        <f t="shared" si="57"/>
        <v>dlhová brzda sa neplní</v>
      </c>
      <c r="L709" s="421" t="str">
        <f t="shared" si="58"/>
        <v>dlhová brzda sa neplní + rozpočet v termíne</v>
      </c>
    </row>
    <row r="710" spans="1:12">
      <c r="A710" s="61">
        <v>526142</v>
      </c>
      <c r="B710" s="61" t="s">
        <v>1481</v>
      </c>
      <c r="C710" s="61">
        <v>20251113</v>
      </c>
      <c r="D710" s="420" t="s">
        <v>890</v>
      </c>
      <c r="E710" s="60">
        <v>-44739</v>
      </c>
      <c r="F710" s="60">
        <v>13115437</v>
      </c>
      <c r="G710" s="60">
        <v>14745536</v>
      </c>
      <c r="H710" s="421" t="str">
        <f t="shared" si="55"/>
        <v>nesplnená podmienka vyrovnaného rozpočtu</v>
      </c>
      <c r="I710" s="60">
        <f t="shared" si="56"/>
        <v>1630099</v>
      </c>
      <c r="J710" s="421" t="str">
        <f t="shared" si="59"/>
        <v>výdavky rastú</v>
      </c>
      <c r="K710" s="421" t="str">
        <f t="shared" si="57"/>
        <v>dlhová brzda sa neplní</v>
      </c>
      <c r="L710" s="421" t="str">
        <f t="shared" si="58"/>
        <v>dlhová brzda sa neplní + rozpočet v termíne</v>
      </c>
    </row>
    <row r="711" spans="1:12">
      <c r="A711" s="61">
        <v>526151</v>
      </c>
      <c r="B711" s="61" t="s">
        <v>1482</v>
      </c>
      <c r="C711" s="61">
        <v>20251119</v>
      </c>
      <c r="D711" s="420" t="s">
        <v>890</v>
      </c>
      <c r="E711" s="60">
        <v>-50000</v>
      </c>
      <c r="F711" s="60">
        <v>115600</v>
      </c>
      <c r="G711" s="60">
        <v>176100</v>
      </c>
      <c r="H711" s="421" t="str">
        <f t="shared" si="55"/>
        <v>nesplnená podmienka vyrovnaného rozpočtu</v>
      </c>
      <c r="I711" s="60">
        <f t="shared" si="56"/>
        <v>60500</v>
      </c>
      <c r="J711" s="421" t="str">
        <f t="shared" si="59"/>
        <v>výdavky rastú</v>
      </c>
      <c r="K711" s="421" t="str">
        <f t="shared" si="57"/>
        <v>dlhová brzda sa neplní</v>
      </c>
      <c r="L711" s="421" t="str">
        <f t="shared" si="58"/>
        <v>dlhová brzda sa neplní + rozpočet v termíne</v>
      </c>
    </row>
    <row r="712" spans="1:12">
      <c r="A712" s="61">
        <v>526177</v>
      </c>
      <c r="B712" s="61" t="s">
        <v>1483</v>
      </c>
      <c r="C712" s="61">
        <v>20251120</v>
      </c>
      <c r="D712" s="420" t="s">
        <v>890</v>
      </c>
      <c r="E712" s="60">
        <v>-20000</v>
      </c>
      <c r="F712" s="60">
        <v>157135</v>
      </c>
      <c r="G712" s="60">
        <v>169899</v>
      </c>
      <c r="H712" s="421" t="str">
        <f t="shared" si="55"/>
        <v>nesplnená podmienka vyrovnaného rozpočtu</v>
      </c>
      <c r="I712" s="60">
        <f t="shared" si="56"/>
        <v>12764</v>
      </c>
      <c r="J712" s="421" t="str">
        <f t="shared" si="59"/>
        <v>výdavky rastú</v>
      </c>
      <c r="K712" s="421" t="str">
        <f t="shared" si="57"/>
        <v>dlhová brzda sa neplní</v>
      </c>
      <c r="L712" s="421" t="str">
        <f t="shared" si="58"/>
        <v>dlhová brzda sa neplní + rozpočet v termíne</v>
      </c>
    </row>
    <row r="713" spans="1:12">
      <c r="A713" s="61">
        <v>526185</v>
      </c>
      <c r="B713" s="61" t="s">
        <v>1484</v>
      </c>
      <c r="C713" s="61">
        <v>20251119</v>
      </c>
      <c r="D713" s="420" t="s">
        <v>890</v>
      </c>
      <c r="E713" s="60">
        <v>0</v>
      </c>
      <c r="F713" s="60">
        <v>527147</v>
      </c>
      <c r="G713" s="60">
        <v>873991</v>
      </c>
      <c r="H713" s="421" t="str">
        <f t="shared" si="55"/>
        <v>splnená podmienka vyrovnaného rozpočtu</v>
      </c>
      <c r="I713" s="60">
        <f t="shared" si="56"/>
        <v>346844</v>
      </c>
      <c r="J713" s="421" t="str">
        <f t="shared" si="59"/>
        <v>výdavky rastú</v>
      </c>
      <c r="K713" s="421" t="str">
        <f t="shared" si="57"/>
        <v>dlhová brzda sa neplní</v>
      </c>
      <c r="L713" s="421" t="str">
        <f t="shared" si="58"/>
        <v>dlhová brzda sa neplní + rozpočet v termíne</v>
      </c>
    </row>
    <row r="714" spans="1:12">
      <c r="A714" s="61">
        <v>526193</v>
      </c>
      <c r="B714" s="61" t="s">
        <v>1485</v>
      </c>
      <c r="C714" s="61">
        <v>20251120</v>
      </c>
      <c r="D714" s="420" t="s">
        <v>890</v>
      </c>
      <c r="E714" s="60">
        <v>0</v>
      </c>
      <c r="F714" s="60">
        <v>71890</v>
      </c>
      <c r="G714" s="60">
        <v>151694</v>
      </c>
      <c r="H714" s="421" t="str">
        <f t="shared" si="55"/>
        <v>splnená podmienka vyrovnaného rozpočtu</v>
      </c>
      <c r="I714" s="60">
        <f t="shared" si="56"/>
        <v>79804</v>
      </c>
      <c r="J714" s="421" t="str">
        <f t="shared" si="59"/>
        <v>výdavky rastú</v>
      </c>
      <c r="K714" s="421" t="str">
        <f t="shared" si="57"/>
        <v>dlhová brzda sa neplní</v>
      </c>
      <c r="L714" s="421" t="str">
        <f t="shared" si="58"/>
        <v>dlhová brzda sa neplní + rozpočet v termíne</v>
      </c>
    </row>
    <row r="715" spans="1:12">
      <c r="A715" s="61">
        <v>526207</v>
      </c>
      <c r="B715" s="61" t="s">
        <v>1486</v>
      </c>
      <c r="C715" s="61">
        <v>20251121</v>
      </c>
      <c r="D715" s="420" t="s">
        <v>890</v>
      </c>
      <c r="E715" s="60">
        <v>-16660</v>
      </c>
      <c r="F715" s="60">
        <v>358450</v>
      </c>
      <c r="G715" s="60">
        <v>359570</v>
      </c>
      <c r="H715" s="421" t="str">
        <f t="shared" si="55"/>
        <v>nesplnená podmienka vyrovnaného rozpočtu</v>
      </c>
      <c r="I715" s="60">
        <f t="shared" si="56"/>
        <v>1120</v>
      </c>
      <c r="J715" s="421" t="str">
        <f t="shared" si="59"/>
        <v>výdavky rastú</v>
      </c>
      <c r="K715" s="421" t="str">
        <f t="shared" si="57"/>
        <v>dlhová brzda sa neplní</v>
      </c>
      <c r="L715" s="421" t="str">
        <f t="shared" si="58"/>
        <v>dlhová brzda sa neplní + rozpočet v termíne</v>
      </c>
    </row>
    <row r="716" spans="1:12">
      <c r="A716" s="61">
        <v>526215</v>
      </c>
      <c r="B716" s="61" t="s">
        <v>1487</v>
      </c>
      <c r="C716" s="61">
        <v>20251119</v>
      </c>
      <c r="D716" s="420" t="s">
        <v>890</v>
      </c>
      <c r="E716" s="60">
        <v>-65056</v>
      </c>
      <c r="F716" s="60">
        <v>441937</v>
      </c>
      <c r="G716" s="60">
        <v>444056</v>
      </c>
      <c r="H716" s="421" t="str">
        <f t="shared" si="55"/>
        <v>nesplnená podmienka vyrovnaného rozpočtu</v>
      </c>
      <c r="I716" s="60">
        <f t="shared" si="56"/>
        <v>2119</v>
      </c>
      <c r="J716" s="421" t="str">
        <f t="shared" si="59"/>
        <v>výdavky rastú</v>
      </c>
      <c r="K716" s="421" t="str">
        <f t="shared" si="57"/>
        <v>dlhová brzda sa neplní</v>
      </c>
      <c r="L716" s="421" t="str">
        <f t="shared" si="58"/>
        <v>dlhová brzda sa neplní + rozpočet v termíne</v>
      </c>
    </row>
    <row r="717" spans="1:12">
      <c r="A717" s="61">
        <v>526223</v>
      </c>
      <c r="B717" s="61" t="s">
        <v>1488</v>
      </c>
      <c r="C717" s="61">
        <v>20251119</v>
      </c>
      <c r="D717" s="420" t="s">
        <v>890</v>
      </c>
      <c r="E717" s="60">
        <v>-10469</v>
      </c>
      <c r="F717" s="60">
        <v>517650</v>
      </c>
      <c r="G717" s="60">
        <v>402738</v>
      </c>
      <c r="H717" s="421" t="str">
        <f t="shared" si="55"/>
        <v>nesplnená podmienka vyrovnaného rozpočtu</v>
      </c>
      <c r="I717" s="60">
        <f t="shared" si="56"/>
        <v>-114912</v>
      </c>
      <c r="J717" s="421" t="str">
        <f t="shared" si="59"/>
        <v>nerastúce výdavky</v>
      </c>
      <c r="K717" s="421" t="str">
        <f t="shared" si="57"/>
        <v>dlhová brzda sa neplní</v>
      </c>
      <c r="L717" s="421" t="str">
        <f t="shared" si="58"/>
        <v>dlhová brzda sa neplní + rozpočet v termíne</v>
      </c>
    </row>
    <row r="718" spans="1:12">
      <c r="A718" s="61">
        <v>526231</v>
      </c>
      <c r="B718" s="61" t="s">
        <v>1489</v>
      </c>
      <c r="C718" s="61">
        <v>20251107</v>
      </c>
      <c r="D718" s="420" t="s">
        <v>890</v>
      </c>
      <c r="E718" s="60">
        <v>-11853</v>
      </c>
      <c r="F718" s="60">
        <v>64271.25</v>
      </c>
      <c r="G718" s="60">
        <v>80762.899999999994</v>
      </c>
      <c r="H718" s="421" t="str">
        <f t="shared" si="55"/>
        <v>nesplnená podmienka vyrovnaného rozpočtu</v>
      </c>
      <c r="I718" s="60">
        <f t="shared" si="56"/>
        <v>16491.649999999994</v>
      </c>
      <c r="J718" s="421" t="str">
        <f t="shared" si="59"/>
        <v>výdavky rastú</v>
      </c>
      <c r="K718" s="421" t="str">
        <f t="shared" si="57"/>
        <v>dlhová brzda sa neplní</v>
      </c>
      <c r="L718" s="421" t="str">
        <f t="shared" si="58"/>
        <v>dlhová brzda sa neplní + rozpočet v termíne</v>
      </c>
    </row>
    <row r="719" spans="1:12">
      <c r="A719" s="61">
        <v>526240</v>
      </c>
      <c r="B719" s="61" t="s">
        <v>1490</v>
      </c>
      <c r="C719" s="61">
        <v>20251114</v>
      </c>
      <c r="D719" s="420" t="s">
        <v>890</v>
      </c>
      <c r="E719" s="60">
        <v>-5000</v>
      </c>
      <c r="F719" s="60">
        <v>93954</v>
      </c>
      <c r="G719" s="60">
        <v>103235</v>
      </c>
      <c r="H719" s="421" t="str">
        <f t="shared" si="55"/>
        <v>nesplnená podmienka vyrovnaného rozpočtu</v>
      </c>
      <c r="I719" s="60">
        <f t="shared" si="56"/>
        <v>9281</v>
      </c>
      <c r="J719" s="421" t="str">
        <f t="shared" si="59"/>
        <v>výdavky rastú</v>
      </c>
      <c r="K719" s="421" t="str">
        <f t="shared" si="57"/>
        <v>dlhová brzda sa neplní</v>
      </c>
      <c r="L719" s="421" t="str">
        <f t="shared" si="58"/>
        <v>dlhová brzda sa neplní + rozpočet v termíne</v>
      </c>
    </row>
    <row r="720" spans="1:12">
      <c r="A720" s="61">
        <v>526258</v>
      </c>
      <c r="B720" s="61" t="s">
        <v>1491</v>
      </c>
      <c r="C720" s="61">
        <v>20251118</v>
      </c>
      <c r="D720" s="420" t="s">
        <v>890</v>
      </c>
      <c r="E720" s="60">
        <v>-150000</v>
      </c>
      <c r="F720" s="60">
        <v>1800759</v>
      </c>
      <c r="G720" s="60">
        <v>2264337.3199999998</v>
      </c>
      <c r="H720" s="421" t="str">
        <f t="shared" si="55"/>
        <v>nesplnená podmienka vyrovnaného rozpočtu</v>
      </c>
      <c r="I720" s="60">
        <f t="shared" si="56"/>
        <v>463578.31999999983</v>
      </c>
      <c r="J720" s="421" t="str">
        <f t="shared" si="59"/>
        <v>výdavky rastú</v>
      </c>
      <c r="K720" s="421" t="str">
        <f t="shared" si="57"/>
        <v>dlhová brzda sa neplní</v>
      </c>
      <c r="L720" s="421" t="str">
        <f t="shared" si="58"/>
        <v>dlhová brzda sa neplní + rozpočet v termíne</v>
      </c>
    </row>
    <row r="721" spans="1:12">
      <c r="A721" s="61">
        <v>526266</v>
      </c>
      <c r="B721" s="61" t="s">
        <v>1492</v>
      </c>
      <c r="C721" s="61">
        <v>20251119</v>
      </c>
      <c r="D721" s="420" t="s">
        <v>890</v>
      </c>
      <c r="E721" s="60">
        <v>-550</v>
      </c>
      <c r="F721" s="60">
        <v>184498</v>
      </c>
      <c r="G721" s="60">
        <v>187773</v>
      </c>
      <c r="H721" s="421" t="str">
        <f t="shared" si="55"/>
        <v>nesplnená podmienka vyrovnaného rozpočtu</v>
      </c>
      <c r="I721" s="60">
        <f t="shared" si="56"/>
        <v>3275</v>
      </c>
      <c r="J721" s="421" t="str">
        <f t="shared" si="59"/>
        <v>výdavky rastú</v>
      </c>
      <c r="K721" s="421" t="str">
        <f t="shared" si="57"/>
        <v>dlhová brzda sa neplní</v>
      </c>
      <c r="L721" s="421" t="str">
        <f t="shared" si="58"/>
        <v>dlhová brzda sa neplní + rozpočet v termíne</v>
      </c>
    </row>
    <row r="722" spans="1:12">
      <c r="A722" s="61">
        <v>525839</v>
      </c>
      <c r="B722" s="61" t="s">
        <v>1493</v>
      </c>
      <c r="C722" s="61">
        <v>20251120</v>
      </c>
      <c r="D722" s="420" t="s">
        <v>890</v>
      </c>
      <c r="E722" s="60">
        <v>-31340</v>
      </c>
      <c r="F722" s="60">
        <v>315399.74</v>
      </c>
      <c r="G722" s="60">
        <v>353012.1</v>
      </c>
      <c r="H722" s="421" t="str">
        <f t="shared" si="55"/>
        <v>nesplnená podmienka vyrovnaného rozpočtu</v>
      </c>
      <c r="I722" s="60">
        <f t="shared" si="56"/>
        <v>37612.359999999986</v>
      </c>
      <c r="J722" s="421" t="str">
        <f t="shared" si="59"/>
        <v>výdavky rastú</v>
      </c>
      <c r="K722" s="421" t="str">
        <f t="shared" si="57"/>
        <v>dlhová brzda sa neplní</v>
      </c>
      <c r="L722" s="421" t="str">
        <f t="shared" si="58"/>
        <v>dlhová brzda sa neplní + rozpočet v termíne</v>
      </c>
    </row>
    <row r="723" spans="1:12">
      <c r="A723" s="61">
        <v>525847</v>
      </c>
      <c r="B723" s="61" t="s">
        <v>1494</v>
      </c>
      <c r="C723" s="61">
        <v>20251114</v>
      </c>
      <c r="D723" s="420" t="s">
        <v>890</v>
      </c>
      <c r="E723" s="60">
        <v>-10000</v>
      </c>
      <c r="F723" s="60">
        <v>76250</v>
      </c>
      <c r="G723" s="60">
        <v>144270</v>
      </c>
      <c r="H723" s="421" t="str">
        <f t="shared" si="55"/>
        <v>nesplnená podmienka vyrovnaného rozpočtu</v>
      </c>
      <c r="I723" s="60">
        <f t="shared" si="56"/>
        <v>68020</v>
      </c>
      <c r="J723" s="421" t="str">
        <f t="shared" si="59"/>
        <v>výdavky rastú</v>
      </c>
      <c r="K723" s="421" t="str">
        <f t="shared" si="57"/>
        <v>dlhová brzda sa neplní</v>
      </c>
      <c r="L723" s="421" t="str">
        <f t="shared" si="58"/>
        <v>dlhová brzda sa neplní + rozpočet v termíne</v>
      </c>
    </row>
    <row r="724" spans="1:12">
      <c r="A724" s="61">
        <v>525855</v>
      </c>
      <c r="B724" s="61" t="s">
        <v>1495</v>
      </c>
      <c r="C724" s="61">
        <v>20251110</v>
      </c>
      <c r="D724" s="420" t="s">
        <v>890</v>
      </c>
      <c r="E724" s="60">
        <v>492.75</v>
      </c>
      <c r="F724" s="60">
        <v>35557.4</v>
      </c>
      <c r="G724" s="60">
        <v>38342.65</v>
      </c>
      <c r="H724" s="421" t="str">
        <f t="shared" si="55"/>
        <v>splnená podmienka vyrovnaného rozpočtu</v>
      </c>
      <c r="I724" s="60">
        <f t="shared" si="56"/>
        <v>2785.25</v>
      </c>
      <c r="J724" s="421" t="str">
        <f t="shared" si="59"/>
        <v>výdavky rastú</v>
      </c>
      <c r="K724" s="421" t="str">
        <f t="shared" si="57"/>
        <v>dlhová brzda sa neplní</v>
      </c>
      <c r="L724" s="421" t="str">
        <f t="shared" si="58"/>
        <v>dlhová brzda sa neplní + rozpočet v termíne</v>
      </c>
    </row>
    <row r="725" spans="1:12">
      <c r="A725" s="61">
        <v>525863</v>
      </c>
      <c r="B725" s="61" t="s">
        <v>1496</v>
      </c>
      <c r="C725" s="61">
        <v>20251120</v>
      </c>
      <c r="D725" s="420" t="s">
        <v>890</v>
      </c>
      <c r="E725" s="60">
        <v>-134040</v>
      </c>
      <c r="F725" s="60">
        <v>296103</v>
      </c>
      <c r="G725" s="60">
        <v>564030</v>
      </c>
      <c r="H725" s="421" t="str">
        <f t="shared" si="55"/>
        <v>nesplnená podmienka vyrovnaného rozpočtu</v>
      </c>
      <c r="I725" s="60">
        <f t="shared" si="56"/>
        <v>267927</v>
      </c>
      <c r="J725" s="421" t="str">
        <f t="shared" si="59"/>
        <v>výdavky rastú</v>
      </c>
      <c r="K725" s="421" t="str">
        <f t="shared" si="57"/>
        <v>dlhová brzda sa neplní</v>
      </c>
      <c r="L725" s="421" t="str">
        <f t="shared" si="58"/>
        <v>dlhová brzda sa neplní + rozpočet v termíne</v>
      </c>
    </row>
    <row r="726" spans="1:12">
      <c r="A726" s="61">
        <v>525871</v>
      </c>
      <c r="B726" s="61" t="s">
        <v>1497</v>
      </c>
      <c r="C726" s="61">
        <v>20251121</v>
      </c>
      <c r="D726" s="420" t="s">
        <v>890</v>
      </c>
      <c r="E726" s="60">
        <v>-156620</v>
      </c>
      <c r="F726" s="60">
        <v>3262655</v>
      </c>
      <c r="G726" s="60">
        <v>3477962</v>
      </c>
      <c r="H726" s="421" t="str">
        <f t="shared" si="55"/>
        <v>nesplnená podmienka vyrovnaného rozpočtu</v>
      </c>
      <c r="I726" s="60">
        <f t="shared" si="56"/>
        <v>215307</v>
      </c>
      <c r="J726" s="421" t="str">
        <f t="shared" si="59"/>
        <v>výdavky rastú</v>
      </c>
      <c r="K726" s="421" t="str">
        <f t="shared" si="57"/>
        <v>dlhová brzda sa neplní</v>
      </c>
      <c r="L726" s="421" t="str">
        <f t="shared" si="58"/>
        <v>dlhová brzda sa neplní + rozpočet v termíne</v>
      </c>
    </row>
    <row r="727" spans="1:12">
      <c r="A727" s="61">
        <v>525898</v>
      </c>
      <c r="B727" s="61" t="s">
        <v>1498</v>
      </c>
      <c r="C727" s="61">
        <v>20251113</v>
      </c>
      <c r="D727" s="420" t="s">
        <v>890</v>
      </c>
      <c r="E727" s="60">
        <v>19120</v>
      </c>
      <c r="F727" s="60">
        <v>361733</v>
      </c>
      <c r="G727" s="60">
        <v>373180</v>
      </c>
      <c r="H727" s="421" t="str">
        <f t="shared" si="55"/>
        <v>splnená podmienka vyrovnaného rozpočtu</v>
      </c>
      <c r="I727" s="60">
        <f t="shared" si="56"/>
        <v>11447</v>
      </c>
      <c r="J727" s="421" t="str">
        <f t="shared" si="59"/>
        <v>výdavky rastú</v>
      </c>
      <c r="K727" s="421" t="str">
        <f t="shared" si="57"/>
        <v>dlhová brzda sa neplní</v>
      </c>
      <c r="L727" s="421" t="str">
        <f t="shared" si="58"/>
        <v>dlhová brzda sa neplní + rozpočet v termíne</v>
      </c>
    </row>
    <row r="728" spans="1:12">
      <c r="A728" s="61">
        <v>525901</v>
      </c>
      <c r="B728" s="61" t="s">
        <v>1499</v>
      </c>
      <c r="C728" s="61">
        <v>20251118</v>
      </c>
      <c r="D728" s="420" t="s">
        <v>890</v>
      </c>
      <c r="E728" s="60">
        <v>29231</v>
      </c>
      <c r="F728" s="60">
        <v>470079</v>
      </c>
      <c r="G728" s="60">
        <v>495594</v>
      </c>
      <c r="H728" s="421" t="str">
        <f t="shared" si="55"/>
        <v>splnená podmienka vyrovnaného rozpočtu</v>
      </c>
      <c r="I728" s="60">
        <f t="shared" si="56"/>
        <v>25515</v>
      </c>
      <c r="J728" s="421" t="str">
        <f t="shared" si="59"/>
        <v>výdavky rastú</v>
      </c>
      <c r="K728" s="421" t="str">
        <f t="shared" si="57"/>
        <v>dlhová brzda sa neplní</v>
      </c>
      <c r="L728" s="421" t="str">
        <f t="shared" si="58"/>
        <v>dlhová brzda sa neplní + rozpočet v termíne</v>
      </c>
    </row>
    <row r="729" spans="1:12">
      <c r="A729" s="61">
        <v>525910</v>
      </c>
      <c r="B729" s="61" t="s">
        <v>1500</v>
      </c>
      <c r="C729" s="61">
        <v>20251112</v>
      </c>
      <c r="D729" s="420" t="s">
        <v>890</v>
      </c>
      <c r="E729" s="60">
        <v>-1854</v>
      </c>
      <c r="F729" s="60">
        <v>185833</v>
      </c>
      <c r="G729" s="60">
        <v>220674</v>
      </c>
      <c r="H729" s="421" t="str">
        <f t="shared" si="55"/>
        <v>nesplnená podmienka vyrovnaného rozpočtu</v>
      </c>
      <c r="I729" s="60">
        <f t="shared" si="56"/>
        <v>34841</v>
      </c>
      <c r="J729" s="421" t="str">
        <f t="shared" si="59"/>
        <v>výdavky rastú</v>
      </c>
      <c r="K729" s="421" t="str">
        <f t="shared" si="57"/>
        <v>dlhová brzda sa neplní</v>
      </c>
      <c r="L729" s="421" t="str">
        <f t="shared" si="58"/>
        <v>dlhová brzda sa neplní + rozpočet v termíne</v>
      </c>
    </row>
    <row r="730" spans="1:12">
      <c r="A730" s="61">
        <v>525928</v>
      </c>
      <c r="B730" s="61" t="s">
        <v>1501</v>
      </c>
      <c r="C730" s="61">
        <v>20251119</v>
      </c>
      <c r="D730" s="420" t="s">
        <v>890</v>
      </c>
      <c r="E730" s="60">
        <v>-11200</v>
      </c>
      <c r="F730" s="60">
        <v>2240978</v>
      </c>
      <c r="G730" s="60">
        <v>2803936</v>
      </c>
      <c r="H730" s="421" t="str">
        <f t="shared" si="55"/>
        <v>nesplnená podmienka vyrovnaného rozpočtu</v>
      </c>
      <c r="I730" s="60">
        <f t="shared" si="56"/>
        <v>562958</v>
      </c>
      <c r="J730" s="421" t="str">
        <f t="shared" si="59"/>
        <v>výdavky rastú</v>
      </c>
      <c r="K730" s="421" t="str">
        <f t="shared" si="57"/>
        <v>dlhová brzda sa neplní</v>
      </c>
      <c r="L730" s="421" t="str">
        <f t="shared" si="58"/>
        <v>dlhová brzda sa neplní + rozpočet v termíne</v>
      </c>
    </row>
    <row r="731" spans="1:12">
      <c r="A731" s="61">
        <v>525936</v>
      </c>
      <c r="B731" s="61" t="s">
        <v>1176</v>
      </c>
      <c r="C731" s="61">
        <v>20251117</v>
      </c>
      <c r="D731" s="420" t="s">
        <v>890</v>
      </c>
      <c r="E731" s="60">
        <v>-27914</v>
      </c>
      <c r="F731" s="60">
        <v>109656.48</v>
      </c>
      <c r="G731" s="60">
        <v>151310</v>
      </c>
      <c r="H731" s="421" t="str">
        <f t="shared" si="55"/>
        <v>nesplnená podmienka vyrovnaného rozpočtu</v>
      </c>
      <c r="I731" s="60">
        <f t="shared" si="56"/>
        <v>41653.520000000004</v>
      </c>
      <c r="J731" s="421" t="str">
        <f t="shared" si="59"/>
        <v>výdavky rastú</v>
      </c>
      <c r="K731" s="421" t="str">
        <f t="shared" si="57"/>
        <v>dlhová brzda sa neplní</v>
      </c>
      <c r="L731" s="421" t="str">
        <f t="shared" si="58"/>
        <v>dlhová brzda sa neplní + rozpočet v termíne</v>
      </c>
    </row>
    <row r="732" spans="1:12">
      <c r="A732" s="61">
        <v>525944</v>
      </c>
      <c r="B732" s="421" t="s">
        <v>647</v>
      </c>
      <c r="C732" s="61">
        <v>20251215</v>
      </c>
      <c r="D732" s="420" t="s">
        <v>911</v>
      </c>
      <c r="E732" s="60">
        <v>3600</v>
      </c>
      <c r="F732" s="60">
        <v>152222</v>
      </c>
      <c r="G732" s="60">
        <v>155162</v>
      </c>
      <c r="H732" s="421" t="str">
        <f t="shared" si="55"/>
        <v>splnená podmienka vyrovnaného rozpočtu</v>
      </c>
      <c r="I732" s="60">
        <f t="shared" si="56"/>
        <v>2940</v>
      </c>
      <c r="J732" s="421" t="str">
        <f t="shared" si="59"/>
        <v>výdavky rastú</v>
      </c>
      <c r="K732" s="421" t="str">
        <f t="shared" si="57"/>
        <v>dlhová brzda sa neplní</v>
      </c>
      <c r="L732" s="421" t="str">
        <f t="shared" si="58"/>
        <v>dlhová brzda sa neplní + rozpočet po termíne</v>
      </c>
    </row>
    <row r="733" spans="1:12">
      <c r="A733" s="61">
        <v>525952</v>
      </c>
      <c r="B733" s="61" t="s">
        <v>1502</v>
      </c>
      <c r="C733" s="61">
        <v>20251118</v>
      </c>
      <c r="D733" s="420" t="s">
        <v>890</v>
      </c>
      <c r="E733" s="60">
        <v>-6611</v>
      </c>
      <c r="F733" s="60">
        <v>206790</v>
      </c>
      <c r="G733" s="60">
        <v>1006699</v>
      </c>
      <c r="H733" s="421" t="str">
        <f t="shared" si="55"/>
        <v>nesplnená podmienka vyrovnaného rozpočtu</v>
      </c>
      <c r="I733" s="60">
        <f t="shared" si="56"/>
        <v>799909</v>
      </c>
      <c r="J733" s="421" t="str">
        <f t="shared" si="59"/>
        <v>výdavky rastú</v>
      </c>
      <c r="K733" s="421" t="str">
        <f t="shared" si="57"/>
        <v>dlhová brzda sa neplní</v>
      </c>
      <c r="L733" s="421" t="str">
        <f t="shared" si="58"/>
        <v>dlhová brzda sa neplní + rozpočet v termíne</v>
      </c>
    </row>
    <row r="734" spans="1:12">
      <c r="A734" s="61">
        <v>525961</v>
      </c>
      <c r="B734" s="61" t="s">
        <v>1503</v>
      </c>
      <c r="C734" s="61">
        <v>20251121</v>
      </c>
      <c r="D734" s="420" t="s">
        <v>890</v>
      </c>
      <c r="E734" s="60">
        <v>-9807</v>
      </c>
      <c r="F734" s="60">
        <v>74751</v>
      </c>
      <c r="G734" s="60">
        <v>83664</v>
      </c>
      <c r="H734" s="421" t="str">
        <f t="shared" si="55"/>
        <v>nesplnená podmienka vyrovnaného rozpočtu</v>
      </c>
      <c r="I734" s="60">
        <f t="shared" si="56"/>
        <v>8913</v>
      </c>
      <c r="J734" s="421" t="str">
        <f t="shared" si="59"/>
        <v>výdavky rastú</v>
      </c>
      <c r="K734" s="421" t="str">
        <f t="shared" si="57"/>
        <v>dlhová brzda sa neplní</v>
      </c>
      <c r="L734" s="421" t="str">
        <f t="shared" si="58"/>
        <v>dlhová brzda sa neplní + rozpočet v termíne</v>
      </c>
    </row>
    <row r="735" spans="1:12">
      <c r="A735" s="61">
        <v>525987</v>
      </c>
      <c r="B735" s="61" t="s">
        <v>1504</v>
      </c>
      <c r="C735" s="61">
        <v>20251119</v>
      </c>
      <c r="D735" s="420" t="s">
        <v>890</v>
      </c>
      <c r="E735" s="60">
        <v>0</v>
      </c>
      <c r="F735" s="60">
        <v>1930529</v>
      </c>
      <c r="G735" s="60">
        <v>1967378</v>
      </c>
      <c r="H735" s="421" t="str">
        <f t="shared" si="55"/>
        <v>splnená podmienka vyrovnaného rozpočtu</v>
      </c>
      <c r="I735" s="60">
        <f t="shared" si="56"/>
        <v>36849</v>
      </c>
      <c r="J735" s="421" t="str">
        <f t="shared" si="59"/>
        <v>výdavky rastú</v>
      </c>
      <c r="K735" s="421" t="str">
        <f t="shared" si="57"/>
        <v>dlhová brzda sa neplní</v>
      </c>
      <c r="L735" s="421" t="str">
        <f t="shared" si="58"/>
        <v>dlhová brzda sa neplní + rozpočet v termíne</v>
      </c>
    </row>
    <row r="736" spans="1:12">
      <c r="A736" s="61">
        <v>525995</v>
      </c>
      <c r="B736" s="61" t="s">
        <v>1505</v>
      </c>
      <c r="C736" s="61">
        <v>20251119</v>
      </c>
      <c r="D736" s="420" t="s">
        <v>890</v>
      </c>
      <c r="E736" s="60">
        <v>-18992</v>
      </c>
      <c r="F736" s="60">
        <v>1057325</v>
      </c>
      <c r="G736" s="60">
        <v>1186733</v>
      </c>
      <c r="H736" s="421" t="str">
        <f t="shared" si="55"/>
        <v>nesplnená podmienka vyrovnaného rozpočtu</v>
      </c>
      <c r="I736" s="60">
        <f t="shared" si="56"/>
        <v>129408</v>
      </c>
      <c r="J736" s="421" t="str">
        <f t="shared" si="59"/>
        <v>výdavky rastú</v>
      </c>
      <c r="K736" s="421" t="str">
        <f t="shared" si="57"/>
        <v>dlhová brzda sa neplní</v>
      </c>
      <c r="L736" s="421" t="str">
        <f t="shared" si="58"/>
        <v>dlhová brzda sa neplní + rozpočet v termíne</v>
      </c>
    </row>
    <row r="737" spans="1:12">
      <c r="A737" s="61">
        <v>526002</v>
      </c>
      <c r="B737" s="61" t="s">
        <v>1506</v>
      </c>
      <c r="C737" s="61">
        <v>20251121</v>
      </c>
      <c r="D737" s="420" t="s">
        <v>890</v>
      </c>
      <c r="E737" s="60">
        <v>161</v>
      </c>
      <c r="F737" s="60">
        <v>109674</v>
      </c>
      <c r="G737" s="60">
        <v>112969</v>
      </c>
      <c r="H737" s="421" t="str">
        <f t="shared" si="55"/>
        <v>splnená podmienka vyrovnaného rozpočtu</v>
      </c>
      <c r="I737" s="60">
        <f t="shared" si="56"/>
        <v>3295</v>
      </c>
      <c r="J737" s="421" t="str">
        <f t="shared" si="59"/>
        <v>výdavky rastú</v>
      </c>
      <c r="K737" s="421" t="str">
        <f t="shared" si="57"/>
        <v>dlhová brzda sa neplní</v>
      </c>
      <c r="L737" s="421" t="str">
        <f t="shared" si="58"/>
        <v>dlhová brzda sa neplní + rozpočet v termíne</v>
      </c>
    </row>
    <row r="738" spans="1:12">
      <c r="A738" s="61">
        <v>526011</v>
      </c>
      <c r="B738" s="61" t="s">
        <v>1507</v>
      </c>
      <c r="C738" s="61">
        <v>20251119</v>
      </c>
      <c r="D738" s="420" t="s">
        <v>890</v>
      </c>
      <c r="E738" s="60">
        <v>-10400</v>
      </c>
      <c r="F738" s="60">
        <v>98919</v>
      </c>
      <c r="G738" s="60">
        <v>106908</v>
      </c>
      <c r="H738" s="421" t="str">
        <f t="shared" si="55"/>
        <v>nesplnená podmienka vyrovnaného rozpočtu</v>
      </c>
      <c r="I738" s="60">
        <f t="shared" si="56"/>
        <v>7989</v>
      </c>
      <c r="J738" s="421" t="str">
        <f t="shared" si="59"/>
        <v>výdavky rastú</v>
      </c>
      <c r="K738" s="421" t="str">
        <f t="shared" si="57"/>
        <v>dlhová brzda sa neplní</v>
      </c>
      <c r="L738" s="421" t="str">
        <f t="shared" si="58"/>
        <v>dlhová brzda sa neplní + rozpočet v termíne</v>
      </c>
    </row>
    <row r="739" spans="1:12">
      <c r="A739" s="61">
        <v>526029</v>
      </c>
      <c r="B739" s="61" t="s">
        <v>1508</v>
      </c>
      <c r="C739" s="61">
        <v>20251114</v>
      </c>
      <c r="D739" s="420" t="s">
        <v>890</v>
      </c>
      <c r="E739" s="60">
        <v>-10238</v>
      </c>
      <c r="F739" s="60">
        <v>106120</v>
      </c>
      <c r="G739" s="60">
        <v>121948</v>
      </c>
      <c r="H739" s="421" t="str">
        <f t="shared" si="55"/>
        <v>nesplnená podmienka vyrovnaného rozpočtu</v>
      </c>
      <c r="I739" s="60">
        <f t="shared" si="56"/>
        <v>15828</v>
      </c>
      <c r="J739" s="421" t="str">
        <f t="shared" si="59"/>
        <v>výdavky rastú</v>
      </c>
      <c r="K739" s="421" t="str">
        <f t="shared" si="57"/>
        <v>dlhová brzda sa neplní</v>
      </c>
      <c r="L739" s="421" t="str">
        <f t="shared" si="58"/>
        <v>dlhová brzda sa neplní + rozpočet v termíne</v>
      </c>
    </row>
    <row r="740" spans="1:12">
      <c r="A740" s="61">
        <v>526037</v>
      </c>
      <c r="B740" s="61" t="s">
        <v>1509</v>
      </c>
      <c r="C740" s="61">
        <v>20251120</v>
      </c>
      <c r="D740" s="420" t="s">
        <v>890</v>
      </c>
      <c r="E740" s="60">
        <v>-3349</v>
      </c>
      <c r="F740" s="60">
        <v>102536</v>
      </c>
      <c r="G740" s="60">
        <v>107484</v>
      </c>
      <c r="H740" s="421" t="str">
        <f t="shared" si="55"/>
        <v>nesplnená podmienka vyrovnaného rozpočtu</v>
      </c>
      <c r="I740" s="60">
        <f t="shared" si="56"/>
        <v>4948</v>
      </c>
      <c r="J740" s="421" t="str">
        <f t="shared" si="59"/>
        <v>výdavky rastú</v>
      </c>
      <c r="K740" s="421" t="str">
        <f t="shared" si="57"/>
        <v>dlhová brzda sa neplní</v>
      </c>
      <c r="L740" s="421" t="str">
        <f t="shared" si="58"/>
        <v>dlhová brzda sa neplní + rozpočet v termíne</v>
      </c>
    </row>
    <row r="741" spans="1:12">
      <c r="A741" s="61">
        <v>526045</v>
      </c>
      <c r="B741" s="61" t="s">
        <v>1510</v>
      </c>
      <c r="C741" s="61">
        <v>20251113</v>
      </c>
      <c r="D741" s="420" t="s">
        <v>890</v>
      </c>
      <c r="E741" s="60">
        <v>-250675</v>
      </c>
      <c r="F741" s="60">
        <v>2831091</v>
      </c>
      <c r="G741" s="60">
        <v>2142210</v>
      </c>
      <c r="H741" s="421" t="str">
        <f t="shared" si="55"/>
        <v>nesplnená podmienka vyrovnaného rozpočtu</v>
      </c>
      <c r="I741" s="60">
        <f t="shared" si="56"/>
        <v>-688881</v>
      </c>
      <c r="J741" s="421" t="str">
        <f t="shared" si="59"/>
        <v>nerastúce výdavky</v>
      </c>
      <c r="K741" s="421" t="str">
        <f t="shared" si="57"/>
        <v>dlhová brzda sa neplní</v>
      </c>
      <c r="L741" s="421" t="str">
        <f t="shared" si="58"/>
        <v>dlhová brzda sa neplní + rozpočet v termíne</v>
      </c>
    </row>
    <row r="742" spans="1:12">
      <c r="A742" s="61">
        <v>525618</v>
      </c>
      <c r="B742" s="61" t="s">
        <v>1511</v>
      </c>
      <c r="C742" s="61">
        <v>20251120</v>
      </c>
      <c r="D742" s="420" t="s">
        <v>890</v>
      </c>
      <c r="E742" s="60">
        <v>-51000</v>
      </c>
      <c r="F742" s="60">
        <v>472100</v>
      </c>
      <c r="G742" s="60">
        <v>246719</v>
      </c>
      <c r="H742" s="421" t="str">
        <f t="shared" si="55"/>
        <v>nesplnená podmienka vyrovnaného rozpočtu</v>
      </c>
      <c r="I742" s="60">
        <f t="shared" si="56"/>
        <v>-225381</v>
      </c>
      <c r="J742" s="421" t="str">
        <f t="shared" si="59"/>
        <v>nerastúce výdavky</v>
      </c>
      <c r="K742" s="421" t="str">
        <f t="shared" si="57"/>
        <v>dlhová brzda sa neplní</v>
      </c>
      <c r="L742" s="421" t="str">
        <f t="shared" si="58"/>
        <v>dlhová brzda sa neplní + rozpočet v termíne</v>
      </c>
    </row>
    <row r="743" spans="1:12">
      <c r="A743" s="61">
        <v>525626</v>
      </c>
      <c r="B743" s="61" t="s">
        <v>1512</v>
      </c>
      <c r="C743" s="61">
        <v>20251119</v>
      </c>
      <c r="D743" s="420" t="s">
        <v>890</v>
      </c>
      <c r="E743" s="60">
        <v>317</v>
      </c>
      <c r="F743" s="60">
        <v>447978</v>
      </c>
      <c r="G743" s="60">
        <v>535839</v>
      </c>
      <c r="H743" s="421" t="str">
        <f t="shared" si="55"/>
        <v>splnená podmienka vyrovnaného rozpočtu</v>
      </c>
      <c r="I743" s="60">
        <f t="shared" si="56"/>
        <v>87861</v>
      </c>
      <c r="J743" s="421" t="str">
        <f t="shared" si="59"/>
        <v>výdavky rastú</v>
      </c>
      <c r="K743" s="421" t="str">
        <f t="shared" si="57"/>
        <v>dlhová brzda sa neplní</v>
      </c>
      <c r="L743" s="421" t="str">
        <f t="shared" si="58"/>
        <v>dlhová brzda sa neplní + rozpočet v termíne</v>
      </c>
    </row>
    <row r="744" spans="1:12">
      <c r="A744" s="61">
        <v>525634</v>
      </c>
      <c r="B744" s="61" t="s">
        <v>648</v>
      </c>
      <c r="C744" s="61">
        <v>20251120</v>
      </c>
      <c r="D744" s="420" t="s">
        <v>890</v>
      </c>
      <c r="E744" s="60">
        <v>101603</v>
      </c>
      <c r="F744" s="60">
        <v>8985125</v>
      </c>
      <c r="G744" s="60">
        <v>8768851</v>
      </c>
      <c r="H744" s="421" t="str">
        <f t="shared" si="55"/>
        <v>splnená podmienka vyrovnaného rozpočtu</v>
      </c>
      <c r="I744" s="61">
        <f t="shared" si="56"/>
        <v>-216274</v>
      </c>
      <c r="J744" s="421" t="str">
        <f t="shared" si="59"/>
        <v>nerastúce výdavky</v>
      </c>
      <c r="K744" s="421" t="str">
        <f t="shared" si="57"/>
        <v>dlhová brzda sa plní</v>
      </c>
      <c r="L744" s="421" t="str">
        <f t="shared" si="58"/>
        <v>dlhová brzda sa plní + rozpočet v termíne</v>
      </c>
    </row>
    <row r="745" spans="1:12">
      <c r="A745" s="61">
        <v>525642</v>
      </c>
      <c r="B745" s="61" t="s">
        <v>1513</v>
      </c>
      <c r="C745" s="61">
        <v>20251112</v>
      </c>
      <c r="D745" s="420" t="s">
        <v>890</v>
      </c>
      <c r="E745" s="60">
        <v>-128000</v>
      </c>
      <c r="F745" s="60">
        <v>1190420</v>
      </c>
      <c r="G745" s="60">
        <v>1720380</v>
      </c>
      <c r="H745" s="421" t="str">
        <f t="shared" si="55"/>
        <v>nesplnená podmienka vyrovnaného rozpočtu</v>
      </c>
      <c r="I745" s="60">
        <f t="shared" si="56"/>
        <v>529960</v>
      </c>
      <c r="J745" s="421" t="str">
        <f t="shared" si="59"/>
        <v>výdavky rastú</v>
      </c>
      <c r="K745" s="421" t="str">
        <f t="shared" si="57"/>
        <v>dlhová brzda sa neplní</v>
      </c>
      <c r="L745" s="421" t="str">
        <f t="shared" si="58"/>
        <v>dlhová brzda sa neplní + rozpočet v termíne</v>
      </c>
    </row>
    <row r="746" spans="1:12">
      <c r="A746" s="61">
        <v>525669</v>
      </c>
      <c r="B746" s="61" t="s">
        <v>1514</v>
      </c>
      <c r="C746" s="61">
        <v>20251104</v>
      </c>
      <c r="D746" s="420" t="s">
        <v>890</v>
      </c>
      <c r="E746" s="60">
        <v>-102143</v>
      </c>
      <c r="F746" s="60">
        <v>2425689</v>
      </c>
      <c r="G746" s="60">
        <v>2570560</v>
      </c>
      <c r="H746" s="421" t="str">
        <f t="shared" si="55"/>
        <v>nesplnená podmienka vyrovnaného rozpočtu</v>
      </c>
      <c r="I746" s="60">
        <f t="shared" si="56"/>
        <v>144871</v>
      </c>
      <c r="J746" s="421" t="str">
        <f t="shared" si="59"/>
        <v>výdavky rastú</v>
      </c>
      <c r="K746" s="421" t="str">
        <f t="shared" si="57"/>
        <v>dlhová brzda sa neplní</v>
      </c>
      <c r="L746" s="421" t="str">
        <f t="shared" si="58"/>
        <v>dlhová brzda sa neplní + rozpočet v termíne</v>
      </c>
    </row>
    <row r="747" spans="1:12">
      <c r="A747" s="61">
        <v>525677</v>
      </c>
      <c r="B747" s="61" t="s">
        <v>1515</v>
      </c>
      <c r="C747" s="61">
        <v>20251118</v>
      </c>
      <c r="D747" s="420" t="s">
        <v>890</v>
      </c>
      <c r="E747" s="60">
        <v>3000</v>
      </c>
      <c r="F747" s="60">
        <v>118320</v>
      </c>
      <c r="G747" s="60">
        <v>130490</v>
      </c>
      <c r="H747" s="421" t="str">
        <f t="shared" si="55"/>
        <v>splnená podmienka vyrovnaného rozpočtu</v>
      </c>
      <c r="I747" s="60">
        <f t="shared" si="56"/>
        <v>12170</v>
      </c>
      <c r="J747" s="421" t="str">
        <f t="shared" si="59"/>
        <v>výdavky rastú</v>
      </c>
      <c r="K747" s="421" t="str">
        <f t="shared" si="57"/>
        <v>dlhová brzda sa neplní</v>
      </c>
      <c r="L747" s="421" t="str">
        <f t="shared" si="58"/>
        <v>dlhová brzda sa neplní + rozpočet v termíne</v>
      </c>
    </row>
    <row r="748" spans="1:12">
      <c r="A748" s="61">
        <v>525685</v>
      </c>
      <c r="B748" s="61" t="s">
        <v>1516</v>
      </c>
      <c r="C748" s="61">
        <v>20251119</v>
      </c>
      <c r="D748" s="420" t="s">
        <v>890</v>
      </c>
      <c r="E748" s="60">
        <v>0</v>
      </c>
      <c r="F748" s="60">
        <v>103520</v>
      </c>
      <c r="G748" s="60">
        <v>104870</v>
      </c>
      <c r="H748" s="421" t="str">
        <f t="shared" si="55"/>
        <v>splnená podmienka vyrovnaného rozpočtu</v>
      </c>
      <c r="I748" s="60">
        <f t="shared" si="56"/>
        <v>1350</v>
      </c>
      <c r="J748" s="421" t="str">
        <f t="shared" si="59"/>
        <v>výdavky rastú</v>
      </c>
      <c r="K748" s="421" t="str">
        <f t="shared" si="57"/>
        <v>dlhová brzda sa neplní</v>
      </c>
      <c r="L748" s="421" t="str">
        <f t="shared" si="58"/>
        <v>dlhová brzda sa neplní + rozpočet v termíne</v>
      </c>
    </row>
    <row r="749" spans="1:12">
      <c r="A749" s="61">
        <v>525693</v>
      </c>
      <c r="B749" s="61" t="s">
        <v>1517</v>
      </c>
      <c r="C749" s="61">
        <v>20251119</v>
      </c>
      <c r="D749" s="420" t="s">
        <v>890</v>
      </c>
      <c r="E749" s="60">
        <v>-8030</v>
      </c>
      <c r="F749" s="60">
        <v>86150</v>
      </c>
      <c r="G749" s="60">
        <v>103203</v>
      </c>
      <c r="H749" s="421" t="str">
        <f t="shared" si="55"/>
        <v>nesplnená podmienka vyrovnaného rozpočtu</v>
      </c>
      <c r="I749" s="60">
        <f t="shared" si="56"/>
        <v>17053</v>
      </c>
      <c r="J749" s="421" t="str">
        <f t="shared" si="59"/>
        <v>výdavky rastú</v>
      </c>
      <c r="K749" s="421" t="str">
        <f t="shared" si="57"/>
        <v>dlhová brzda sa neplní</v>
      </c>
      <c r="L749" s="421" t="str">
        <f t="shared" si="58"/>
        <v>dlhová brzda sa neplní + rozpočet v termíne</v>
      </c>
    </row>
    <row r="750" spans="1:12">
      <c r="A750" s="61">
        <v>525707</v>
      </c>
      <c r="B750" s="61" t="s">
        <v>1518</v>
      </c>
      <c r="C750" s="61">
        <v>20251117</v>
      </c>
      <c r="D750" s="420" t="s">
        <v>890</v>
      </c>
      <c r="E750" s="60">
        <v>-37500</v>
      </c>
      <c r="F750" s="60">
        <v>194622</v>
      </c>
      <c r="G750" s="60">
        <v>285325</v>
      </c>
      <c r="H750" s="421" t="str">
        <f t="shared" si="55"/>
        <v>nesplnená podmienka vyrovnaného rozpočtu</v>
      </c>
      <c r="I750" s="60">
        <f t="shared" si="56"/>
        <v>90703</v>
      </c>
      <c r="J750" s="421" t="str">
        <f t="shared" si="59"/>
        <v>výdavky rastú</v>
      </c>
      <c r="K750" s="421" t="str">
        <f t="shared" si="57"/>
        <v>dlhová brzda sa neplní</v>
      </c>
      <c r="L750" s="421" t="str">
        <f t="shared" si="58"/>
        <v>dlhová brzda sa neplní + rozpočet v termíne</v>
      </c>
    </row>
    <row r="751" spans="1:12">
      <c r="A751" s="61">
        <v>525715</v>
      </c>
      <c r="B751" s="61" t="s">
        <v>1519</v>
      </c>
      <c r="C751" s="61">
        <v>20251030</v>
      </c>
      <c r="D751" s="420" t="s">
        <v>890</v>
      </c>
      <c r="E751" s="60">
        <v>0</v>
      </c>
      <c r="F751" s="60">
        <v>33338</v>
      </c>
      <c r="G751" s="60">
        <v>60631</v>
      </c>
      <c r="H751" s="421" t="str">
        <f t="shared" si="55"/>
        <v>splnená podmienka vyrovnaného rozpočtu</v>
      </c>
      <c r="I751" s="60">
        <f t="shared" si="56"/>
        <v>27293</v>
      </c>
      <c r="J751" s="421" t="str">
        <f t="shared" si="59"/>
        <v>výdavky rastú</v>
      </c>
      <c r="K751" s="421" t="str">
        <f t="shared" si="57"/>
        <v>dlhová brzda sa neplní</v>
      </c>
      <c r="L751" s="421" t="str">
        <f t="shared" si="58"/>
        <v>dlhová brzda sa neplní + rozpočet v termíne</v>
      </c>
    </row>
    <row r="752" spans="1:12">
      <c r="A752" s="61">
        <v>525723</v>
      </c>
      <c r="B752" s="61" t="s">
        <v>1520</v>
      </c>
      <c r="C752" s="61">
        <v>20251112</v>
      </c>
      <c r="D752" s="420" t="s">
        <v>890</v>
      </c>
      <c r="E752" s="60">
        <v>-161672</v>
      </c>
      <c r="F752" s="60">
        <v>254408</v>
      </c>
      <c r="G752" s="60">
        <v>401756</v>
      </c>
      <c r="H752" s="421" t="str">
        <f t="shared" si="55"/>
        <v>nesplnená podmienka vyrovnaného rozpočtu</v>
      </c>
      <c r="I752" s="60">
        <f t="shared" si="56"/>
        <v>147348</v>
      </c>
      <c r="J752" s="421" t="str">
        <f t="shared" si="59"/>
        <v>výdavky rastú</v>
      </c>
      <c r="K752" s="421" t="str">
        <f t="shared" si="57"/>
        <v>dlhová brzda sa neplní</v>
      </c>
      <c r="L752" s="421" t="str">
        <f t="shared" si="58"/>
        <v>dlhová brzda sa neplní + rozpočet v termíne</v>
      </c>
    </row>
    <row r="753" spans="1:12">
      <c r="A753" s="61">
        <v>525731</v>
      </c>
      <c r="B753" s="61" t="s">
        <v>1521</v>
      </c>
      <c r="C753" s="61">
        <v>20251016</v>
      </c>
      <c r="D753" s="420" t="s">
        <v>890</v>
      </c>
      <c r="E753" s="60">
        <v>0</v>
      </c>
      <c r="F753" s="60">
        <v>116378</v>
      </c>
      <c r="G753" s="60">
        <v>525814</v>
      </c>
      <c r="H753" s="421" t="str">
        <f t="shared" si="55"/>
        <v>splnená podmienka vyrovnaného rozpočtu</v>
      </c>
      <c r="I753" s="60">
        <f t="shared" si="56"/>
        <v>409436</v>
      </c>
      <c r="J753" s="421" t="str">
        <f t="shared" si="59"/>
        <v>výdavky rastú</v>
      </c>
      <c r="K753" s="421" t="str">
        <f t="shared" si="57"/>
        <v>dlhová brzda sa neplní</v>
      </c>
      <c r="L753" s="421" t="str">
        <f t="shared" si="58"/>
        <v>dlhová brzda sa neplní + rozpočet v termíne</v>
      </c>
    </row>
    <row r="754" spans="1:12">
      <c r="A754" s="61">
        <v>525740</v>
      </c>
      <c r="B754" s="61" t="s">
        <v>1522</v>
      </c>
      <c r="C754" s="61">
        <v>20251117</v>
      </c>
      <c r="D754" s="420" t="s">
        <v>890</v>
      </c>
      <c r="E754" s="60">
        <v>-17748</v>
      </c>
      <c r="F754" s="60">
        <v>1087294.6400000001</v>
      </c>
      <c r="G754" s="60">
        <v>786512.72999999986</v>
      </c>
      <c r="H754" s="421" t="str">
        <f t="shared" si="55"/>
        <v>nesplnená podmienka vyrovnaného rozpočtu</v>
      </c>
      <c r="I754" s="60">
        <f t="shared" si="56"/>
        <v>-300781.91000000027</v>
      </c>
      <c r="J754" s="421" t="str">
        <f t="shared" si="59"/>
        <v>nerastúce výdavky</v>
      </c>
      <c r="K754" s="421" t="str">
        <f t="shared" si="57"/>
        <v>dlhová brzda sa neplní</v>
      </c>
      <c r="L754" s="421" t="str">
        <f t="shared" si="58"/>
        <v>dlhová brzda sa neplní + rozpočet v termíne</v>
      </c>
    </row>
    <row r="755" spans="1:12">
      <c r="A755" s="61">
        <v>525758</v>
      </c>
      <c r="B755" s="61" t="s">
        <v>649</v>
      </c>
      <c r="C755" s="61">
        <v>20251106</v>
      </c>
      <c r="D755" s="420" t="s">
        <v>890</v>
      </c>
      <c r="E755" s="60">
        <v>20369.830000000002</v>
      </c>
      <c r="F755" s="60">
        <v>291647.28000000003</v>
      </c>
      <c r="G755" s="60">
        <v>240111.71999999997</v>
      </c>
      <c r="H755" s="421" t="str">
        <f t="shared" si="55"/>
        <v>splnená podmienka vyrovnaného rozpočtu</v>
      </c>
      <c r="I755" s="61">
        <f t="shared" si="56"/>
        <v>-51535.560000000056</v>
      </c>
      <c r="J755" s="421" t="str">
        <f t="shared" si="59"/>
        <v>nerastúce výdavky</v>
      </c>
      <c r="K755" s="421" t="str">
        <f t="shared" si="57"/>
        <v>dlhová brzda sa plní</v>
      </c>
      <c r="L755" s="421" t="str">
        <f t="shared" si="58"/>
        <v>dlhová brzda sa plní + rozpočet v termíne</v>
      </c>
    </row>
    <row r="756" spans="1:12">
      <c r="A756" s="61">
        <v>525766</v>
      </c>
      <c r="B756" s="61" t="s">
        <v>650</v>
      </c>
      <c r="C756" s="61">
        <v>20251116</v>
      </c>
      <c r="D756" s="420" t="s">
        <v>890</v>
      </c>
      <c r="E756" s="60">
        <v>12774</v>
      </c>
      <c r="F756" s="60">
        <v>390440</v>
      </c>
      <c r="G756" s="60">
        <v>326789</v>
      </c>
      <c r="H756" s="421" t="str">
        <f t="shared" si="55"/>
        <v>splnená podmienka vyrovnaného rozpočtu</v>
      </c>
      <c r="I756" s="61">
        <f t="shared" si="56"/>
        <v>-63651</v>
      </c>
      <c r="J756" s="421" t="str">
        <f t="shared" si="59"/>
        <v>nerastúce výdavky</v>
      </c>
      <c r="K756" s="421" t="str">
        <f t="shared" si="57"/>
        <v>dlhová brzda sa plní</v>
      </c>
      <c r="L756" s="421" t="str">
        <f t="shared" si="58"/>
        <v>dlhová brzda sa plní + rozpočet v termíne</v>
      </c>
    </row>
    <row r="757" spans="1:12">
      <c r="A757" s="61">
        <v>525774</v>
      </c>
      <c r="B757" s="61" t="s">
        <v>1523</v>
      </c>
      <c r="C757" s="61">
        <v>20251119</v>
      </c>
      <c r="D757" s="420" t="s">
        <v>890</v>
      </c>
      <c r="E757" s="60">
        <v>-23500</v>
      </c>
      <c r="F757" s="60">
        <v>165000</v>
      </c>
      <c r="G757" s="60">
        <v>175700</v>
      </c>
      <c r="H757" s="421" t="str">
        <f t="shared" si="55"/>
        <v>nesplnená podmienka vyrovnaného rozpočtu</v>
      </c>
      <c r="I757" s="60">
        <f t="shared" si="56"/>
        <v>10700</v>
      </c>
      <c r="J757" s="421" t="str">
        <f t="shared" si="59"/>
        <v>výdavky rastú</v>
      </c>
      <c r="K757" s="421" t="str">
        <f t="shared" si="57"/>
        <v>dlhová brzda sa neplní</v>
      </c>
      <c r="L757" s="421" t="str">
        <f t="shared" si="58"/>
        <v>dlhová brzda sa neplní + rozpočet v termíne</v>
      </c>
    </row>
    <row r="758" spans="1:12">
      <c r="A758" s="61">
        <v>525782</v>
      </c>
      <c r="B758" s="61" t="s">
        <v>1524</v>
      </c>
      <c r="C758" s="61">
        <v>20251111</v>
      </c>
      <c r="D758" s="420" t="s">
        <v>890</v>
      </c>
      <c r="E758" s="60">
        <v>-292350</v>
      </c>
      <c r="F758" s="60">
        <v>4598137</v>
      </c>
      <c r="G758" s="60">
        <v>4248298</v>
      </c>
      <c r="H758" s="421" t="str">
        <f t="shared" si="55"/>
        <v>nesplnená podmienka vyrovnaného rozpočtu</v>
      </c>
      <c r="I758" s="60">
        <f t="shared" si="56"/>
        <v>-349839</v>
      </c>
      <c r="J758" s="421" t="str">
        <f t="shared" si="59"/>
        <v>nerastúce výdavky</v>
      </c>
      <c r="K758" s="421" t="str">
        <f t="shared" si="57"/>
        <v>dlhová brzda sa neplní</v>
      </c>
      <c r="L758" s="421" t="str">
        <f t="shared" si="58"/>
        <v>dlhová brzda sa neplní + rozpočet v termíne</v>
      </c>
    </row>
    <row r="759" spans="1:12">
      <c r="A759" s="61">
        <v>525791</v>
      </c>
      <c r="B759" s="61" t="s">
        <v>1525</v>
      </c>
      <c r="C759" s="61">
        <v>20251119</v>
      </c>
      <c r="D759" s="420" t="s">
        <v>890</v>
      </c>
      <c r="E759" s="60">
        <v>-237530</v>
      </c>
      <c r="F759" s="60">
        <v>6937550</v>
      </c>
      <c r="G759" s="60">
        <v>10042318</v>
      </c>
      <c r="H759" s="421" t="str">
        <f t="shared" si="55"/>
        <v>nesplnená podmienka vyrovnaného rozpočtu</v>
      </c>
      <c r="I759" s="60">
        <f t="shared" si="56"/>
        <v>3104768</v>
      </c>
      <c r="J759" s="421" t="str">
        <f t="shared" si="59"/>
        <v>výdavky rastú</v>
      </c>
      <c r="K759" s="421" t="str">
        <f t="shared" si="57"/>
        <v>dlhová brzda sa neplní</v>
      </c>
      <c r="L759" s="421" t="str">
        <f t="shared" si="58"/>
        <v>dlhová brzda sa neplní + rozpočet v termíne</v>
      </c>
    </row>
    <row r="760" spans="1:12">
      <c r="A760" s="61">
        <v>525812</v>
      </c>
      <c r="B760" s="61" t="s">
        <v>1526</v>
      </c>
      <c r="C760" s="61">
        <v>20251024</v>
      </c>
      <c r="D760" s="420" t="s">
        <v>890</v>
      </c>
      <c r="E760" s="60">
        <v>16800</v>
      </c>
      <c r="F760" s="60">
        <v>934373</v>
      </c>
      <c r="G760" s="60">
        <v>1119100</v>
      </c>
      <c r="H760" s="421" t="str">
        <f t="shared" si="55"/>
        <v>splnená podmienka vyrovnaného rozpočtu</v>
      </c>
      <c r="I760" s="60">
        <f t="shared" si="56"/>
        <v>184727</v>
      </c>
      <c r="J760" s="421" t="str">
        <f t="shared" si="59"/>
        <v>výdavky rastú</v>
      </c>
      <c r="K760" s="421" t="str">
        <f t="shared" si="57"/>
        <v>dlhová brzda sa neplní</v>
      </c>
      <c r="L760" s="421" t="str">
        <f t="shared" si="58"/>
        <v>dlhová brzda sa neplní + rozpočet v termíne</v>
      </c>
    </row>
    <row r="761" spans="1:12">
      <c r="A761" s="61">
        <v>525821</v>
      </c>
      <c r="B761" s="61" t="s">
        <v>651</v>
      </c>
      <c r="C761" s="61">
        <v>20251029</v>
      </c>
      <c r="D761" s="420" t="s">
        <v>890</v>
      </c>
      <c r="E761" s="60">
        <v>0</v>
      </c>
      <c r="F761" s="60">
        <v>214054.78</v>
      </c>
      <c r="G761" s="60">
        <v>190200</v>
      </c>
      <c r="H761" s="421" t="str">
        <f t="shared" si="55"/>
        <v>splnená podmienka vyrovnaného rozpočtu</v>
      </c>
      <c r="I761" s="61">
        <f t="shared" si="56"/>
        <v>-23854.78</v>
      </c>
      <c r="J761" s="421" t="str">
        <f t="shared" si="59"/>
        <v>nerastúce výdavky</v>
      </c>
      <c r="K761" s="421" t="str">
        <f t="shared" si="57"/>
        <v>dlhová brzda sa plní</v>
      </c>
      <c r="L761" s="421" t="str">
        <f t="shared" si="58"/>
        <v>dlhová brzda sa plní + rozpočet v termíne</v>
      </c>
    </row>
    <row r="762" spans="1:12">
      <c r="A762" s="61">
        <v>525375</v>
      </c>
      <c r="B762" s="61" t="s">
        <v>1527</v>
      </c>
      <c r="C762" s="61">
        <v>20251118</v>
      </c>
      <c r="D762" s="420" t="s">
        <v>890</v>
      </c>
      <c r="E762" s="60">
        <v>-7000</v>
      </c>
      <c r="F762" s="60">
        <v>397590</v>
      </c>
      <c r="G762" s="60">
        <v>519319</v>
      </c>
      <c r="H762" s="421" t="str">
        <f t="shared" si="55"/>
        <v>nesplnená podmienka vyrovnaného rozpočtu</v>
      </c>
      <c r="I762" s="60">
        <f t="shared" si="56"/>
        <v>121729</v>
      </c>
      <c r="J762" s="421" t="str">
        <f t="shared" si="59"/>
        <v>výdavky rastú</v>
      </c>
      <c r="K762" s="421" t="str">
        <f t="shared" si="57"/>
        <v>dlhová brzda sa neplní</v>
      </c>
      <c r="L762" s="421" t="str">
        <f t="shared" si="58"/>
        <v>dlhová brzda sa neplní + rozpočet v termíne</v>
      </c>
    </row>
    <row r="763" spans="1:12">
      <c r="A763" s="61">
        <v>525391</v>
      </c>
      <c r="B763" s="61" t="s">
        <v>1528</v>
      </c>
      <c r="C763" s="61">
        <v>20251106</v>
      </c>
      <c r="D763" s="420" t="s">
        <v>890</v>
      </c>
      <c r="E763" s="60">
        <v>-20367.599999999999</v>
      </c>
      <c r="F763" s="60">
        <v>200636.58</v>
      </c>
      <c r="G763" s="60">
        <v>252425.60000000001</v>
      </c>
      <c r="H763" s="421" t="str">
        <f t="shared" si="55"/>
        <v>nesplnená podmienka vyrovnaného rozpočtu</v>
      </c>
      <c r="I763" s="60">
        <f t="shared" si="56"/>
        <v>51789.020000000019</v>
      </c>
      <c r="J763" s="421" t="str">
        <f t="shared" si="59"/>
        <v>výdavky rastú</v>
      </c>
      <c r="K763" s="421" t="str">
        <f t="shared" si="57"/>
        <v>dlhová brzda sa neplní</v>
      </c>
      <c r="L763" s="421" t="str">
        <f t="shared" si="58"/>
        <v>dlhová brzda sa neplní + rozpočet v termíne</v>
      </c>
    </row>
    <row r="764" spans="1:12">
      <c r="A764" s="61">
        <v>525405</v>
      </c>
      <c r="B764" s="61" t="s">
        <v>1529</v>
      </c>
      <c r="C764" s="61">
        <v>20251113</v>
      </c>
      <c r="D764" s="420" t="s">
        <v>890</v>
      </c>
      <c r="E764" s="60">
        <v>-232900</v>
      </c>
      <c r="F764" s="60">
        <v>8103648</v>
      </c>
      <c r="G764" s="60">
        <v>8826511</v>
      </c>
      <c r="H764" s="421" t="str">
        <f t="shared" si="55"/>
        <v>nesplnená podmienka vyrovnaného rozpočtu</v>
      </c>
      <c r="I764" s="60">
        <f t="shared" si="56"/>
        <v>722863</v>
      </c>
      <c r="J764" s="421" t="str">
        <f t="shared" si="59"/>
        <v>výdavky rastú</v>
      </c>
      <c r="K764" s="421" t="str">
        <f t="shared" si="57"/>
        <v>dlhová brzda sa neplní</v>
      </c>
      <c r="L764" s="421" t="str">
        <f t="shared" si="58"/>
        <v>dlhová brzda sa neplní + rozpočet v termíne</v>
      </c>
    </row>
    <row r="765" spans="1:12">
      <c r="A765" s="61">
        <v>525413</v>
      </c>
      <c r="B765" s="61" t="s">
        <v>1530</v>
      </c>
      <c r="C765" s="61">
        <v>20251119</v>
      </c>
      <c r="D765" s="420" t="s">
        <v>890</v>
      </c>
      <c r="E765" s="60">
        <v>-1242938</v>
      </c>
      <c r="F765" s="60">
        <v>1938732</v>
      </c>
      <c r="G765" s="60">
        <v>3638927</v>
      </c>
      <c r="H765" s="421" t="str">
        <f t="shared" si="55"/>
        <v>nesplnená podmienka vyrovnaného rozpočtu</v>
      </c>
      <c r="I765" s="60">
        <f t="shared" si="56"/>
        <v>1700195</v>
      </c>
      <c r="J765" s="421" t="str">
        <f t="shared" si="59"/>
        <v>výdavky rastú</v>
      </c>
      <c r="K765" s="421" t="str">
        <f t="shared" si="57"/>
        <v>dlhová brzda sa neplní</v>
      </c>
      <c r="L765" s="421" t="str">
        <f t="shared" si="58"/>
        <v>dlhová brzda sa neplní + rozpočet v termíne</v>
      </c>
    </row>
    <row r="766" spans="1:12">
      <c r="A766" s="61">
        <v>525421</v>
      </c>
      <c r="B766" s="61" t="s">
        <v>1531</v>
      </c>
      <c r="C766" s="61">
        <v>20251116</v>
      </c>
      <c r="D766" s="420" t="s">
        <v>890</v>
      </c>
      <c r="E766" s="60">
        <v>0</v>
      </c>
      <c r="F766" s="60">
        <v>48040</v>
      </c>
      <c r="G766" s="60">
        <v>50950</v>
      </c>
      <c r="H766" s="421" t="str">
        <f t="shared" si="55"/>
        <v>splnená podmienka vyrovnaného rozpočtu</v>
      </c>
      <c r="I766" s="60">
        <f t="shared" si="56"/>
        <v>2910</v>
      </c>
      <c r="J766" s="421" t="str">
        <f t="shared" si="59"/>
        <v>výdavky rastú</v>
      </c>
      <c r="K766" s="421" t="str">
        <f t="shared" si="57"/>
        <v>dlhová brzda sa neplní</v>
      </c>
      <c r="L766" s="421" t="str">
        <f t="shared" si="58"/>
        <v>dlhová brzda sa neplní + rozpočet v termíne</v>
      </c>
    </row>
    <row r="767" spans="1:12">
      <c r="A767" s="61">
        <v>525430</v>
      </c>
      <c r="B767" s="61" t="s">
        <v>1532</v>
      </c>
      <c r="C767" s="61">
        <v>20251120</v>
      </c>
      <c r="D767" s="420" t="s">
        <v>890</v>
      </c>
      <c r="E767" s="60">
        <v>-724458.36</v>
      </c>
      <c r="F767" s="60">
        <v>709956.87</v>
      </c>
      <c r="G767" s="60">
        <v>1908597.0900000003</v>
      </c>
      <c r="H767" s="421" t="str">
        <f t="shared" si="55"/>
        <v>nesplnená podmienka vyrovnaného rozpočtu</v>
      </c>
      <c r="I767" s="60">
        <f t="shared" si="56"/>
        <v>1198640.2200000002</v>
      </c>
      <c r="J767" s="421" t="str">
        <f t="shared" si="59"/>
        <v>výdavky rastú</v>
      </c>
      <c r="K767" s="421" t="str">
        <f t="shared" si="57"/>
        <v>dlhová brzda sa neplní</v>
      </c>
      <c r="L767" s="421" t="str">
        <f t="shared" si="58"/>
        <v>dlhová brzda sa neplní + rozpočet v termíne</v>
      </c>
    </row>
    <row r="768" spans="1:12">
      <c r="A768" s="61">
        <v>525448</v>
      </c>
      <c r="B768" s="61" t="s">
        <v>1533</v>
      </c>
      <c r="C768" s="61">
        <v>20251110</v>
      </c>
      <c r="D768" s="420" t="s">
        <v>890</v>
      </c>
      <c r="E768" s="60">
        <v>-357496</v>
      </c>
      <c r="F768" s="60">
        <v>1892496</v>
      </c>
      <c r="G768" s="60">
        <v>2354496</v>
      </c>
      <c r="H768" s="421" t="str">
        <f t="shared" si="55"/>
        <v>nesplnená podmienka vyrovnaného rozpočtu</v>
      </c>
      <c r="I768" s="60">
        <f t="shared" si="56"/>
        <v>462000</v>
      </c>
      <c r="J768" s="421" t="str">
        <f t="shared" si="59"/>
        <v>výdavky rastú</v>
      </c>
      <c r="K768" s="421" t="str">
        <f t="shared" si="57"/>
        <v>dlhová brzda sa neplní</v>
      </c>
      <c r="L768" s="421" t="str">
        <f t="shared" si="58"/>
        <v>dlhová brzda sa neplní + rozpočet v termíne</v>
      </c>
    </row>
    <row r="769" spans="1:12">
      <c r="A769" s="61">
        <v>525456</v>
      </c>
      <c r="B769" s="61" t="s">
        <v>1534</v>
      </c>
      <c r="C769" s="61">
        <v>20251118</v>
      </c>
      <c r="D769" s="420" t="s">
        <v>890</v>
      </c>
      <c r="E769" s="60">
        <v>-54149</v>
      </c>
      <c r="F769" s="60">
        <v>1005700</v>
      </c>
      <c r="G769" s="60">
        <v>1152790</v>
      </c>
      <c r="H769" s="421" t="str">
        <f t="shared" si="55"/>
        <v>nesplnená podmienka vyrovnaného rozpočtu</v>
      </c>
      <c r="I769" s="60">
        <f t="shared" si="56"/>
        <v>147090</v>
      </c>
      <c r="J769" s="421" t="str">
        <f t="shared" si="59"/>
        <v>výdavky rastú</v>
      </c>
      <c r="K769" s="421" t="str">
        <f t="shared" si="57"/>
        <v>dlhová brzda sa neplní</v>
      </c>
      <c r="L769" s="421" t="str">
        <f t="shared" si="58"/>
        <v>dlhová brzda sa neplní + rozpočet v termíne</v>
      </c>
    </row>
    <row r="770" spans="1:12">
      <c r="A770" s="61">
        <v>525472</v>
      </c>
      <c r="B770" s="61" t="s">
        <v>1535</v>
      </c>
      <c r="C770" s="61">
        <v>20251117</v>
      </c>
      <c r="D770" s="420" t="s">
        <v>890</v>
      </c>
      <c r="E770" s="60">
        <v>14292</v>
      </c>
      <c r="F770" s="60">
        <v>191567</v>
      </c>
      <c r="G770" s="60">
        <v>212263</v>
      </c>
      <c r="H770" s="421" t="str">
        <f t="shared" si="55"/>
        <v>splnená podmienka vyrovnaného rozpočtu</v>
      </c>
      <c r="I770" s="60">
        <f t="shared" si="56"/>
        <v>20696</v>
      </c>
      <c r="J770" s="421" t="str">
        <f t="shared" si="59"/>
        <v>výdavky rastú</v>
      </c>
      <c r="K770" s="421" t="str">
        <f t="shared" si="57"/>
        <v>dlhová brzda sa neplní</v>
      </c>
      <c r="L770" s="421" t="str">
        <f t="shared" si="58"/>
        <v>dlhová brzda sa neplní + rozpočet v termíne</v>
      </c>
    </row>
    <row r="771" spans="1:12">
      <c r="A771" s="61">
        <v>525499</v>
      </c>
      <c r="B771" s="61" t="s">
        <v>1536</v>
      </c>
      <c r="C771" s="61">
        <v>20251120</v>
      </c>
      <c r="D771" s="420" t="s">
        <v>890</v>
      </c>
      <c r="E771" s="60">
        <v>-385508</v>
      </c>
      <c r="F771" s="60">
        <v>1385790</v>
      </c>
      <c r="G771" s="60">
        <v>1763208</v>
      </c>
      <c r="H771" s="421" t="str">
        <f t="shared" ref="H771:H834" si="60">IF(E771&gt;=0,"splnená podmienka vyrovnaného rozpočtu","nesplnená podmienka vyrovnaného rozpočtu")</f>
        <v>nesplnená podmienka vyrovnaného rozpočtu</v>
      </c>
      <c r="I771" s="60">
        <f t="shared" ref="I771:I834" si="61">G771-F771</f>
        <v>377418</v>
      </c>
      <c r="J771" s="421" t="str">
        <f t="shared" si="59"/>
        <v>výdavky rastú</v>
      </c>
      <c r="K771" s="421" t="str">
        <f t="shared" ref="K771:K834" si="62">IF((H771="splnená podmienka vyrovnaného rozpočtu")*(J771="nerastúce výdavky"),"dlhová brzda sa plní","dlhová brzda sa neplní")</f>
        <v>dlhová brzda sa neplní</v>
      </c>
      <c r="L771" s="421" t="str">
        <f t="shared" ref="L771:L834" si="63">K771&amp;" + "&amp;D771</f>
        <v>dlhová brzda sa neplní + rozpočet v termíne</v>
      </c>
    </row>
    <row r="772" spans="1:12">
      <c r="A772" s="61">
        <v>525502</v>
      </c>
      <c r="B772" s="61" t="s">
        <v>1537</v>
      </c>
      <c r="C772" s="61">
        <v>20251114</v>
      </c>
      <c r="D772" s="420" t="s">
        <v>890</v>
      </c>
      <c r="E772" s="60">
        <v>-10600</v>
      </c>
      <c r="F772" s="60">
        <v>207910</v>
      </c>
      <c r="G772" s="60">
        <v>292620</v>
      </c>
      <c r="H772" s="421" t="str">
        <f t="shared" si="60"/>
        <v>nesplnená podmienka vyrovnaného rozpočtu</v>
      </c>
      <c r="I772" s="60">
        <f t="shared" si="61"/>
        <v>84710</v>
      </c>
      <c r="J772" s="421" t="str">
        <f t="shared" ref="J772:J835" si="64">IF(I772&lt;=0,"nerastúce výdavky","výdavky rastú")</f>
        <v>výdavky rastú</v>
      </c>
      <c r="K772" s="421" t="str">
        <f t="shared" si="62"/>
        <v>dlhová brzda sa neplní</v>
      </c>
      <c r="L772" s="421" t="str">
        <f t="shared" si="63"/>
        <v>dlhová brzda sa neplní + rozpočet v termíne</v>
      </c>
    </row>
    <row r="773" spans="1:12">
      <c r="A773" s="61">
        <v>525511</v>
      </c>
      <c r="B773" s="61" t="s">
        <v>1538</v>
      </c>
      <c r="C773" s="61">
        <v>20251120</v>
      </c>
      <c r="D773" s="420" t="s">
        <v>890</v>
      </c>
      <c r="E773" s="60">
        <v>-594520</v>
      </c>
      <c r="F773" s="60">
        <v>1217655</v>
      </c>
      <c r="G773" s="60">
        <v>1608079</v>
      </c>
      <c r="H773" s="421" t="str">
        <f t="shared" si="60"/>
        <v>nesplnená podmienka vyrovnaného rozpočtu</v>
      </c>
      <c r="I773" s="60">
        <f t="shared" si="61"/>
        <v>390424</v>
      </c>
      <c r="J773" s="421" t="str">
        <f t="shared" si="64"/>
        <v>výdavky rastú</v>
      </c>
      <c r="K773" s="421" t="str">
        <f t="shared" si="62"/>
        <v>dlhová brzda sa neplní</v>
      </c>
      <c r="L773" s="421" t="str">
        <f t="shared" si="63"/>
        <v>dlhová brzda sa neplní + rozpočet v termíne</v>
      </c>
    </row>
    <row r="774" spans="1:12">
      <c r="A774" s="61">
        <v>525529</v>
      </c>
      <c r="B774" s="61" t="s">
        <v>652</v>
      </c>
      <c r="C774" s="61">
        <v>20251106</v>
      </c>
      <c r="D774" s="420" t="s">
        <v>890</v>
      </c>
      <c r="E774" s="60">
        <v>682945</v>
      </c>
      <c r="F774" s="60">
        <v>46757646</v>
      </c>
      <c r="G774" s="60">
        <v>37128916</v>
      </c>
      <c r="H774" s="421" t="str">
        <f t="shared" si="60"/>
        <v>splnená podmienka vyrovnaného rozpočtu</v>
      </c>
      <c r="I774" s="61">
        <f t="shared" si="61"/>
        <v>-9628730</v>
      </c>
      <c r="J774" s="421" t="str">
        <f t="shared" si="64"/>
        <v>nerastúce výdavky</v>
      </c>
      <c r="K774" s="421" t="str">
        <f t="shared" si="62"/>
        <v>dlhová brzda sa plní</v>
      </c>
      <c r="L774" s="421" t="str">
        <f t="shared" si="63"/>
        <v>dlhová brzda sa plní + rozpočet v termíne</v>
      </c>
    </row>
    <row r="775" spans="1:12">
      <c r="A775" s="61">
        <v>525537</v>
      </c>
      <c r="B775" s="61" t="s">
        <v>1539</v>
      </c>
      <c r="C775" s="61">
        <v>20251106</v>
      </c>
      <c r="D775" s="420" t="s">
        <v>890</v>
      </c>
      <c r="E775" s="60">
        <v>-3000</v>
      </c>
      <c r="F775" s="60">
        <v>53698</v>
      </c>
      <c r="G775" s="60">
        <v>59720</v>
      </c>
      <c r="H775" s="421" t="str">
        <f t="shared" si="60"/>
        <v>nesplnená podmienka vyrovnaného rozpočtu</v>
      </c>
      <c r="I775" s="60">
        <f t="shared" si="61"/>
        <v>6022</v>
      </c>
      <c r="J775" s="421" t="str">
        <f t="shared" si="64"/>
        <v>výdavky rastú</v>
      </c>
      <c r="K775" s="421" t="str">
        <f t="shared" si="62"/>
        <v>dlhová brzda sa neplní</v>
      </c>
      <c r="L775" s="421" t="str">
        <f t="shared" si="63"/>
        <v>dlhová brzda sa neplní + rozpočet v termíne</v>
      </c>
    </row>
    <row r="776" spans="1:12">
      <c r="A776" s="61">
        <v>525545</v>
      </c>
      <c r="B776" s="61" t="s">
        <v>1540</v>
      </c>
      <c r="C776" s="61">
        <v>20251104</v>
      </c>
      <c r="D776" s="420" t="s">
        <v>890</v>
      </c>
      <c r="E776" s="60">
        <v>9961</v>
      </c>
      <c r="F776" s="60">
        <v>517609.39999999997</v>
      </c>
      <c r="G776" s="60">
        <v>957977</v>
      </c>
      <c r="H776" s="421" t="str">
        <f t="shared" si="60"/>
        <v>splnená podmienka vyrovnaného rozpočtu</v>
      </c>
      <c r="I776" s="60">
        <f t="shared" si="61"/>
        <v>440367.60000000003</v>
      </c>
      <c r="J776" s="421" t="str">
        <f t="shared" si="64"/>
        <v>výdavky rastú</v>
      </c>
      <c r="K776" s="421" t="str">
        <f t="shared" si="62"/>
        <v>dlhová brzda sa neplní</v>
      </c>
      <c r="L776" s="421" t="str">
        <f t="shared" si="63"/>
        <v>dlhová brzda sa neplní + rozpočet v termíne</v>
      </c>
    </row>
    <row r="777" spans="1:12">
      <c r="A777" s="61">
        <v>525553</v>
      </c>
      <c r="B777" s="61" t="s">
        <v>1541</v>
      </c>
      <c r="C777" s="61">
        <v>20251111</v>
      </c>
      <c r="D777" s="420" t="s">
        <v>890</v>
      </c>
      <c r="E777" s="60">
        <v>-6404</v>
      </c>
      <c r="F777" s="60">
        <v>126608</v>
      </c>
      <c r="G777" s="60">
        <v>121951</v>
      </c>
      <c r="H777" s="421" t="str">
        <f t="shared" si="60"/>
        <v>nesplnená podmienka vyrovnaného rozpočtu</v>
      </c>
      <c r="I777" s="60">
        <f t="shared" si="61"/>
        <v>-4657</v>
      </c>
      <c r="J777" s="421" t="str">
        <f t="shared" si="64"/>
        <v>nerastúce výdavky</v>
      </c>
      <c r="K777" s="421" t="str">
        <f t="shared" si="62"/>
        <v>dlhová brzda sa neplní</v>
      </c>
      <c r="L777" s="421" t="str">
        <f t="shared" si="63"/>
        <v>dlhová brzda sa neplní + rozpočet v termíne</v>
      </c>
    </row>
    <row r="778" spans="1:12">
      <c r="A778" s="61">
        <v>525561</v>
      </c>
      <c r="B778" s="61" t="s">
        <v>1542</v>
      </c>
      <c r="C778" s="61">
        <v>20251118</v>
      </c>
      <c r="D778" s="420" t="s">
        <v>890</v>
      </c>
      <c r="E778" s="60">
        <v>-65000</v>
      </c>
      <c r="F778" s="60">
        <v>459453</v>
      </c>
      <c r="G778" s="60">
        <v>535932</v>
      </c>
      <c r="H778" s="421" t="str">
        <f t="shared" si="60"/>
        <v>nesplnená podmienka vyrovnaného rozpočtu</v>
      </c>
      <c r="I778" s="60">
        <f t="shared" si="61"/>
        <v>76479</v>
      </c>
      <c r="J778" s="421" t="str">
        <f t="shared" si="64"/>
        <v>výdavky rastú</v>
      </c>
      <c r="K778" s="421" t="str">
        <f t="shared" si="62"/>
        <v>dlhová brzda sa neplní</v>
      </c>
      <c r="L778" s="421" t="str">
        <f t="shared" si="63"/>
        <v>dlhová brzda sa neplní + rozpočet v termíne</v>
      </c>
    </row>
    <row r="779" spans="1:12">
      <c r="A779" s="61">
        <v>525570</v>
      </c>
      <c r="B779" s="421" t="s">
        <v>653</v>
      </c>
      <c r="C779" s="61">
        <v>20251221</v>
      </c>
      <c r="D779" s="420" t="s">
        <v>911</v>
      </c>
      <c r="E779" s="60">
        <v>-74200</v>
      </c>
      <c r="F779" s="60">
        <v>34660</v>
      </c>
      <c r="G779" s="60">
        <v>112550</v>
      </c>
      <c r="H779" s="421" t="str">
        <f t="shared" si="60"/>
        <v>nesplnená podmienka vyrovnaného rozpočtu</v>
      </c>
      <c r="I779" s="60">
        <f t="shared" si="61"/>
        <v>77890</v>
      </c>
      <c r="J779" s="421" t="str">
        <f t="shared" si="64"/>
        <v>výdavky rastú</v>
      </c>
      <c r="K779" s="421" t="str">
        <f t="shared" si="62"/>
        <v>dlhová brzda sa neplní</v>
      </c>
      <c r="L779" s="421" t="str">
        <f t="shared" si="63"/>
        <v>dlhová brzda sa neplní + rozpočet po termíne</v>
      </c>
    </row>
    <row r="780" spans="1:12">
      <c r="A780" s="61">
        <v>525596</v>
      </c>
      <c r="B780" s="61" t="s">
        <v>1212</v>
      </c>
      <c r="C780" s="61">
        <v>20251120</v>
      </c>
      <c r="D780" s="420" t="s">
        <v>890</v>
      </c>
      <c r="E780" s="60">
        <v>-18945</v>
      </c>
      <c r="F780" s="60">
        <v>262320</v>
      </c>
      <c r="G780" s="60">
        <v>353802</v>
      </c>
      <c r="H780" s="421" t="str">
        <f t="shared" si="60"/>
        <v>nesplnená podmienka vyrovnaného rozpočtu</v>
      </c>
      <c r="I780" s="60">
        <f t="shared" si="61"/>
        <v>91482</v>
      </c>
      <c r="J780" s="421" t="str">
        <f t="shared" si="64"/>
        <v>výdavky rastú</v>
      </c>
      <c r="K780" s="421" t="str">
        <f t="shared" si="62"/>
        <v>dlhová brzda sa neplní</v>
      </c>
      <c r="L780" s="421" t="str">
        <f t="shared" si="63"/>
        <v>dlhová brzda sa neplní + rozpočet v termíne</v>
      </c>
    </row>
    <row r="781" spans="1:12">
      <c r="A781" s="61">
        <v>525600</v>
      </c>
      <c r="B781" s="61" t="s">
        <v>1543</v>
      </c>
      <c r="C781" s="61">
        <v>20251118</v>
      </c>
      <c r="D781" s="420" t="s">
        <v>890</v>
      </c>
      <c r="E781" s="60">
        <v>15566</v>
      </c>
      <c r="F781" s="60">
        <v>303992</v>
      </c>
      <c r="G781" s="60">
        <v>313944</v>
      </c>
      <c r="H781" s="421" t="str">
        <f t="shared" si="60"/>
        <v>splnená podmienka vyrovnaného rozpočtu</v>
      </c>
      <c r="I781" s="60">
        <f t="shared" si="61"/>
        <v>9952</v>
      </c>
      <c r="J781" s="421" t="str">
        <f t="shared" si="64"/>
        <v>výdavky rastú</v>
      </c>
      <c r="K781" s="421" t="str">
        <f t="shared" si="62"/>
        <v>dlhová brzda sa neplní</v>
      </c>
      <c r="L781" s="421" t="str">
        <f t="shared" si="63"/>
        <v>dlhová brzda sa neplní + rozpočet v termíne</v>
      </c>
    </row>
    <row r="782" spans="1:12">
      <c r="A782" s="61">
        <v>525162</v>
      </c>
      <c r="B782" s="61" t="s">
        <v>1544</v>
      </c>
      <c r="C782" s="61">
        <v>20251119</v>
      </c>
      <c r="D782" s="420" t="s">
        <v>890</v>
      </c>
      <c r="E782" s="60">
        <v>21.65</v>
      </c>
      <c r="F782" s="60">
        <v>64656.25</v>
      </c>
      <c r="G782" s="60">
        <v>68701.78</v>
      </c>
      <c r="H782" s="421" t="str">
        <f t="shared" si="60"/>
        <v>splnená podmienka vyrovnaného rozpočtu</v>
      </c>
      <c r="I782" s="60">
        <f t="shared" si="61"/>
        <v>4045.5299999999988</v>
      </c>
      <c r="J782" s="421" t="str">
        <f t="shared" si="64"/>
        <v>výdavky rastú</v>
      </c>
      <c r="K782" s="421" t="str">
        <f t="shared" si="62"/>
        <v>dlhová brzda sa neplní</v>
      </c>
      <c r="L782" s="421" t="str">
        <f t="shared" si="63"/>
        <v>dlhová brzda sa neplní + rozpočet v termíne</v>
      </c>
    </row>
    <row r="783" spans="1:12">
      <c r="A783" s="61">
        <v>524956</v>
      </c>
      <c r="B783" s="61" t="s">
        <v>1545</v>
      </c>
      <c r="C783" s="61">
        <v>20251024</v>
      </c>
      <c r="D783" s="420" t="s">
        <v>890</v>
      </c>
      <c r="E783" s="60">
        <v>16080</v>
      </c>
      <c r="F783" s="60">
        <v>230642</v>
      </c>
      <c r="G783" s="60">
        <v>289711</v>
      </c>
      <c r="H783" s="421" t="str">
        <f t="shared" si="60"/>
        <v>splnená podmienka vyrovnaného rozpočtu</v>
      </c>
      <c r="I783" s="60">
        <f t="shared" si="61"/>
        <v>59069</v>
      </c>
      <c r="J783" s="421" t="str">
        <f t="shared" si="64"/>
        <v>výdavky rastú</v>
      </c>
      <c r="K783" s="421" t="str">
        <f t="shared" si="62"/>
        <v>dlhová brzda sa neplní</v>
      </c>
      <c r="L783" s="421" t="str">
        <f t="shared" si="63"/>
        <v>dlhová brzda sa neplní + rozpočet v termíne</v>
      </c>
    </row>
    <row r="784" spans="1:12">
      <c r="A784" s="61">
        <v>524964</v>
      </c>
      <c r="B784" s="61" t="s">
        <v>1546</v>
      </c>
      <c r="C784" s="61">
        <v>20251119</v>
      </c>
      <c r="D784" s="420" t="s">
        <v>890</v>
      </c>
      <c r="E784" s="60">
        <v>0</v>
      </c>
      <c r="F784" s="60">
        <v>26160</v>
      </c>
      <c r="G784" s="60">
        <v>37610</v>
      </c>
      <c r="H784" s="421" t="str">
        <f t="shared" si="60"/>
        <v>splnená podmienka vyrovnaného rozpočtu</v>
      </c>
      <c r="I784" s="60">
        <f t="shared" si="61"/>
        <v>11450</v>
      </c>
      <c r="J784" s="421" t="str">
        <f t="shared" si="64"/>
        <v>výdavky rastú</v>
      </c>
      <c r="K784" s="421" t="str">
        <f t="shared" si="62"/>
        <v>dlhová brzda sa neplní</v>
      </c>
      <c r="L784" s="421" t="str">
        <f t="shared" si="63"/>
        <v>dlhová brzda sa neplní + rozpočet v termíne</v>
      </c>
    </row>
    <row r="785" spans="1:12">
      <c r="A785" s="61">
        <v>524981</v>
      </c>
      <c r="B785" s="61" t="s">
        <v>1547</v>
      </c>
      <c r="C785" s="61">
        <v>20251113</v>
      </c>
      <c r="D785" s="420" t="s">
        <v>890</v>
      </c>
      <c r="E785" s="60">
        <v>0</v>
      </c>
      <c r="F785" s="60">
        <v>2481484</v>
      </c>
      <c r="G785" s="60">
        <v>2787775</v>
      </c>
      <c r="H785" s="421" t="str">
        <f t="shared" si="60"/>
        <v>splnená podmienka vyrovnaného rozpočtu</v>
      </c>
      <c r="I785" s="60">
        <f t="shared" si="61"/>
        <v>306291</v>
      </c>
      <c r="J785" s="421" t="str">
        <f t="shared" si="64"/>
        <v>výdavky rastú</v>
      </c>
      <c r="K785" s="421" t="str">
        <f t="shared" si="62"/>
        <v>dlhová brzda sa neplní</v>
      </c>
      <c r="L785" s="421" t="str">
        <f t="shared" si="63"/>
        <v>dlhová brzda sa neplní + rozpočet v termíne</v>
      </c>
    </row>
    <row r="786" spans="1:12">
      <c r="A786" s="61">
        <v>524999</v>
      </c>
      <c r="B786" s="61" t="s">
        <v>1548</v>
      </c>
      <c r="C786" s="61">
        <v>20251118</v>
      </c>
      <c r="D786" s="420" t="s">
        <v>890</v>
      </c>
      <c r="E786" s="60">
        <v>12851</v>
      </c>
      <c r="F786" s="60">
        <v>1035128</v>
      </c>
      <c r="G786" s="60">
        <v>1093677</v>
      </c>
      <c r="H786" s="421" t="str">
        <f t="shared" si="60"/>
        <v>splnená podmienka vyrovnaného rozpočtu</v>
      </c>
      <c r="I786" s="60">
        <f t="shared" si="61"/>
        <v>58549</v>
      </c>
      <c r="J786" s="421" t="str">
        <f t="shared" si="64"/>
        <v>výdavky rastú</v>
      </c>
      <c r="K786" s="421" t="str">
        <f t="shared" si="62"/>
        <v>dlhová brzda sa neplní</v>
      </c>
      <c r="L786" s="421" t="str">
        <f t="shared" si="63"/>
        <v>dlhová brzda sa neplní + rozpočet v termíne</v>
      </c>
    </row>
    <row r="787" spans="1:12">
      <c r="A787" s="61">
        <v>525006</v>
      </c>
      <c r="B787" s="61" t="s">
        <v>1549</v>
      </c>
      <c r="C787" s="61">
        <v>20251113</v>
      </c>
      <c r="D787" s="420" t="s">
        <v>890</v>
      </c>
      <c r="E787" s="60">
        <v>-1309230</v>
      </c>
      <c r="F787" s="60">
        <v>4342620</v>
      </c>
      <c r="G787" s="60">
        <v>5872520</v>
      </c>
      <c r="H787" s="421" t="str">
        <f t="shared" si="60"/>
        <v>nesplnená podmienka vyrovnaného rozpočtu</v>
      </c>
      <c r="I787" s="60">
        <f t="shared" si="61"/>
        <v>1529900</v>
      </c>
      <c r="J787" s="421" t="str">
        <f t="shared" si="64"/>
        <v>výdavky rastú</v>
      </c>
      <c r="K787" s="421" t="str">
        <f t="shared" si="62"/>
        <v>dlhová brzda sa neplní</v>
      </c>
      <c r="L787" s="421" t="str">
        <f t="shared" si="63"/>
        <v>dlhová brzda sa neplní + rozpočet v termíne</v>
      </c>
    </row>
    <row r="788" spans="1:12">
      <c r="A788" s="61">
        <v>525014</v>
      </c>
      <c r="B788" s="61" t="s">
        <v>1550</v>
      </c>
      <c r="C788" s="61">
        <v>20251118</v>
      </c>
      <c r="D788" s="420" t="s">
        <v>890</v>
      </c>
      <c r="E788" s="60">
        <v>-498000</v>
      </c>
      <c r="F788" s="60">
        <v>3271720</v>
      </c>
      <c r="G788" s="60">
        <v>2938713</v>
      </c>
      <c r="H788" s="421" t="str">
        <f t="shared" si="60"/>
        <v>nesplnená podmienka vyrovnaného rozpočtu</v>
      </c>
      <c r="I788" s="60">
        <f t="shared" si="61"/>
        <v>-333007</v>
      </c>
      <c r="J788" s="421" t="str">
        <f t="shared" si="64"/>
        <v>nerastúce výdavky</v>
      </c>
      <c r="K788" s="421" t="str">
        <f t="shared" si="62"/>
        <v>dlhová brzda sa neplní</v>
      </c>
      <c r="L788" s="421" t="str">
        <f t="shared" si="63"/>
        <v>dlhová brzda sa neplní + rozpočet v termíne</v>
      </c>
    </row>
    <row r="789" spans="1:12">
      <c r="A789" s="61">
        <v>525022</v>
      </c>
      <c r="B789" s="61" t="s">
        <v>1551</v>
      </c>
      <c r="C789" s="61">
        <v>20251118</v>
      </c>
      <c r="D789" s="420" t="s">
        <v>890</v>
      </c>
      <c r="E789" s="60">
        <v>-302486</v>
      </c>
      <c r="F789" s="60">
        <v>680776</v>
      </c>
      <c r="G789" s="60">
        <v>3585243</v>
      </c>
      <c r="H789" s="421" t="str">
        <f t="shared" si="60"/>
        <v>nesplnená podmienka vyrovnaného rozpočtu</v>
      </c>
      <c r="I789" s="60">
        <f t="shared" si="61"/>
        <v>2904467</v>
      </c>
      <c r="J789" s="421" t="str">
        <f t="shared" si="64"/>
        <v>výdavky rastú</v>
      </c>
      <c r="K789" s="421" t="str">
        <f t="shared" si="62"/>
        <v>dlhová brzda sa neplní</v>
      </c>
      <c r="L789" s="421" t="str">
        <f t="shared" si="63"/>
        <v>dlhová brzda sa neplní + rozpočet v termíne</v>
      </c>
    </row>
    <row r="790" spans="1:12">
      <c r="A790" s="61">
        <v>525031</v>
      </c>
      <c r="B790" s="61" t="s">
        <v>1552</v>
      </c>
      <c r="C790" s="61">
        <v>20251118</v>
      </c>
      <c r="D790" s="420" t="s">
        <v>890</v>
      </c>
      <c r="E790" s="60">
        <v>-123000</v>
      </c>
      <c r="F790" s="60">
        <v>783505.87</v>
      </c>
      <c r="G790" s="60">
        <v>409177.57</v>
      </c>
      <c r="H790" s="421" t="str">
        <f t="shared" si="60"/>
        <v>nesplnená podmienka vyrovnaného rozpočtu</v>
      </c>
      <c r="I790" s="60">
        <f t="shared" si="61"/>
        <v>-374328.3</v>
      </c>
      <c r="J790" s="421" t="str">
        <f t="shared" si="64"/>
        <v>nerastúce výdavky</v>
      </c>
      <c r="K790" s="421" t="str">
        <f t="shared" si="62"/>
        <v>dlhová brzda sa neplní</v>
      </c>
      <c r="L790" s="421" t="str">
        <f t="shared" si="63"/>
        <v>dlhová brzda sa neplní + rozpočet v termíne</v>
      </c>
    </row>
    <row r="791" spans="1:12">
      <c r="A791" s="61">
        <v>525049</v>
      </c>
      <c r="B791" s="61" t="s">
        <v>1553</v>
      </c>
      <c r="C791" s="61">
        <v>20251115</v>
      </c>
      <c r="D791" s="420" t="s">
        <v>890</v>
      </c>
      <c r="E791" s="60">
        <v>-3996</v>
      </c>
      <c r="F791" s="60">
        <v>656990</v>
      </c>
      <c r="G791" s="60">
        <v>583096</v>
      </c>
      <c r="H791" s="421" t="str">
        <f t="shared" si="60"/>
        <v>nesplnená podmienka vyrovnaného rozpočtu</v>
      </c>
      <c r="I791" s="60">
        <f t="shared" si="61"/>
        <v>-73894</v>
      </c>
      <c r="J791" s="421" t="str">
        <f t="shared" si="64"/>
        <v>nerastúce výdavky</v>
      </c>
      <c r="K791" s="421" t="str">
        <f t="shared" si="62"/>
        <v>dlhová brzda sa neplní</v>
      </c>
      <c r="L791" s="421" t="str">
        <f t="shared" si="63"/>
        <v>dlhová brzda sa neplní + rozpočet v termíne</v>
      </c>
    </row>
    <row r="792" spans="1:12">
      <c r="A792" s="61">
        <v>525057</v>
      </c>
      <c r="B792" s="61" t="s">
        <v>1554</v>
      </c>
      <c r="C792" s="61">
        <v>20251114</v>
      </c>
      <c r="D792" s="420" t="s">
        <v>890</v>
      </c>
      <c r="E792" s="60">
        <v>-24750</v>
      </c>
      <c r="F792" s="60">
        <v>317665</v>
      </c>
      <c r="G792" s="60">
        <v>311995</v>
      </c>
      <c r="H792" s="421" t="str">
        <f t="shared" si="60"/>
        <v>nesplnená podmienka vyrovnaného rozpočtu</v>
      </c>
      <c r="I792" s="60">
        <f t="shared" si="61"/>
        <v>-5670</v>
      </c>
      <c r="J792" s="421" t="str">
        <f t="shared" si="64"/>
        <v>nerastúce výdavky</v>
      </c>
      <c r="K792" s="421" t="str">
        <f t="shared" si="62"/>
        <v>dlhová brzda sa neplní</v>
      </c>
      <c r="L792" s="421" t="str">
        <f t="shared" si="63"/>
        <v>dlhová brzda sa neplní + rozpočet v termíne</v>
      </c>
    </row>
    <row r="793" spans="1:12">
      <c r="A793" s="61">
        <v>525065</v>
      </c>
      <c r="B793" s="61" t="s">
        <v>654</v>
      </c>
      <c r="C793" s="61">
        <v>20251113</v>
      </c>
      <c r="D793" s="420" t="s">
        <v>890</v>
      </c>
      <c r="E793" s="60">
        <v>13812</v>
      </c>
      <c r="F793" s="60">
        <v>654823</v>
      </c>
      <c r="G793" s="60">
        <v>482135</v>
      </c>
      <c r="H793" s="421" t="str">
        <f t="shared" si="60"/>
        <v>splnená podmienka vyrovnaného rozpočtu</v>
      </c>
      <c r="I793" s="61">
        <f t="shared" si="61"/>
        <v>-172688</v>
      </c>
      <c r="J793" s="421" t="str">
        <f t="shared" si="64"/>
        <v>nerastúce výdavky</v>
      </c>
      <c r="K793" s="421" t="str">
        <f t="shared" si="62"/>
        <v>dlhová brzda sa plní</v>
      </c>
      <c r="L793" s="421" t="str">
        <f t="shared" si="63"/>
        <v>dlhová brzda sa plní + rozpočet v termíne</v>
      </c>
    </row>
    <row r="794" spans="1:12">
      <c r="A794" s="61">
        <v>525073</v>
      </c>
      <c r="B794" s="61" t="s">
        <v>1555</v>
      </c>
      <c r="C794" s="61">
        <v>20251121</v>
      </c>
      <c r="D794" s="420" t="s">
        <v>890</v>
      </c>
      <c r="E794" s="60">
        <v>8396</v>
      </c>
      <c r="F794" s="60">
        <v>484115</v>
      </c>
      <c r="G794" s="60">
        <v>6761448.1200000001</v>
      </c>
      <c r="H794" s="421" t="str">
        <f t="shared" si="60"/>
        <v>splnená podmienka vyrovnaného rozpočtu</v>
      </c>
      <c r="I794" s="60">
        <f t="shared" si="61"/>
        <v>6277333.1200000001</v>
      </c>
      <c r="J794" s="421" t="str">
        <f t="shared" si="64"/>
        <v>výdavky rastú</v>
      </c>
      <c r="K794" s="421" t="str">
        <f t="shared" si="62"/>
        <v>dlhová brzda sa neplní</v>
      </c>
      <c r="L794" s="421" t="str">
        <f t="shared" si="63"/>
        <v>dlhová brzda sa neplní + rozpočet v termíne</v>
      </c>
    </row>
    <row r="795" spans="1:12">
      <c r="A795" s="61">
        <v>525081</v>
      </c>
      <c r="B795" s="61" t="s">
        <v>1556</v>
      </c>
      <c r="C795" s="61">
        <v>20250926</v>
      </c>
      <c r="D795" s="420" t="s">
        <v>890</v>
      </c>
      <c r="E795" s="60">
        <v>455.25</v>
      </c>
      <c r="F795" s="60">
        <v>55794.75</v>
      </c>
      <c r="G795" s="60">
        <v>61822.75</v>
      </c>
      <c r="H795" s="421" t="str">
        <f t="shared" si="60"/>
        <v>splnená podmienka vyrovnaného rozpočtu</v>
      </c>
      <c r="I795" s="60">
        <f t="shared" si="61"/>
        <v>6028</v>
      </c>
      <c r="J795" s="421" t="str">
        <f t="shared" si="64"/>
        <v>výdavky rastú</v>
      </c>
      <c r="K795" s="421" t="str">
        <f t="shared" si="62"/>
        <v>dlhová brzda sa neplní</v>
      </c>
      <c r="L795" s="421" t="str">
        <f t="shared" si="63"/>
        <v>dlhová brzda sa neplní + rozpočet v termíne</v>
      </c>
    </row>
    <row r="796" spans="1:12">
      <c r="A796" s="61">
        <v>525090</v>
      </c>
      <c r="B796" s="61" t="s">
        <v>1557</v>
      </c>
      <c r="C796" s="61">
        <v>20251118</v>
      </c>
      <c r="D796" s="420" t="s">
        <v>890</v>
      </c>
      <c r="E796" s="60">
        <v>-250000</v>
      </c>
      <c r="F796" s="60">
        <v>1032295</v>
      </c>
      <c r="G796" s="60">
        <v>1485535</v>
      </c>
      <c r="H796" s="421" t="str">
        <f t="shared" si="60"/>
        <v>nesplnená podmienka vyrovnaného rozpočtu</v>
      </c>
      <c r="I796" s="60">
        <f t="shared" si="61"/>
        <v>453240</v>
      </c>
      <c r="J796" s="421" t="str">
        <f t="shared" si="64"/>
        <v>výdavky rastú</v>
      </c>
      <c r="K796" s="421" t="str">
        <f t="shared" si="62"/>
        <v>dlhová brzda sa neplní</v>
      </c>
      <c r="L796" s="421" t="str">
        <f t="shared" si="63"/>
        <v>dlhová brzda sa neplní + rozpočet v termíne</v>
      </c>
    </row>
    <row r="797" spans="1:12">
      <c r="A797" s="61">
        <v>525103</v>
      </c>
      <c r="B797" s="61" t="s">
        <v>1558</v>
      </c>
      <c r="C797" s="61">
        <v>20251022</v>
      </c>
      <c r="D797" s="420" t="s">
        <v>890</v>
      </c>
      <c r="E797" s="60">
        <v>0</v>
      </c>
      <c r="F797" s="60">
        <v>67902</v>
      </c>
      <c r="G797" s="60">
        <v>73720</v>
      </c>
      <c r="H797" s="421" t="str">
        <f t="shared" si="60"/>
        <v>splnená podmienka vyrovnaného rozpočtu</v>
      </c>
      <c r="I797" s="60">
        <f t="shared" si="61"/>
        <v>5818</v>
      </c>
      <c r="J797" s="421" t="str">
        <f t="shared" si="64"/>
        <v>výdavky rastú</v>
      </c>
      <c r="K797" s="421" t="str">
        <f t="shared" si="62"/>
        <v>dlhová brzda sa neplní</v>
      </c>
      <c r="L797" s="421" t="str">
        <f t="shared" si="63"/>
        <v>dlhová brzda sa neplní + rozpočet v termíne</v>
      </c>
    </row>
    <row r="798" spans="1:12">
      <c r="A798" s="61">
        <v>525111</v>
      </c>
      <c r="B798" s="61" t="s">
        <v>1559</v>
      </c>
      <c r="C798" s="61">
        <v>20251106</v>
      </c>
      <c r="D798" s="420" t="s">
        <v>890</v>
      </c>
      <c r="E798" s="60">
        <v>55000</v>
      </c>
      <c r="F798" s="60">
        <v>975017</v>
      </c>
      <c r="G798" s="60">
        <v>4047015</v>
      </c>
      <c r="H798" s="421" t="str">
        <f t="shared" si="60"/>
        <v>splnená podmienka vyrovnaného rozpočtu</v>
      </c>
      <c r="I798" s="60">
        <f t="shared" si="61"/>
        <v>3071998</v>
      </c>
      <c r="J798" s="421" t="str">
        <f t="shared" si="64"/>
        <v>výdavky rastú</v>
      </c>
      <c r="K798" s="421" t="str">
        <f t="shared" si="62"/>
        <v>dlhová brzda sa neplní</v>
      </c>
      <c r="L798" s="421" t="str">
        <f t="shared" si="63"/>
        <v>dlhová brzda sa neplní + rozpočet v termíne</v>
      </c>
    </row>
    <row r="799" spans="1:12">
      <c r="A799" s="61">
        <v>525120</v>
      </c>
      <c r="B799" s="61" t="s">
        <v>1560</v>
      </c>
      <c r="C799" s="61">
        <v>20251120</v>
      </c>
      <c r="D799" s="420" t="s">
        <v>890</v>
      </c>
      <c r="E799" s="60">
        <v>-138000</v>
      </c>
      <c r="F799" s="60">
        <v>1238927</v>
      </c>
      <c r="G799" s="60">
        <v>1274970</v>
      </c>
      <c r="H799" s="421" t="str">
        <f t="shared" si="60"/>
        <v>nesplnená podmienka vyrovnaného rozpočtu</v>
      </c>
      <c r="I799" s="60">
        <f t="shared" si="61"/>
        <v>36043</v>
      </c>
      <c r="J799" s="421" t="str">
        <f t="shared" si="64"/>
        <v>výdavky rastú</v>
      </c>
      <c r="K799" s="421" t="str">
        <f t="shared" si="62"/>
        <v>dlhová brzda sa neplní</v>
      </c>
      <c r="L799" s="421" t="str">
        <f t="shared" si="63"/>
        <v>dlhová brzda sa neplní + rozpočet v termíne</v>
      </c>
    </row>
    <row r="800" spans="1:12">
      <c r="A800" s="61">
        <v>525138</v>
      </c>
      <c r="B800" s="61" t="s">
        <v>1561</v>
      </c>
      <c r="C800" s="61">
        <v>20251114</v>
      </c>
      <c r="D800" s="420" t="s">
        <v>890</v>
      </c>
      <c r="E800" s="60">
        <v>12576</v>
      </c>
      <c r="F800" s="60">
        <v>1133912</v>
      </c>
      <c r="G800" s="60">
        <v>1400830</v>
      </c>
      <c r="H800" s="421" t="str">
        <f t="shared" si="60"/>
        <v>splnená podmienka vyrovnaného rozpočtu</v>
      </c>
      <c r="I800" s="60">
        <f t="shared" si="61"/>
        <v>266918</v>
      </c>
      <c r="J800" s="421" t="str">
        <f t="shared" si="64"/>
        <v>výdavky rastú</v>
      </c>
      <c r="K800" s="421" t="str">
        <f t="shared" si="62"/>
        <v>dlhová brzda sa neplní</v>
      </c>
      <c r="L800" s="421" t="str">
        <f t="shared" si="63"/>
        <v>dlhová brzda sa neplní + rozpočet v termíne</v>
      </c>
    </row>
    <row r="801" spans="1:12">
      <c r="A801" s="61">
        <v>525146</v>
      </c>
      <c r="B801" s="61" t="s">
        <v>1562</v>
      </c>
      <c r="C801" s="61">
        <v>20251113</v>
      </c>
      <c r="D801" s="420" t="s">
        <v>890</v>
      </c>
      <c r="E801" s="60">
        <v>-3316840</v>
      </c>
      <c r="F801" s="60">
        <v>19113972</v>
      </c>
      <c r="G801" s="60">
        <v>22059503</v>
      </c>
      <c r="H801" s="421" t="str">
        <f t="shared" si="60"/>
        <v>nesplnená podmienka vyrovnaného rozpočtu</v>
      </c>
      <c r="I801" s="60">
        <f t="shared" si="61"/>
        <v>2945531</v>
      </c>
      <c r="J801" s="421" t="str">
        <f t="shared" si="64"/>
        <v>výdavky rastú</v>
      </c>
      <c r="K801" s="421" t="str">
        <f t="shared" si="62"/>
        <v>dlhová brzda sa neplní</v>
      </c>
      <c r="L801" s="421" t="str">
        <f t="shared" si="63"/>
        <v>dlhová brzda sa neplní + rozpočet v termíne</v>
      </c>
    </row>
    <row r="802" spans="1:12">
      <c r="A802" s="61">
        <v>525154</v>
      </c>
      <c r="B802" s="61" t="s">
        <v>1563</v>
      </c>
      <c r="C802" s="61">
        <v>20251114</v>
      </c>
      <c r="D802" s="420" t="s">
        <v>890</v>
      </c>
      <c r="E802" s="60">
        <v>-109411</v>
      </c>
      <c r="F802" s="60">
        <v>1246859</v>
      </c>
      <c r="G802" s="60">
        <v>1709902</v>
      </c>
      <c r="H802" s="421" t="str">
        <f t="shared" si="60"/>
        <v>nesplnená podmienka vyrovnaného rozpočtu</v>
      </c>
      <c r="I802" s="60">
        <f t="shared" si="61"/>
        <v>463043</v>
      </c>
      <c r="J802" s="421" t="str">
        <f t="shared" si="64"/>
        <v>výdavky rastú</v>
      </c>
      <c r="K802" s="421" t="str">
        <f t="shared" si="62"/>
        <v>dlhová brzda sa neplní</v>
      </c>
      <c r="L802" s="421" t="str">
        <f t="shared" si="63"/>
        <v>dlhová brzda sa neplní + rozpočet v termíne</v>
      </c>
    </row>
    <row r="803" spans="1:12">
      <c r="A803" s="61">
        <v>524727</v>
      </c>
      <c r="B803" s="61" t="s">
        <v>1564</v>
      </c>
      <c r="C803" s="61">
        <v>20251112</v>
      </c>
      <c r="D803" s="420" t="s">
        <v>890</v>
      </c>
      <c r="E803" s="60">
        <v>-151800</v>
      </c>
      <c r="F803" s="60">
        <v>887471</v>
      </c>
      <c r="G803" s="60">
        <v>638927</v>
      </c>
      <c r="H803" s="421" t="str">
        <f t="shared" si="60"/>
        <v>nesplnená podmienka vyrovnaného rozpočtu</v>
      </c>
      <c r="I803" s="60">
        <f t="shared" si="61"/>
        <v>-248544</v>
      </c>
      <c r="J803" s="421" t="str">
        <f t="shared" si="64"/>
        <v>nerastúce výdavky</v>
      </c>
      <c r="K803" s="421" t="str">
        <f t="shared" si="62"/>
        <v>dlhová brzda sa neplní</v>
      </c>
      <c r="L803" s="421" t="str">
        <f t="shared" si="63"/>
        <v>dlhová brzda sa neplní + rozpočet v termíne</v>
      </c>
    </row>
    <row r="804" spans="1:12">
      <c r="A804" s="61">
        <v>524743</v>
      </c>
      <c r="B804" s="61" t="s">
        <v>1565</v>
      </c>
      <c r="C804" s="61">
        <v>20251120</v>
      </c>
      <c r="D804" s="420" t="s">
        <v>890</v>
      </c>
      <c r="E804" s="60">
        <v>-15000</v>
      </c>
      <c r="F804" s="60">
        <v>4074000</v>
      </c>
      <c r="G804" s="60">
        <v>2952350</v>
      </c>
      <c r="H804" s="421" t="str">
        <f t="shared" si="60"/>
        <v>nesplnená podmienka vyrovnaného rozpočtu</v>
      </c>
      <c r="I804" s="60">
        <f t="shared" si="61"/>
        <v>-1121650</v>
      </c>
      <c r="J804" s="421" t="str">
        <f t="shared" si="64"/>
        <v>nerastúce výdavky</v>
      </c>
      <c r="K804" s="421" t="str">
        <f t="shared" si="62"/>
        <v>dlhová brzda sa neplní</v>
      </c>
      <c r="L804" s="421" t="str">
        <f t="shared" si="63"/>
        <v>dlhová brzda sa neplní + rozpočet v termíne</v>
      </c>
    </row>
    <row r="805" spans="1:12">
      <c r="A805" s="61">
        <v>524751</v>
      </c>
      <c r="B805" s="61" t="s">
        <v>1566</v>
      </c>
      <c r="C805" s="61">
        <v>20251107</v>
      </c>
      <c r="D805" s="420" t="s">
        <v>890</v>
      </c>
      <c r="E805" s="60">
        <v>27600</v>
      </c>
      <c r="F805" s="60">
        <v>331735</v>
      </c>
      <c r="G805" s="60">
        <v>386945</v>
      </c>
      <c r="H805" s="421" t="str">
        <f t="shared" si="60"/>
        <v>splnená podmienka vyrovnaného rozpočtu</v>
      </c>
      <c r="I805" s="60">
        <f t="shared" si="61"/>
        <v>55210</v>
      </c>
      <c r="J805" s="421" t="str">
        <f t="shared" si="64"/>
        <v>výdavky rastú</v>
      </c>
      <c r="K805" s="421" t="str">
        <f t="shared" si="62"/>
        <v>dlhová brzda sa neplní</v>
      </c>
      <c r="L805" s="421" t="str">
        <f t="shared" si="63"/>
        <v>dlhová brzda sa neplní + rozpočet v termíne</v>
      </c>
    </row>
    <row r="806" spans="1:12">
      <c r="A806" s="61">
        <v>524760</v>
      </c>
      <c r="B806" s="61" t="s">
        <v>1567</v>
      </c>
      <c r="C806" s="61">
        <v>20251118</v>
      </c>
      <c r="D806" s="420" t="s">
        <v>890</v>
      </c>
      <c r="E806" s="60">
        <v>3380</v>
      </c>
      <c r="F806" s="60">
        <v>743705</v>
      </c>
      <c r="G806" s="60">
        <v>818055</v>
      </c>
      <c r="H806" s="421" t="str">
        <f t="shared" si="60"/>
        <v>splnená podmienka vyrovnaného rozpočtu</v>
      </c>
      <c r="I806" s="60">
        <f t="shared" si="61"/>
        <v>74350</v>
      </c>
      <c r="J806" s="421" t="str">
        <f t="shared" si="64"/>
        <v>výdavky rastú</v>
      </c>
      <c r="K806" s="421" t="str">
        <f t="shared" si="62"/>
        <v>dlhová brzda sa neplní</v>
      </c>
      <c r="L806" s="421" t="str">
        <f t="shared" si="63"/>
        <v>dlhová brzda sa neplní + rozpočet v termíne</v>
      </c>
    </row>
    <row r="807" spans="1:12">
      <c r="A807" s="61">
        <v>524778</v>
      </c>
      <c r="B807" s="61" t="s">
        <v>1568</v>
      </c>
      <c r="C807" s="61">
        <v>20251120</v>
      </c>
      <c r="D807" s="420" t="s">
        <v>890</v>
      </c>
      <c r="E807" s="60">
        <v>-1274610</v>
      </c>
      <c r="F807" s="60">
        <v>13596317</v>
      </c>
      <c r="G807" s="60">
        <v>14997577</v>
      </c>
      <c r="H807" s="421" t="str">
        <f t="shared" si="60"/>
        <v>nesplnená podmienka vyrovnaného rozpočtu</v>
      </c>
      <c r="I807" s="60">
        <f t="shared" si="61"/>
        <v>1401260</v>
      </c>
      <c r="J807" s="421" t="str">
        <f t="shared" si="64"/>
        <v>výdavky rastú</v>
      </c>
      <c r="K807" s="421" t="str">
        <f t="shared" si="62"/>
        <v>dlhová brzda sa neplní</v>
      </c>
      <c r="L807" s="421" t="str">
        <f t="shared" si="63"/>
        <v>dlhová brzda sa neplní + rozpočet v termíne</v>
      </c>
    </row>
    <row r="808" spans="1:12">
      <c r="A808" s="61">
        <v>524786</v>
      </c>
      <c r="B808" s="61" t="s">
        <v>1569</v>
      </c>
      <c r="C808" s="61">
        <v>20251121</v>
      </c>
      <c r="D808" s="420" t="s">
        <v>890</v>
      </c>
      <c r="E808" s="60">
        <v>0</v>
      </c>
      <c r="F808" s="60">
        <v>1016317</v>
      </c>
      <c r="G808" s="60">
        <v>1160542</v>
      </c>
      <c r="H808" s="421" t="str">
        <f t="shared" si="60"/>
        <v>splnená podmienka vyrovnaného rozpočtu</v>
      </c>
      <c r="I808" s="60">
        <f t="shared" si="61"/>
        <v>144225</v>
      </c>
      <c r="J808" s="421" t="str">
        <f t="shared" si="64"/>
        <v>výdavky rastú</v>
      </c>
      <c r="K808" s="421" t="str">
        <f t="shared" si="62"/>
        <v>dlhová brzda sa neplní</v>
      </c>
      <c r="L808" s="421" t="str">
        <f t="shared" si="63"/>
        <v>dlhová brzda sa neplní + rozpočet v termíne</v>
      </c>
    </row>
    <row r="809" spans="1:12">
      <c r="A809" s="61">
        <v>524794</v>
      </c>
      <c r="B809" s="61" t="s">
        <v>1570</v>
      </c>
      <c r="C809" s="61">
        <v>20251119</v>
      </c>
      <c r="D809" s="420" t="s">
        <v>890</v>
      </c>
      <c r="E809" s="60">
        <v>71835</v>
      </c>
      <c r="F809" s="60">
        <v>980145</v>
      </c>
      <c r="G809" s="60">
        <v>1295365</v>
      </c>
      <c r="H809" s="421" t="str">
        <f t="shared" si="60"/>
        <v>splnená podmienka vyrovnaného rozpočtu</v>
      </c>
      <c r="I809" s="60">
        <f t="shared" si="61"/>
        <v>315220</v>
      </c>
      <c r="J809" s="421" t="str">
        <f t="shared" si="64"/>
        <v>výdavky rastú</v>
      </c>
      <c r="K809" s="421" t="str">
        <f t="shared" si="62"/>
        <v>dlhová brzda sa neplní</v>
      </c>
      <c r="L809" s="421" t="str">
        <f t="shared" si="63"/>
        <v>dlhová brzda sa neplní + rozpočet v termíne</v>
      </c>
    </row>
    <row r="810" spans="1:12">
      <c r="A810" s="61">
        <v>524808</v>
      </c>
      <c r="B810" s="61" t="s">
        <v>1571</v>
      </c>
      <c r="C810" s="61">
        <v>20251118</v>
      </c>
      <c r="D810" s="420" t="s">
        <v>890</v>
      </c>
      <c r="E810" s="60">
        <v>0</v>
      </c>
      <c r="F810" s="60">
        <v>52070</v>
      </c>
      <c r="G810" s="60">
        <v>55722</v>
      </c>
      <c r="H810" s="421" t="str">
        <f t="shared" si="60"/>
        <v>splnená podmienka vyrovnaného rozpočtu</v>
      </c>
      <c r="I810" s="60">
        <f t="shared" si="61"/>
        <v>3652</v>
      </c>
      <c r="J810" s="421" t="str">
        <f t="shared" si="64"/>
        <v>výdavky rastú</v>
      </c>
      <c r="K810" s="421" t="str">
        <f t="shared" si="62"/>
        <v>dlhová brzda sa neplní</v>
      </c>
      <c r="L810" s="421" t="str">
        <f t="shared" si="63"/>
        <v>dlhová brzda sa neplní + rozpočet v termíne</v>
      </c>
    </row>
    <row r="811" spans="1:12">
      <c r="A811" s="61">
        <v>524816</v>
      </c>
      <c r="B811" s="61" t="s">
        <v>1176</v>
      </c>
      <c r="C811" s="61">
        <v>20251118</v>
      </c>
      <c r="D811" s="420" t="s">
        <v>890</v>
      </c>
      <c r="E811" s="60">
        <v>-22476</v>
      </c>
      <c r="F811" s="60">
        <v>616521</v>
      </c>
      <c r="G811" s="60">
        <v>625481</v>
      </c>
      <c r="H811" s="421" t="str">
        <f t="shared" si="60"/>
        <v>nesplnená podmienka vyrovnaného rozpočtu</v>
      </c>
      <c r="I811" s="60">
        <f t="shared" si="61"/>
        <v>8960</v>
      </c>
      <c r="J811" s="421" t="str">
        <f t="shared" si="64"/>
        <v>výdavky rastú</v>
      </c>
      <c r="K811" s="421" t="str">
        <f t="shared" si="62"/>
        <v>dlhová brzda sa neplní</v>
      </c>
      <c r="L811" s="421" t="str">
        <f t="shared" si="63"/>
        <v>dlhová brzda sa neplní + rozpočet v termíne</v>
      </c>
    </row>
    <row r="812" spans="1:12">
      <c r="A812" s="61">
        <v>524824</v>
      </c>
      <c r="B812" s="61" t="s">
        <v>1572</v>
      </c>
      <c r="C812" s="61">
        <v>20251120</v>
      </c>
      <c r="D812" s="420" t="s">
        <v>890</v>
      </c>
      <c r="E812" s="60">
        <v>-252145</v>
      </c>
      <c r="F812" s="60">
        <v>949720</v>
      </c>
      <c r="G812" s="60">
        <v>3544565</v>
      </c>
      <c r="H812" s="421" t="str">
        <f t="shared" si="60"/>
        <v>nesplnená podmienka vyrovnaného rozpočtu</v>
      </c>
      <c r="I812" s="60">
        <f t="shared" si="61"/>
        <v>2594845</v>
      </c>
      <c r="J812" s="421" t="str">
        <f t="shared" si="64"/>
        <v>výdavky rastú</v>
      </c>
      <c r="K812" s="421" t="str">
        <f t="shared" si="62"/>
        <v>dlhová brzda sa neplní</v>
      </c>
      <c r="L812" s="421" t="str">
        <f t="shared" si="63"/>
        <v>dlhová brzda sa neplní + rozpočet v termíne</v>
      </c>
    </row>
    <row r="813" spans="1:12">
      <c r="A813" s="61">
        <v>524832</v>
      </c>
      <c r="B813" s="61" t="s">
        <v>655</v>
      </c>
      <c r="C813" s="61">
        <v>20251121</v>
      </c>
      <c r="D813" s="420" t="s">
        <v>890</v>
      </c>
      <c r="E813" s="60">
        <v>0</v>
      </c>
      <c r="F813" s="60">
        <v>535223</v>
      </c>
      <c r="G813" s="60">
        <v>533595</v>
      </c>
      <c r="H813" s="421" t="str">
        <f t="shared" si="60"/>
        <v>splnená podmienka vyrovnaného rozpočtu</v>
      </c>
      <c r="I813" s="61">
        <f t="shared" si="61"/>
        <v>-1628</v>
      </c>
      <c r="J813" s="421" t="str">
        <f t="shared" si="64"/>
        <v>nerastúce výdavky</v>
      </c>
      <c r="K813" s="421" t="str">
        <f t="shared" si="62"/>
        <v>dlhová brzda sa plní</v>
      </c>
      <c r="L813" s="421" t="str">
        <f t="shared" si="63"/>
        <v>dlhová brzda sa plní + rozpočet v termíne</v>
      </c>
    </row>
    <row r="814" spans="1:12">
      <c r="A814" s="61">
        <v>524841</v>
      </c>
      <c r="B814" s="61" t="s">
        <v>1573</v>
      </c>
      <c r="C814" s="61">
        <v>20251119</v>
      </c>
      <c r="D814" s="420" t="s">
        <v>890</v>
      </c>
      <c r="E814" s="60">
        <v>-400000</v>
      </c>
      <c r="F814" s="60">
        <v>1263500</v>
      </c>
      <c r="G814" s="60">
        <v>1603000</v>
      </c>
      <c r="H814" s="421" t="str">
        <f t="shared" si="60"/>
        <v>nesplnená podmienka vyrovnaného rozpočtu</v>
      </c>
      <c r="I814" s="60">
        <f t="shared" si="61"/>
        <v>339500</v>
      </c>
      <c r="J814" s="421" t="str">
        <f t="shared" si="64"/>
        <v>výdavky rastú</v>
      </c>
      <c r="K814" s="421" t="str">
        <f t="shared" si="62"/>
        <v>dlhová brzda sa neplní</v>
      </c>
      <c r="L814" s="421" t="str">
        <f t="shared" si="63"/>
        <v>dlhová brzda sa neplní + rozpočet v termíne</v>
      </c>
    </row>
    <row r="815" spans="1:12">
      <c r="A815" s="61">
        <v>524867</v>
      </c>
      <c r="B815" s="61" t="s">
        <v>1574</v>
      </c>
      <c r="C815" s="61">
        <v>20251120</v>
      </c>
      <c r="D815" s="420" t="s">
        <v>890</v>
      </c>
      <c r="E815" s="60">
        <v>-31700</v>
      </c>
      <c r="F815" s="60">
        <v>182170</v>
      </c>
      <c r="G815" s="60">
        <v>250067</v>
      </c>
      <c r="H815" s="421" t="str">
        <f t="shared" si="60"/>
        <v>nesplnená podmienka vyrovnaného rozpočtu</v>
      </c>
      <c r="I815" s="60">
        <f t="shared" si="61"/>
        <v>67897</v>
      </c>
      <c r="J815" s="421" t="str">
        <f t="shared" si="64"/>
        <v>výdavky rastú</v>
      </c>
      <c r="K815" s="421" t="str">
        <f t="shared" si="62"/>
        <v>dlhová brzda sa neplní</v>
      </c>
      <c r="L815" s="421" t="str">
        <f t="shared" si="63"/>
        <v>dlhová brzda sa neplní + rozpočet v termíne</v>
      </c>
    </row>
    <row r="816" spans="1:12">
      <c r="A816" s="61">
        <v>524875</v>
      </c>
      <c r="B816" s="61" t="s">
        <v>1575</v>
      </c>
      <c r="C816" s="61">
        <v>20251107</v>
      </c>
      <c r="D816" s="420" t="s">
        <v>890</v>
      </c>
      <c r="E816" s="60">
        <v>-157000</v>
      </c>
      <c r="F816" s="60">
        <v>533652</v>
      </c>
      <c r="G816" s="60">
        <v>761200</v>
      </c>
      <c r="H816" s="421" t="str">
        <f t="shared" si="60"/>
        <v>nesplnená podmienka vyrovnaného rozpočtu</v>
      </c>
      <c r="I816" s="60">
        <f t="shared" si="61"/>
        <v>227548</v>
      </c>
      <c r="J816" s="421" t="str">
        <f t="shared" si="64"/>
        <v>výdavky rastú</v>
      </c>
      <c r="K816" s="421" t="str">
        <f t="shared" si="62"/>
        <v>dlhová brzda sa neplní</v>
      </c>
      <c r="L816" s="421" t="str">
        <f t="shared" si="63"/>
        <v>dlhová brzda sa neplní + rozpočet v termíne</v>
      </c>
    </row>
    <row r="817" spans="1:12">
      <c r="A817" s="61">
        <v>524883</v>
      </c>
      <c r="B817" s="61" t="s">
        <v>1576</v>
      </c>
      <c r="C817" s="61">
        <v>20251120</v>
      </c>
      <c r="D817" s="420" t="s">
        <v>890</v>
      </c>
      <c r="E817" s="60">
        <v>-63223</v>
      </c>
      <c r="F817" s="60">
        <v>1119004</v>
      </c>
      <c r="G817" s="60">
        <v>1319013</v>
      </c>
      <c r="H817" s="421" t="str">
        <f t="shared" si="60"/>
        <v>nesplnená podmienka vyrovnaného rozpočtu</v>
      </c>
      <c r="I817" s="60">
        <f t="shared" si="61"/>
        <v>200009</v>
      </c>
      <c r="J817" s="421" t="str">
        <f t="shared" si="64"/>
        <v>výdavky rastú</v>
      </c>
      <c r="K817" s="421" t="str">
        <f t="shared" si="62"/>
        <v>dlhová brzda sa neplní</v>
      </c>
      <c r="L817" s="421" t="str">
        <f t="shared" si="63"/>
        <v>dlhová brzda sa neplní + rozpočet v termíne</v>
      </c>
    </row>
    <row r="818" spans="1:12">
      <c r="A818" s="61">
        <v>524905</v>
      </c>
      <c r="B818" s="61" t="s">
        <v>1577</v>
      </c>
      <c r="C818" s="61">
        <v>20251107</v>
      </c>
      <c r="D818" s="420" t="s">
        <v>890</v>
      </c>
      <c r="E818" s="60">
        <v>-11400</v>
      </c>
      <c r="F818" s="60">
        <v>111129.3</v>
      </c>
      <c r="G818" s="60">
        <v>98012.5</v>
      </c>
      <c r="H818" s="421" t="str">
        <f t="shared" si="60"/>
        <v>nesplnená podmienka vyrovnaného rozpočtu</v>
      </c>
      <c r="I818" s="60">
        <f t="shared" si="61"/>
        <v>-13116.800000000003</v>
      </c>
      <c r="J818" s="421" t="str">
        <f t="shared" si="64"/>
        <v>nerastúce výdavky</v>
      </c>
      <c r="K818" s="421" t="str">
        <f t="shared" si="62"/>
        <v>dlhová brzda sa neplní</v>
      </c>
      <c r="L818" s="421" t="str">
        <f t="shared" si="63"/>
        <v>dlhová brzda sa neplní + rozpočet v termíne</v>
      </c>
    </row>
    <row r="819" spans="1:12">
      <c r="A819" s="61">
        <v>524913</v>
      </c>
      <c r="B819" s="61" t="s">
        <v>1578</v>
      </c>
      <c r="C819" s="61">
        <v>20251104</v>
      </c>
      <c r="D819" s="420" t="s">
        <v>890</v>
      </c>
      <c r="E819" s="60">
        <v>-237284</v>
      </c>
      <c r="F819" s="60">
        <v>308727.23</v>
      </c>
      <c r="G819" s="60">
        <v>564590.12</v>
      </c>
      <c r="H819" s="421" t="str">
        <f t="shared" si="60"/>
        <v>nesplnená podmienka vyrovnaného rozpočtu</v>
      </c>
      <c r="I819" s="60">
        <f t="shared" si="61"/>
        <v>255862.89</v>
      </c>
      <c r="J819" s="421" t="str">
        <f t="shared" si="64"/>
        <v>výdavky rastú</v>
      </c>
      <c r="K819" s="421" t="str">
        <f t="shared" si="62"/>
        <v>dlhová brzda sa neplní</v>
      </c>
      <c r="L819" s="421" t="str">
        <f t="shared" si="63"/>
        <v>dlhová brzda sa neplní + rozpočet v termíne</v>
      </c>
    </row>
    <row r="820" spans="1:12">
      <c r="A820" s="61">
        <v>524921</v>
      </c>
      <c r="B820" s="61" t="s">
        <v>1579</v>
      </c>
      <c r="C820" s="61">
        <v>20251120</v>
      </c>
      <c r="D820" s="420" t="s">
        <v>890</v>
      </c>
      <c r="E820" s="60">
        <v>-999790</v>
      </c>
      <c r="F820" s="60">
        <v>1225168</v>
      </c>
      <c r="G820" s="60">
        <v>2540672</v>
      </c>
      <c r="H820" s="421" t="str">
        <f t="shared" si="60"/>
        <v>nesplnená podmienka vyrovnaného rozpočtu</v>
      </c>
      <c r="I820" s="60">
        <f t="shared" si="61"/>
        <v>1315504</v>
      </c>
      <c r="J820" s="421" t="str">
        <f t="shared" si="64"/>
        <v>výdavky rastú</v>
      </c>
      <c r="K820" s="421" t="str">
        <f t="shared" si="62"/>
        <v>dlhová brzda sa neplní</v>
      </c>
      <c r="L820" s="421" t="str">
        <f t="shared" si="63"/>
        <v>dlhová brzda sa neplní + rozpočet v termíne</v>
      </c>
    </row>
    <row r="821" spans="1:12">
      <c r="A821" s="61">
        <v>524930</v>
      </c>
      <c r="B821" s="61" t="s">
        <v>1580</v>
      </c>
      <c r="C821" s="61">
        <v>20251107</v>
      </c>
      <c r="D821" s="420" t="s">
        <v>890</v>
      </c>
      <c r="E821" s="60">
        <v>0</v>
      </c>
      <c r="F821" s="60">
        <v>348284</v>
      </c>
      <c r="G821" s="60">
        <v>458712</v>
      </c>
      <c r="H821" s="421" t="str">
        <f t="shared" si="60"/>
        <v>splnená podmienka vyrovnaného rozpočtu</v>
      </c>
      <c r="I821" s="60">
        <f t="shared" si="61"/>
        <v>110428</v>
      </c>
      <c r="J821" s="421" t="str">
        <f t="shared" si="64"/>
        <v>výdavky rastú</v>
      </c>
      <c r="K821" s="421" t="str">
        <f t="shared" si="62"/>
        <v>dlhová brzda sa neplní</v>
      </c>
      <c r="L821" s="421" t="str">
        <f t="shared" si="63"/>
        <v>dlhová brzda sa neplní + rozpočet v termíne</v>
      </c>
    </row>
    <row r="822" spans="1:12">
      <c r="A822" s="61">
        <v>524948</v>
      </c>
      <c r="B822" s="61" t="s">
        <v>656</v>
      </c>
      <c r="C822" s="61">
        <v>20251113</v>
      </c>
      <c r="D822" s="420" t="s">
        <v>890</v>
      </c>
      <c r="E822" s="60">
        <v>1489.93</v>
      </c>
      <c r="F822" s="60">
        <v>1792863.9200000002</v>
      </c>
      <c r="G822" s="60">
        <v>300829.07000000007</v>
      </c>
      <c r="H822" s="421" t="str">
        <f t="shared" si="60"/>
        <v>splnená podmienka vyrovnaného rozpočtu</v>
      </c>
      <c r="I822" s="61">
        <f t="shared" si="61"/>
        <v>-1492034.85</v>
      </c>
      <c r="J822" s="421" t="str">
        <f t="shared" si="64"/>
        <v>nerastúce výdavky</v>
      </c>
      <c r="K822" s="421" t="str">
        <f t="shared" si="62"/>
        <v>dlhová brzda sa plní</v>
      </c>
      <c r="L822" s="421" t="str">
        <f t="shared" si="63"/>
        <v>dlhová brzda sa plní + rozpočet v termíne</v>
      </c>
    </row>
    <row r="823" spans="1:12">
      <c r="A823" s="61">
        <v>524514</v>
      </c>
      <c r="B823" s="61" t="s">
        <v>1581</v>
      </c>
      <c r="C823" s="61">
        <v>20251106</v>
      </c>
      <c r="D823" s="420" t="s">
        <v>890</v>
      </c>
      <c r="E823" s="60">
        <v>-100000</v>
      </c>
      <c r="F823" s="60">
        <v>268918</v>
      </c>
      <c r="G823" s="60">
        <v>372859</v>
      </c>
      <c r="H823" s="421" t="str">
        <f t="shared" si="60"/>
        <v>nesplnená podmienka vyrovnaného rozpočtu</v>
      </c>
      <c r="I823" s="60">
        <f t="shared" si="61"/>
        <v>103941</v>
      </c>
      <c r="J823" s="421" t="str">
        <f t="shared" si="64"/>
        <v>výdavky rastú</v>
      </c>
      <c r="K823" s="421" t="str">
        <f t="shared" si="62"/>
        <v>dlhová brzda sa neplní</v>
      </c>
      <c r="L823" s="421" t="str">
        <f t="shared" si="63"/>
        <v>dlhová brzda sa neplní + rozpočet v termíne</v>
      </c>
    </row>
    <row r="824" spans="1:12">
      <c r="A824" s="61">
        <v>524522</v>
      </c>
      <c r="B824" s="61" t="s">
        <v>1582</v>
      </c>
      <c r="C824" s="61">
        <v>20251029</v>
      </c>
      <c r="D824" s="420" t="s">
        <v>890</v>
      </c>
      <c r="E824" s="60">
        <v>-108000</v>
      </c>
      <c r="F824" s="60">
        <v>1970705</v>
      </c>
      <c r="G824" s="60">
        <v>2631831</v>
      </c>
      <c r="H824" s="421" t="str">
        <f t="shared" si="60"/>
        <v>nesplnená podmienka vyrovnaného rozpočtu</v>
      </c>
      <c r="I824" s="60">
        <f t="shared" si="61"/>
        <v>661126</v>
      </c>
      <c r="J824" s="421" t="str">
        <f t="shared" si="64"/>
        <v>výdavky rastú</v>
      </c>
      <c r="K824" s="421" t="str">
        <f t="shared" si="62"/>
        <v>dlhová brzda sa neplní</v>
      </c>
      <c r="L824" s="421" t="str">
        <f t="shared" si="63"/>
        <v>dlhová brzda sa neplní + rozpočet v termíne</v>
      </c>
    </row>
    <row r="825" spans="1:12">
      <c r="A825" s="61">
        <v>524531</v>
      </c>
      <c r="B825" s="61" t="s">
        <v>1583</v>
      </c>
      <c r="C825" s="61">
        <v>20251121</v>
      </c>
      <c r="D825" s="420" t="s">
        <v>890</v>
      </c>
      <c r="E825" s="60">
        <v>0</v>
      </c>
      <c r="F825" s="60">
        <v>3784435</v>
      </c>
      <c r="G825" s="60">
        <v>4377336</v>
      </c>
      <c r="H825" s="421" t="str">
        <f t="shared" si="60"/>
        <v>splnená podmienka vyrovnaného rozpočtu</v>
      </c>
      <c r="I825" s="60">
        <f t="shared" si="61"/>
        <v>592901</v>
      </c>
      <c r="J825" s="421" t="str">
        <f t="shared" si="64"/>
        <v>výdavky rastú</v>
      </c>
      <c r="K825" s="421" t="str">
        <f t="shared" si="62"/>
        <v>dlhová brzda sa neplní</v>
      </c>
      <c r="L825" s="421" t="str">
        <f t="shared" si="63"/>
        <v>dlhová brzda sa neplní + rozpočet v termíne</v>
      </c>
    </row>
    <row r="826" spans="1:12">
      <c r="A826" s="61">
        <v>524549</v>
      </c>
      <c r="B826" s="61" t="s">
        <v>1584</v>
      </c>
      <c r="C826" s="61">
        <v>20251114</v>
      </c>
      <c r="D826" s="420" t="s">
        <v>890</v>
      </c>
      <c r="E826" s="60">
        <v>35085</v>
      </c>
      <c r="F826" s="60">
        <v>1125800</v>
      </c>
      <c r="G826" s="60">
        <v>1407305</v>
      </c>
      <c r="H826" s="421" t="str">
        <f t="shared" si="60"/>
        <v>splnená podmienka vyrovnaného rozpočtu</v>
      </c>
      <c r="I826" s="60">
        <f t="shared" si="61"/>
        <v>281505</v>
      </c>
      <c r="J826" s="421" t="str">
        <f t="shared" si="64"/>
        <v>výdavky rastú</v>
      </c>
      <c r="K826" s="421" t="str">
        <f t="shared" si="62"/>
        <v>dlhová brzda sa neplní</v>
      </c>
      <c r="L826" s="421" t="str">
        <f t="shared" si="63"/>
        <v>dlhová brzda sa neplní + rozpočet v termíne</v>
      </c>
    </row>
    <row r="827" spans="1:12">
      <c r="A827" s="61">
        <v>524557</v>
      </c>
      <c r="B827" s="61" t="s">
        <v>1585</v>
      </c>
      <c r="C827" s="61">
        <v>20251119</v>
      </c>
      <c r="D827" s="420" t="s">
        <v>890</v>
      </c>
      <c r="E827" s="60">
        <v>21867.8</v>
      </c>
      <c r="F827" s="60">
        <v>214575</v>
      </c>
      <c r="G827" s="60">
        <v>291590</v>
      </c>
      <c r="H827" s="421" t="str">
        <f t="shared" si="60"/>
        <v>splnená podmienka vyrovnaného rozpočtu</v>
      </c>
      <c r="I827" s="60">
        <f t="shared" si="61"/>
        <v>77015</v>
      </c>
      <c r="J827" s="421" t="str">
        <f t="shared" si="64"/>
        <v>výdavky rastú</v>
      </c>
      <c r="K827" s="421" t="str">
        <f t="shared" si="62"/>
        <v>dlhová brzda sa neplní</v>
      </c>
      <c r="L827" s="421" t="str">
        <f t="shared" si="63"/>
        <v>dlhová brzda sa neplní + rozpočet v termíne</v>
      </c>
    </row>
    <row r="828" spans="1:12">
      <c r="A828" s="61">
        <v>524565</v>
      </c>
      <c r="B828" s="61" t="s">
        <v>1586</v>
      </c>
      <c r="C828" s="61">
        <v>20251118</v>
      </c>
      <c r="D828" s="420" t="s">
        <v>890</v>
      </c>
      <c r="E828" s="60">
        <v>-62984</v>
      </c>
      <c r="F828" s="60">
        <v>289965.61</v>
      </c>
      <c r="G828" s="60">
        <v>573740</v>
      </c>
      <c r="H828" s="421" t="str">
        <f t="shared" si="60"/>
        <v>nesplnená podmienka vyrovnaného rozpočtu</v>
      </c>
      <c r="I828" s="60">
        <f t="shared" si="61"/>
        <v>283774.39</v>
      </c>
      <c r="J828" s="421" t="str">
        <f t="shared" si="64"/>
        <v>výdavky rastú</v>
      </c>
      <c r="K828" s="421" t="str">
        <f t="shared" si="62"/>
        <v>dlhová brzda sa neplní</v>
      </c>
      <c r="L828" s="421" t="str">
        <f t="shared" si="63"/>
        <v>dlhová brzda sa neplní + rozpočet v termíne</v>
      </c>
    </row>
    <row r="829" spans="1:12">
      <c r="A829" s="61">
        <v>524573</v>
      </c>
      <c r="B829" s="61" t="s">
        <v>1587</v>
      </c>
      <c r="C829" s="61">
        <v>20251113</v>
      </c>
      <c r="D829" s="420" t="s">
        <v>890</v>
      </c>
      <c r="E829" s="60">
        <v>-176220</v>
      </c>
      <c r="F829" s="60">
        <v>788648</v>
      </c>
      <c r="G829" s="60">
        <v>981655</v>
      </c>
      <c r="H829" s="421" t="str">
        <f t="shared" si="60"/>
        <v>nesplnená podmienka vyrovnaného rozpočtu</v>
      </c>
      <c r="I829" s="60">
        <f t="shared" si="61"/>
        <v>193007</v>
      </c>
      <c r="J829" s="421" t="str">
        <f t="shared" si="64"/>
        <v>výdavky rastú</v>
      </c>
      <c r="K829" s="421" t="str">
        <f t="shared" si="62"/>
        <v>dlhová brzda sa neplní</v>
      </c>
      <c r="L829" s="421" t="str">
        <f t="shared" si="63"/>
        <v>dlhová brzda sa neplní + rozpočet v termíne</v>
      </c>
    </row>
    <row r="830" spans="1:12">
      <c r="A830" s="61">
        <v>524581</v>
      </c>
      <c r="B830" s="61" t="s">
        <v>1588</v>
      </c>
      <c r="C830" s="61">
        <v>20251105</v>
      </c>
      <c r="D830" s="420" t="s">
        <v>890</v>
      </c>
      <c r="E830" s="60">
        <v>-55000</v>
      </c>
      <c r="F830" s="60">
        <v>90800</v>
      </c>
      <c r="G830" s="60">
        <v>177749</v>
      </c>
      <c r="H830" s="421" t="str">
        <f t="shared" si="60"/>
        <v>nesplnená podmienka vyrovnaného rozpočtu</v>
      </c>
      <c r="I830" s="60">
        <f t="shared" si="61"/>
        <v>86949</v>
      </c>
      <c r="J830" s="421" t="str">
        <f t="shared" si="64"/>
        <v>výdavky rastú</v>
      </c>
      <c r="K830" s="421" t="str">
        <f t="shared" si="62"/>
        <v>dlhová brzda sa neplní</v>
      </c>
      <c r="L830" s="421" t="str">
        <f t="shared" si="63"/>
        <v>dlhová brzda sa neplní + rozpočet v termíne</v>
      </c>
    </row>
    <row r="831" spans="1:12">
      <c r="A831" s="61">
        <v>524590</v>
      </c>
      <c r="B831" s="61" t="s">
        <v>1589</v>
      </c>
      <c r="C831" s="61">
        <v>20251117</v>
      </c>
      <c r="D831" s="420" t="s">
        <v>890</v>
      </c>
      <c r="E831" s="60">
        <v>-45900</v>
      </c>
      <c r="F831" s="60">
        <v>150020</v>
      </c>
      <c r="G831" s="60">
        <v>1023109</v>
      </c>
      <c r="H831" s="421" t="str">
        <f t="shared" si="60"/>
        <v>nesplnená podmienka vyrovnaného rozpočtu</v>
      </c>
      <c r="I831" s="60">
        <f t="shared" si="61"/>
        <v>873089</v>
      </c>
      <c r="J831" s="421" t="str">
        <f t="shared" si="64"/>
        <v>výdavky rastú</v>
      </c>
      <c r="K831" s="421" t="str">
        <f t="shared" si="62"/>
        <v>dlhová brzda sa neplní</v>
      </c>
      <c r="L831" s="421" t="str">
        <f t="shared" si="63"/>
        <v>dlhová brzda sa neplní + rozpočet v termíne</v>
      </c>
    </row>
    <row r="832" spans="1:12">
      <c r="A832" s="61">
        <v>524603</v>
      </c>
      <c r="B832" s="61" t="s">
        <v>1590</v>
      </c>
      <c r="C832" s="61">
        <v>20251114</v>
      </c>
      <c r="D832" s="420" t="s">
        <v>890</v>
      </c>
      <c r="E832" s="60">
        <v>-1618660</v>
      </c>
      <c r="F832" s="60">
        <v>11303638</v>
      </c>
      <c r="G832" s="60">
        <v>13567202</v>
      </c>
      <c r="H832" s="421" t="str">
        <f t="shared" si="60"/>
        <v>nesplnená podmienka vyrovnaného rozpočtu</v>
      </c>
      <c r="I832" s="60">
        <f t="shared" si="61"/>
        <v>2263564</v>
      </c>
      <c r="J832" s="421" t="str">
        <f t="shared" si="64"/>
        <v>výdavky rastú</v>
      </c>
      <c r="K832" s="421" t="str">
        <f t="shared" si="62"/>
        <v>dlhová brzda sa neplní</v>
      </c>
      <c r="L832" s="421" t="str">
        <f t="shared" si="63"/>
        <v>dlhová brzda sa neplní + rozpočet v termíne</v>
      </c>
    </row>
    <row r="833" spans="1:12">
      <c r="A833" s="61">
        <v>524611</v>
      </c>
      <c r="B833" s="61" t="s">
        <v>1591</v>
      </c>
      <c r="C833" s="61">
        <v>20251119</v>
      </c>
      <c r="D833" s="420" t="s">
        <v>890</v>
      </c>
      <c r="E833" s="60">
        <v>-228000</v>
      </c>
      <c r="F833" s="60">
        <v>1545000</v>
      </c>
      <c r="G833" s="60">
        <v>1702682</v>
      </c>
      <c r="H833" s="421" t="str">
        <f t="shared" si="60"/>
        <v>nesplnená podmienka vyrovnaného rozpočtu</v>
      </c>
      <c r="I833" s="60">
        <f t="shared" si="61"/>
        <v>157682</v>
      </c>
      <c r="J833" s="421" t="str">
        <f t="shared" si="64"/>
        <v>výdavky rastú</v>
      </c>
      <c r="K833" s="421" t="str">
        <f t="shared" si="62"/>
        <v>dlhová brzda sa neplní</v>
      </c>
      <c r="L833" s="421" t="str">
        <f t="shared" si="63"/>
        <v>dlhová brzda sa neplní + rozpočet v termíne</v>
      </c>
    </row>
    <row r="834" spans="1:12">
      <c r="A834" s="61">
        <v>524620</v>
      </c>
      <c r="B834" s="61" t="s">
        <v>1592</v>
      </c>
      <c r="C834" s="61">
        <v>20251113</v>
      </c>
      <c r="D834" s="420" t="s">
        <v>890</v>
      </c>
      <c r="E834" s="60">
        <v>30566</v>
      </c>
      <c r="F834" s="60">
        <v>5669856</v>
      </c>
      <c r="G834" s="60">
        <v>6021487</v>
      </c>
      <c r="H834" s="421" t="str">
        <f t="shared" si="60"/>
        <v>splnená podmienka vyrovnaného rozpočtu</v>
      </c>
      <c r="I834" s="60">
        <f t="shared" si="61"/>
        <v>351631</v>
      </c>
      <c r="J834" s="421" t="str">
        <f t="shared" si="64"/>
        <v>výdavky rastú</v>
      </c>
      <c r="K834" s="421" t="str">
        <f t="shared" si="62"/>
        <v>dlhová brzda sa neplní</v>
      </c>
      <c r="L834" s="421" t="str">
        <f t="shared" si="63"/>
        <v>dlhová brzda sa neplní + rozpočet v termíne</v>
      </c>
    </row>
    <row r="835" spans="1:12">
      <c r="A835" s="61">
        <v>524638</v>
      </c>
      <c r="B835" s="61" t="s">
        <v>1593</v>
      </c>
      <c r="C835" s="61">
        <v>20251120</v>
      </c>
      <c r="D835" s="420" t="s">
        <v>890</v>
      </c>
      <c r="E835" s="60">
        <v>-125632</v>
      </c>
      <c r="F835" s="60">
        <v>1330313</v>
      </c>
      <c r="G835" s="60">
        <v>1749532</v>
      </c>
      <c r="H835" s="421" t="str">
        <f t="shared" ref="H835:H898" si="65">IF(E835&gt;=0,"splnená podmienka vyrovnaného rozpočtu","nesplnená podmienka vyrovnaného rozpočtu")</f>
        <v>nesplnená podmienka vyrovnaného rozpočtu</v>
      </c>
      <c r="I835" s="60">
        <f t="shared" ref="I835:I898" si="66">G835-F835</f>
        <v>419219</v>
      </c>
      <c r="J835" s="421" t="str">
        <f t="shared" si="64"/>
        <v>výdavky rastú</v>
      </c>
      <c r="K835" s="421" t="str">
        <f t="shared" ref="K835:K898" si="67">IF((H835="splnená podmienka vyrovnaného rozpočtu")*(J835="nerastúce výdavky"),"dlhová brzda sa plní","dlhová brzda sa neplní")</f>
        <v>dlhová brzda sa neplní</v>
      </c>
      <c r="L835" s="421" t="str">
        <f t="shared" ref="L835:L898" si="68">K835&amp;" + "&amp;D835</f>
        <v>dlhová brzda sa neplní + rozpočet v termíne</v>
      </c>
    </row>
    <row r="836" spans="1:12">
      <c r="A836" s="61">
        <v>524646</v>
      </c>
      <c r="B836" s="61" t="s">
        <v>1594</v>
      </c>
      <c r="C836" s="61">
        <v>20251116</v>
      </c>
      <c r="D836" s="420" t="s">
        <v>890</v>
      </c>
      <c r="E836" s="60">
        <v>-53000</v>
      </c>
      <c r="F836" s="60">
        <v>87420</v>
      </c>
      <c r="G836" s="60">
        <v>220372</v>
      </c>
      <c r="H836" s="421" t="str">
        <f t="shared" si="65"/>
        <v>nesplnená podmienka vyrovnaného rozpočtu</v>
      </c>
      <c r="I836" s="60">
        <f t="shared" si="66"/>
        <v>132952</v>
      </c>
      <c r="J836" s="421" t="str">
        <f t="shared" ref="J836:J899" si="69">IF(I836&lt;=0,"nerastúce výdavky","výdavky rastú")</f>
        <v>výdavky rastú</v>
      </c>
      <c r="K836" s="421" t="str">
        <f t="shared" si="67"/>
        <v>dlhová brzda sa neplní</v>
      </c>
      <c r="L836" s="421" t="str">
        <f t="shared" si="68"/>
        <v>dlhová brzda sa neplní + rozpočet v termíne</v>
      </c>
    </row>
    <row r="837" spans="1:12">
      <c r="A837" s="61">
        <v>524654</v>
      </c>
      <c r="B837" s="61" t="s">
        <v>1595</v>
      </c>
      <c r="C837" s="61">
        <v>20251119</v>
      </c>
      <c r="D837" s="420" t="s">
        <v>890</v>
      </c>
      <c r="E837" s="60">
        <v>-135381</v>
      </c>
      <c r="F837" s="60">
        <v>1823375</v>
      </c>
      <c r="G837" s="60">
        <v>1944575</v>
      </c>
      <c r="H837" s="421" t="str">
        <f t="shared" si="65"/>
        <v>nesplnená podmienka vyrovnaného rozpočtu</v>
      </c>
      <c r="I837" s="60">
        <f t="shared" si="66"/>
        <v>121200</v>
      </c>
      <c r="J837" s="421" t="str">
        <f t="shared" si="69"/>
        <v>výdavky rastú</v>
      </c>
      <c r="K837" s="421" t="str">
        <f t="shared" si="67"/>
        <v>dlhová brzda sa neplní</v>
      </c>
      <c r="L837" s="421" t="str">
        <f t="shared" si="68"/>
        <v>dlhová brzda sa neplní + rozpočet v termíne</v>
      </c>
    </row>
    <row r="838" spans="1:12">
      <c r="A838" s="61">
        <v>524662</v>
      </c>
      <c r="B838" s="61" t="s">
        <v>1596</v>
      </c>
      <c r="C838" s="61">
        <v>20251105</v>
      </c>
      <c r="D838" s="420" t="s">
        <v>890</v>
      </c>
      <c r="E838" s="60">
        <v>11000</v>
      </c>
      <c r="F838" s="60">
        <v>605256</v>
      </c>
      <c r="G838" s="60">
        <v>626940</v>
      </c>
      <c r="H838" s="421" t="str">
        <f t="shared" si="65"/>
        <v>splnená podmienka vyrovnaného rozpočtu</v>
      </c>
      <c r="I838" s="60">
        <f t="shared" si="66"/>
        <v>21684</v>
      </c>
      <c r="J838" s="421" t="str">
        <f t="shared" si="69"/>
        <v>výdavky rastú</v>
      </c>
      <c r="K838" s="421" t="str">
        <f t="shared" si="67"/>
        <v>dlhová brzda sa neplní</v>
      </c>
      <c r="L838" s="421" t="str">
        <f t="shared" si="68"/>
        <v>dlhová brzda sa neplní + rozpočet v termíne</v>
      </c>
    </row>
    <row r="839" spans="1:12">
      <c r="A839" s="61">
        <v>524671</v>
      </c>
      <c r="B839" s="61" t="s">
        <v>1597</v>
      </c>
      <c r="C839" s="61">
        <v>20251103</v>
      </c>
      <c r="D839" s="420" t="s">
        <v>890</v>
      </c>
      <c r="E839" s="60">
        <v>16450.560000000001</v>
      </c>
      <c r="F839" s="60">
        <v>450295.61</v>
      </c>
      <c r="G839" s="60">
        <v>519532.05</v>
      </c>
      <c r="H839" s="421" t="str">
        <f t="shared" si="65"/>
        <v>splnená podmienka vyrovnaného rozpočtu</v>
      </c>
      <c r="I839" s="60">
        <f t="shared" si="66"/>
        <v>69236.44</v>
      </c>
      <c r="J839" s="421" t="str">
        <f t="shared" si="69"/>
        <v>výdavky rastú</v>
      </c>
      <c r="K839" s="421" t="str">
        <f t="shared" si="67"/>
        <v>dlhová brzda sa neplní</v>
      </c>
      <c r="L839" s="421" t="str">
        <f t="shared" si="68"/>
        <v>dlhová brzda sa neplní + rozpočet v termíne</v>
      </c>
    </row>
    <row r="840" spans="1:12">
      <c r="A840" s="61">
        <v>524689</v>
      </c>
      <c r="B840" s="61" t="s">
        <v>657</v>
      </c>
      <c r="C840" s="61">
        <v>20251022</v>
      </c>
      <c r="D840" s="420" t="s">
        <v>890</v>
      </c>
      <c r="E840" s="60">
        <v>19184</v>
      </c>
      <c r="F840" s="60">
        <v>1846757</v>
      </c>
      <c r="G840" s="60">
        <v>1835117</v>
      </c>
      <c r="H840" s="421" t="str">
        <f t="shared" si="65"/>
        <v>splnená podmienka vyrovnaného rozpočtu</v>
      </c>
      <c r="I840" s="61">
        <f t="shared" si="66"/>
        <v>-11640</v>
      </c>
      <c r="J840" s="421" t="str">
        <f t="shared" si="69"/>
        <v>nerastúce výdavky</v>
      </c>
      <c r="K840" s="421" t="str">
        <f t="shared" si="67"/>
        <v>dlhová brzda sa plní</v>
      </c>
      <c r="L840" s="421" t="str">
        <f t="shared" si="68"/>
        <v>dlhová brzda sa plní + rozpočet v termíne</v>
      </c>
    </row>
    <row r="841" spans="1:12">
      <c r="A841" s="61">
        <v>524697</v>
      </c>
      <c r="B841" s="61" t="s">
        <v>1598</v>
      </c>
      <c r="C841" s="61">
        <v>20251121</v>
      </c>
      <c r="D841" s="420" t="s">
        <v>890</v>
      </c>
      <c r="E841" s="60">
        <v>-15610</v>
      </c>
      <c r="F841" s="60">
        <v>149500</v>
      </c>
      <c r="G841" s="60">
        <v>162480</v>
      </c>
      <c r="H841" s="421" t="str">
        <f t="shared" si="65"/>
        <v>nesplnená podmienka vyrovnaného rozpočtu</v>
      </c>
      <c r="I841" s="60">
        <f t="shared" si="66"/>
        <v>12980</v>
      </c>
      <c r="J841" s="421" t="str">
        <f t="shared" si="69"/>
        <v>výdavky rastú</v>
      </c>
      <c r="K841" s="421" t="str">
        <f t="shared" si="67"/>
        <v>dlhová brzda sa neplní</v>
      </c>
      <c r="L841" s="421" t="str">
        <f t="shared" si="68"/>
        <v>dlhová brzda sa neplní + rozpočet v termíne</v>
      </c>
    </row>
    <row r="842" spans="1:12">
      <c r="A842" s="61">
        <v>524701</v>
      </c>
      <c r="B842" s="61" t="s">
        <v>1599</v>
      </c>
      <c r="C842" s="61">
        <v>20251120</v>
      </c>
      <c r="D842" s="420" t="s">
        <v>890</v>
      </c>
      <c r="E842" s="60">
        <v>740</v>
      </c>
      <c r="F842" s="60">
        <v>98791</v>
      </c>
      <c r="G842" s="60">
        <v>297935</v>
      </c>
      <c r="H842" s="421" t="str">
        <f t="shared" si="65"/>
        <v>splnená podmienka vyrovnaného rozpočtu</v>
      </c>
      <c r="I842" s="60">
        <f t="shared" si="66"/>
        <v>199144</v>
      </c>
      <c r="J842" s="421" t="str">
        <f t="shared" si="69"/>
        <v>výdavky rastú</v>
      </c>
      <c r="K842" s="421" t="str">
        <f t="shared" si="67"/>
        <v>dlhová brzda sa neplní</v>
      </c>
      <c r="L842" s="421" t="str">
        <f t="shared" si="68"/>
        <v>dlhová brzda sa neplní + rozpočet v termíne</v>
      </c>
    </row>
    <row r="843" spans="1:12">
      <c r="A843" s="61">
        <v>524301</v>
      </c>
      <c r="B843" s="421" t="s">
        <v>658</v>
      </c>
      <c r="C843" s="61">
        <v>20251230</v>
      </c>
      <c r="D843" s="420" t="s">
        <v>911</v>
      </c>
      <c r="E843" s="60">
        <v>-106100</v>
      </c>
      <c r="F843" s="60">
        <v>3264112.4</v>
      </c>
      <c r="G843" s="60">
        <v>3033380</v>
      </c>
      <c r="H843" s="421" t="str">
        <f t="shared" si="65"/>
        <v>nesplnená podmienka vyrovnaného rozpočtu</v>
      </c>
      <c r="I843" s="60">
        <f t="shared" si="66"/>
        <v>-230732.39999999991</v>
      </c>
      <c r="J843" s="421" t="str">
        <f t="shared" si="69"/>
        <v>nerastúce výdavky</v>
      </c>
      <c r="K843" s="421" t="str">
        <f t="shared" si="67"/>
        <v>dlhová brzda sa neplní</v>
      </c>
      <c r="L843" s="421" t="str">
        <f t="shared" si="68"/>
        <v>dlhová brzda sa neplní + rozpočet po termíne</v>
      </c>
    </row>
    <row r="844" spans="1:12">
      <c r="A844" s="61">
        <v>524310</v>
      </c>
      <c r="B844" s="61" t="s">
        <v>1600</v>
      </c>
      <c r="C844" s="61">
        <v>20251117</v>
      </c>
      <c r="D844" s="420" t="s">
        <v>890</v>
      </c>
      <c r="E844" s="60">
        <v>-22000</v>
      </c>
      <c r="F844" s="60">
        <v>475463</v>
      </c>
      <c r="G844" s="60">
        <v>727290</v>
      </c>
      <c r="H844" s="421" t="str">
        <f t="shared" si="65"/>
        <v>nesplnená podmienka vyrovnaného rozpočtu</v>
      </c>
      <c r="I844" s="60">
        <f t="shared" si="66"/>
        <v>251827</v>
      </c>
      <c r="J844" s="421" t="str">
        <f t="shared" si="69"/>
        <v>výdavky rastú</v>
      </c>
      <c r="K844" s="421" t="str">
        <f t="shared" si="67"/>
        <v>dlhová brzda sa neplní</v>
      </c>
      <c r="L844" s="421" t="str">
        <f t="shared" si="68"/>
        <v>dlhová brzda sa neplní + rozpočet v termíne</v>
      </c>
    </row>
    <row r="845" spans="1:12">
      <c r="A845" s="61">
        <v>524328</v>
      </c>
      <c r="B845" s="61" t="s">
        <v>1601</v>
      </c>
      <c r="C845" s="61">
        <v>20251010</v>
      </c>
      <c r="D845" s="420" t="s">
        <v>890</v>
      </c>
      <c r="E845" s="60">
        <v>0</v>
      </c>
      <c r="F845" s="60">
        <v>35810</v>
      </c>
      <c r="G845" s="60">
        <v>51305</v>
      </c>
      <c r="H845" s="421" t="str">
        <f t="shared" si="65"/>
        <v>splnená podmienka vyrovnaného rozpočtu</v>
      </c>
      <c r="I845" s="60">
        <f t="shared" si="66"/>
        <v>15495</v>
      </c>
      <c r="J845" s="421" t="str">
        <f t="shared" si="69"/>
        <v>výdavky rastú</v>
      </c>
      <c r="K845" s="421" t="str">
        <f t="shared" si="67"/>
        <v>dlhová brzda sa neplní</v>
      </c>
      <c r="L845" s="421" t="str">
        <f t="shared" si="68"/>
        <v>dlhová brzda sa neplní + rozpočet v termíne</v>
      </c>
    </row>
    <row r="846" spans="1:12">
      <c r="A846" s="61">
        <v>524336</v>
      </c>
      <c r="B846" s="61" t="s">
        <v>1602</v>
      </c>
      <c r="C846" s="61">
        <v>20251117</v>
      </c>
      <c r="D846" s="420" t="s">
        <v>890</v>
      </c>
      <c r="E846" s="60">
        <v>-23000</v>
      </c>
      <c r="F846" s="60">
        <v>715404</v>
      </c>
      <c r="G846" s="60">
        <v>1782086</v>
      </c>
      <c r="H846" s="421" t="str">
        <f t="shared" si="65"/>
        <v>nesplnená podmienka vyrovnaného rozpočtu</v>
      </c>
      <c r="I846" s="60">
        <f t="shared" si="66"/>
        <v>1066682</v>
      </c>
      <c r="J846" s="421" t="str">
        <f t="shared" si="69"/>
        <v>výdavky rastú</v>
      </c>
      <c r="K846" s="421" t="str">
        <f t="shared" si="67"/>
        <v>dlhová brzda sa neplní</v>
      </c>
      <c r="L846" s="421" t="str">
        <f t="shared" si="68"/>
        <v>dlhová brzda sa neplní + rozpočet v termíne</v>
      </c>
    </row>
    <row r="847" spans="1:12">
      <c r="A847" s="61">
        <v>524344</v>
      </c>
      <c r="B847" s="61" t="s">
        <v>1603</v>
      </c>
      <c r="C847" s="61">
        <v>20251117</v>
      </c>
      <c r="D847" s="420" t="s">
        <v>890</v>
      </c>
      <c r="E847" s="60">
        <v>-123000</v>
      </c>
      <c r="F847" s="60">
        <v>760000</v>
      </c>
      <c r="G847" s="60">
        <v>762800</v>
      </c>
      <c r="H847" s="421" t="str">
        <f t="shared" si="65"/>
        <v>nesplnená podmienka vyrovnaného rozpočtu</v>
      </c>
      <c r="I847" s="60">
        <f t="shared" si="66"/>
        <v>2800</v>
      </c>
      <c r="J847" s="421" t="str">
        <f t="shared" si="69"/>
        <v>výdavky rastú</v>
      </c>
      <c r="K847" s="421" t="str">
        <f t="shared" si="67"/>
        <v>dlhová brzda sa neplní</v>
      </c>
      <c r="L847" s="421" t="str">
        <f t="shared" si="68"/>
        <v>dlhová brzda sa neplní + rozpočet v termíne</v>
      </c>
    </row>
    <row r="848" spans="1:12">
      <c r="A848" s="61">
        <v>524352</v>
      </c>
      <c r="B848" s="61" t="s">
        <v>1604</v>
      </c>
      <c r="C848" s="61">
        <v>20251120</v>
      </c>
      <c r="D848" s="420" t="s">
        <v>890</v>
      </c>
      <c r="E848" s="60">
        <v>27712</v>
      </c>
      <c r="F848" s="60">
        <v>1932617</v>
      </c>
      <c r="G848" s="60">
        <v>2190673</v>
      </c>
      <c r="H848" s="421" t="str">
        <f t="shared" si="65"/>
        <v>splnená podmienka vyrovnaného rozpočtu</v>
      </c>
      <c r="I848" s="60">
        <f t="shared" si="66"/>
        <v>258056</v>
      </c>
      <c r="J848" s="421" t="str">
        <f t="shared" si="69"/>
        <v>výdavky rastú</v>
      </c>
      <c r="K848" s="421" t="str">
        <f t="shared" si="67"/>
        <v>dlhová brzda sa neplní</v>
      </c>
      <c r="L848" s="421" t="str">
        <f t="shared" si="68"/>
        <v>dlhová brzda sa neplní + rozpočet v termíne</v>
      </c>
    </row>
    <row r="849" spans="1:12">
      <c r="A849" s="61">
        <v>524361</v>
      </c>
      <c r="B849" s="61" t="s">
        <v>1605</v>
      </c>
      <c r="C849" s="61">
        <v>20251017</v>
      </c>
      <c r="D849" s="420" t="s">
        <v>890</v>
      </c>
      <c r="E849" s="60">
        <v>0</v>
      </c>
      <c r="F849" s="60">
        <v>388597</v>
      </c>
      <c r="G849" s="60">
        <v>429000</v>
      </c>
      <c r="H849" s="421" t="str">
        <f t="shared" si="65"/>
        <v>splnená podmienka vyrovnaného rozpočtu</v>
      </c>
      <c r="I849" s="60">
        <f t="shared" si="66"/>
        <v>40403</v>
      </c>
      <c r="J849" s="421" t="str">
        <f t="shared" si="69"/>
        <v>výdavky rastú</v>
      </c>
      <c r="K849" s="421" t="str">
        <f t="shared" si="67"/>
        <v>dlhová brzda sa neplní</v>
      </c>
      <c r="L849" s="421" t="str">
        <f t="shared" si="68"/>
        <v>dlhová brzda sa neplní + rozpočet v termíne</v>
      </c>
    </row>
    <row r="850" spans="1:12">
      <c r="A850" s="61">
        <v>524379</v>
      </c>
      <c r="B850" s="61" t="s">
        <v>1606</v>
      </c>
      <c r="C850" s="61">
        <v>20251119</v>
      </c>
      <c r="D850" s="420" t="s">
        <v>890</v>
      </c>
      <c r="E850" s="60">
        <v>-170000</v>
      </c>
      <c r="F850" s="60">
        <v>986569</v>
      </c>
      <c r="G850" s="60">
        <v>1206761</v>
      </c>
      <c r="H850" s="421" t="str">
        <f t="shared" si="65"/>
        <v>nesplnená podmienka vyrovnaného rozpočtu</v>
      </c>
      <c r="I850" s="60">
        <f t="shared" si="66"/>
        <v>220192</v>
      </c>
      <c r="J850" s="421" t="str">
        <f t="shared" si="69"/>
        <v>výdavky rastú</v>
      </c>
      <c r="K850" s="421" t="str">
        <f t="shared" si="67"/>
        <v>dlhová brzda sa neplní</v>
      </c>
      <c r="L850" s="421" t="str">
        <f t="shared" si="68"/>
        <v>dlhová brzda sa neplní + rozpočet v termíne</v>
      </c>
    </row>
    <row r="851" spans="1:12">
      <c r="A851" s="61">
        <v>524387</v>
      </c>
      <c r="B851" s="61" t="s">
        <v>1607</v>
      </c>
      <c r="C851" s="61">
        <v>20251029</v>
      </c>
      <c r="D851" s="420" t="s">
        <v>890</v>
      </c>
      <c r="E851" s="60">
        <v>-84841</v>
      </c>
      <c r="F851" s="60">
        <v>756180</v>
      </c>
      <c r="G851" s="60">
        <v>1008017</v>
      </c>
      <c r="H851" s="421" t="str">
        <f t="shared" si="65"/>
        <v>nesplnená podmienka vyrovnaného rozpočtu</v>
      </c>
      <c r="I851" s="60">
        <f t="shared" si="66"/>
        <v>251837</v>
      </c>
      <c r="J851" s="421" t="str">
        <f t="shared" si="69"/>
        <v>výdavky rastú</v>
      </c>
      <c r="K851" s="421" t="str">
        <f t="shared" si="67"/>
        <v>dlhová brzda sa neplní</v>
      </c>
      <c r="L851" s="421" t="str">
        <f t="shared" si="68"/>
        <v>dlhová brzda sa neplní + rozpočet v termíne</v>
      </c>
    </row>
    <row r="852" spans="1:12">
      <c r="A852" s="61">
        <v>524395</v>
      </c>
      <c r="B852" s="61" t="s">
        <v>1608</v>
      </c>
      <c r="C852" s="61">
        <v>20251112</v>
      </c>
      <c r="D852" s="420" t="s">
        <v>890</v>
      </c>
      <c r="E852" s="60">
        <v>0</v>
      </c>
      <c r="F852" s="60">
        <v>3706690</v>
      </c>
      <c r="G852" s="60">
        <v>5326462</v>
      </c>
      <c r="H852" s="421" t="str">
        <f t="shared" si="65"/>
        <v>splnená podmienka vyrovnaného rozpočtu</v>
      </c>
      <c r="I852" s="60">
        <f t="shared" si="66"/>
        <v>1619772</v>
      </c>
      <c r="J852" s="421" t="str">
        <f t="shared" si="69"/>
        <v>výdavky rastú</v>
      </c>
      <c r="K852" s="421" t="str">
        <f t="shared" si="67"/>
        <v>dlhová brzda sa neplní</v>
      </c>
      <c r="L852" s="421" t="str">
        <f t="shared" si="68"/>
        <v>dlhová brzda sa neplní + rozpočet v termíne</v>
      </c>
    </row>
    <row r="853" spans="1:12">
      <c r="A853" s="61">
        <v>524409</v>
      </c>
      <c r="B853" s="61" t="s">
        <v>1609</v>
      </c>
      <c r="C853" s="61">
        <v>20251120</v>
      </c>
      <c r="D853" s="420" t="s">
        <v>890</v>
      </c>
      <c r="E853" s="60">
        <v>-342301</v>
      </c>
      <c r="F853" s="60">
        <v>1199471</v>
      </c>
      <c r="G853" s="60">
        <v>1731563</v>
      </c>
      <c r="H853" s="421" t="str">
        <f t="shared" si="65"/>
        <v>nesplnená podmienka vyrovnaného rozpočtu</v>
      </c>
      <c r="I853" s="60">
        <f t="shared" si="66"/>
        <v>532092</v>
      </c>
      <c r="J853" s="421" t="str">
        <f t="shared" si="69"/>
        <v>výdavky rastú</v>
      </c>
      <c r="K853" s="421" t="str">
        <f t="shared" si="67"/>
        <v>dlhová brzda sa neplní</v>
      </c>
      <c r="L853" s="421" t="str">
        <f t="shared" si="68"/>
        <v>dlhová brzda sa neplní + rozpočet v termíne</v>
      </c>
    </row>
    <row r="854" spans="1:12">
      <c r="A854" s="61">
        <v>524417</v>
      </c>
      <c r="B854" s="61" t="s">
        <v>1610</v>
      </c>
      <c r="C854" s="61">
        <v>20251119</v>
      </c>
      <c r="D854" s="420" t="s">
        <v>890</v>
      </c>
      <c r="E854" s="60">
        <v>0</v>
      </c>
      <c r="F854" s="60">
        <v>287603</v>
      </c>
      <c r="G854" s="60">
        <v>326648</v>
      </c>
      <c r="H854" s="421" t="str">
        <f t="shared" si="65"/>
        <v>splnená podmienka vyrovnaného rozpočtu</v>
      </c>
      <c r="I854" s="60">
        <f t="shared" si="66"/>
        <v>39045</v>
      </c>
      <c r="J854" s="421" t="str">
        <f t="shared" si="69"/>
        <v>výdavky rastú</v>
      </c>
      <c r="K854" s="421" t="str">
        <f t="shared" si="67"/>
        <v>dlhová brzda sa neplní</v>
      </c>
      <c r="L854" s="421" t="str">
        <f t="shared" si="68"/>
        <v>dlhová brzda sa neplní + rozpočet v termíne</v>
      </c>
    </row>
    <row r="855" spans="1:12">
      <c r="A855" s="61">
        <v>524425</v>
      </c>
      <c r="B855" s="61" t="s">
        <v>1611</v>
      </c>
      <c r="C855" s="61">
        <v>20251121</v>
      </c>
      <c r="D855" s="420" t="s">
        <v>890</v>
      </c>
      <c r="E855" s="60">
        <v>-7145.65</v>
      </c>
      <c r="F855" s="60">
        <v>60134</v>
      </c>
      <c r="G855" s="60">
        <v>74970.649999999994</v>
      </c>
      <c r="H855" s="421" t="str">
        <f t="shared" si="65"/>
        <v>nesplnená podmienka vyrovnaného rozpočtu</v>
      </c>
      <c r="I855" s="60">
        <f t="shared" si="66"/>
        <v>14836.649999999994</v>
      </c>
      <c r="J855" s="421" t="str">
        <f t="shared" si="69"/>
        <v>výdavky rastú</v>
      </c>
      <c r="K855" s="421" t="str">
        <f t="shared" si="67"/>
        <v>dlhová brzda sa neplní</v>
      </c>
      <c r="L855" s="421" t="str">
        <f t="shared" si="68"/>
        <v>dlhová brzda sa neplní + rozpočet v termíne</v>
      </c>
    </row>
    <row r="856" spans="1:12">
      <c r="A856" s="61">
        <v>524433</v>
      </c>
      <c r="B856" s="61" t="s">
        <v>1612</v>
      </c>
      <c r="C856" s="61">
        <v>20251119</v>
      </c>
      <c r="D856" s="420" t="s">
        <v>890</v>
      </c>
      <c r="E856" s="60">
        <v>46796.54</v>
      </c>
      <c r="F856" s="60">
        <v>496690</v>
      </c>
      <c r="G856" s="60">
        <v>1424538.04</v>
      </c>
      <c r="H856" s="421" t="str">
        <f t="shared" si="65"/>
        <v>splnená podmienka vyrovnaného rozpočtu</v>
      </c>
      <c r="I856" s="60">
        <f t="shared" si="66"/>
        <v>927848.04</v>
      </c>
      <c r="J856" s="421" t="str">
        <f t="shared" si="69"/>
        <v>výdavky rastú</v>
      </c>
      <c r="K856" s="421" t="str">
        <f t="shared" si="67"/>
        <v>dlhová brzda sa neplní</v>
      </c>
      <c r="L856" s="421" t="str">
        <f t="shared" si="68"/>
        <v>dlhová brzda sa neplní + rozpočet v termíne</v>
      </c>
    </row>
    <row r="857" spans="1:12">
      <c r="A857" s="61">
        <v>524441</v>
      </c>
      <c r="B857" s="61" t="s">
        <v>1613</v>
      </c>
      <c r="C857" s="61">
        <v>20251110</v>
      </c>
      <c r="D857" s="420" t="s">
        <v>890</v>
      </c>
      <c r="E857" s="60">
        <v>-24674.78</v>
      </c>
      <c r="F857" s="60">
        <v>51500</v>
      </c>
      <c r="G857" s="60">
        <v>83613.78</v>
      </c>
      <c r="H857" s="421" t="str">
        <f t="shared" si="65"/>
        <v>nesplnená podmienka vyrovnaného rozpočtu</v>
      </c>
      <c r="I857" s="60">
        <f t="shared" si="66"/>
        <v>32113.78</v>
      </c>
      <c r="J857" s="421" t="str">
        <f t="shared" si="69"/>
        <v>výdavky rastú</v>
      </c>
      <c r="K857" s="421" t="str">
        <f t="shared" si="67"/>
        <v>dlhová brzda sa neplní</v>
      </c>
      <c r="L857" s="421" t="str">
        <f t="shared" si="68"/>
        <v>dlhová brzda sa neplní + rozpočet v termíne</v>
      </c>
    </row>
    <row r="858" spans="1:12">
      <c r="A858" s="61">
        <v>524450</v>
      </c>
      <c r="B858" s="61" t="s">
        <v>1614</v>
      </c>
      <c r="C858" s="61">
        <v>20251117</v>
      </c>
      <c r="D858" s="420" t="s">
        <v>890</v>
      </c>
      <c r="E858" s="60">
        <v>0</v>
      </c>
      <c r="F858" s="60">
        <v>112600</v>
      </c>
      <c r="G858" s="60">
        <v>120927</v>
      </c>
      <c r="H858" s="421" t="str">
        <f t="shared" si="65"/>
        <v>splnená podmienka vyrovnaného rozpočtu</v>
      </c>
      <c r="I858" s="60">
        <f t="shared" si="66"/>
        <v>8327</v>
      </c>
      <c r="J858" s="421" t="str">
        <f t="shared" si="69"/>
        <v>výdavky rastú</v>
      </c>
      <c r="K858" s="421" t="str">
        <f t="shared" si="67"/>
        <v>dlhová brzda sa neplní</v>
      </c>
      <c r="L858" s="421" t="str">
        <f t="shared" si="68"/>
        <v>dlhová brzda sa neplní + rozpočet v termíne</v>
      </c>
    </row>
    <row r="859" spans="1:12">
      <c r="A859" s="61">
        <v>524468</v>
      </c>
      <c r="B859" s="61" t="s">
        <v>1615</v>
      </c>
      <c r="C859" s="61">
        <v>20251112</v>
      </c>
      <c r="D859" s="420" t="s">
        <v>890</v>
      </c>
      <c r="E859" s="60">
        <v>19805</v>
      </c>
      <c r="F859" s="60">
        <v>2272238</v>
      </c>
      <c r="G859" s="60">
        <v>2603639</v>
      </c>
      <c r="H859" s="421" t="str">
        <f t="shared" si="65"/>
        <v>splnená podmienka vyrovnaného rozpočtu</v>
      </c>
      <c r="I859" s="60">
        <f t="shared" si="66"/>
        <v>331401</v>
      </c>
      <c r="J859" s="421" t="str">
        <f t="shared" si="69"/>
        <v>výdavky rastú</v>
      </c>
      <c r="K859" s="421" t="str">
        <f t="shared" si="67"/>
        <v>dlhová brzda sa neplní</v>
      </c>
      <c r="L859" s="421" t="str">
        <f t="shared" si="68"/>
        <v>dlhová brzda sa neplní + rozpočet v termíne</v>
      </c>
    </row>
    <row r="860" spans="1:12">
      <c r="A860" s="61">
        <v>524476</v>
      </c>
      <c r="B860" s="61" t="s">
        <v>1616</v>
      </c>
      <c r="C860" s="61">
        <v>20251113</v>
      </c>
      <c r="D860" s="420" t="s">
        <v>890</v>
      </c>
      <c r="E860" s="60">
        <v>-332900</v>
      </c>
      <c r="F860" s="60">
        <v>3777844</v>
      </c>
      <c r="G860" s="60">
        <v>1664839</v>
      </c>
      <c r="H860" s="421" t="str">
        <f t="shared" si="65"/>
        <v>nesplnená podmienka vyrovnaného rozpočtu</v>
      </c>
      <c r="I860" s="60">
        <f t="shared" si="66"/>
        <v>-2113005</v>
      </c>
      <c r="J860" s="421" t="str">
        <f t="shared" si="69"/>
        <v>nerastúce výdavky</v>
      </c>
      <c r="K860" s="421" t="str">
        <f t="shared" si="67"/>
        <v>dlhová brzda sa neplní</v>
      </c>
      <c r="L860" s="421" t="str">
        <f t="shared" si="68"/>
        <v>dlhová brzda sa neplní + rozpočet v termíne</v>
      </c>
    </row>
    <row r="861" spans="1:12">
      <c r="A861" s="61">
        <v>524492</v>
      </c>
      <c r="B861" s="61" t="s">
        <v>1617</v>
      </c>
      <c r="C861" s="61">
        <v>20251113</v>
      </c>
      <c r="D861" s="420" t="s">
        <v>890</v>
      </c>
      <c r="E861" s="60">
        <v>-13492</v>
      </c>
      <c r="F861" s="60">
        <v>451790</v>
      </c>
      <c r="G861" s="60">
        <v>426720</v>
      </c>
      <c r="H861" s="421" t="str">
        <f t="shared" si="65"/>
        <v>nesplnená podmienka vyrovnaného rozpočtu</v>
      </c>
      <c r="I861" s="60">
        <f t="shared" si="66"/>
        <v>-25070</v>
      </c>
      <c r="J861" s="421" t="str">
        <f t="shared" si="69"/>
        <v>nerastúce výdavky</v>
      </c>
      <c r="K861" s="421" t="str">
        <f t="shared" si="67"/>
        <v>dlhová brzda sa neplní</v>
      </c>
      <c r="L861" s="421" t="str">
        <f t="shared" si="68"/>
        <v>dlhová brzda sa neplní + rozpočet v termíne</v>
      </c>
    </row>
    <row r="862" spans="1:12">
      <c r="A862" s="61">
        <v>524506</v>
      </c>
      <c r="B862" s="61" t="s">
        <v>1618</v>
      </c>
      <c r="C862" s="61">
        <v>20251106</v>
      </c>
      <c r="D862" s="420" t="s">
        <v>890</v>
      </c>
      <c r="E862" s="60">
        <v>-180000</v>
      </c>
      <c r="F862" s="60">
        <v>1000441</v>
      </c>
      <c r="G862" s="60">
        <v>1097960</v>
      </c>
      <c r="H862" s="421" t="str">
        <f t="shared" si="65"/>
        <v>nesplnená podmienka vyrovnaného rozpočtu</v>
      </c>
      <c r="I862" s="60">
        <f t="shared" si="66"/>
        <v>97519</v>
      </c>
      <c r="J862" s="421" t="str">
        <f t="shared" si="69"/>
        <v>výdavky rastú</v>
      </c>
      <c r="K862" s="421" t="str">
        <f t="shared" si="67"/>
        <v>dlhová brzda sa neplní</v>
      </c>
      <c r="L862" s="421" t="str">
        <f t="shared" si="68"/>
        <v>dlhová brzda sa neplní + rozpočet v termíne</v>
      </c>
    </row>
    <row r="863" spans="1:12">
      <c r="A863" s="61">
        <v>524085</v>
      </c>
      <c r="B863" s="61" t="s">
        <v>1619</v>
      </c>
      <c r="C863" s="61">
        <v>20251107</v>
      </c>
      <c r="D863" s="420" t="s">
        <v>890</v>
      </c>
      <c r="E863" s="60">
        <v>-5000</v>
      </c>
      <c r="F863" s="60">
        <v>1903107</v>
      </c>
      <c r="G863" s="60">
        <v>1582112</v>
      </c>
      <c r="H863" s="421" t="str">
        <f t="shared" si="65"/>
        <v>nesplnená podmienka vyrovnaného rozpočtu</v>
      </c>
      <c r="I863" s="60">
        <f t="shared" si="66"/>
        <v>-320995</v>
      </c>
      <c r="J863" s="421" t="str">
        <f t="shared" si="69"/>
        <v>nerastúce výdavky</v>
      </c>
      <c r="K863" s="421" t="str">
        <f t="shared" si="67"/>
        <v>dlhová brzda sa neplní</v>
      </c>
      <c r="L863" s="421" t="str">
        <f t="shared" si="68"/>
        <v>dlhová brzda sa neplní + rozpočet v termíne</v>
      </c>
    </row>
    <row r="864" spans="1:12">
      <c r="A864" s="61">
        <v>524107</v>
      </c>
      <c r="B864" s="61" t="s">
        <v>1620</v>
      </c>
      <c r="C864" s="61">
        <v>20251113</v>
      </c>
      <c r="D864" s="420" t="s">
        <v>890</v>
      </c>
      <c r="E864" s="60">
        <v>11335</v>
      </c>
      <c r="F864" s="60">
        <v>1816380</v>
      </c>
      <c r="G864" s="60">
        <v>1913830</v>
      </c>
      <c r="H864" s="421" t="str">
        <f t="shared" si="65"/>
        <v>splnená podmienka vyrovnaného rozpočtu</v>
      </c>
      <c r="I864" s="60">
        <f t="shared" si="66"/>
        <v>97450</v>
      </c>
      <c r="J864" s="421" t="str">
        <f t="shared" si="69"/>
        <v>výdavky rastú</v>
      </c>
      <c r="K864" s="421" t="str">
        <f t="shared" si="67"/>
        <v>dlhová brzda sa neplní</v>
      </c>
      <c r="L864" s="421" t="str">
        <f t="shared" si="68"/>
        <v>dlhová brzda sa neplní + rozpočet v termíne</v>
      </c>
    </row>
    <row r="865" spans="1:12">
      <c r="A865" s="61">
        <v>524115</v>
      </c>
      <c r="B865" s="61" t="s">
        <v>1099</v>
      </c>
      <c r="C865" s="61">
        <v>20251120</v>
      </c>
      <c r="D865" s="420" t="s">
        <v>890</v>
      </c>
      <c r="E865" s="60">
        <v>0</v>
      </c>
      <c r="F865" s="60">
        <v>30200</v>
      </c>
      <c r="G865" s="60">
        <v>33120</v>
      </c>
      <c r="H865" s="421" t="str">
        <f t="shared" si="65"/>
        <v>splnená podmienka vyrovnaného rozpočtu</v>
      </c>
      <c r="I865" s="60">
        <f t="shared" si="66"/>
        <v>2920</v>
      </c>
      <c r="J865" s="421" t="str">
        <f t="shared" si="69"/>
        <v>výdavky rastú</v>
      </c>
      <c r="K865" s="421" t="str">
        <f t="shared" si="67"/>
        <v>dlhová brzda sa neplní</v>
      </c>
      <c r="L865" s="421" t="str">
        <f t="shared" si="68"/>
        <v>dlhová brzda sa neplní + rozpočet v termíne</v>
      </c>
    </row>
    <row r="866" spans="1:12">
      <c r="A866" s="61">
        <v>524123</v>
      </c>
      <c r="B866" s="61" t="s">
        <v>1621</v>
      </c>
      <c r="C866" s="61">
        <v>20251119</v>
      </c>
      <c r="D866" s="420" t="s">
        <v>890</v>
      </c>
      <c r="E866" s="60">
        <v>2358</v>
      </c>
      <c r="F866" s="60">
        <v>1036642</v>
      </c>
      <c r="G866" s="60">
        <v>1925023</v>
      </c>
      <c r="H866" s="421" t="str">
        <f t="shared" si="65"/>
        <v>splnená podmienka vyrovnaného rozpočtu</v>
      </c>
      <c r="I866" s="60">
        <f t="shared" si="66"/>
        <v>888381</v>
      </c>
      <c r="J866" s="421" t="str">
        <f t="shared" si="69"/>
        <v>výdavky rastú</v>
      </c>
      <c r="K866" s="421" t="str">
        <f t="shared" si="67"/>
        <v>dlhová brzda sa neplní</v>
      </c>
      <c r="L866" s="421" t="str">
        <f t="shared" si="68"/>
        <v>dlhová brzda sa neplní + rozpočet v termíne</v>
      </c>
    </row>
    <row r="867" spans="1:12">
      <c r="A867" s="61">
        <v>524131</v>
      </c>
      <c r="B867" s="61" t="s">
        <v>1622</v>
      </c>
      <c r="C867" s="61">
        <v>20251112</v>
      </c>
      <c r="D867" s="420" t="s">
        <v>890</v>
      </c>
      <c r="E867" s="60">
        <v>2390</v>
      </c>
      <c r="F867" s="60">
        <v>1519891</v>
      </c>
      <c r="G867" s="60">
        <v>1687304</v>
      </c>
      <c r="H867" s="421" t="str">
        <f t="shared" si="65"/>
        <v>splnená podmienka vyrovnaného rozpočtu</v>
      </c>
      <c r="I867" s="60">
        <f t="shared" si="66"/>
        <v>167413</v>
      </c>
      <c r="J867" s="421" t="str">
        <f t="shared" si="69"/>
        <v>výdavky rastú</v>
      </c>
      <c r="K867" s="421" t="str">
        <f t="shared" si="67"/>
        <v>dlhová brzda sa neplní</v>
      </c>
      <c r="L867" s="421" t="str">
        <f t="shared" si="68"/>
        <v>dlhová brzda sa neplní + rozpočet v termíne</v>
      </c>
    </row>
    <row r="868" spans="1:12">
      <c r="A868" s="61">
        <v>524140</v>
      </c>
      <c r="B868" s="61" t="s">
        <v>288</v>
      </c>
      <c r="C868" s="61">
        <v>20251103</v>
      </c>
      <c r="D868" s="420" t="s">
        <v>890</v>
      </c>
      <c r="E868" s="60">
        <v>-12988948</v>
      </c>
      <c r="F868" s="60">
        <v>125660400</v>
      </c>
      <c r="G868" s="60">
        <v>136465357</v>
      </c>
      <c r="H868" s="421" t="str">
        <f t="shared" si="65"/>
        <v>nesplnená podmienka vyrovnaného rozpočtu</v>
      </c>
      <c r="I868" s="60">
        <f t="shared" si="66"/>
        <v>10804957</v>
      </c>
      <c r="J868" s="421" t="str">
        <f t="shared" si="69"/>
        <v>výdavky rastú</v>
      </c>
      <c r="K868" s="421" t="str">
        <f t="shared" si="67"/>
        <v>dlhová brzda sa neplní</v>
      </c>
      <c r="L868" s="421" t="str">
        <f t="shared" si="68"/>
        <v>dlhová brzda sa neplní + rozpočet v termíne</v>
      </c>
    </row>
    <row r="869" spans="1:12">
      <c r="A869" s="61">
        <v>524158</v>
      </c>
      <c r="B869" s="61" t="s">
        <v>1623</v>
      </c>
      <c r="C869" s="61">
        <v>20251120</v>
      </c>
      <c r="D869" s="420" t="s">
        <v>890</v>
      </c>
      <c r="E869" s="60">
        <v>-11500</v>
      </c>
      <c r="F869" s="60">
        <v>513119</v>
      </c>
      <c r="G869" s="60">
        <v>631697</v>
      </c>
      <c r="H869" s="421" t="str">
        <f t="shared" si="65"/>
        <v>nesplnená podmienka vyrovnaného rozpočtu</v>
      </c>
      <c r="I869" s="60">
        <f t="shared" si="66"/>
        <v>118578</v>
      </c>
      <c r="J869" s="421" t="str">
        <f t="shared" si="69"/>
        <v>výdavky rastú</v>
      </c>
      <c r="K869" s="421" t="str">
        <f t="shared" si="67"/>
        <v>dlhová brzda sa neplní</v>
      </c>
      <c r="L869" s="421" t="str">
        <f t="shared" si="68"/>
        <v>dlhová brzda sa neplní + rozpočet v termíne</v>
      </c>
    </row>
    <row r="870" spans="1:12">
      <c r="A870" s="61">
        <v>524174</v>
      </c>
      <c r="B870" s="61" t="s">
        <v>1624</v>
      </c>
      <c r="C870" s="61">
        <v>20251114</v>
      </c>
      <c r="D870" s="420" t="s">
        <v>890</v>
      </c>
      <c r="E870" s="60">
        <v>-43000</v>
      </c>
      <c r="F870" s="60">
        <v>1127500</v>
      </c>
      <c r="G870" s="60">
        <v>1210271.6000000001</v>
      </c>
      <c r="H870" s="421" t="str">
        <f t="shared" si="65"/>
        <v>nesplnená podmienka vyrovnaného rozpočtu</v>
      </c>
      <c r="I870" s="60">
        <f t="shared" si="66"/>
        <v>82771.600000000093</v>
      </c>
      <c r="J870" s="421" t="str">
        <f t="shared" si="69"/>
        <v>výdavky rastú</v>
      </c>
      <c r="K870" s="421" t="str">
        <f t="shared" si="67"/>
        <v>dlhová brzda sa neplní</v>
      </c>
      <c r="L870" s="421" t="str">
        <f t="shared" si="68"/>
        <v>dlhová brzda sa neplní + rozpočet v termíne</v>
      </c>
    </row>
    <row r="871" spans="1:12">
      <c r="A871" s="61">
        <v>524182</v>
      </c>
      <c r="B871" s="61" t="s">
        <v>1625</v>
      </c>
      <c r="C871" s="61">
        <v>20251113</v>
      </c>
      <c r="D871" s="420" t="s">
        <v>890</v>
      </c>
      <c r="E871" s="60">
        <v>5758</v>
      </c>
      <c r="F871" s="60">
        <v>133456</v>
      </c>
      <c r="G871" s="60">
        <v>135537</v>
      </c>
      <c r="H871" s="421" t="str">
        <f t="shared" si="65"/>
        <v>splnená podmienka vyrovnaného rozpočtu</v>
      </c>
      <c r="I871" s="60">
        <f t="shared" si="66"/>
        <v>2081</v>
      </c>
      <c r="J871" s="421" t="str">
        <f t="shared" si="69"/>
        <v>výdavky rastú</v>
      </c>
      <c r="K871" s="421" t="str">
        <f t="shared" si="67"/>
        <v>dlhová brzda sa neplní</v>
      </c>
      <c r="L871" s="421" t="str">
        <f t="shared" si="68"/>
        <v>dlhová brzda sa neplní + rozpočet v termíne</v>
      </c>
    </row>
    <row r="872" spans="1:12">
      <c r="A872" s="61">
        <v>524191</v>
      </c>
      <c r="B872" s="61" t="s">
        <v>1626</v>
      </c>
      <c r="C872" s="61">
        <v>20251113</v>
      </c>
      <c r="D872" s="420" t="s">
        <v>890</v>
      </c>
      <c r="E872" s="60">
        <v>8581</v>
      </c>
      <c r="F872" s="60">
        <v>423322</v>
      </c>
      <c r="G872" s="60">
        <v>511057</v>
      </c>
      <c r="H872" s="421" t="str">
        <f t="shared" si="65"/>
        <v>splnená podmienka vyrovnaného rozpočtu</v>
      </c>
      <c r="I872" s="60">
        <f t="shared" si="66"/>
        <v>87735</v>
      </c>
      <c r="J872" s="421" t="str">
        <f t="shared" si="69"/>
        <v>výdavky rastú</v>
      </c>
      <c r="K872" s="421" t="str">
        <f t="shared" si="67"/>
        <v>dlhová brzda sa neplní</v>
      </c>
      <c r="L872" s="421" t="str">
        <f t="shared" si="68"/>
        <v>dlhová brzda sa neplní + rozpočet v termíne</v>
      </c>
    </row>
    <row r="873" spans="1:12">
      <c r="A873" s="61">
        <v>524204</v>
      </c>
      <c r="B873" s="61" t="s">
        <v>1627</v>
      </c>
      <c r="C873" s="61">
        <v>20251120</v>
      </c>
      <c r="D873" s="420" t="s">
        <v>890</v>
      </c>
      <c r="E873" s="60">
        <v>-26900</v>
      </c>
      <c r="F873" s="60">
        <v>483842.17</v>
      </c>
      <c r="G873" s="60">
        <v>543185</v>
      </c>
      <c r="H873" s="421" t="str">
        <f t="shared" si="65"/>
        <v>nesplnená podmienka vyrovnaného rozpočtu</v>
      </c>
      <c r="I873" s="60">
        <f t="shared" si="66"/>
        <v>59342.830000000016</v>
      </c>
      <c r="J873" s="421" t="str">
        <f t="shared" si="69"/>
        <v>výdavky rastú</v>
      </c>
      <c r="K873" s="421" t="str">
        <f t="shared" si="67"/>
        <v>dlhová brzda sa neplní</v>
      </c>
      <c r="L873" s="421" t="str">
        <f t="shared" si="68"/>
        <v>dlhová brzda sa neplní + rozpočet v termíne</v>
      </c>
    </row>
    <row r="874" spans="1:12">
      <c r="A874" s="61">
        <v>524212</v>
      </c>
      <c r="B874" s="61" t="s">
        <v>659</v>
      </c>
      <c r="C874" s="61">
        <v>20251107</v>
      </c>
      <c r="D874" s="420" t="s">
        <v>890</v>
      </c>
      <c r="E874" s="60">
        <v>49682</v>
      </c>
      <c r="F874" s="60">
        <v>257225</v>
      </c>
      <c r="G874" s="60">
        <v>249770</v>
      </c>
      <c r="H874" s="421" t="str">
        <f t="shared" si="65"/>
        <v>splnená podmienka vyrovnaného rozpočtu</v>
      </c>
      <c r="I874" s="61">
        <f t="shared" si="66"/>
        <v>-7455</v>
      </c>
      <c r="J874" s="421" t="str">
        <f t="shared" si="69"/>
        <v>nerastúce výdavky</v>
      </c>
      <c r="K874" s="421" t="str">
        <f t="shared" si="67"/>
        <v>dlhová brzda sa plní</v>
      </c>
      <c r="L874" s="421" t="str">
        <f t="shared" si="68"/>
        <v>dlhová brzda sa plní + rozpočet v termíne</v>
      </c>
    </row>
    <row r="875" spans="1:12">
      <c r="A875" s="61">
        <v>524221</v>
      </c>
      <c r="B875" s="61" t="s">
        <v>1628</v>
      </c>
      <c r="C875" s="61">
        <v>20251110</v>
      </c>
      <c r="D875" s="420" t="s">
        <v>890</v>
      </c>
      <c r="E875" s="60">
        <v>-20000</v>
      </c>
      <c r="F875" s="60">
        <v>266861</v>
      </c>
      <c r="G875" s="60">
        <v>329379</v>
      </c>
      <c r="H875" s="421" t="str">
        <f t="shared" si="65"/>
        <v>nesplnená podmienka vyrovnaného rozpočtu</v>
      </c>
      <c r="I875" s="60">
        <f t="shared" si="66"/>
        <v>62518</v>
      </c>
      <c r="J875" s="421" t="str">
        <f t="shared" si="69"/>
        <v>výdavky rastú</v>
      </c>
      <c r="K875" s="421" t="str">
        <f t="shared" si="67"/>
        <v>dlhová brzda sa neplní</v>
      </c>
      <c r="L875" s="421" t="str">
        <f t="shared" si="68"/>
        <v>dlhová brzda sa neplní + rozpočet v termíne</v>
      </c>
    </row>
    <row r="876" spans="1:12">
      <c r="A876" s="61">
        <v>524239</v>
      </c>
      <c r="B876" s="61" t="s">
        <v>1629</v>
      </c>
      <c r="C876" s="61">
        <v>20251120</v>
      </c>
      <c r="D876" s="420" t="s">
        <v>890</v>
      </c>
      <c r="E876" s="60">
        <v>-150294</v>
      </c>
      <c r="F876" s="60">
        <v>1890647</v>
      </c>
      <c r="G876" s="60">
        <v>2259042</v>
      </c>
      <c r="H876" s="421" t="str">
        <f t="shared" si="65"/>
        <v>nesplnená podmienka vyrovnaného rozpočtu</v>
      </c>
      <c r="I876" s="60">
        <f t="shared" si="66"/>
        <v>368395</v>
      </c>
      <c r="J876" s="421" t="str">
        <f t="shared" si="69"/>
        <v>výdavky rastú</v>
      </c>
      <c r="K876" s="421" t="str">
        <f t="shared" si="67"/>
        <v>dlhová brzda sa neplní</v>
      </c>
      <c r="L876" s="421" t="str">
        <f t="shared" si="68"/>
        <v>dlhová brzda sa neplní + rozpočet v termíne</v>
      </c>
    </row>
    <row r="877" spans="1:12">
      <c r="A877" s="61">
        <v>524247</v>
      </c>
      <c r="B877" s="61" t="s">
        <v>1630</v>
      </c>
      <c r="C877" s="61">
        <v>20251120</v>
      </c>
      <c r="D877" s="420" t="s">
        <v>890</v>
      </c>
      <c r="E877" s="60">
        <v>-75000</v>
      </c>
      <c r="F877" s="60">
        <v>266367</v>
      </c>
      <c r="G877" s="60">
        <v>367059</v>
      </c>
      <c r="H877" s="421" t="str">
        <f t="shared" si="65"/>
        <v>nesplnená podmienka vyrovnaného rozpočtu</v>
      </c>
      <c r="I877" s="60">
        <f t="shared" si="66"/>
        <v>100692</v>
      </c>
      <c r="J877" s="421" t="str">
        <f t="shared" si="69"/>
        <v>výdavky rastú</v>
      </c>
      <c r="K877" s="421" t="str">
        <f t="shared" si="67"/>
        <v>dlhová brzda sa neplní</v>
      </c>
      <c r="L877" s="421" t="str">
        <f t="shared" si="68"/>
        <v>dlhová brzda sa neplní + rozpočet v termíne</v>
      </c>
    </row>
    <row r="878" spans="1:12">
      <c r="A878" s="61">
        <v>524255</v>
      </c>
      <c r="B878" s="61" t="s">
        <v>1631</v>
      </c>
      <c r="C878" s="61">
        <v>20251028</v>
      </c>
      <c r="D878" s="420" t="s">
        <v>890</v>
      </c>
      <c r="E878" s="60">
        <v>-14489</v>
      </c>
      <c r="F878" s="60">
        <v>74920.55</v>
      </c>
      <c r="G878" s="60">
        <v>101158</v>
      </c>
      <c r="H878" s="421" t="str">
        <f t="shared" si="65"/>
        <v>nesplnená podmienka vyrovnaného rozpočtu</v>
      </c>
      <c r="I878" s="60">
        <f t="shared" si="66"/>
        <v>26237.449999999997</v>
      </c>
      <c r="J878" s="421" t="str">
        <f t="shared" si="69"/>
        <v>výdavky rastú</v>
      </c>
      <c r="K878" s="421" t="str">
        <f t="shared" si="67"/>
        <v>dlhová brzda sa neplní</v>
      </c>
      <c r="L878" s="421" t="str">
        <f t="shared" si="68"/>
        <v>dlhová brzda sa neplní + rozpočet v termíne</v>
      </c>
    </row>
    <row r="879" spans="1:12">
      <c r="A879" s="61">
        <v>524263</v>
      </c>
      <c r="B879" s="61" t="s">
        <v>1632</v>
      </c>
      <c r="C879" s="61">
        <v>20251103</v>
      </c>
      <c r="D879" s="420" t="s">
        <v>890</v>
      </c>
      <c r="E879" s="60">
        <v>28426</v>
      </c>
      <c r="F879" s="60">
        <v>505382</v>
      </c>
      <c r="G879" s="60">
        <v>509247</v>
      </c>
      <c r="H879" s="421" t="str">
        <f t="shared" si="65"/>
        <v>splnená podmienka vyrovnaného rozpočtu</v>
      </c>
      <c r="I879" s="60">
        <f t="shared" si="66"/>
        <v>3865</v>
      </c>
      <c r="J879" s="421" t="str">
        <f t="shared" si="69"/>
        <v>výdavky rastú</v>
      </c>
      <c r="K879" s="421" t="str">
        <f t="shared" si="67"/>
        <v>dlhová brzda sa neplní</v>
      </c>
      <c r="L879" s="421" t="str">
        <f t="shared" si="68"/>
        <v>dlhová brzda sa neplní + rozpočet v termíne</v>
      </c>
    </row>
    <row r="880" spans="1:12">
      <c r="A880" s="61">
        <v>524271</v>
      </c>
      <c r="B880" s="61" t="s">
        <v>1633</v>
      </c>
      <c r="C880" s="61">
        <v>20251111</v>
      </c>
      <c r="D880" s="420" t="s">
        <v>890</v>
      </c>
      <c r="E880" s="60">
        <v>-6720</v>
      </c>
      <c r="F880" s="60">
        <v>702796.45</v>
      </c>
      <c r="G880" s="60">
        <v>147784</v>
      </c>
      <c r="H880" s="421" t="str">
        <f t="shared" si="65"/>
        <v>nesplnená podmienka vyrovnaného rozpočtu</v>
      </c>
      <c r="I880" s="60">
        <f t="shared" si="66"/>
        <v>-555012.44999999995</v>
      </c>
      <c r="J880" s="421" t="str">
        <f t="shared" si="69"/>
        <v>nerastúce výdavky</v>
      </c>
      <c r="K880" s="421" t="str">
        <f t="shared" si="67"/>
        <v>dlhová brzda sa neplní</v>
      </c>
      <c r="L880" s="421" t="str">
        <f t="shared" si="68"/>
        <v>dlhová brzda sa neplní + rozpočet v termíne</v>
      </c>
    </row>
    <row r="881" spans="1:12">
      <c r="A881" s="61">
        <v>524280</v>
      </c>
      <c r="B881" s="61" t="s">
        <v>1634</v>
      </c>
      <c r="C881" s="61">
        <v>20251121</v>
      </c>
      <c r="D881" s="420" t="s">
        <v>890</v>
      </c>
      <c r="E881" s="60">
        <v>-10716</v>
      </c>
      <c r="F881" s="60">
        <v>302355.62</v>
      </c>
      <c r="G881" s="60">
        <v>348951</v>
      </c>
      <c r="H881" s="421" t="str">
        <f t="shared" si="65"/>
        <v>nesplnená podmienka vyrovnaného rozpočtu</v>
      </c>
      <c r="I881" s="60">
        <f t="shared" si="66"/>
        <v>46595.380000000005</v>
      </c>
      <c r="J881" s="421" t="str">
        <f t="shared" si="69"/>
        <v>výdavky rastú</v>
      </c>
      <c r="K881" s="421" t="str">
        <f t="shared" si="67"/>
        <v>dlhová brzda sa neplní</v>
      </c>
      <c r="L881" s="421" t="str">
        <f t="shared" si="68"/>
        <v>dlhová brzda sa neplní + rozpočet v termíne</v>
      </c>
    </row>
    <row r="882" spans="1:12">
      <c r="A882" s="61">
        <v>524298</v>
      </c>
      <c r="B882" s="61" t="s">
        <v>1635</v>
      </c>
      <c r="C882" s="61">
        <v>20251017</v>
      </c>
      <c r="D882" s="420" t="s">
        <v>890</v>
      </c>
      <c r="E882" s="60">
        <v>0</v>
      </c>
      <c r="F882" s="60">
        <v>723706</v>
      </c>
      <c r="G882" s="60">
        <v>763910</v>
      </c>
      <c r="H882" s="421" t="str">
        <f t="shared" si="65"/>
        <v>splnená podmienka vyrovnaného rozpočtu</v>
      </c>
      <c r="I882" s="60">
        <f t="shared" si="66"/>
        <v>40204</v>
      </c>
      <c r="J882" s="421" t="str">
        <f t="shared" si="69"/>
        <v>výdavky rastú</v>
      </c>
      <c r="K882" s="421" t="str">
        <f t="shared" si="67"/>
        <v>dlhová brzda sa neplní</v>
      </c>
      <c r="L882" s="421" t="str">
        <f t="shared" si="68"/>
        <v>dlhová brzda sa neplní + rozpočet v termíne</v>
      </c>
    </row>
    <row r="883" spans="1:12">
      <c r="A883" s="61">
        <v>523844</v>
      </c>
      <c r="B883" s="61" t="s">
        <v>1636</v>
      </c>
      <c r="C883" s="61">
        <v>20251112</v>
      </c>
      <c r="D883" s="420" t="s">
        <v>890</v>
      </c>
      <c r="E883" s="60">
        <v>29374</v>
      </c>
      <c r="F883" s="60">
        <v>2403349</v>
      </c>
      <c r="G883" s="60">
        <v>3469111</v>
      </c>
      <c r="H883" s="421" t="str">
        <f t="shared" si="65"/>
        <v>splnená podmienka vyrovnaného rozpočtu</v>
      </c>
      <c r="I883" s="60">
        <f t="shared" si="66"/>
        <v>1065762</v>
      </c>
      <c r="J883" s="421" t="str">
        <f t="shared" si="69"/>
        <v>výdavky rastú</v>
      </c>
      <c r="K883" s="421" t="str">
        <f t="shared" si="67"/>
        <v>dlhová brzda sa neplní</v>
      </c>
      <c r="L883" s="421" t="str">
        <f t="shared" si="68"/>
        <v>dlhová brzda sa neplní + rozpočet v termíne</v>
      </c>
    </row>
    <row r="884" spans="1:12">
      <c r="A884" s="61">
        <v>523852</v>
      </c>
      <c r="B884" s="61" t="s">
        <v>1637</v>
      </c>
      <c r="C884" s="61">
        <v>20251119</v>
      </c>
      <c r="D884" s="420" t="s">
        <v>890</v>
      </c>
      <c r="E884" s="60">
        <v>-670738</v>
      </c>
      <c r="F884" s="60">
        <v>3241176</v>
      </c>
      <c r="G884" s="60">
        <v>4120457</v>
      </c>
      <c r="H884" s="421" t="str">
        <f t="shared" si="65"/>
        <v>nesplnená podmienka vyrovnaného rozpočtu</v>
      </c>
      <c r="I884" s="60">
        <f t="shared" si="66"/>
        <v>879281</v>
      </c>
      <c r="J884" s="421" t="str">
        <f t="shared" si="69"/>
        <v>výdavky rastú</v>
      </c>
      <c r="K884" s="421" t="str">
        <f t="shared" si="67"/>
        <v>dlhová brzda sa neplní</v>
      </c>
      <c r="L884" s="421" t="str">
        <f t="shared" si="68"/>
        <v>dlhová brzda sa neplní + rozpočet v termíne</v>
      </c>
    </row>
    <row r="885" spans="1:12">
      <c r="A885" s="61">
        <v>523861</v>
      </c>
      <c r="B885" s="61" t="s">
        <v>1638</v>
      </c>
      <c r="C885" s="61">
        <v>20251112</v>
      </c>
      <c r="D885" s="420" t="s">
        <v>890</v>
      </c>
      <c r="E885" s="60">
        <v>41600</v>
      </c>
      <c r="F885" s="60">
        <v>1263600</v>
      </c>
      <c r="G885" s="60">
        <v>1358300</v>
      </c>
      <c r="H885" s="421" t="str">
        <f t="shared" si="65"/>
        <v>splnená podmienka vyrovnaného rozpočtu</v>
      </c>
      <c r="I885" s="60">
        <f t="shared" si="66"/>
        <v>94700</v>
      </c>
      <c r="J885" s="421" t="str">
        <f t="shared" si="69"/>
        <v>výdavky rastú</v>
      </c>
      <c r="K885" s="421" t="str">
        <f t="shared" si="67"/>
        <v>dlhová brzda sa neplní</v>
      </c>
      <c r="L885" s="421" t="str">
        <f t="shared" si="68"/>
        <v>dlhová brzda sa neplní + rozpočet v termíne</v>
      </c>
    </row>
    <row r="886" spans="1:12">
      <c r="A886" s="61">
        <v>523879</v>
      </c>
      <c r="B886" s="61" t="s">
        <v>1639</v>
      </c>
      <c r="C886" s="61">
        <v>20251121</v>
      </c>
      <c r="D886" s="420" t="s">
        <v>890</v>
      </c>
      <c r="E886" s="60">
        <v>-396298.15</v>
      </c>
      <c r="F886" s="60">
        <v>6130985</v>
      </c>
      <c r="G886" s="60">
        <v>3780450.8</v>
      </c>
      <c r="H886" s="421" t="str">
        <f t="shared" si="65"/>
        <v>nesplnená podmienka vyrovnaného rozpočtu</v>
      </c>
      <c r="I886" s="60">
        <f t="shared" si="66"/>
        <v>-2350534.2000000002</v>
      </c>
      <c r="J886" s="421" t="str">
        <f t="shared" si="69"/>
        <v>nerastúce výdavky</v>
      </c>
      <c r="K886" s="421" t="str">
        <f t="shared" si="67"/>
        <v>dlhová brzda sa neplní</v>
      </c>
      <c r="L886" s="421" t="str">
        <f t="shared" si="68"/>
        <v>dlhová brzda sa neplní + rozpočet v termíne</v>
      </c>
    </row>
    <row r="887" spans="1:12">
      <c r="A887" s="61">
        <v>523887</v>
      </c>
      <c r="B887" s="61" t="s">
        <v>1640</v>
      </c>
      <c r="C887" s="61">
        <v>20251029</v>
      </c>
      <c r="D887" s="420" t="s">
        <v>890</v>
      </c>
      <c r="E887" s="60">
        <v>-148193.76999999999</v>
      </c>
      <c r="F887" s="60">
        <v>926690</v>
      </c>
      <c r="G887" s="60">
        <v>1197232.81</v>
      </c>
      <c r="H887" s="421" t="str">
        <f t="shared" si="65"/>
        <v>nesplnená podmienka vyrovnaného rozpočtu</v>
      </c>
      <c r="I887" s="60">
        <f t="shared" si="66"/>
        <v>270542.81000000006</v>
      </c>
      <c r="J887" s="421" t="str">
        <f t="shared" si="69"/>
        <v>výdavky rastú</v>
      </c>
      <c r="K887" s="421" t="str">
        <f t="shared" si="67"/>
        <v>dlhová brzda sa neplní</v>
      </c>
      <c r="L887" s="421" t="str">
        <f t="shared" si="68"/>
        <v>dlhová brzda sa neplní + rozpočet v termíne</v>
      </c>
    </row>
    <row r="888" spans="1:12">
      <c r="A888" s="61">
        <v>523909</v>
      </c>
      <c r="B888" s="61" t="s">
        <v>1641</v>
      </c>
      <c r="C888" s="61">
        <v>20251112</v>
      </c>
      <c r="D888" s="420" t="s">
        <v>890</v>
      </c>
      <c r="E888" s="60">
        <v>-62500</v>
      </c>
      <c r="F888" s="60">
        <v>3555690</v>
      </c>
      <c r="G888" s="60">
        <v>4139450</v>
      </c>
      <c r="H888" s="421" t="str">
        <f t="shared" si="65"/>
        <v>nesplnená podmienka vyrovnaného rozpočtu</v>
      </c>
      <c r="I888" s="60">
        <f t="shared" si="66"/>
        <v>583760</v>
      </c>
      <c r="J888" s="421" t="str">
        <f t="shared" si="69"/>
        <v>výdavky rastú</v>
      </c>
      <c r="K888" s="421" t="str">
        <f t="shared" si="67"/>
        <v>dlhová brzda sa neplní</v>
      </c>
      <c r="L888" s="421" t="str">
        <f t="shared" si="68"/>
        <v>dlhová brzda sa neplní + rozpočet v termíne</v>
      </c>
    </row>
    <row r="889" spans="1:12">
      <c r="A889" s="61">
        <v>523925</v>
      </c>
      <c r="B889" s="61" t="s">
        <v>1642</v>
      </c>
      <c r="C889" s="61">
        <v>20251118</v>
      </c>
      <c r="D889" s="420" t="s">
        <v>890</v>
      </c>
      <c r="E889" s="60">
        <v>125058</v>
      </c>
      <c r="F889" s="60">
        <v>11334367</v>
      </c>
      <c r="G889" s="60">
        <v>13193660</v>
      </c>
      <c r="H889" s="421" t="str">
        <f t="shared" si="65"/>
        <v>splnená podmienka vyrovnaného rozpočtu</v>
      </c>
      <c r="I889" s="60">
        <f t="shared" si="66"/>
        <v>1859293</v>
      </c>
      <c r="J889" s="421" t="str">
        <f t="shared" si="69"/>
        <v>výdavky rastú</v>
      </c>
      <c r="K889" s="421" t="str">
        <f t="shared" si="67"/>
        <v>dlhová brzda sa neplní</v>
      </c>
      <c r="L889" s="421" t="str">
        <f t="shared" si="68"/>
        <v>dlhová brzda sa neplní + rozpočet v termíne</v>
      </c>
    </row>
    <row r="890" spans="1:12">
      <c r="A890" s="61">
        <v>523933</v>
      </c>
      <c r="B890" s="61" t="s">
        <v>1643</v>
      </c>
      <c r="C890" s="61">
        <v>20251112</v>
      </c>
      <c r="D890" s="420" t="s">
        <v>890</v>
      </c>
      <c r="E890" s="60">
        <v>-152416</v>
      </c>
      <c r="F890" s="60">
        <v>5941337</v>
      </c>
      <c r="G890" s="60">
        <v>7903741</v>
      </c>
      <c r="H890" s="421" t="str">
        <f t="shared" si="65"/>
        <v>nesplnená podmienka vyrovnaného rozpočtu</v>
      </c>
      <c r="I890" s="60">
        <f t="shared" si="66"/>
        <v>1962404</v>
      </c>
      <c r="J890" s="421" t="str">
        <f t="shared" si="69"/>
        <v>výdavky rastú</v>
      </c>
      <c r="K890" s="421" t="str">
        <f t="shared" si="67"/>
        <v>dlhová brzda sa neplní</v>
      </c>
      <c r="L890" s="421" t="str">
        <f t="shared" si="68"/>
        <v>dlhová brzda sa neplní + rozpočet v termíne</v>
      </c>
    </row>
    <row r="891" spans="1:12">
      <c r="A891" s="61">
        <v>523950</v>
      </c>
      <c r="B891" s="61" t="s">
        <v>1644</v>
      </c>
      <c r="C891" s="61">
        <v>20251121</v>
      </c>
      <c r="D891" s="420" t="s">
        <v>890</v>
      </c>
      <c r="E891" s="60">
        <v>-124000</v>
      </c>
      <c r="F891" s="60">
        <v>2039799</v>
      </c>
      <c r="G891" s="60">
        <v>2069345</v>
      </c>
      <c r="H891" s="421" t="str">
        <f t="shared" si="65"/>
        <v>nesplnená podmienka vyrovnaného rozpočtu</v>
      </c>
      <c r="I891" s="60">
        <f t="shared" si="66"/>
        <v>29546</v>
      </c>
      <c r="J891" s="421" t="str">
        <f t="shared" si="69"/>
        <v>výdavky rastú</v>
      </c>
      <c r="K891" s="421" t="str">
        <f t="shared" si="67"/>
        <v>dlhová brzda sa neplní</v>
      </c>
      <c r="L891" s="421" t="str">
        <f t="shared" si="68"/>
        <v>dlhová brzda sa neplní + rozpočet v termíne</v>
      </c>
    </row>
    <row r="892" spans="1:12">
      <c r="A892" s="61">
        <v>523976</v>
      </c>
      <c r="B892" s="61" t="s">
        <v>1645</v>
      </c>
      <c r="C892" s="61">
        <v>20251120</v>
      </c>
      <c r="D892" s="420" t="s">
        <v>890</v>
      </c>
      <c r="E892" s="60">
        <v>-35608</v>
      </c>
      <c r="F892" s="60">
        <v>2137805</v>
      </c>
      <c r="G892" s="60">
        <v>2396247</v>
      </c>
      <c r="H892" s="421" t="str">
        <f t="shared" si="65"/>
        <v>nesplnená podmienka vyrovnaného rozpočtu</v>
      </c>
      <c r="I892" s="60">
        <f t="shared" si="66"/>
        <v>258442</v>
      </c>
      <c r="J892" s="421" t="str">
        <f t="shared" si="69"/>
        <v>výdavky rastú</v>
      </c>
      <c r="K892" s="421" t="str">
        <f t="shared" si="67"/>
        <v>dlhová brzda sa neplní</v>
      </c>
      <c r="L892" s="421" t="str">
        <f t="shared" si="68"/>
        <v>dlhová brzda sa neplní + rozpočet v termíne</v>
      </c>
    </row>
    <row r="893" spans="1:12">
      <c r="A893" s="61">
        <v>523984</v>
      </c>
      <c r="B893" s="61" t="s">
        <v>1646</v>
      </c>
      <c r="C893" s="61">
        <v>20251119</v>
      </c>
      <c r="D893" s="420" t="s">
        <v>890</v>
      </c>
      <c r="E893" s="60">
        <v>58200</v>
      </c>
      <c r="F893" s="60">
        <v>935300</v>
      </c>
      <c r="G893" s="60">
        <v>1233993</v>
      </c>
      <c r="H893" s="421" t="str">
        <f t="shared" si="65"/>
        <v>splnená podmienka vyrovnaného rozpočtu</v>
      </c>
      <c r="I893" s="60">
        <f t="shared" si="66"/>
        <v>298693</v>
      </c>
      <c r="J893" s="421" t="str">
        <f t="shared" si="69"/>
        <v>výdavky rastú</v>
      </c>
      <c r="K893" s="421" t="str">
        <f t="shared" si="67"/>
        <v>dlhová brzda sa neplní</v>
      </c>
      <c r="L893" s="421" t="str">
        <f t="shared" si="68"/>
        <v>dlhová brzda sa neplní + rozpočet v termíne</v>
      </c>
    </row>
    <row r="894" spans="1:12">
      <c r="A894" s="61">
        <v>523992</v>
      </c>
      <c r="B894" s="61" t="s">
        <v>1647</v>
      </c>
      <c r="C894" s="61">
        <v>20251120</v>
      </c>
      <c r="D894" s="420" t="s">
        <v>890</v>
      </c>
      <c r="E894" s="60">
        <v>10008</v>
      </c>
      <c r="F894" s="60">
        <v>307381</v>
      </c>
      <c r="G894" s="60">
        <v>321012</v>
      </c>
      <c r="H894" s="421" t="str">
        <f t="shared" si="65"/>
        <v>splnená podmienka vyrovnaného rozpočtu</v>
      </c>
      <c r="I894" s="60">
        <f t="shared" si="66"/>
        <v>13631</v>
      </c>
      <c r="J894" s="421" t="str">
        <f t="shared" si="69"/>
        <v>výdavky rastú</v>
      </c>
      <c r="K894" s="421" t="str">
        <f t="shared" si="67"/>
        <v>dlhová brzda sa neplní</v>
      </c>
      <c r="L894" s="421" t="str">
        <f t="shared" si="68"/>
        <v>dlhová brzda sa neplní + rozpočet v termíne</v>
      </c>
    </row>
    <row r="895" spans="1:12">
      <c r="A895" s="61">
        <v>524000</v>
      </c>
      <c r="B895" s="61" t="s">
        <v>1648</v>
      </c>
      <c r="C895" s="61">
        <v>20251118</v>
      </c>
      <c r="D895" s="420" t="s">
        <v>890</v>
      </c>
      <c r="E895" s="60">
        <v>-2011792</v>
      </c>
      <c r="F895" s="60">
        <v>7715373</v>
      </c>
      <c r="G895" s="60">
        <v>17088360</v>
      </c>
      <c r="H895" s="421" t="str">
        <f t="shared" si="65"/>
        <v>nesplnená podmienka vyrovnaného rozpočtu</v>
      </c>
      <c r="I895" s="60">
        <f t="shared" si="66"/>
        <v>9372987</v>
      </c>
      <c r="J895" s="421" t="str">
        <f t="shared" si="69"/>
        <v>výdavky rastú</v>
      </c>
      <c r="K895" s="421" t="str">
        <f t="shared" si="67"/>
        <v>dlhová brzda sa neplní</v>
      </c>
      <c r="L895" s="421" t="str">
        <f t="shared" si="68"/>
        <v>dlhová brzda sa neplní + rozpočet v termíne</v>
      </c>
    </row>
    <row r="896" spans="1:12">
      <c r="A896" s="61">
        <v>524018</v>
      </c>
      <c r="B896" s="61" t="s">
        <v>1649</v>
      </c>
      <c r="C896" s="61">
        <v>20251110</v>
      </c>
      <c r="D896" s="420" t="s">
        <v>890</v>
      </c>
      <c r="E896" s="60">
        <v>-1328148</v>
      </c>
      <c r="F896" s="60">
        <v>2859898</v>
      </c>
      <c r="G896" s="60">
        <v>3019468</v>
      </c>
      <c r="H896" s="421" t="str">
        <f t="shared" si="65"/>
        <v>nesplnená podmienka vyrovnaného rozpočtu</v>
      </c>
      <c r="I896" s="60">
        <f t="shared" si="66"/>
        <v>159570</v>
      </c>
      <c r="J896" s="421" t="str">
        <f t="shared" si="69"/>
        <v>výdavky rastú</v>
      </c>
      <c r="K896" s="421" t="str">
        <f t="shared" si="67"/>
        <v>dlhová brzda sa neplní</v>
      </c>
      <c r="L896" s="421" t="str">
        <f t="shared" si="68"/>
        <v>dlhová brzda sa neplní + rozpočet v termíne</v>
      </c>
    </row>
    <row r="897" spans="1:12">
      <c r="A897" s="61">
        <v>524026</v>
      </c>
      <c r="B897" s="61" t="s">
        <v>660</v>
      </c>
      <c r="C897" s="61">
        <v>20251113</v>
      </c>
      <c r="D897" s="420" t="s">
        <v>890</v>
      </c>
      <c r="E897" s="60">
        <v>0</v>
      </c>
      <c r="F897" s="60">
        <v>327467</v>
      </c>
      <c r="G897" s="60">
        <v>319045</v>
      </c>
      <c r="H897" s="421" t="str">
        <f t="shared" si="65"/>
        <v>splnená podmienka vyrovnaného rozpočtu</v>
      </c>
      <c r="I897" s="61">
        <f t="shared" si="66"/>
        <v>-8422</v>
      </c>
      <c r="J897" s="421" t="str">
        <f t="shared" si="69"/>
        <v>nerastúce výdavky</v>
      </c>
      <c r="K897" s="421" t="str">
        <f t="shared" si="67"/>
        <v>dlhová brzda sa plní</v>
      </c>
      <c r="L897" s="421" t="str">
        <f t="shared" si="68"/>
        <v>dlhová brzda sa plní + rozpočet v termíne</v>
      </c>
    </row>
    <row r="898" spans="1:12">
      <c r="A898" s="61">
        <v>524034</v>
      </c>
      <c r="B898" s="61" t="s">
        <v>1650</v>
      </c>
      <c r="C898" s="61">
        <v>20251107</v>
      </c>
      <c r="D898" s="420" t="s">
        <v>890</v>
      </c>
      <c r="E898" s="60">
        <v>6000</v>
      </c>
      <c r="F898" s="60">
        <v>2188083</v>
      </c>
      <c r="G898" s="60">
        <v>2395728</v>
      </c>
      <c r="H898" s="421" t="str">
        <f t="shared" si="65"/>
        <v>splnená podmienka vyrovnaného rozpočtu</v>
      </c>
      <c r="I898" s="60">
        <f t="shared" si="66"/>
        <v>207645</v>
      </c>
      <c r="J898" s="421" t="str">
        <f t="shared" si="69"/>
        <v>výdavky rastú</v>
      </c>
      <c r="K898" s="421" t="str">
        <f t="shared" si="67"/>
        <v>dlhová brzda sa neplní</v>
      </c>
      <c r="L898" s="421" t="str">
        <f t="shared" si="68"/>
        <v>dlhová brzda sa neplní + rozpočet v termíne</v>
      </c>
    </row>
    <row r="899" spans="1:12">
      <c r="A899" s="61">
        <v>524042</v>
      </c>
      <c r="B899" s="61" t="s">
        <v>1651</v>
      </c>
      <c r="C899" s="61">
        <v>20251111</v>
      </c>
      <c r="D899" s="420" t="s">
        <v>890</v>
      </c>
      <c r="E899" s="60">
        <v>-290000</v>
      </c>
      <c r="F899" s="60">
        <v>650785</v>
      </c>
      <c r="G899" s="60">
        <v>1048534</v>
      </c>
      <c r="H899" s="421" t="str">
        <f t="shared" ref="H899:H962" si="70">IF(E899&gt;=0,"splnená podmienka vyrovnaného rozpočtu","nesplnená podmienka vyrovnaného rozpočtu")</f>
        <v>nesplnená podmienka vyrovnaného rozpočtu</v>
      </c>
      <c r="I899" s="60">
        <f t="shared" ref="I899:I962" si="71">G899-F899</f>
        <v>397749</v>
      </c>
      <c r="J899" s="421" t="str">
        <f t="shared" si="69"/>
        <v>výdavky rastú</v>
      </c>
      <c r="K899" s="421" t="str">
        <f t="shared" ref="K899:K962" si="72">IF((H899="splnená podmienka vyrovnaného rozpočtu")*(J899="nerastúce výdavky"),"dlhová brzda sa plní","dlhová brzda sa neplní")</f>
        <v>dlhová brzda sa neplní</v>
      </c>
      <c r="L899" s="421" t="str">
        <f t="shared" ref="L899:L962" si="73">K899&amp;" + "&amp;D899</f>
        <v>dlhová brzda sa neplní + rozpočet v termíne</v>
      </c>
    </row>
    <row r="900" spans="1:12">
      <c r="A900" s="61">
        <v>524051</v>
      </c>
      <c r="B900" s="61" t="s">
        <v>1652</v>
      </c>
      <c r="C900" s="61">
        <v>20251017</v>
      </c>
      <c r="D900" s="420" t="s">
        <v>890</v>
      </c>
      <c r="E900" s="60">
        <v>10835</v>
      </c>
      <c r="F900" s="60">
        <v>409615</v>
      </c>
      <c r="G900" s="60">
        <v>450215</v>
      </c>
      <c r="H900" s="421" t="str">
        <f t="shared" si="70"/>
        <v>splnená podmienka vyrovnaného rozpočtu</v>
      </c>
      <c r="I900" s="60">
        <f t="shared" si="71"/>
        <v>40600</v>
      </c>
      <c r="J900" s="421" t="str">
        <f t="shared" ref="J900:J963" si="74">IF(I900&lt;=0,"nerastúce výdavky","výdavky rastú")</f>
        <v>výdavky rastú</v>
      </c>
      <c r="K900" s="421" t="str">
        <f t="shared" si="72"/>
        <v>dlhová brzda sa neplní</v>
      </c>
      <c r="L900" s="421" t="str">
        <f t="shared" si="73"/>
        <v>dlhová brzda sa neplní + rozpočet v termíne</v>
      </c>
    </row>
    <row r="901" spans="1:12">
      <c r="A901" s="61">
        <v>524069</v>
      </c>
      <c r="B901" s="61" t="s">
        <v>661</v>
      </c>
      <c r="C901" s="61">
        <v>20251119</v>
      </c>
      <c r="D901" s="420" t="s">
        <v>890</v>
      </c>
      <c r="E901" s="60">
        <v>15778.21</v>
      </c>
      <c r="F901" s="60">
        <v>922616.53</v>
      </c>
      <c r="G901" s="60">
        <v>168917.28</v>
      </c>
      <c r="H901" s="421" t="str">
        <f t="shared" si="70"/>
        <v>splnená podmienka vyrovnaného rozpočtu</v>
      </c>
      <c r="I901" s="61">
        <f t="shared" si="71"/>
        <v>-753699.25</v>
      </c>
      <c r="J901" s="421" t="str">
        <f t="shared" si="74"/>
        <v>nerastúce výdavky</v>
      </c>
      <c r="K901" s="421" t="str">
        <f t="shared" si="72"/>
        <v>dlhová brzda sa plní</v>
      </c>
      <c r="L901" s="421" t="str">
        <f t="shared" si="73"/>
        <v>dlhová brzda sa plní + rozpočet v termíne</v>
      </c>
    </row>
    <row r="902" spans="1:12">
      <c r="A902" s="61">
        <v>524077</v>
      </c>
      <c r="B902" s="61" t="s">
        <v>1653</v>
      </c>
      <c r="C902" s="61">
        <v>20251113</v>
      </c>
      <c r="D902" s="420" t="s">
        <v>890</v>
      </c>
      <c r="E902" s="60">
        <v>-424937</v>
      </c>
      <c r="F902" s="60">
        <v>1886635</v>
      </c>
      <c r="G902" s="60">
        <v>2694116</v>
      </c>
      <c r="H902" s="421" t="str">
        <f t="shared" si="70"/>
        <v>nesplnená podmienka vyrovnaného rozpočtu</v>
      </c>
      <c r="I902" s="60">
        <f t="shared" si="71"/>
        <v>807481</v>
      </c>
      <c r="J902" s="421" t="str">
        <f t="shared" si="74"/>
        <v>výdavky rastú</v>
      </c>
      <c r="K902" s="421" t="str">
        <f t="shared" si="72"/>
        <v>dlhová brzda sa neplní</v>
      </c>
      <c r="L902" s="421" t="str">
        <f t="shared" si="73"/>
        <v>dlhová brzda sa neplní + rozpočet v termíne</v>
      </c>
    </row>
    <row r="903" spans="1:12">
      <c r="A903" s="61">
        <v>523593</v>
      </c>
      <c r="B903" s="61" t="s">
        <v>1305</v>
      </c>
      <c r="C903" s="61">
        <v>20251120</v>
      </c>
      <c r="D903" s="420" t="s">
        <v>890</v>
      </c>
      <c r="E903" s="60">
        <v>-40000</v>
      </c>
      <c r="F903" s="60">
        <v>549943.86</v>
      </c>
      <c r="G903" s="60">
        <v>612730.52</v>
      </c>
      <c r="H903" s="421" t="str">
        <f t="shared" si="70"/>
        <v>nesplnená podmienka vyrovnaného rozpočtu</v>
      </c>
      <c r="I903" s="60">
        <f t="shared" si="71"/>
        <v>62786.660000000033</v>
      </c>
      <c r="J903" s="421" t="str">
        <f t="shared" si="74"/>
        <v>výdavky rastú</v>
      </c>
      <c r="K903" s="421" t="str">
        <f t="shared" si="72"/>
        <v>dlhová brzda sa neplní</v>
      </c>
      <c r="L903" s="421" t="str">
        <f t="shared" si="73"/>
        <v>dlhová brzda sa neplní + rozpočet v termíne</v>
      </c>
    </row>
    <row r="904" spans="1:12">
      <c r="A904" s="61">
        <v>523607</v>
      </c>
      <c r="B904" s="61" t="s">
        <v>1654</v>
      </c>
      <c r="C904" s="61">
        <v>20251111</v>
      </c>
      <c r="D904" s="420" t="s">
        <v>890</v>
      </c>
      <c r="E904" s="60">
        <v>-438000</v>
      </c>
      <c r="F904" s="60">
        <v>3219029</v>
      </c>
      <c r="G904" s="60">
        <v>3505202</v>
      </c>
      <c r="H904" s="421" t="str">
        <f t="shared" si="70"/>
        <v>nesplnená podmienka vyrovnaného rozpočtu</v>
      </c>
      <c r="I904" s="60">
        <f t="shared" si="71"/>
        <v>286173</v>
      </c>
      <c r="J904" s="421" t="str">
        <f t="shared" si="74"/>
        <v>výdavky rastú</v>
      </c>
      <c r="K904" s="421" t="str">
        <f t="shared" si="72"/>
        <v>dlhová brzda sa neplní</v>
      </c>
      <c r="L904" s="421" t="str">
        <f t="shared" si="73"/>
        <v>dlhová brzda sa neplní + rozpočet v termíne</v>
      </c>
    </row>
    <row r="905" spans="1:12">
      <c r="A905" s="61">
        <v>523615</v>
      </c>
      <c r="B905" s="61" t="s">
        <v>1655</v>
      </c>
      <c r="C905" s="61">
        <v>20251108</v>
      </c>
      <c r="D905" s="420" t="s">
        <v>890</v>
      </c>
      <c r="E905" s="60">
        <v>-20000</v>
      </c>
      <c r="F905" s="60">
        <v>844120</v>
      </c>
      <c r="G905" s="60">
        <v>189780</v>
      </c>
      <c r="H905" s="421" t="str">
        <f t="shared" si="70"/>
        <v>nesplnená podmienka vyrovnaného rozpočtu</v>
      </c>
      <c r="I905" s="60">
        <f t="shared" si="71"/>
        <v>-654340</v>
      </c>
      <c r="J905" s="421" t="str">
        <f t="shared" si="74"/>
        <v>nerastúce výdavky</v>
      </c>
      <c r="K905" s="421" t="str">
        <f t="shared" si="72"/>
        <v>dlhová brzda sa neplní</v>
      </c>
      <c r="L905" s="421" t="str">
        <f t="shared" si="73"/>
        <v>dlhová brzda sa neplní + rozpočet v termíne</v>
      </c>
    </row>
    <row r="906" spans="1:12">
      <c r="A906" s="61">
        <v>523623</v>
      </c>
      <c r="B906" s="61" t="s">
        <v>1656</v>
      </c>
      <c r="C906" s="61">
        <v>20251117</v>
      </c>
      <c r="D906" s="420" t="s">
        <v>890</v>
      </c>
      <c r="E906" s="60">
        <v>-392563</v>
      </c>
      <c r="F906" s="60">
        <v>7967817</v>
      </c>
      <c r="G906" s="60">
        <v>8471087</v>
      </c>
      <c r="H906" s="421" t="str">
        <f t="shared" si="70"/>
        <v>nesplnená podmienka vyrovnaného rozpočtu</v>
      </c>
      <c r="I906" s="60">
        <f t="shared" si="71"/>
        <v>503270</v>
      </c>
      <c r="J906" s="421" t="str">
        <f t="shared" si="74"/>
        <v>výdavky rastú</v>
      </c>
      <c r="K906" s="421" t="str">
        <f t="shared" si="72"/>
        <v>dlhová brzda sa neplní</v>
      </c>
      <c r="L906" s="421" t="str">
        <f t="shared" si="73"/>
        <v>dlhová brzda sa neplní + rozpočet v termíne</v>
      </c>
    </row>
    <row r="907" spans="1:12">
      <c r="A907" s="61">
        <v>523631</v>
      </c>
      <c r="B907" s="61" t="s">
        <v>1657</v>
      </c>
      <c r="C907" s="61">
        <v>20251105</v>
      </c>
      <c r="D907" s="420" t="s">
        <v>890</v>
      </c>
      <c r="E907" s="60">
        <v>-31387</v>
      </c>
      <c r="F907" s="60">
        <v>2397461</v>
      </c>
      <c r="G907" s="60">
        <v>2502422</v>
      </c>
      <c r="H907" s="421" t="str">
        <f t="shared" si="70"/>
        <v>nesplnená podmienka vyrovnaného rozpočtu</v>
      </c>
      <c r="I907" s="60">
        <f t="shared" si="71"/>
        <v>104961</v>
      </c>
      <c r="J907" s="421" t="str">
        <f t="shared" si="74"/>
        <v>výdavky rastú</v>
      </c>
      <c r="K907" s="421" t="str">
        <f t="shared" si="72"/>
        <v>dlhová brzda sa neplní</v>
      </c>
      <c r="L907" s="421" t="str">
        <f t="shared" si="73"/>
        <v>dlhová brzda sa neplní + rozpočet v termíne</v>
      </c>
    </row>
    <row r="908" spans="1:12">
      <c r="A908" s="61">
        <v>523658</v>
      </c>
      <c r="B908" s="61" t="s">
        <v>662</v>
      </c>
      <c r="C908" s="61">
        <v>20251030</v>
      </c>
      <c r="D908" s="420" t="s">
        <v>890</v>
      </c>
      <c r="E908" s="60">
        <v>0</v>
      </c>
      <c r="F908" s="60">
        <v>756813</v>
      </c>
      <c r="G908" s="60">
        <v>710928</v>
      </c>
      <c r="H908" s="421" t="str">
        <f t="shared" si="70"/>
        <v>splnená podmienka vyrovnaného rozpočtu</v>
      </c>
      <c r="I908" s="61">
        <f t="shared" si="71"/>
        <v>-45885</v>
      </c>
      <c r="J908" s="421" t="str">
        <f t="shared" si="74"/>
        <v>nerastúce výdavky</v>
      </c>
      <c r="K908" s="421" t="str">
        <f t="shared" si="72"/>
        <v>dlhová brzda sa plní</v>
      </c>
      <c r="L908" s="421" t="str">
        <f t="shared" si="73"/>
        <v>dlhová brzda sa plní + rozpočet v termíne</v>
      </c>
    </row>
    <row r="909" spans="1:12">
      <c r="A909" s="61">
        <v>523674</v>
      </c>
      <c r="B909" s="61" t="s">
        <v>1658</v>
      </c>
      <c r="C909" s="61">
        <v>20251117</v>
      </c>
      <c r="D909" s="420" t="s">
        <v>890</v>
      </c>
      <c r="E909" s="60">
        <v>-8946</v>
      </c>
      <c r="F909" s="60">
        <v>50550</v>
      </c>
      <c r="G909" s="60">
        <v>65260</v>
      </c>
      <c r="H909" s="421" t="str">
        <f t="shared" si="70"/>
        <v>nesplnená podmienka vyrovnaného rozpočtu</v>
      </c>
      <c r="I909" s="60">
        <f t="shared" si="71"/>
        <v>14710</v>
      </c>
      <c r="J909" s="421" t="str">
        <f t="shared" si="74"/>
        <v>výdavky rastú</v>
      </c>
      <c r="K909" s="421" t="str">
        <f t="shared" si="72"/>
        <v>dlhová brzda sa neplní</v>
      </c>
      <c r="L909" s="421" t="str">
        <f t="shared" si="73"/>
        <v>dlhová brzda sa neplní + rozpočet v termíne</v>
      </c>
    </row>
    <row r="910" spans="1:12">
      <c r="A910" s="61">
        <v>523682</v>
      </c>
      <c r="B910" s="61" t="s">
        <v>1659</v>
      </c>
      <c r="C910" s="61">
        <v>20251113</v>
      </c>
      <c r="D910" s="420" t="s">
        <v>890</v>
      </c>
      <c r="E910" s="60">
        <v>-500</v>
      </c>
      <c r="F910" s="60">
        <v>5347554</v>
      </c>
      <c r="G910" s="60">
        <v>5991533</v>
      </c>
      <c r="H910" s="421" t="str">
        <f t="shared" si="70"/>
        <v>nesplnená podmienka vyrovnaného rozpočtu</v>
      </c>
      <c r="I910" s="60">
        <f t="shared" si="71"/>
        <v>643979</v>
      </c>
      <c r="J910" s="421" t="str">
        <f t="shared" si="74"/>
        <v>výdavky rastú</v>
      </c>
      <c r="K910" s="421" t="str">
        <f t="shared" si="72"/>
        <v>dlhová brzda sa neplní</v>
      </c>
      <c r="L910" s="421" t="str">
        <f t="shared" si="73"/>
        <v>dlhová brzda sa neplní + rozpočet v termíne</v>
      </c>
    </row>
    <row r="911" spans="1:12">
      <c r="A911" s="61">
        <v>523712</v>
      </c>
      <c r="B911" s="61" t="s">
        <v>1660</v>
      </c>
      <c r="C911" s="61">
        <v>20251114</v>
      </c>
      <c r="D911" s="420" t="s">
        <v>890</v>
      </c>
      <c r="E911" s="60">
        <v>5784</v>
      </c>
      <c r="F911" s="60">
        <v>656087</v>
      </c>
      <c r="G911" s="60">
        <v>720716</v>
      </c>
      <c r="H911" s="421" t="str">
        <f t="shared" si="70"/>
        <v>splnená podmienka vyrovnaného rozpočtu</v>
      </c>
      <c r="I911" s="60">
        <f t="shared" si="71"/>
        <v>64629</v>
      </c>
      <c r="J911" s="421" t="str">
        <f t="shared" si="74"/>
        <v>výdavky rastú</v>
      </c>
      <c r="K911" s="421" t="str">
        <f t="shared" si="72"/>
        <v>dlhová brzda sa neplní</v>
      </c>
      <c r="L911" s="421" t="str">
        <f t="shared" si="73"/>
        <v>dlhová brzda sa neplní + rozpočet v termíne</v>
      </c>
    </row>
    <row r="912" spans="1:12">
      <c r="A912" s="61">
        <v>523721</v>
      </c>
      <c r="B912" s="61" t="s">
        <v>1661</v>
      </c>
      <c r="C912" s="61">
        <v>20251120</v>
      </c>
      <c r="D912" s="420" t="s">
        <v>890</v>
      </c>
      <c r="E912" s="60">
        <v>-40000</v>
      </c>
      <c r="F912" s="60">
        <v>440760</v>
      </c>
      <c r="G912" s="60">
        <v>515000</v>
      </c>
      <c r="H912" s="421" t="str">
        <f t="shared" si="70"/>
        <v>nesplnená podmienka vyrovnaného rozpočtu</v>
      </c>
      <c r="I912" s="60">
        <f t="shared" si="71"/>
        <v>74240</v>
      </c>
      <c r="J912" s="421" t="str">
        <f t="shared" si="74"/>
        <v>výdavky rastú</v>
      </c>
      <c r="K912" s="421" t="str">
        <f t="shared" si="72"/>
        <v>dlhová brzda sa neplní</v>
      </c>
      <c r="L912" s="421" t="str">
        <f t="shared" si="73"/>
        <v>dlhová brzda sa neplní + rozpočet v termíne</v>
      </c>
    </row>
    <row r="913" spans="1:12">
      <c r="A913" s="61">
        <v>523739</v>
      </c>
      <c r="B913" s="61" t="s">
        <v>1662</v>
      </c>
      <c r="C913" s="61">
        <v>20251029</v>
      </c>
      <c r="D913" s="420" t="s">
        <v>890</v>
      </c>
      <c r="E913" s="60">
        <v>-55000</v>
      </c>
      <c r="F913" s="60">
        <v>534527</v>
      </c>
      <c r="G913" s="60">
        <v>586529</v>
      </c>
      <c r="H913" s="421" t="str">
        <f t="shared" si="70"/>
        <v>nesplnená podmienka vyrovnaného rozpočtu</v>
      </c>
      <c r="I913" s="60">
        <f t="shared" si="71"/>
        <v>52002</v>
      </c>
      <c r="J913" s="421" t="str">
        <f t="shared" si="74"/>
        <v>výdavky rastú</v>
      </c>
      <c r="K913" s="421" t="str">
        <f t="shared" si="72"/>
        <v>dlhová brzda sa neplní</v>
      </c>
      <c r="L913" s="421" t="str">
        <f t="shared" si="73"/>
        <v>dlhová brzda sa neplní + rozpočet v termíne</v>
      </c>
    </row>
    <row r="914" spans="1:12">
      <c r="A914" s="61">
        <v>523747</v>
      </c>
      <c r="B914" s="61" t="s">
        <v>1663</v>
      </c>
      <c r="C914" s="61">
        <v>20251022</v>
      </c>
      <c r="D914" s="420" t="s">
        <v>890</v>
      </c>
      <c r="E914" s="60">
        <v>-36216.5</v>
      </c>
      <c r="F914" s="60">
        <v>628570</v>
      </c>
      <c r="G914" s="60">
        <v>807552.5</v>
      </c>
      <c r="H914" s="421" t="str">
        <f t="shared" si="70"/>
        <v>nesplnená podmienka vyrovnaného rozpočtu</v>
      </c>
      <c r="I914" s="60">
        <f t="shared" si="71"/>
        <v>178982.5</v>
      </c>
      <c r="J914" s="421" t="str">
        <f t="shared" si="74"/>
        <v>výdavky rastú</v>
      </c>
      <c r="K914" s="421" t="str">
        <f t="shared" si="72"/>
        <v>dlhová brzda sa neplní</v>
      </c>
      <c r="L914" s="421" t="str">
        <f t="shared" si="73"/>
        <v>dlhová brzda sa neplní + rozpočet v termíne</v>
      </c>
    </row>
    <row r="915" spans="1:12">
      <c r="A915" s="61">
        <v>523763</v>
      </c>
      <c r="B915" s="61" t="s">
        <v>663</v>
      </c>
      <c r="C915" s="61">
        <v>20251023</v>
      </c>
      <c r="D915" s="420" t="s">
        <v>890</v>
      </c>
      <c r="E915" s="60">
        <v>0</v>
      </c>
      <c r="F915" s="60">
        <v>1082022</v>
      </c>
      <c r="G915" s="60">
        <v>743022</v>
      </c>
      <c r="H915" s="421" t="str">
        <f t="shared" si="70"/>
        <v>splnená podmienka vyrovnaného rozpočtu</v>
      </c>
      <c r="I915" s="61">
        <f t="shared" si="71"/>
        <v>-339000</v>
      </c>
      <c r="J915" s="421" t="str">
        <f t="shared" si="74"/>
        <v>nerastúce výdavky</v>
      </c>
      <c r="K915" s="421" t="str">
        <f t="shared" si="72"/>
        <v>dlhová brzda sa plní</v>
      </c>
      <c r="L915" s="421" t="str">
        <f t="shared" si="73"/>
        <v>dlhová brzda sa plní + rozpočet v termíne</v>
      </c>
    </row>
    <row r="916" spans="1:12">
      <c r="A916" s="61">
        <v>523771</v>
      </c>
      <c r="B916" s="61" t="s">
        <v>1664</v>
      </c>
      <c r="C916" s="61">
        <v>20251120</v>
      </c>
      <c r="D916" s="420" t="s">
        <v>890</v>
      </c>
      <c r="E916" s="60">
        <v>-22450</v>
      </c>
      <c r="F916" s="60">
        <v>283920</v>
      </c>
      <c r="G916" s="60">
        <v>367450</v>
      </c>
      <c r="H916" s="421" t="str">
        <f t="shared" si="70"/>
        <v>nesplnená podmienka vyrovnaného rozpočtu</v>
      </c>
      <c r="I916" s="60">
        <f t="shared" si="71"/>
        <v>83530</v>
      </c>
      <c r="J916" s="421" t="str">
        <f t="shared" si="74"/>
        <v>výdavky rastú</v>
      </c>
      <c r="K916" s="421" t="str">
        <f t="shared" si="72"/>
        <v>dlhová brzda sa neplní</v>
      </c>
      <c r="L916" s="421" t="str">
        <f t="shared" si="73"/>
        <v>dlhová brzda sa neplní + rozpočet v termíne</v>
      </c>
    </row>
    <row r="917" spans="1:12">
      <c r="A917" s="61">
        <v>523780</v>
      </c>
      <c r="B917" s="61" t="s">
        <v>1551</v>
      </c>
      <c r="C917" s="61">
        <v>20251121</v>
      </c>
      <c r="D917" s="420" t="s">
        <v>890</v>
      </c>
      <c r="E917" s="60">
        <v>120000</v>
      </c>
      <c r="F917" s="60">
        <v>4763555</v>
      </c>
      <c r="G917" s="60">
        <v>5295370</v>
      </c>
      <c r="H917" s="421" t="str">
        <f t="shared" si="70"/>
        <v>splnená podmienka vyrovnaného rozpočtu</v>
      </c>
      <c r="I917" s="60">
        <f t="shared" si="71"/>
        <v>531815</v>
      </c>
      <c r="J917" s="421" t="str">
        <f t="shared" si="74"/>
        <v>výdavky rastú</v>
      </c>
      <c r="K917" s="421" t="str">
        <f t="shared" si="72"/>
        <v>dlhová brzda sa neplní</v>
      </c>
      <c r="L917" s="421" t="str">
        <f t="shared" si="73"/>
        <v>dlhová brzda sa neplní + rozpočet v termíne</v>
      </c>
    </row>
    <row r="918" spans="1:12">
      <c r="A918" s="61">
        <v>523798</v>
      </c>
      <c r="B918" s="61" t="s">
        <v>1665</v>
      </c>
      <c r="C918" s="61">
        <v>20251120</v>
      </c>
      <c r="D918" s="420" t="s">
        <v>890</v>
      </c>
      <c r="E918" s="60">
        <v>-170900</v>
      </c>
      <c r="F918" s="60">
        <v>5326962</v>
      </c>
      <c r="G918" s="60">
        <v>5930693</v>
      </c>
      <c r="H918" s="421" t="str">
        <f t="shared" si="70"/>
        <v>nesplnená podmienka vyrovnaného rozpočtu</v>
      </c>
      <c r="I918" s="60">
        <f t="shared" si="71"/>
        <v>603731</v>
      </c>
      <c r="J918" s="421" t="str">
        <f t="shared" si="74"/>
        <v>výdavky rastú</v>
      </c>
      <c r="K918" s="421" t="str">
        <f t="shared" si="72"/>
        <v>dlhová brzda sa neplní</v>
      </c>
      <c r="L918" s="421" t="str">
        <f t="shared" si="73"/>
        <v>dlhová brzda sa neplní + rozpočet v termíne</v>
      </c>
    </row>
    <row r="919" spans="1:12">
      <c r="A919" s="61">
        <v>523801</v>
      </c>
      <c r="B919" s="61" t="s">
        <v>1666</v>
      </c>
      <c r="C919" s="61">
        <v>20251115</v>
      </c>
      <c r="D919" s="420" t="s">
        <v>890</v>
      </c>
      <c r="E919" s="60">
        <v>1040</v>
      </c>
      <c r="F919" s="60">
        <v>138650</v>
      </c>
      <c r="G919" s="60">
        <v>142960</v>
      </c>
      <c r="H919" s="421" t="str">
        <f t="shared" si="70"/>
        <v>splnená podmienka vyrovnaného rozpočtu</v>
      </c>
      <c r="I919" s="60">
        <f t="shared" si="71"/>
        <v>4310</v>
      </c>
      <c r="J919" s="421" t="str">
        <f t="shared" si="74"/>
        <v>výdavky rastú</v>
      </c>
      <c r="K919" s="421" t="str">
        <f t="shared" si="72"/>
        <v>dlhová brzda sa neplní</v>
      </c>
      <c r="L919" s="421" t="str">
        <f t="shared" si="73"/>
        <v>dlhová brzda sa neplní + rozpočet v termíne</v>
      </c>
    </row>
    <row r="920" spans="1:12">
      <c r="A920" s="61">
        <v>523810</v>
      </c>
      <c r="B920" s="61" t="s">
        <v>1667</v>
      </c>
      <c r="C920" s="61">
        <v>20251008</v>
      </c>
      <c r="D920" s="420" t="s">
        <v>890</v>
      </c>
      <c r="E920" s="60">
        <v>-103495</v>
      </c>
      <c r="F920" s="60">
        <v>3476842</v>
      </c>
      <c r="G920" s="60">
        <v>5395714</v>
      </c>
      <c r="H920" s="421" t="str">
        <f t="shared" si="70"/>
        <v>nesplnená podmienka vyrovnaného rozpočtu</v>
      </c>
      <c r="I920" s="60">
        <f t="shared" si="71"/>
        <v>1918872</v>
      </c>
      <c r="J920" s="421" t="str">
        <f t="shared" si="74"/>
        <v>výdavky rastú</v>
      </c>
      <c r="K920" s="421" t="str">
        <f t="shared" si="72"/>
        <v>dlhová brzda sa neplní</v>
      </c>
      <c r="L920" s="421" t="str">
        <f t="shared" si="73"/>
        <v>dlhová brzda sa neplní + rozpočet v termíne</v>
      </c>
    </row>
    <row r="921" spans="1:12">
      <c r="A921" s="61">
        <v>523828</v>
      </c>
      <c r="B921" s="61" t="s">
        <v>1668</v>
      </c>
      <c r="C921" s="61">
        <v>20251106</v>
      </c>
      <c r="D921" s="420" t="s">
        <v>890</v>
      </c>
      <c r="E921" s="60">
        <v>-3639272</v>
      </c>
      <c r="F921" s="60">
        <v>10804257</v>
      </c>
      <c r="G921" s="60">
        <v>22645271</v>
      </c>
      <c r="H921" s="421" t="str">
        <f t="shared" si="70"/>
        <v>nesplnená podmienka vyrovnaného rozpočtu</v>
      </c>
      <c r="I921" s="60">
        <f t="shared" si="71"/>
        <v>11841014</v>
      </c>
      <c r="J921" s="421" t="str">
        <f t="shared" si="74"/>
        <v>výdavky rastú</v>
      </c>
      <c r="K921" s="421" t="str">
        <f t="shared" si="72"/>
        <v>dlhová brzda sa neplní</v>
      </c>
      <c r="L921" s="421" t="str">
        <f t="shared" si="73"/>
        <v>dlhová brzda sa neplní + rozpočet v termíne</v>
      </c>
    </row>
    <row r="922" spans="1:12">
      <c r="A922" s="61">
        <v>523836</v>
      </c>
      <c r="B922" s="61" t="s">
        <v>1669</v>
      </c>
      <c r="C922" s="61">
        <v>20251120</v>
      </c>
      <c r="D922" s="420" t="s">
        <v>890</v>
      </c>
      <c r="E922" s="60">
        <v>-128110</v>
      </c>
      <c r="F922" s="60">
        <v>3839421</v>
      </c>
      <c r="G922" s="60">
        <v>4103381</v>
      </c>
      <c r="H922" s="421" t="str">
        <f t="shared" si="70"/>
        <v>nesplnená podmienka vyrovnaného rozpočtu</v>
      </c>
      <c r="I922" s="60">
        <f t="shared" si="71"/>
        <v>263960</v>
      </c>
      <c r="J922" s="421" t="str">
        <f t="shared" si="74"/>
        <v>výdavky rastú</v>
      </c>
      <c r="K922" s="421" t="str">
        <f t="shared" si="72"/>
        <v>dlhová brzda sa neplní</v>
      </c>
      <c r="L922" s="421" t="str">
        <f t="shared" si="73"/>
        <v>dlhová brzda sa neplní + rozpočet v termíne</v>
      </c>
    </row>
    <row r="923" spans="1:12">
      <c r="A923" s="61">
        <v>523364</v>
      </c>
      <c r="B923" s="61" t="s">
        <v>1670</v>
      </c>
      <c r="C923" s="61">
        <v>20251120</v>
      </c>
      <c r="D923" s="420" t="s">
        <v>890</v>
      </c>
      <c r="E923" s="60">
        <v>-34619.050000000003</v>
      </c>
      <c r="F923" s="60">
        <v>675398.83</v>
      </c>
      <c r="G923" s="60">
        <v>1010557.39</v>
      </c>
      <c r="H923" s="421" t="str">
        <f t="shared" si="70"/>
        <v>nesplnená podmienka vyrovnaného rozpočtu</v>
      </c>
      <c r="I923" s="60">
        <f t="shared" si="71"/>
        <v>335158.56000000006</v>
      </c>
      <c r="J923" s="421" t="str">
        <f t="shared" si="74"/>
        <v>výdavky rastú</v>
      </c>
      <c r="K923" s="421" t="str">
        <f t="shared" si="72"/>
        <v>dlhová brzda sa neplní</v>
      </c>
      <c r="L923" s="421" t="str">
        <f t="shared" si="73"/>
        <v>dlhová brzda sa neplní + rozpočet v termíne</v>
      </c>
    </row>
    <row r="924" spans="1:12">
      <c r="A924" s="61">
        <v>523372</v>
      </c>
      <c r="B924" s="61" t="s">
        <v>664</v>
      </c>
      <c r="C924" s="61">
        <v>20251113</v>
      </c>
      <c r="D924" s="420" t="s">
        <v>890</v>
      </c>
      <c r="E924" s="60">
        <v>8000</v>
      </c>
      <c r="F924" s="60">
        <v>1419606.5499999998</v>
      </c>
      <c r="G924" s="60">
        <v>1317494</v>
      </c>
      <c r="H924" s="421" t="str">
        <f t="shared" si="70"/>
        <v>splnená podmienka vyrovnaného rozpočtu</v>
      </c>
      <c r="I924" s="61">
        <f t="shared" si="71"/>
        <v>-102112.54999999981</v>
      </c>
      <c r="J924" s="421" t="str">
        <f t="shared" si="74"/>
        <v>nerastúce výdavky</v>
      </c>
      <c r="K924" s="421" t="str">
        <f t="shared" si="72"/>
        <v>dlhová brzda sa plní</v>
      </c>
      <c r="L924" s="421" t="str">
        <f t="shared" si="73"/>
        <v>dlhová brzda sa plní + rozpočet v termíne</v>
      </c>
    </row>
    <row r="925" spans="1:12">
      <c r="A925" s="61">
        <v>523381</v>
      </c>
      <c r="B925" s="61" t="s">
        <v>1671</v>
      </c>
      <c r="C925" s="61">
        <v>20251113</v>
      </c>
      <c r="D925" s="420" t="s">
        <v>890</v>
      </c>
      <c r="E925" s="60">
        <v>-14764080</v>
      </c>
      <c r="F925" s="60">
        <v>76429610</v>
      </c>
      <c r="G925" s="60">
        <v>105478450</v>
      </c>
      <c r="H925" s="421" t="str">
        <f t="shared" si="70"/>
        <v>nesplnená podmienka vyrovnaného rozpočtu</v>
      </c>
      <c r="I925" s="60">
        <f t="shared" si="71"/>
        <v>29048840</v>
      </c>
      <c r="J925" s="421" t="str">
        <f t="shared" si="74"/>
        <v>výdavky rastú</v>
      </c>
      <c r="K925" s="421" t="str">
        <f t="shared" si="72"/>
        <v>dlhová brzda sa neplní</v>
      </c>
      <c r="L925" s="421" t="str">
        <f t="shared" si="73"/>
        <v>dlhová brzda sa neplní + rozpočet v termíne</v>
      </c>
    </row>
    <row r="926" spans="1:12">
      <c r="A926" s="61">
        <v>523399</v>
      </c>
      <c r="B926" s="61" t="s">
        <v>1672</v>
      </c>
      <c r="C926" s="61">
        <v>20251021</v>
      </c>
      <c r="D926" s="420" t="s">
        <v>890</v>
      </c>
      <c r="E926" s="60">
        <v>-16000</v>
      </c>
      <c r="F926" s="60">
        <v>201640</v>
      </c>
      <c r="G926" s="60">
        <v>119407</v>
      </c>
      <c r="H926" s="421" t="str">
        <f t="shared" si="70"/>
        <v>nesplnená podmienka vyrovnaného rozpočtu</v>
      </c>
      <c r="I926" s="60">
        <f t="shared" si="71"/>
        <v>-82233</v>
      </c>
      <c r="J926" s="421" t="str">
        <f t="shared" si="74"/>
        <v>nerastúce výdavky</v>
      </c>
      <c r="K926" s="421" t="str">
        <f t="shared" si="72"/>
        <v>dlhová brzda sa neplní</v>
      </c>
      <c r="L926" s="421" t="str">
        <f t="shared" si="73"/>
        <v>dlhová brzda sa neplní + rozpočet v termíne</v>
      </c>
    </row>
    <row r="927" spans="1:12">
      <c r="A927" s="61">
        <v>523402</v>
      </c>
      <c r="B927" s="61" t="s">
        <v>1673</v>
      </c>
      <c r="C927" s="61">
        <v>20251022</v>
      </c>
      <c r="D927" s="420" t="s">
        <v>890</v>
      </c>
      <c r="E927" s="60">
        <v>-1213317</v>
      </c>
      <c r="F927" s="60">
        <v>3018326</v>
      </c>
      <c r="G927" s="60">
        <v>5533229</v>
      </c>
      <c r="H927" s="421" t="str">
        <f t="shared" si="70"/>
        <v>nesplnená podmienka vyrovnaného rozpočtu</v>
      </c>
      <c r="I927" s="60">
        <f t="shared" si="71"/>
        <v>2514903</v>
      </c>
      <c r="J927" s="421" t="str">
        <f t="shared" si="74"/>
        <v>výdavky rastú</v>
      </c>
      <c r="K927" s="421" t="str">
        <f t="shared" si="72"/>
        <v>dlhová brzda sa neplní</v>
      </c>
      <c r="L927" s="421" t="str">
        <f t="shared" si="73"/>
        <v>dlhová brzda sa neplní + rozpočet v termíne</v>
      </c>
    </row>
    <row r="928" spans="1:12">
      <c r="A928" s="61">
        <v>523411</v>
      </c>
      <c r="B928" s="61" t="s">
        <v>665</v>
      </c>
      <c r="C928" s="61">
        <v>20251114</v>
      </c>
      <c r="D928" s="420" t="s">
        <v>890</v>
      </c>
      <c r="E928" s="60">
        <v>11507</v>
      </c>
      <c r="F928" s="60">
        <v>113115</v>
      </c>
      <c r="G928" s="60">
        <v>111824</v>
      </c>
      <c r="H928" s="421" t="str">
        <f t="shared" si="70"/>
        <v>splnená podmienka vyrovnaného rozpočtu</v>
      </c>
      <c r="I928" s="61">
        <f t="shared" si="71"/>
        <v>-1291</v>
      </c>
      <c r="J928" s="421" t="str">
        <f t="shared" si="74"/>
        <v>nerastúce výdavky</v>
      </c>
      <c r="K928" s="421" t="str">
        <f t="shared" si="72"/>
        <v>dlhová brzda sa plní</v>
      </c>
      <c r="L928" s="421" t="str">
        <f t="shared" si="73"/>
        <v>dlhová brzda sa plní + rozpočet v termíne</v>
      </c>
    </row>
    <row r="929" spans="1:12">
      <c r="A929" s="61">
        <v>523429</v>
      </c>
      <c r="B929" s="61" t="s">
        <v>1674</v>
      </c>
      <c r="C929" s="61">
        <v>20251120</v>
      </c>
      <c r="D929" s="420" t="s">
        <v>890</v>
      </c>
      <c r="E929" s="60">
        <v>6000</v>
      </c>
      <c r="F929" s="60">
        <v>1305395</v>
      </c>
      <c r="G929" s="60">
        <v>1397581</v>
      </c>
      <c r="H929" s="421" t="str">
        <f t="shared" si="70"/>
        <v>splnená podmienka vyrovnaného rozpočtu</v>
      </c>
      <c r="I929" s="60">
        <f t="shared" si="71"/>
        <v>92186</v>
      </c>
      <c r="J929" s="421" t="str">
        <f t="shared" si="74"/>
        <v>výdavky rastú</v>
      </c>
      <c r="K929" s="421" t="str">
        <f t="shared" si="72"/>
        <v>dlhová brzda sa neplní</v>
      </c>
      <c r="L929" s="421" t="str">
        <f t="shared" si="73"/>
        <v>dlhová brzda sa neplní + rozpočet v termíne</v>
      </c>
    </row>
    <row r="930" spans="1:12">
      <c r="A930" s="61">
        <v>523437</v>
      </c>
      <c r="B930" s="61" t="s">
        <v>1675</v>
      </c>
      <c r="C930" s="61">
        <v>20251120</v>
      </c>
      <c r="D930" s="420" t="s">
        <v>890</v>
      </c>
      <c r="E930" s="60">
        <v>47238.36</v>
      </c>
      <c r="F930" s="60">
        <v>646829</v>
      </c>
      <c r="G930" s="60">
        <v>749117.64</v>
      </c>
      <c r="H930" s="421" t="str">
        <f t="shared" si="70"/>
        <v>splnená podmienka vyrovnaného rozpočtu</v>
      </c>
      <c r="I930" s="60">
        <f t="shared" si="71"/>
        <v>102288.64000000001</v>
      </c>
      <c r="J930" s="421" t="str">
        <f t="shared" si="74"/>
        <v>výdavky rastú</v>
      </c>
      <c r="K930" s="421" t="str">
        <f t="shared" si="72"/>
        <v>dlhová brzda sa neplní</v>
      </c>
      <c r="L930" s="421" t="str">
        <f t="shared" si="73"/>
        <v>dlhová brzda sa neplní + rozpočet v termíne</v>
      </c>
    </row>
    <row r="931" spans="1:12">
      <c r="A931" s="61">
        <v>523445</v>
      </c>
      <c r="B931" s="61" t="s">
        <v>1676</v>
      </c>
      <c r="C931" s="61">
        <v>20251119</v>
      </c>
      <c r="D931" s="420" t="s">
        <v>890</v>
      </c>
      <c r="E931" s="60">
        <v>0</v>
      </c>
      <c r="F931" s="60">
        <v>765596</v>
      </c>
      <c r="G931" s="60">
        <v>784015</v>
      </c>
      <c r="H931" s="421" t="str">
        <f t="shared" si="70"/>
        <v>splnená podmienka vyrovnaného rozpočtu</v>
      </c>
      <c r="I931" s="60">
        <f t="shared" si="71"/>
        <v>18419</v>
      </c>
      <c r="J931" s="421" t="str">
        <f t="shared" si="74"/>
        <v>výdavky rastú</v>
      </c>
      <c r="K931" s="421" t="str">
        <f t="shared" si="72"/>
        <v>dlhová brzda sa neplní</v>
      </c>
      <c r="L931" s="421" t="str">
        <f t="shared" si="73"/>
        <v>dlhová brzda sa neplní + rozpočet v termíne</v>
      </c>
    </row>
    <row r="932" spans="1:12">
      <c r="A932" s="61">
        <v>523461</v>
      </c>
      <c r="B932" s="61" t="s">
        <v>1677</v>
      </c>
      <c r="C932" s="61">
        <v>20251120</v>
      </c>
      <c r="D932" s="420" t="s">
        <v>890</v>
      </c>
      <c r="E932" s="60">
        <v>0</v>
      </c>
      <c r="F932" s="60">
        <v>19650</v>
      </c>
      <c r="G932" s="60">
        <v>19850</v>
      </c>
      <c r="H932" s="421" t="str">
        <f t="shared" si="70"/>
        <v>splnená podmienka vyrovnaného rozpočtu</v>
      </c>
      <c r="I932" s="60">
        <f t="shared" si="71"/>
        <v>200</v>
      </c>
      <c r="J932" s="421" t="str">
        <f t="shared" si="74"/>
        <v>výdavky rastú</v>
      </c>
      <c r="K932" s="421" t="str">
        <f t="shared" si="72"/>
        <v>dlhová brzda sa neplní</v>
      </c>
      <c r="L932" s="421" t="str">
        <f t="shared" si="73"/>
        <v>dlhová brzda sa neplní + rozpočet v termíne</v>
      </c>
    </row>
    <row r="933" spans="1:12">
      <c r="A933" s="61">
        <v>523470</v>
      </c>
      <c r="B933" s="61" t="s">
        <v>1678</v>
      </c>
      <c r="C933" s="61">
        <v>20251120</v>
      </c>
      <c r="D933" s="420" t="s">
        <v>890</v>
      </c>
      <c r="E933" s="60">
        <v>-151400</v>
      </c>
      <c r="F933" s="60">
        <v>1872570</v>
      </c>
      <c r="G933" s="60">
        <v>1699717</v>
      </c>
      <c r="H933" s="421" t="str">
        <f t="shared" si="70"/>
        <v>nesplnená podmienka vyrovnaného rozpočtu</v>
      </c>
      <c r="I933" s="60">
        <f t="shared" si="71"/>
        <v>-172853</v>
      </c>
      <c r="J933" s="421" t="str">
        <f t="shared" si="74"/>
        <v>nerastúce výdavky</v>
      </c>
      <c r="K933" s="421" t="str">
        <f t="shared" si="72"/>
        <v>dlhová brzda sa neplní</v>
      </c>
      <c r="L933" s="421" t="str">
        <f t="shared" si="73"/>
        <v>dlhová brzda sa neplní + rozpočet v termíne</v>
      </c>
    </row>
    <row r="934" spans="1:12">
      <c r="A934" s="61">
        <v>523488</v>
      </c>
      <c r="B934" s="61" t="s">
        <v>1679</v>
      </c>
      <c r="C934" s="61">
        <v>20251120</v>
      </c>
      <c r="D934" s="420" t="s">
        <v>890</v>
      </c>
      <c r="E934" s="60">
        <v>-605992</v>
      </c>
      <c r="F934" s="60">
        <v>3054502</v>
      </c>
      <c r="G934" s="60">
        <v>3849636</v>
      </c>
      <c r="H934" s="421" t="str">
        <f t="shared" si="70"/>
        <v>nesplnená podmienka vyrovnaného rozpočtu</v>
      </c>
      <c r="I934" s="60">
        <f t="shared" si="71"/>
        <v>795134</v>
      </c>
      <c r="J934" s="421" t="str">
        <f t="shared" si="74"/>
        <v>výdavky rastú</v>
      </c>
      <c r="K934" s="421" t="str">
        <f t="shared" si="72"/>
        <v>dlhová brzda sa neplní</v>
      </c>
      <c r="L934" s="421" t="str">
        <f t="shared" si="73"/>
        <v>dlhová brzda sa neplní + rozpočet v termíne</v>
      </c>
    </row>
    <row r="935" spans="1:12">
      <c r="A935" s="61">
        <v>523496</v>
      </c>
      <c r="B935" s="61" t="s">
        <v>1680</v>
      </c>
      <c r="C935" s="61">
        <v>20251112</v>
      </c>
      <c r="D935" s="420" t="s">
        <v>890</v>
      </c>
      <c r="E935" s="60">
        <v>-110000</v>
      </c>
      <c r="F935" s="60">
        <v>514450</v>
      </c>
      <c r="G935" s="60">
        <v>926242</v>
      </c>
      <c r="H935" s="421" t="str">
        <f t="shared" si="70"/>
        <v>nesplnená podmienka vyrovnaného rozpočtu</v>
      </c>
      <c r="I935" s="60">
        <f t="shared" si="71"/>
        <v>411792</v>
      </c>
      <c r="J935" s="421" t="str">
        <f t="shared" si="74"/>
        <v>výdavky rastú</v>
      </c>
      <c r="K935" s="421" t="str">
        <f t="shared" si="72"/>
        <v>dlhová brzda sa neplní</v>
      </c>
      <c r="L935" s="421" t="str">
        <f t="shared" si="73"/>
        <v>dlhová brzda sa neplní + rozpočet v termíne</v>
      </c>
    </row>
    <row r="936" spans="1:12">
      <c r="A936" s="61">
        <v>523500</v>
      </c>
      <c r="B936" s="61" t="s">
        <v>1681</v>
      </c>
      <c r="C936" s="61">
        <v>20251114</v>
      </c>
      <c r="D936" s="420" t="s">
        <v>890</v>
      </c>
      <c r="E936" s="60">
        <v>2200</v>
      </c>
      <c r="F936" s="60">
        <v>38810</v>
      </c>
      <c r="G936" s="60">
        <v>40500</v>
      </c>
      <c r="H936" s="421" t="str">
        <f t="shared" si="70"/>
        <v>splnená podmienka vyrovnaného rozpočtu</v>
      </c>
      <c r="I936" s="60">
        <f t="shared" si="71"/>
        <v>1690</v>
      </c>
      <c r="J936" s="421" t="str">
        <f t="shared" si="74"/>
        <v>výdavky rastú</v>
      </c>
      <c r="K936" s="421" t="str">
        <f t="shared" si="72"/>
        <v>dlhová brzda sa neplní</v>
      </c>
      <c r="L936" s="421" t="str">
        <f t="shared" si="73"/>
        <v>dlhová brzda sa neplní + rozpočet v termíne</v>
      </c>
    </row>
    <row r="937" spans="1:12">
      <c r="A937" s="61">
        <v>523518</v>
      </c>
      <c r="B937" s="61" t="s">
        <v>1682</v>
      </c>
      <c r="C937" s="61">
        <v>20251116</v>
      </c>
      <c r="D937" s="420" t="s">
        <v>890</v>
      </c>
      <c r="E937" s="60">
        <v>-55300</v>
      </c>
      <c r="F937" s="60">
        <v>3632935</v>
      </c>
      <c r="G937" s="60">
        <v>3949477</v>
      </c>
      <c r="H937" s="421" t="str">
        <f t="shared" si="70"/>
        <v>nesplnená podmienka vyrovnaného rozpočtu</v>
      </c>
      <c r="I937" s="60">
        <f t="shared" si="71"/>
        <v>316542</v>
      </c>
      <c r="J937" s="421" t="str">
        <f t="shared" si="74"/>
        <v>výdavky rastú</v>
      </c>
      <c r="K937" s="421" t="str">
        <f t="shared" si="72"/>
        <v>dlhová brzda sa neplní</v>
      </c>
      <c r="L937" s="421" t="str">
        <f t="shared" si="73"/>
        <v>dlhová brzda sa neplní + rozpočet v termíne</v>
      </c>
    </row>
    <row r="938" spans="1:12">
      <c r="A938" s="61">
        <v>523526</v>
      </c>
      <c r="B938" s="61" t="s">
        <v>1683</v>
      </c>
      <c r="C938" s="61">
        <v>20251117</v>
      </c>
      <c r="D938" s="420" t="s">
        <v>890</v>
      </c>
      <c r="E938" s="60">
        <v>-667320</v>
      </c>
      <c r="F938" s="60">
        <v>5124587</v>
      </c>
      <c r="G938" s="60">
        <v>5993641</v>
      </c>
      <c r="H938" s="421" t="str">
        <f t="shared" si="70"/>
        <v>nesplnená podmienka vyrovnaného rozpočtu</v>
      </c>
      <c r="I938" s="60">
        <f t="shared" si="71"/>
        <v>869054</v>
      </c>
      <c r="J938" s="421" t="str">
        <f t="shared" si="74"/>
        <v>výdavky rastú</v>
      </c>
      <c r="K938" s="421" t="str">
        <f t="shared" si="72"/>
        <v>dlhová brzda sa neplní</v>
      </c>
      <c r="L938" s="421" t="str">
        <f t="shared" si="73"/>
        <v>dlhová brzda sa neplní + rozpočet v termíne</v>
      </c>
    </row>
    <row r="939" spans="1:12">
      <c r="A939" s="61">
        <v>523534</v>
      </c>
      <c r="B939" s="61" t="s">
        <v>1684</v>
      </c>
      <c r="C939" s="61">
        <v>20251121</v>
      </c>
      <c r="D939" s="420" t="s">
        <v>890</v>
      </c>
      <c r="E939" s="60">
        <v>-32491</v>
      </c>
      <c r="F939" s="60">
        <v>2705882</v>
      </c>
      <c r="G939" s="60">
        <v>5384937</v>
      </c>
      <c r="H939" s="421" t="str">
        <f t="shared" si="70"/>
        <v>nesplnená podmienka vyrovnaného rozpočtu</v>
      </c>
      <c r="I939" s="60">
        <f t="shared" si="71"/>
        <v>2679055</v>
      </c>
      <c r="J939" s="421" t="str">
        <f t="shared" si="74"/>
        <v>výdavky rastú</v>
      </c>
      <c r="K939" s="421" t="str">
        <f t="shared" si="72"/>
        <v>dlhová brzda sa neplní</v>
      </c>
      <c r="L939" s="421" t="str">
        <f t="shared" si="73"/>
        <v>dlhová brzda sa neplní + rozpočet v termíne</v>
      </c>
    </row>
    <row r="940" spans="1:12">
      <c r="A940" s="61">
        <v>523542</v>
      </c>
      <c r="B940" s="61" t="s">
        <v>1685</v>
      </c>
      <c r="C940" s="61">
        <v>20251114</v>
      </c>
      <c r="D940" s="420" t="s">
        <v>890</v>
      </c>
      <c r="E940" s="60">
        <v>-1010000</v>
      </c>
      <c r="F940" s="60">
        <v>3862280</v>
      </c>
      <c r="G940" s="60">
        <v>3874692</v>
      </c>
      <c r="H940" s="421" t="str">
        <f t="shared" si="70"/>
        <v>nesplnená podmienka vyrovnaného rozpočtu</v>
      </c>
      <c r="I940" s="60">
        <f t="shared" si="71"/>
        <v>12412</v>
      </c>
      <c r="J940" s="421" t="str">
        <f t="shared" si="74"/>
        <v>výdavky rastú</v>
      </c>
      <c r="K940" s="421" t="str">
        <f t="shared" si="72"/>
        <v>dlhová brzda sa neplní</v>
      </c>
      <c r="L940" s="421" t="str">
        <f t="shared" si="73"/>
        <v>dlhová brzda sa neplní + rozpočet v termíne</v>
      </c>
    </row>
    <row r="941" spans="1:12">
      <c r="A941" s="61">
        <v>523569</v>
      </c>
      <c r="B941" s="61" t="s">
        <v>1686</v>
      </c>
      <c r="C941" s="61">
        <v>20251120</v>
      </c>
      <c r="D941" s="420" t="s">
        <v>890</v>
      </c>
      <c r="E941" s="60">
        <v>-25000</v>
      </c>
      <c r="F941" s="60">
        <v>63661</v>
      </c>
      <c r="G941" s="60">
        <v>82162</v>
      </c>
      <c r="H941" s="421" t="str">
        <f t="shared" si="70"/>
        <v>nesplnená podmienka vyrovnaného rozpočtu</v>
      </c>
      <c r="I941" s="60">
        <f t="shared" si="71"/>
        <v>18501</v>
      </c>
      <c r="J941" s="421" t="str">
        <f t="shared" si="74"/>
        <v>výdavky rastú</v>
      </c>
      <c r="K941" s="421" t="str">
        <f t="shared" si="72"/>
        <v>dlhová brzda sa neplní</v>
      </c>
      <c r="L941" s="421" t="str">
        <f t="shared" si="73"/>
        <v>dlhová brzda sa neplní + rozpočet v termíne</v>
      </c>
    </row>
    <row r="942" spans="1:12">
      <c r="A942" s="61">
        <v>523577</v>
      </c>
      <c r="B942" s="61" t="s">
        <v>1687</v>
      </c>
      <c r="C942" s="61">
        <v>20251105</v>
      </c>
      <c r="D942" s="420" t="s">
        <v>890</v>
      </c>
      <c r="E942" s="60">
        <v>-3056.04</v>
      </c>
      <c r="F942" s="60">
        <v>1355171</v>
      </c>
      <c r="G942" s="60">
        <v>1523868.5599999998</v>
      </c>
      <c r="H942" s="421" t="str">
        <f t="shared" si="70"/>
        <v>nesplnená podmienka vyrovnaného rozpočtu</v>
      </c>
      <c r="I942" s="60">
        <f t="shared" si="71"/>
        <v>168697.55999999982</v>
      </c>
      <c r="J942" s="421" t="str">
        <f t="shared" si="74"/>
        <v>výdavky rastú</v>
      </c>
      <c r="K942" s="421" t="str">
        <f t="shared" si="72"/>
        <v>dlhová brzda sa neplní</v>
      </c>
      <c r="L942" s="421" t="str">
        <f t="shared" si="73"/>
        <v>dlhová brzda sa neplní + rozpočet v termíne</v>
      </c>
    </row>
    <row r="943" spans="1:12">
      <c r="A943" s="61">
        <v>523160</v>
      </c>
      <c r="B943" s="61" t="s">
        <v>1688</v>
      </c>
      <c r="C943" s="61">
        <v>20251117</v>
      </c>
      <c r="D943" s="420" t="s">
        <v>890</v>
      </c>
      <c r="E943" s="60">
        <v>1500</v>
      </c>
      <c r="F943" s="60">
        <v>69694</v>
      </c>
      <c r="G943" s="60">
        <v>82034</v>
      </c>
      <c r="H943" s="421" t="str">
        <f t="shared" si="70"/>
        <v>splnená podmienka vyrovnaného rozpočtu</v>
      </c>
      <c r="I943" s="60">
        <f t="shared" si="71"/>
        <v>12340</v>
      </c>
      <c r="J943" s="421" t="str">
        <f t="shared" si="74"/>
        <v>výdavky rastú</v>
      </c>
      <c r="K943" s="421" t="str">
        <f t="shared" si="72"/>
        <v>dlhová brzda sa neplní</v>
      </c>
      <c r="L943" s="421" t="str">
        <f t="shared" si="73"/>
        <v>dlhová brzda sa neplní + rozpočet v termíne</v>
      </c>
    </row>
    <row r="944" spans="1:12">
      <c r="A944" s="61">
        <v>523178</v>
      </c>
      <c r="B944" s="61" t="s">
        <v>1689</v>
      </c>
      <c r="C944" s="61">
        <v>20251118</v>
      </c>
      <c r="D944" s="420" t="s">
        <v>890</v>
      </c>
      <c r="E944" s="60">
        <v>0</v>
      </c>
      <c r="F944" s="60">
        <v>308674</v>
      </c>
      <c r="G944" s="60">
        <v>391486.2</v>
      </c>
      <c r="H944" s="421" t="str">
        <f t="shared" si="70"/>
        <v>splnená podmienka vyrovnaného rozpočtu</v>
      </c>
      <c r="I944" s="60">
        <f t="shared" si="71"/>
        <v>82812.200000000012</v>
      </c>
      <c r="J944" s="421" t="str">
        <f t="shared" si="74"/>
        <v>výdavky rastú</v>
      </c>
      <c r="K944" s="421" t="str">
        <f t="shared" si="72"/>
        <v>dlhová brzda sa neplní</v>
      </c>
      <c r="L944" s="421" t="str">
        <f t="shared" si="73"/>
        <v>dlhová brzda sa neplní + rozpočet v termíne</v>
      </c>
    </row>
    <row r="945" spans="1:12">
      <c r="A945" s="61">
        <v>523186</v>
      </c>
      <c r="B945" s="61" t="s">
        <v>666</v>
      </c>
      <c r="C945" s="61">
        <v>20251119</v>
      </c>
      <c r="D945" s="420" t="s">
        <v>890</v>
      </c>
      <c r="E945" s="60">
        <v>14400</v>
      </c>
      <c r="F945" s="60">
        <v>3641653.79</v>
      </c>
      <c r="G945" s="60">
        <v>2899953.79</v>
      </c>
      <c r="H945" s="421" t="str">
        <f t="shared" si="70"/>
        <v>splnená podmienka vyrovnaného rozpočtu</v>
      </c>
      <c r="I945" s="61">
        <f t="shared" si="71"/>
        <v>-741700</v>
      </c>
      <c r="J945" s="421" t="str">
        <f t="shared" si="74"/>
        <v>nerastúce výdavky</v>
      </c>
      <c r="K945" s="421" t="str">
        <f t="shared" si="72"/>
        <v>dlhová brzda sa plní</v>
      </c>
      <c r="L945" s="421" t="str">
        <f t="shared" si="73"/>
        <v>dlhová brzda sa plní + rozpočet v termíne</v>
      </c>
    </row>
    <row r="946" spans="1:12">
      <c r="A946" s="61">
        <v>523194</v>
      </c>
      <c r="B946" s="421" t="s">
        <v>667</v>
      </c>
      <c r="C946" s="61">
        <v>20251125</v>
      </c>
      <c r="D946" s="420" t="s">
        <v>911</v>
      </c>
      <c r="E946" s="60">
        <v>-10500</v>
      </c>
      <c r="F946" s="60">
        <v>297287.75</v>
      </c>
      <c r="G946" s="60">
        <v>290855</v>
      </c>
      <c r="H946" s="421" t="str">
        <f t="shared" si="70"/>
        <v>nesplnená podmienka vyrovnaného rozpočtu</v>
      </c>
      <c r="I946" s="60">
        <f t="shared" si="71"/>
        <v>-6432.75</v>
      </c>
      <c r="J946" s="421" t="str">
        <f t="shared" si="74"/>
        <v>nerastúce výdavky</v>
      </c>
      <c r="K946" s="421" t="str">
        <f t="shared" si="72"/>
        <v>dlhová brzda sa neplní</v>
      </c>
      <c r="L946" s="421" t="str">
        <f t="shared" si="73"/>
        <v>dlhová brzda sa neplní + rozpočet po termíne</v>
      </c>
    </row>
    <row r="947" spans="1:12">
      <c r="A947" s="61">
        <v>523208</v>
      </c>
      <c r="B947" s="421" t="s">
        <v>668</v>
      </c>
      <c r="C947" s="61">
        <v>20251216</v>
      </c>
      <c r="D947" s="420" t="s">
        <v>911</v>
      </c>
      <c r="E947" s="60">
        <v>-179516</v>
      </c>
      <c r="F947" s="60">
        <v>204670</v>
      </c>
      <c r="G947" s="60">
        <v>427097</v>
      </c>
      <c r="H947" s="421" t="str">
        <f t="shared" si="70"/>
        <v>nesplnená podmienka vyrovnaného rozpočtu</v>
      </c>
      <c r="I947" s="60">
        <f t="shared" si="71"/>
        <v>222427</v>
      </c>
      <c r="J947" s="421" t="str">
        <f t="shared" si="74"/>
        <v>výdavky rastú</v>
      </c>
      <c r="K947" s="421" t="str">
        <f t="shared" si="72"/>
        <v>dlhová brzda sa neplní</v>
      </c>
      <c r="L947" s="421" t="str">
        <f t="shared" si="73"/>
        <v>dlhová brzda sa neplní + rozpočet po termíne</v>
      </c>
    </row>
    <row r="948" spans="1:12">
      <c r="A948" s="61">
        <v>523216</v>
      </c>
      <c r="B948" s="61" t="s">
        <v>1690</v>
      </c>
      <c r="C948" s="61">
        <v>20251113</v>
      </c>
      <c r="D948" s="420" t="s">
        <v>890</v>
      </c>
      <c r="E948" s="60">
        <v>-403611</v>
      </c>
      <c r="F948" s="60">
        <v>1269201</v>
      </c>
      <c r="G948" s="60">
        <v>1708964</v>
      </c>
      <c r="H948" s="421" t="str">
        <f t="shared" si="70"/>
        <v>nesplnená podmienka vyrovnaného rozpočtu</v>
      </c>
      <c r="I948" s="60">
        <f t="shared" si="71"/>
        <v>439763</v>
      </c>
      <c r="J948" s="421" t="str">
        <f t="shared" si="74"/>
        <v>výdavky rastú</v>
      </c>
      <c r="K948" s="421" t="str">
        <f t="shared" si="72"/>
        <v>dlhová brzda sa neplní</v>
      </c>
      <c r="L948" s="421" t="str">
        <f t="shared" si="73"/>
        <v>dlhová brzda sa neplní + rozpočet v termíne</v>
      </c>
    </row>
    <row r="949" spans="1:12">
      <c r="A949" s="61">
        <v>523224</v>
      </c>
      <c r="B949" s="61" t="s">
        <v>1691</v>
      </c>
      <c r="C949" s="61">
        <v>20251113</v>
      </c>
      <c r="D949" s="420" t="s">
        <v>890</v>
      </c>
      <c r="E949" s="60">
        <v>43000</v>
      </c>
      <c r="F949" s="60">
        <v>1669840</v>
      </c>
      <c r="G949" s="60">
        <v>1944223</v>
      </c>
      <c r="H949" s="421" t="str">
        <f t="shared" si="70"/>
        <v>splnená podmienka vyrovnaného rozpočtu</v>
      </c>
      <c r="I949" s="60">
        <f t="shared" si="71"/>
        <v>274383</v>
      </c>
      <c r="J949" s="421" t="str">
        <f t="shared" si="74"/>
        <v>výdavky rastú</v>
      </c>
      <c r="K949" s="421" t="str">
        <f t="shared" si="72"/>
        <v>dlhová brzda sa neplní</v>
      </c>
      <c r="L949" s="421" t="str">
        <f t="shared" si="73"/>
        <v>dlhová brzda sa neplní + rozpočet v termíne</v>
      </c>
    </row>
    <row r="950" spans="1:12">
      <c r="A950" s="61">
        <v>523232</v>
      </c>
      <c r="B950" s="61" t="s">
        <v>1692</v>
      </c>
      <c r="C950" s="61">
        <v>20251113</v>
      </c>
      <c r="D950" s="420" t="s">
        <v>890</v>
      </c>
      <c r="E950" s="60">
        <v>-45337</v>
      </c>
      <c r="F950" s="60">
        <v>429286</v>
      </c>
      <c r="G950" s="60">
        <v>1960883</v>
      </c>
      <c r="H950" s="421" t="str">
        <f t="shared" si="70"/>
        <v>nesplnená podmienka vyrovnaného rozpočtu</v>
      </c>
      <c r="I950" s="60">
        <f t="shared" si="71"/>
        <v>1531597</v>
      </c>
      <c r="J950" s="421" t="str">
        <f t="shared" si="74"/>
        <v>výdavky rastú</v>
      </c>
      <c r="K950" s="421" t="str">
        <f t="shared" si="72"/>
        <v>dlhová brzda sa neplní</v>
      </c>
      <c r="L950" s="421" t="str">
        <f t="shared" si="73"/>
        <v>dlhová brzda sa neplní + rozpočet v termíne</v>
      </c>
    </row>
    <row r="951" spans="1:12">
      <c r="A951" s="61">
        <v>523241</v>
      </c>
      <c r="B951" s="61" t="s">
        <v>1693</v>
      </c>
      <c r="C951" s="61">
        <v>20251120</v>
      </c>
      <c r="D951" s="420" t="s">
        <v>890</v>
      </c>
      <c r="E951" s="60">
        <v>-322000</v>
      </c>
      <c r="F951" s="60">
        <v>1742706.11</v>
      </c>
      <c r="G951" s="60">
        <v>3936311.62</v>
      </c>
      <c r="H951" s="421" t="str">
        <f t="shared" si="70"/>
        <v>nesplnená podmienka vyrovnaného rozpočtu</v>
      </c>
      <c r="I951" s="60">
        <f t="shared" si="71"/>
        <v>2193605.5099999998</v>
      </c>
      <c r="J951" s="421" t="str">
        <f t="shared" si="74"/>
        <v>výdavky rastú</v>
      </c>
      <c r="K951" s="421" t="str">
        <f t="shared" si="72"/>
        <v>dlhová brzda sa neplní</v>
      </c>
      <c r="L951" s="421" t="str">
        <f t="shared" si="73"/>
        <v>dlhová brzda sa neplní + rozpočet v termíne</v>
      </c>
    </row>
    <row r="952" spans="1:12">
      <c r="A952" s="61">
        <v>523259</v>
      </c>
      <c r="B952" s="61" t="s">
        <v>1694</v>
      </c>
      <c r="C952" s="61">
        <v>20251121</v>
      </c>
      <c r="D952" s="420" t="s">
        <v>890</v>
      </c>
      <c r="E952" s="60">
        <v>17441</v>
      </c>
      <c r="F952" s="60">
        <v>3212917</v>
      </c>
      <c r="G952" s="60">
        <v>6338224</v>
      </c>
      <c r="H952" s="421" t="str">
        <f t="shared" si="70"/>
        <v>splnená podmienka vyrovnaného rozpočtu</v>
      </c>
      <c r="I952" s="60">
        <f t="shared" si="71"/>
        <v>3125307</v>
      </c>
      <c r="J952" s="421" t="str">
        <f t="shared" si="74"/>
        <v>výdavky rastú</v>
      </c>
      <c r="K952" s="421" t="str">
        <f t="shared" si="72"/>
        <v>dlhová brzda sa neplní</v>
      </c>
      <c r="L952" s="421" t="str">
        <f t="shared" si="73"/>
        <v>dlhová brzda sa neplní + rozpočet v termíne</v>
      </c>
    </row>
    <row r="953" spans="1:12">
      <c r="A953" s="61">
        <v>523267</v>
      </c>
      <c r="B953" s="61" t="s">
        <v>1695</v>
      </c>
      <c r="C953" s="61">
        <v>20251120</v>
      </c>
      <c r="D953" s="420" t="s">
        <v>890</v>
      </c>
      <c r="E953" s="60">
        <v>-15000</v>
      </c>
      <c r="F953" s="60">
        <v>107170</v>
      </c>
      <c r="G953" s="60">
        <v>134373</v>
      </c>
      <c r="H953" s="421" t="str">
        <f t="shared" si="70"/>
        <v>nesplnená podmienka vyrovnaného rozpočtu</v>
      </c>
      <c r="I953" s="60">
        <f t="shared" si="71"/>
        <v>27203</v>
      </c>
      <c r="J953" s="421" t="str">
        <f t="shared" si="74"/>
        <v>výdavky rastú</v>
      </c>
      <c r="K953" s="421" t="str">
        <f t="shared" si="72"/>
        <v>dlhová brzda sa neplní</v>
      </c>
      <c r="L953" s="421" t="str">
        <f t="shared" si="73"/>
        <v>dlhová brzda sa neplní + rozpočet v termíne</v>
      </c>
    </row>
    <row r="954" spans="1:12">
      <c r="A954" s="61">
        <v>523275</v>
      </c>
      <c r="B954" s="61" t="s">
        <v>1696</v>
      </c>
      <c r="C954" s="61">
        <v>20251030</v>
      </c>
      <c r="D954" s="420" t="s">
        <v>890</v>
      </c>
      <c r="E954" s="60">
        <v>0</v>
      </c>
      <c r="F954" s="60">
        <v>99285</v>
      </c>
      <c r="G954" s="60">
        <v>106170</v>
      </c>
      <c r="H954" s="421" t="str">
        <f t="shared" si="70"/>
        <v>splnená podmienka vyrovnaného rozpočtu</v>
      </c>
      <c r="I954" s="60">
        <f t="shared" si="71"/>
        <v>6885</v>
      </c>
      <c r="J954" s="421" t="str">
        <f t="shared" si="74"/>
        <v>výdavky rastú</v>
      </c>
      <c r="K954" s="421" t="str">
        <f t="shared" si="72"/>
        <v>dlhová brzda sa neplní</v>
      </c>
      <c r="L954" s="421" t="str">
        <f t="shared" si="73"/>
        <v>dlhová brzda sa neplní + rozpočet v termíne</v>
      </c>
    </row>
    <row r="955" spans="1:12">
      <c r="A955" s="61">
        <v>523283</v>
      </c>
      <c r="B955" s="61" t="s">
        <v>669</v>
      </c>
      <c r="C955" s="61">
        <v>20260112</v>
      </c>
      <c r="D955" s="420" t="s">
        <v>911</v>
      </c>
      <c r="E955" s="60">
        <v>5220</v>
      </c>
      <c r="F955" s="60">
        <v>954403</v>
      </c>
      <c r="G955" s="60">
        <v>954403</v>
      </c>
      <c r="H955" s="421" t="str">
        <f t="shared" si="70"/>
        <v>splnená podmienka vyrovnaného rozpočtu</v>
      </c>
      <c r="I955" s="61">
        <f t="shared" si="71"/>
        <v>0</v>
      </c>
      <c r="J955" s="421" t="str">
        <f t="shared" si="74"/>
        <v>nerastúce výdavky</v>
      </c>
      <c r="K955" s="421" t="str">
        <f t="shared" si="72"/>
        <v>dlhová brzda sa plní</v>
      </c>
      <c r="L955" s="421" t="str">
        <f t="shared" si="73"/>
        <v>dlhová brzda sa plní + rozpočet po termíne</v>
      </c>
    </row>
    <row r="956" spans="1:12">
      <c r="A956" s="61">
        <v>523291</v>
      </c>
      <c r="B956" s="421" t="s">
        <v>670</v>
      </c>
      <c r="C956" s="61">
        <v>20251217</v>
      </c>
      <c r="D956" s="420" t="s">
        <v>911</v>
      </c>
      <c r="E956" s="60">
        <v>-91217</v>
      </c>
      <c r="F956" s="60">
        <v>2476306</v>
      </c>
      <c r="G956" s="60">
        <v>2803893</v>
      </c>
      <c r="H956" s="421" t="str">
        <f t="shared" si="70"/>
        <v>nesplnená podmienka vyrovnaného rozpočtu</v>
      </c>
      <c r="I956" s="60">
        <f t="shared" si="71"/>
        <v>327587</v>
      </c>
      <c r="J956" s="421" t="str">
        <f t="shared" si="74"/>
        <v>výdavky rastú</v>
      </c>
      <c r="K956" s="421" t="str">
        <f t="shared" si="72"/>
        <v>dlhová brzda sa neplní</v>
      </c>
      <c r="L956" s="421" t="str">
        <f t="shared" si="73"/>
        <v>dlhová brzda sa neplní + rozpočet po termíne</v>
      </c>
    </row>
    <row r="957" spans="1:12">
      <c r="A957" s="61">
        <v>523305</v>
      </c>
      <c r="B957" s="61" t="s">
        <v>1697</v>
      </c>
      <c r="C957" s="61">
        <v>20251113</v>
      </c>
      <c r="D957" s="420" t="s">
        <v>890</v>
      </c>
      <c r="E957" s="60">
        <v>-10000</v>
      </c>
      <c r="F957" s="60">
        <v>428971.96</v>
      </c>
      <c r="G957" s="60">
        <v>503051.15999999992</v>
      </c>
      <c r="H957" s="421" t="str">
        <f t="shared" si="70"/>
        <v>nesplnená podmienka vyrovnaného rozpočtu</v>
      </c>
      <c r="I957" s="60">
        <f t="shared" si="71"/>
        <v>74079.199999999895</v>
      </c>
      <c r="J957" s="421" t="str">
        <f t="shared" si="74"/>
        <v>výdavky rastú</v>
      </c>
      <c r="K957" s="421" t="str">
        <f t="shared" si="72"/>
        <v>dlhová brzda sa neplní</v>
      </c>
      <c r="L957" s="421" t="str">
        <f t="shared" si="73"/>
        <v>dlhová brzda sa neplní + rozpočet v termíne</v>
      </c>
    </row>
    <row r="958" spans="1:12">
      <c r="A958" s="61">
        <v>523313</v>
      </c>
      <c r="B958" s="61" t="s">
        <v>1698</v>
      </c>
      <c r="C958" s="61">
        <v>20251119</v>
      </c>
      <c r="D958" s="420" t="s">
        <v>890</v>
      </c>
      <c r="E958" s="60">
        <v>-600</v>
      </c>
      <c r="F958" s="60">
        <v>136170</v>
      </c>
      <c r="G958" s="60">
        <v>144958</v>
      </c>
      <c r="H958" s="421" t="str">
        <f t="shared" si="70"/>
        <v>nesplnená podmienka vyrovnaného rozpočtu</v>
      </c>
      <c r="I958" s="60">
        <f t="shared" si="71"/>
        <v>8788</v>
      </c>
      <c r="J958" s="421" t="str">
        <f t="shared" si="74"/>
        <v>výdavky rastú</v>
      </c>
      <c r="K958" s="421" t="str">
        <f t="shared" si="72"/>
        <v>dlhová brzda sa neplní</v>
      </c>
      <c r="L958" s="421" t="str">
        <f t="shared" si="73"/>
        <v>dlhová brzda sa neplní + rozpočet v termíne</v>
      </c>
    </row>
    <row r="959" spans="1:12">
      <c r="A959" s="61">
        <v>523321</v>
      </c>
      <c r="B959" s="61" t="s">
        <v>1699</v>
      </c>
      <c r="C959" s="61">
        <v>20251121</v>
      </c>
      <c r="D959" s="420" t="s">
        <v>890</v>
      </c>
      <c r="E959" s="60">
        <v>-94065.06</v>
      </c>
      <c r="F959" s="60">
        <v>233293.44</v>
      </c>
      <c r="G959" s="60">
        <v>333570.06</v>
      </c>
      <c r="H959" s="421" t="str">
        <f t="shared" si="70"/>
        <v>nesplnená podmienka vyrovnaného rozpočtu</v>
      </c>
      <c r="I959" s="60">
        <f t="shared" si="71"/>
        <v>100276.62</v>
      </c>
      <c r="J959" s="421" t="str">
        <f t="shared" si="74"/>
        <v>výdavky rastú</v>
      </c>
      <c r="K959" s="421" t="str">
        <f t="shared" si="72"/>
        <v>dlhová brzda sa neplní</v>
      </c>
      <c r="L959" s="421" t="str">
        <f t="shared" si="73"/>
        <v>dlhová brzda sa neplní + rozpočet v termíne</v>
      </c>
    </row>
    <row r="960" spans="1:12">
      <c r="A960" s="61">
        <v>523330</v>
      </c>
      <c r="B960" s="61" t="s">
        <v>1700</v>
      </c>
      <c r="C960" s="61">
        <v>20251118</v>
      </c>
      <c r="D960" s="420" t="s">
        <v>890</v>
      </c>
      <c r="E960" s="60">
        <v>4050</v>
      </c>
      <c r="F960" s="60">
        <v>357440</v>
      </c>
      <c r="G960" s="60">
        <v>381300</v>
      </c>
      <c r="H960" s="421" t="str">
        <f t="shared" si="70"/>
        <v>splnená podmienka vyrovnaného rozpočtu</v>
      </c>
      <c r="I960" s="60">
        <f t="shared" si="71"/>
        <v>23860</v>
      </c>
      <c r="J960" s="421" t="str">
        <f t="shared" si="74"/>
        <v>výdavky rastú</v>
      </c>
      <c r="K960" s="421" t="str">
        <f t="shared" si="72"/>
        <v>dlhová brzda sa neplní</v>
      </c>
      <c r="L960" s="421" t="str">
        <f t="shared" si="73"/>
        <v>dlhová brzda sa neplní + rozpočet v termíne</v>
      </c>
    </row>
    <row r="961" spans="1:12">
      <c r="A961" s="61">
        <v>523348</v>
      </c>
      <c r="B961" s="61" t="s">
        <v>1450</v>
      </c>
      <c r="C961" s="61">
        <v>20250925</v>
      </c>
      <c r="D961" s="420" t="s">
        <v>890</v>
      </c>
      <c r="E961" s="60">
        <v>5000</v>
      </c>
      <c r="F961" s="60">
        <v>263210</v>
      </c>
      <c r="G961" s="60">
        <v>276400</v>
      </c>
      <c r="H961" s="421" t="str">
        <f t="shared" si="70"/>
        <v>splnená podmienka vyrovnaného rozpočtu</v>
      </c>
      <c r="I961" s="60">
        <f t="shared" si="71"/>
        <v>13190</v>
      </c>
      <c r="J961" s="421" t="str">
        <f t="shared" si="74"/>
        <v>výdavky rastú</v>
      </c>
      <c r="K961" s="421" t="str">
        <f t="shared" si="72"/>
        <v>dlhová brzda sa neplní</v>
      </c>
      <c r="L961" s="421" t="str">
        <f t="shared" si="73"/>
        <v>dlhová brzda sa neplní + rozpočet v termíne</v>
      </c>
    </row>
    <row r="962" spans="1:12">
      <c r="A962" s="61">
        <v>523356</v>
      </c>
      <c r="B962" s="61" t="s">
        <v>671</v>
      </c>
      <c r="C962" s="61">
        <v>20251121</v>
      </c>
      <c r="D962" s="420" t="s">
        <v>890</v>
      </c>
      <c r="E962" s="60">
        <v>43496</v>
      </c>
      <c r="F962" s="60">
        <v>295267</v>
      </c>
      <c r="G962" s="60">
        <v>245486</v>
      </c>
      <c r="H962" s="421" t="str">
        <f t="shared" si="70"/>
        <v>splnená podmienka vyrovnaného rozpočtu</v>
      </c>
      <c r="I962" s="61">
        <f t="shared" si="71"/>
        <v>-49781</v>
      </c>
      <c r="J962" s="421" t="str">
        <f t="shared" si="74"/>
        <v>nerastúce výdavky</v>
      </c>
      <c r="K962" s="421" t="str">
        <f t="shared" si="72"/>
        <v>dlhová brzda sa plní</v>
      </c>
      <c r="L962" s="421" t="str">
        <f t="shared" si="73"/>
        <v>dlhová brzda sa plní + rozpočet v termíne</v>
      </c>
    </row>
    <row r="963" spans="1:12">
      <c r="A963" s="61">
        <v>522961</v>
      </c>
      <c r="B963" s="61" t="s">
        <v>1701</v>
      </c>
      <c r="C963" s="61">
        <v>20251121</v>
      </c>
      <c r="D963" s="420" t="s">
        <v>890</v>
      </c>
      <c r="E963" s="60">
        <v>-300</v>
      </c>
      <c r="F963" s="60">
        <v>783624</v>
      </c>
      <c r="G963" s="60">
        <v>777220</v>
      </c>
      <c r="H963" s="421" t="str">
        <f t="shared" ref="H963:H1026" si="75">IF(E963&gt;=0,"splnená podmienka vyrovnaného rozpočtu","nesplnená podmienka vyrovnaného rozpočtu")</f>
        <v>nesplnená podmienka vyrovnaného rozpočtu</v>
      </c>
      <c r="I963" s="60">
        <f t="shared" ref="I963:I1026" si="76">G963-F963</f>
        <v>-6404</v>
      </c>
      <c r="J963" s="421" t="str">
        <f t="shared" si="74"/>
        <v>nerastúce výdavky</v>
      </c>
      <c r="K963" s="421" t="str">
        <f t="shared" ref="K963:K1026" si="77">IF((H963="splnená podmienka vyrovnaného rozpočtu")*(J963="nerastúce výdavky"),"dlhová brzda sa plní","dlhová brzda sa neplní")</f>
        <v>dlhová brzda sa neplní</v>
      </c>
      <c r="L963" s="421" t="str">
        <f t="shared" ref="L963:L1026" si="78">K963&amp;" + "&amp;D963</f>
        <v>dlhová brzda sa neplní + rozpočet v termíne</v>
      </c>
    </row>
    <row r="964" spans="1:12">
      <c r="A964" s="61">
        <v>522970</v>
      </c>
      <c r="B964" s="61" t="s">
        <v>1702</v>
      </c>
      <c r="C964" s="61">
        <v>20251114</v>
      </c>
      <c r="D964" s="420" t="s">
        <v>890</v>
      </c>
      <c r="E964" s="60">
        <v>-52000</v>
      </c>
      <c r="F964" s="60">
        <v>128315</v>
      </c>
      <c r="G964" s="60">
        <v>177555</v>
      </c>
      <c r="H964" s="421" t="str">
        <f t="shared" si="75"/>
        <v>nesplnená podmienka vyrovnaného rozpočtu</v>
      </c>
      <c r="I964" s="60">
        <f t="shared" si="76"/>
        <v>49240</v>
      </c>
      <c r="J964" s="421" t="str">
        <f t="shared" ref="J964:J1027" si="79">IF(I964&lt;=0,"nerastúce výdavky","výdavky rastú")</f>
        <v>výdavky rastú</v>
      </c>
      <c r="K964" s="421" t="str">
        <f t="shared" si="77"/>
        <v>dlhová brzda sa neplní</v>
      </c>
      <c r="L964" s="421" t="str">
        <f t="shared" si="78"/>
        <v>dlhová brzda sa neplní + rozpočet v termíne</v>
      </c>
    </row>
    <row r="965" spans="1:12">
      <c r="A965" s="61">
        <v>522988</v>
      </c>
      <c r="B965" s="61" t="s">
        <v>1703</v>
      </c>
      <c r="C965" s="61">
        <v>20251118</v>
      </c>
      <c r="D965" s="420" t="s">
        <v>890</v>
      </c>
      <c r="E965" s="60">
        <v>3800</v>
      </c>
      <c r="F965" s="60">
        <v>125590</v>
      </c>
      <c r="G965" s="60">
        <v>140254</v>
      </c>
      <c r="H965" s="421" t="str">
        <f t="shared" si="75"/>
        <v>splnená podmienka vyrovnaného rozpočtu</v>
      </c>
      <c r="I965" s="60">
        <f t="shared" si="76"/>
        <v>14664</v>
      </c>
      <c r="J965" s="421" t="str">
        <f t="shared" si="79"/>
        <v>výdavky rastú</v>
      </c>
      <c r="K965" s="421" t="str">
        <f t="shared" si="77"/>
        <v>dlhová brzda sa neplní</v>
      </c>
      <c r="L965" s="421" t="str">
        <f t="shared" si="78"/>
        <v>dlhová brzda sa neplní + rozpočet v termíne</v>
      </c>
    </row>
    <row r="966" spans="1:12">
      <c r="A966" s="61">
        <v>522996</v>
      </c>
      <c r="B966" s="61" t="s">
        <v>1704</v>
      </c>
      <c r="C966" s="61">
        <v>20251121</v>
      </c>
      <c r="D966" s="420" t="s">
        <v>890</v>
      </c>
      <c r="E966" s="60">
        <v>-184528</v>
      </c>
      <c r="F966" s="60">
        <v>1318348</v>
      </c>
      <c r="G966" s="60">
        <v>1564608</v>
      </c>
      <c r="H966" s="421" t="str">
        <f t="shared" si="75"/>
        <v>nesplnená podmienka vyrovnaného rozpočtu</v>
      </c>
      <c r="I966" s="60">
        <f t="shared" si="76"/>
        <v>246260</v>
      </c>
      <c r="J966" s="421" t="str">
        <f t="shared" si="79"/>
        <v>výdavky rastú</v>
      </c>
      <c r="K966" s="421" t="str">
        <f t="shared" si="77"/>
        <v>dlhová brzda sa neplní</v>
      </c>
      <c r="L966" s="421" t="str">
        <f t="shared" si="78"/>
        <v>dlhová brzda sa neplní + rozpočet v termíne</v>
      </c>
    </row>
    <row r="967" spans="1:12">
      <c r="A967" s="61">
        <v>523003</v>
      </c>
      <c r="B967" s="61" t="s">
        <v>1705</v>
      </c>
      <c r="C967" s="61">
        <v>20251114</v>
      </c>
      <c r="D967" s="420" t="s">
        <v>890</v>
      </c>
      <c r="E967" s="60">
        <v>-6600</v>
      </c>
      <c r="F967" s="60">
        <v>286280</v>
      </c>
      <c r="G967" s="60">
        <v>1915909.4</v>
      </c>
      <c r="H967" s="421" t="str">
        <f t="shared" si="75"/>
        <v>nesplnená podmienka vyrovnaného rozpočtu</v>
      </c>
      <c r="I967" s="60">
        <f t="shared" si="76"/>
        <v>1629629.4</v>
      </c>
      <c r="J967" s="421" t="str">
        <f t="shared" si="79"/>
        <v>výdavky rastú</v>
      </c>
      <c r="K967" s="421" t="str">
        <f t="shared" si="77"/>
        <v>dlhová brzda sa neplní</v>
      </c>
      <c r="L967" s="421" t="str">
        <f t="shared" si="78"/>
        <v>dlhová brzda sa neplní + rozpočet v termíne</v>
      </c>
    </row>
    <row r="968" spans="1:12">
      <c r="A968" s="61">
        <v>523011</v>
      </c>
      <c r="B968" s="61" t="s">
        <v>1706</v>
      </c>
      <c r="C968" s="61">
        <v>20251113</v>
      </c>
      <c r="D968" s="420" t="s">
        <v>890</v>
      </c>
      <c r="E968" s="60">
        <v>-27600</v>
      </c>
      <c r="F968" s="60">
        <v>107079</v>
      </c>
      <c r="G968" s="60">
        <v>493700</v>
      </c>
      <c r="H968" s="421" t="str">
        <f t="shared" si="75"/>
        <v>nesplnená podmienka vyrovnaného rozpočtu</v>
      </c>
      <c r="I968" s="60">
        <f t="shared" si="76"/>
        <v>386621</v>
      </c>
      <c r="J968" s="421" t="str">
        <f t="shared" si="79"/>
        <v>výdavky rastú</v>
      </c>
      <c r="K968" s="421" t="str">
        <f t="shared" si="77"/>
        <v>dlhová brzda sa neplní</v>
      </c>
      <c r="L968" s="421" t="str">
        <f t="shared" si="78"/>
        <v>dlhová brzda sa neplní + rozpočet v termíne</v>
      </c>
    </row>
    <row r="969" spans="1:12">
      <c r="A969" s="61">
        <v>523020</v>
      </c>
      <c r="B969" s="61" t="s">
        <v>1707</v>
      </c>
      <c r="C969" s="61">
        <v>20251117</v>
      </c>
      <c r="D969" s="420" t="s">
        <v>890</v>
      </c>
      <c r="E969" s="60">
        <v>-10750</v>
      </c>
      <c r="F969" s="60">
        <v>191905</v>
      </c>
      <c r="G969" s="60">
        <v>109910</v>
      </c>
      <c r="H969" s="421" t="str">
        <f t="shared" si="75"/>
        <v>nesplnená podmienka vyrovnaného rozpočtu</v>
      </c>
      <c r="I969" s="60">
        <f t="shared" si="76"/>
        <v>-81995</v>
      </c>
      <c r="J969" s="421" t="str">
        <f t="shared" si="79"/>
        <v>nerastúce výdavky</v>
      </c>
      <c r="K969" s="421" t="str">
        <f t="shared" si="77"/>
        <v>dlhová brzda sa neplní</v>
      </c>
      <c r="L969" s="421" t="str">
        <f t="shared" si="78"/>
        <v>dlhová brzda sa neplní + rozpočet v termíne</v>
      </c>
    </row>
    <row r="970" spans="1:12">
      <c r="A970" s="61">
        <v>523038</v>
      </c>
      <c r="B970" s="61" t="s">
        <v>1708</v>
      </c>
      <c r="C970" s="61">
        <v>20251119</v>
      </c>
      <c r="D970" s="420" t="s">
        <v>890</v>
      </c>
      <c r="E970" s="60">
        <v>0</v>
      </c>
      <c r="F970" s="60">
        <v>110000</v>
      </c>
      <c r="G970" s="60">
        <v>2726600</v>
      </c>
      <c r="H970" s="421" t="str">
        <f t="shared" si="75"/>
        <v>splnená podmienka vyrovnaného rozpočtu</v>
      </c>
      <c r="I970" s="60">
        <f t="shared" si="76"/>
        <v>2616600</v>
      </c>
      <c r="J970" s="421" t="str">
        <f t="shared" si="79"/>
        <v>výdavky rastú</v>
      </c>
      <c r="K970" s="421" t="str">
        <f t="shared" si="77"/>
        <v>dlhová brzda sa neplní</v>
      </c>
      <c r="L970" s="421" t="str">
        <f t="shared" si="78"/>
        <v>dlhová brzda sa neplní + rozpočet v termíne</v>
      </c>
    </row>
    <row r="971" spans="1:12">
      <c r="A971" s="61">
        <v>523046</v>
      </c>
      <c r="B971" s="61" t="s">
        <v>672</v>
      </c>
      <c r="C971" s="61">
        <v>20251112</v>
      </c>
      <c r="D971" s="420" t="s">
        <v>890</v>
      </c>
      <c r="E971" s="60">
        <v>0</v>
      </c>
      <c r="F971" s="60">
        <v>108862</v>
      </c>
      <c r="G971" s="60">
        <v>97057</v>
      </c>
      <c r="H971" s="421" t="str">
        <f t="shared" si="75"/>
        <v>splnená podmienka vyrovnaného rozpočtu</v>
      </c>
      <c r="I971" s="61">
        <f t="shared" si="76"/>
        <v>-11805</v>
      </c>
      <c r="J971" s="421" t="str">
        <f t="shared" si="79"/>
        <v>nerastúce výdavky</v>
      </c>
      <c r="K971" s="421" t="str">
        <f t="shared" si="77"/>
        <v>dlhová brzda sa plní</v>
      </c>
      <c r="L971" s="421" t="str">
        <f t="shared" si="78"/>
        <v>dlhová brzda sa plní + rozpočet v termíne</v>
      </c>
    </row>
    <row r="972" spans="1:12">
      <c r="A972" s="61">
        <v>523054</v>
      </c>
      <c r="B972" s="61" t="s">
        <v>752</v>
      </c>
      <c r="C972" s="61">
        <v>20251119</v>
      </c>
      <c r="D972" s="420" t="s">
        <v>890</v>
      </c>
      <c r="E972" s="60">
        <v>-12223.62</v>
      </c>
      <c r="F972" s="60">
        <v>266278</v>
      </c>
      <c r="G972" s="60">
        <v>885270.29</v>
      </c>
      <c r="H972" s="421" t="str">
        <f t="shared" si="75"/>
        <v>nesplnená podmienka vyrovnaného rozpočtu</v>
      </c>
      <c r="I972" s="60">
        <f t="shared" si="76"/>
        <v>618992.29</v>
      </c>
      <c r="J972" s="421" t="str">
        <f t="shared" si="79"/>
        <v>výdavky rastú</v>
      </c>
      <c r="K972" s="421" t="str">
        <f t="shared" si="77"/>
        <v>dlhová brzda sa neplní</v>
      </c>
      <c r="L972" s="421" t="str">
        <f t="shared" si="78"/>
        <v>dlhová brzda sa neplní + rozpočet v termíne</v>
      </c>
    </row>
    <row r="973" spans="1:12">
      <c r="A973" s="61">
        <v>523062</v>
      </c>
      <c r="B973" s="61" t="s">
        <v>1709</v>
      </c>
      <c r="C973" s="61">
        <v>20251113</v>
      </c>
      <c r="D973" s="420" t="s">
        <v>890</v>
      </c>
      <c r="E973" s="60">
        <v>-141399</v>
      </c>
      <c r="F973" s="60">
        <v>609670</v>
      </c>
      <c r="G973" s="60">
        <v>3724825</v>
      </c>
      <c r="H973" s="421" t="str">
        <f t="shared" si="75"/>
        <v>nesplnená podmienka vyrovnaného rozpočtu</v>
      </c>
      <c r="I973" s="60">
        <f t="shared" si="76"/>
        <v>3115155</v>
      </c>
      <c r="J973" s="421" t="str">
        <f t="shared" si="79"/>
        <v>výdavky rastú</v>
      </c>
      <c r="K973" s="421" t="str">
        <f t="shared" si="77"/>
        <v>dlhová brzda sa neplní</v>
      </c>
      <c r="L973" s="421" t="str">
        <f t="shared" si="78"/>
        <v>dlhová brzda sa neplní + rozpočet v termíne</v>
      </c>
    </row>
    <row r="974" spans="1:12">
      <c r="A974" s="61">
        <v>523071</v>
      </c>
      <c r="B974" s="61" t="s">
        <v>1710</v>
      </c>
      <c r="C974" s="61">
        <v>20251112</v>
      </c>
      <c r="D974" s="420" t="s">
        <v>890</v>
      </c>
      <c r="E974" s="60">
        <v>2956.2</v>
      </c>
      <c r="F974" s="60">
        <v>309286</v>
      </c>
      <c r="G974" s="60">
        <v>692935.51</v>
      </c>
      <c r="H974" s="421" t="str">
        <f t="shared" si="75"/>
        <v>splnená podmienka vyrovnaného rozpočtu</v>
      </c>
      <c r="I974" s="60">
        <f t="shared" si="76"/>
        <v>383649.51</v>
      </c>
      <c r="J974" s="421" t="str">
        <f t="shared" si="79"/>
        <v>výdavky rastú</v>
      </c>
      <c r="K974" s="421" t="str">
        <f t="shared" si="77"/>
        <v>dlhová brzda sa neplní</v>
      </c>
      <c r="L974" s="421" t="str">
        <f t="shared" si="78"/>
        <v>dlhová brzda sa neplní + rozpočet v termíne</v>
      </c>
    </row>
    <row r="975" spans="1:12">
      <c r="A975" s="61">
        <v>523089</v>
      </c>
      <c r="B975" s="61" t="s">
        <v>1711</v>
      </c>
      <c r="C975" s="61">
        <v>20251029</v>
      </c>
      <c r="D975" s="420" t="s">
        <v>890</v>
      </c>
      <c r="E975" s="60">
        <v>-281035</v>
      </c>
      <c r="F975" s="60">
        <v>11001355</v>
      </c>
      <c r="G975" s="60">
        <v>13712840</v>
      </c>
      <c r="H975" s="421" t="str">
        <f t="shared" si="75"/>
        <v>nesplnená podmienka vyrovnaného rozpočtu</v>
      </c>
      <c r="I975" s="60">
        <f t="shared" si="76"/>
        <v>2711485</v>
      </c>
      <c r="J975" s="421" t="str">
        <f t="shared" si="79"/>
        <v>výdavky rastú</v>
      </c>
      <c r="K975" s="421" t="str">
        <f t="shared" si="77"/>
        <v>dlhová brzda sa neplní</v>
      </c>
      <c r="L975" s="421" t="str">
        <f t="shared" si="78"/>
        <v>dlhová brzda sa neplní + rozpočet v termíne</v>
      </c>
    </row>
    <row r="976" spans="1:12">
      <c r="A976" s="61">
        <v>523097</v>
      </c>
      <c r="B976" s="61" t="s">
        <v>1712</v>
      </c>
      <c r="C976" s="61">
        <v>20251031</v>
      </c>
      <c r="D976" s="420" t="s">
        <v>890</v>
      </c>
      <c r="E976" s="60">
        <v>3000</v>
      </c>
      <c r="F976" s="60">
        <v>536204</v>
      </c>
      <c r="G976" s="60">
        <v>562600</v>
      </c>
      <c r="H976" s="421" t="str">
        <f t="shared" si="75"/>
        <v>splnená podmienka vyrovnaného rozpočtu</v>
      </c>
      <c r="I976" s="60">
        <f t="shared" si="76"/>
        <v>26396</v>
      </c>
      <c r="J976" s="421" t="str">
        <f t="shared" si="79"/>
        <v>výdavky rastú</v>
      </c>
      <c r="K976" s="421" t="str">
        <f t="shared" si="77"/>
        <v>dlhová brzda sa neplní</v>
      </c>
      <c r="L976" s="421" t="str">
        <f t="shared" si="78"/>
        <v>dlhová brzda sa neplní + rozpočet v termíne</v>
      </c>
    </row>
    <row r="977" spans="1:12">
      <c r="A977" s="61">
        <v>523101</v>
      </c>
      <c r="B977" s="61" t="s">
        <v>1713</v>
      </c>
      <c r="C977" s="61">
        <v>20251119</v>
      </c>
      <c r="D977" s="420" t="s">
        <v>890</v>
      </c>
      <c r="E977" s="60">
        <v>-77360</v>
      </c>
      <c r="F977" s="60">
        <v>4806251</v>
      </c>
      <c r="G977" s="60">
        <v>5602332</v>
      </c>
      <c r="H977" s="421" t="str">
        <f t="shared" si="75"/>
        <v>nesplnená podmienka vyrovnaného rozpočtu</v>
      </c>
      <c r="I977" s="60">
        <f t="shared" si="76"/>
        <v>796081</v>
      </c>
      <c r="J977" s="421" t="str">
        <f t="shared" si="79"/>
        <v>výdavky rastú</v>
      </c>
      <c r="K977" s="421" t="str">
        <f t="shared" si="77"/>
        <v>dlhová brzda sa neplní</v>
      </c>
      <c r="L977" s="421" t="str">
        <f t="shared" si="78"/>
        <v>dlhová brzda sa neplní + rozpočet v termíne</v>
      </c>
    </row>
    <row r="978" spans="1:12">
      <c r="A978" s="61">
        <v>523119</v>
      </c>
      <c r="B978" s="61" t="s">
        <v>1714</v>
      </c>
      <c r="C978" s="61">
        <v>20251119</v>
      </c>
      <c r="D978" s="420" t="s">
        <v>890</v>
      </c>
      <c r="E978" s="60">
        <v>-53756.77</v>
      </c>
      <c r="F978" s="60">
        <v>328205.86</v>
      </c>
      <c r="G978" s="60">
        <v>381472.44999999995</v>
      </c>
      <c r="H978" s="421" t="str">
        <f t="shared" si="75"/>
        <v>nesplnená podmienka vyrovnaného rozpočtu</v>
      </c>
      <c r="I978" s="60">
        <f t="shared" si="76"/>
        <v>53266.589999999967</v>
      </c>
      <c r="J978" s="421" t="str">
        <f t="shared" si="79"/>
        <v>výdavky rastú</v>
      </c>
      <c r="K978" s="421" t="str">
        <f t="shared" si="77"/>
        <v>dlhová brzda sa neplní</v>
      </c>
      <c r="L978" s="421" t="str">
        <f t="shared" si="78"/>
        <v>dlhová brzda sa neplní + rozpočet v termíne</v>
      </c>
    </row>
    <row r="979" spans="1:12">
      <c r="A979" s="61">
        <v>523127</v>
      </c>
      <c r="B979" s="61" t="s">
        <v>673</v>
      </c>
      <c r="C979" s="61">
        <v>20251120</v>
      </c>
      <c r="D979" s="420" t="s">
        <v>890</v>
      </c>
      <c r="E979" s="60">
        <v>4600</v>
      </c>
      <c r="F979" s="60">
        <v>150401</v>
      </c>
      <c r="G979" s="60">
        <v>68190</v>
      </c>
      <c r="H979" s="421" t="str">
        <f t="shared" si="75"/>
        <v>splnená podmienka vyrovnaného rozpočtu</v>
      </c>
      <c r="I979" s="61">
        <f t="shared" si="76"/>
        <v>-82211</v>
      </c>
      <c r="J979" s="421" t="str">
        <f t="shared" si="79"/>
        <v>nerastúce výdavky</v>
      </c>
      <c r="K979" s="421" t="str">
        <f t="shared" si="77"/>
        <v>dlhová brzda sa plní</v>
      </c>
      <c r="L979" s="421" t="str">
        <f t="shared" si="78"/>
        <v>dlhová brzda sa plní + rozpočet v termíne</v>
      </c>
    </row>
    <row r="980" spans="1:12">
      <c r="A980" s="61">
        <v>523135</v>
      </c>
      <c r="B980" s="61" t="s">
        <v>1715</v>
      </c>
      <c r="C980" s="61">
        <v>20251023</v>
      </c>
      <c r="D980" s="420" t="s">
        <v>890</v>
      </c>
      <c r="E980" s="60">
        <v>560</v>
      </c>
      <c r="F980" s="60">
        <v>142690</v>
      </c>
      <c r="G980" s="60">
        <v>160509</v>
      </c>
      <c r="H980" s="421" t="str">
        <f t="shared" si="75"/>
        <v>splnená podmienka vyrovnaného rozpočtu</v>
      </c>
      <c r="I980" s="60">
        <f t="shared" si="76"/>
        <v>17819</v>
      </c>
      <c r="J980" s="421" t="str">
        <f t="shared" si="79"/>
        <v>výdavky rastú</v>
      </c>
      <c r="K980" s="421" t="str">
        <f t="shared" si="77"/>
        <v>dlhová brzda sa neplní</v>
      </c>
      <c r="L980" s="421" t="str">
        <f t="shared" si="78"/>
        <v>dlhová brzda sa neplní + rozpočet v termíne</v>
      </c>
    </row>
    <row r="981" spans="1:12">
      <c r="A981" s="61">
        <v>523143</v>
      </c>
      <c r="B981" s="61" t="s">
        <v>1716</v>
      </c>
      <c r="C981" s="61">
        <v>20251121</v>
      </c>
      <c r="D981" s="420" t="s">
        <v>890</v>
      </c>
      <c r="E981" s="60">
        <v>516</v>
      </c>
      <c r="F981" s="60">
        <v>507039</v>
      </c>
      <c r="G981" s="60">
        <v>1100899</v>
      </c>
      <c r="H981" s="421" t="str">
        <f t="shared" si="75"/>
        <v>splnená podmienka vyrovnaného rozpočtu</v>
      </c>
      <c r="I981" s="60">
        <f t="shared" si="76"/>
        <v>593860</v>
      </c>
      <c r="J981" s="421" t="str">
        <f t="shared" si="79"/>
        <v>výdavky rastú</v>
      </c>
      <c r="K981" s="421" t="str">
        <f t="shared" si="77"/>
        <v>dlhová brzda sa neplní</v>
      </c>
      <c r="L981" s="421" t="str">
        <f t="shared" si="78"/>
        <v>dlhová brzda sa neplní + rozpočet v termíne</v>
      </c>
    </row>
    <row r="982" spans="1:12">
      <c r="A982" s="61">
        <v>523151</v>
      </c>
      <c r="B982" s="421" t="s">
        <v>674</v>
      </c>
      <c r="C982" s="61">
        <v>20251219</v>
      </c>
      <c r="D982" s="420" t="s">
        <v>911</v>
      </c>
      <c r="E982" s="60">
        <v>-36000</v>
      </c>
      <c r="F982" s="60">
        <v>512404.18999999994</v>
      </c>
      <c r="G982" s="60">
        <v>614186.34</v>
      </c>
      <c r="H982" s="421" t="str">
        <f t="shared" si="75"/>
        <v>nesplnená podmienka vyrovnaného rozpočtu</v>
      </c>
      <c r="I982" s="60">
        <f t="shared" si="76"/>
        <v>101782.15000000002</v>
      </c>
      <c r="J982" s="421" t="str">
        <f t="shared" si="79"/>
        <v>výdavky rastú</v>
      </c>
      <c r="K982" s="421" t="str">
        <f t="shared" si="77"/>
        <v>dlhová brzda sa neplní</v>
      </c>
      <c r="L982" s="421" t="str">
        <f t="shared" si="78"/>
        <v>dlhová brzda sa neplní + rozpočet po termíne</v>
      </c>
    </row>
    <row r="983" spans="1:12">
      <c r="A983" s="61">
        <v>522759</v>
      </c>
      <c r="B983" s="61" t="s">
        <v>1717</v>
      </c>
      <c r="C983" s="61">
        <v>20251113</v>
      </c>
      <c r="D983" s="420" t="s">
        <v>890</v>
      </c>
      <c r="E983" s="60">
        <v>-66000</v>
      </c>
      <c r="F983" s="60">
        <v>2817089</v>
      </c>
      <c r="G983" s="60">
        <v>3932720</v>
      </c>
      <c r="H983" s="421" t="str">
        <f t="shared" si="75"/>
        <v>nesplnená podmienka vyrovnaného rozpočtu</v>
      </c>
      <c r="I983" s="60">
        <f t="shared" si="76"/>
        <v>1115631</v>
      </c>
      <c r="J983" s="421" t="str">
        <f t="shared" si="79"/>
        <v>výdavky rastú</v>
      </c>
      <c r="K983" s="421" t="str">
        <f t="shared" si="77"/>
        <v>dlhová brzda sa neplní</v>
      </c>
      <c r="L983" s="421" t="str">
        <f t="shared" si="78"/>
        <v>dlhová brzda sa neplní + rozpočet v termíne</v>
      </c>
    </row>
    <row r="984" spans="1:12">
      <c r="A984" s="61">
        <v>522767</v>
      </c>
      <c r="B984" s="61" t="s">
        <v>1718</v>
      </c>
      <c r="C984" s="61">
        <v>20251119</v>
      </c>
      <c r="D984" s="420" t="s">
        <v>890</v>
      </c>
      <c r="E984" s="60">
        <v>0</v>
      </c>
      <c r="F984" s="60">
        <v>97119.71</v>
      </c>
      <c r="G984" s="60">
        <v>102974</v>
      </c>
      <c r="H984" s="421" t="str">
        <f t="shared" si="75"/>
        <v>splnená podmienka vyrovnaného rozpočtu</v>
      </c>
      <c r="I984" s="60">
        <f t="shared" si="76"/>
        <v>5854.2899999999936</v>
      </c>
      <c r="J984" s="421" t="str">
        <f t="shared" si="79"/>
        <v>výdavky rastú</v>
      </c>
      <c r="K984" s="421" t="str">
        <f t="shared" si="77"/>
        <v>dlhová brzda sa neplní</v>
      </c>
      <c r="L984" s="421" t="str">
        <f t="shared" si="78"/>
        <v>dlhová brzda sa neplní + rozpočet v termíne</v>
      </c>
    </row>
    <row r="985" spans="1:12">
      <c r="A985" s="61">
        <v>522783</v>
      </c>
      <c r="B985" s="61" t="s">
        <v>1719</v>
      </c>
      <c r="C985" s="61">
        <v>20251119</v>
      </c>
      <c r="D985" s="420" t="s">
        <v>890</v>
      </c>
      <c r="E985" s="60">
        <v>70190</v>
      </c>
      <c r="F985" s="60">
        <v>762538</v>
      </c>
      <c r="G985" s="60">
        <v>838230</v>
      </c>
      <c r="H985" s="421" t="str">
        <f t="shared" si="75"/>
        <v>splnená podmienka vyrovnaného rozpočtu</v>
      </c>
      <c r="I985" s="60">
        <f t="shared" si="76"/>
        <v>75692</v>
      </c>
      <c r="J985" s="421" t="str">
        <f t="shared" si="79"/>
        <v>výdavky rastú</v>
      </c>
      <c r="K985" s="421" t="str">
        <f t="shared" si="77"/>
        <v>dlhová brzda sa neplní</v>
      </c>
      <c r="L985" s="421" t="str">
        <f t="shared" si="78"/>
        <v>dlhová brzda sa neplní + rozpočet v termíne</v>
      </c>
    </row>
    <row r="986" spans="1:12">
      <c r="A986" s="61">
        <v>522791</v>
      </c>
      <c r="B986" s="61" t="s">
        <v>1720</v>
      </c>
      <c r="C986" s="61">
        <v>20251120</v>
      </c>
      <c r="D986" s="420" t="s">
        <v>890</v>
      </c>
      <c r="E986" s="60">
        <v>-192063</v>
      </c>
      <c r="F986" s="60">
        <v>1215338.68</v>
      </c>
      <c r="G986" s="60">
        <v>1256589.4099999999</v>
      </c>
      <c r="H986" s="421" t="str">
        <f t="shared" si="75"/>
        <v>nesplnená podmienka vyrovnaného rozpočtu</v>
      </c>
      <c r="I986" s="60">
        <f t="shared" si="76"/>
        <v>41250.729999999981</v>
      </c>
      <c r="J986" s="421" t="str">
        <f t="shared" si="79"/>
        <v>výdavky rastú</v>
      </c>
      <c r="K986" s="421" t="str">
        <f t="shared" si="77"/>
        <v>dlhová brzda sa neplní</v>
      </c>
      <c r="L986" s="421" t="str">
        <f t="shared" si="78"/>
        <v>dlhová brzda sa neplní + rozpočet v termíne</v>
      </c>
    </row>
    <row r="987" spans="1:12">
      <c r="A987" s="61">
        <v>522805</v>
      </c>
      <c r="B987" s="61" t="s">
        <v>1721</v>
      </c>
      <c r="C987" s="61">
        <v>20251120</v>
      </c>
      <c r="D987" s="420" t="s">
        <v>890</v>
      </c>
      <c r="E987" s="60">
        <v>-150000</v>
      </c>
      <c r="F987" s="60">
        <v>1672340</v>
      </c>
      <c r="G987" s="60">
        <v>1696000</v>
      </c>
      <c r="H987" s="421" t="str">
        <f t="shared" si="75"/>
        <v>nesplnená podmienka vyrovnaného rozpočtu</v>
      </c>
      <c r="I987" s="60">
        <f t="shared" si="76"/>
        <v>23660</v>
      </c>
      <c r="J987" s="421" t="str">
        <f t="shared" si="79"/>
        <v>výdavky rastú</v>
      </c>
      <c r="K987" s="421" t="str">
        <f t="shared" si="77"/>
        <v>dlhová brzda sa neplní</v>
      </c>
      <c r="L987" s="421" t="str">
        <f t="shared" si="78"/>
        <v>dlhová brzda sa neplní + rozpočet v termíne</v>
      </c>
    </row>
    <row r="988" spans="1:12">
      <c r="A988" s="61">
        <v>522813</v>
      </c>
      <c r="B988" s="61" t="s">
        <v>1722</v>
      </c>
      <c r="C988" s="61">
        <v>20251119</v>
      </c>
      <c r="D988" s="420" t="s">
        <v>890</v>
      </c>
      <c r="E988" s="60">
        <v>11002</v>
      </c>
      <c r="F988" s="60">
        <v>165867</v>
      </c>
      <c r="G988" s="60">
        <v>169404</v>
      </c>
      <c r="H988" s="421" t="str">
        <f t="shared" si="75"/>
        <v>splnená podmienka vyrovnaného rozpočtu</v>
      </c>
      <c r="I988" s="60">
        <f t="shared" si="76"/>
        <v>3537</v>
      </c>
      <c r="J988" s="421" t="str">
        <f t="shared" si="79"/>
        <v>výdavky rastú</v>
      </c>
      <c r="K988" s="421" t="str">
        <f t="shared" si="77"/>
        <v>dlhová brzda sa neplní</v>
      </c>
      <c r="L988" s="421" t="str">
        <f t="shared" si="78"/>
        <v>dlhová brzda sa neplní + rozpočet v termíne</v>
      </c>
    </row>
    <row r="989" spans="1:12">
      <c r="A989" s="61">
        <v>522821</v>
      </c>
      <c r="B989" s="61" t="s">
        <v>1723</v>
      </c>
      <c r="C989" s="61">
        <v>20251111</v>
      </c>
      <c r="D989" s="420" t="s">
        <v>890</v>
      </c>
      <c r="E989" s="60">
        <v>-9750</v>
      </c>
      <c r="F989" s="60">
        <v>142403</v>
      </c>
      <c r="G989" s="60">
        <v>148949</v>
      </c>
      <c r="H989" s="421" t="str">
        <f t="shared" si="75"/>
        <v>nesplnená podmienka vyrovnaného rozpočtu</v>
      </c>
      <c r="I989" s="60">
        <f t="shared" si="76"/>
        <v>6546</v>
      </c>
      <c r="J989" s="421" t="str">
        <f t="shared" si="79"/>
        <v>výdavky rastú</v>
      </c>
      <c r="K989" s="421" t="str">
        <f t="shared" si="77"/>
        <v>dlhová brzda sa neplní</v>
      </c>
      <c r="L989" s="421" t="str">
        <f t="shared" si="78"/>
        <v>dlhová brzda sa neplní + rozpočet v termíne</v>
      </c>
    </row>
    <row r="990" spans="1:12">
      <c r="A990" s="61">
        <v>522830</v>
      </c>
      <c r="B990" s="61" t="s">
        <v>1724</v>
      </c>
      <c r="C990" s="61">
        <v>20251030</v>
      </c>
      <c r="D990" s="420" t="s">
        <v>890</v>
      </c>
      <c r="E990" s="60">
        <v>-11250</v>
      </c>
      <c r="F990" s="60">
        <v>98109</v>
      </c>
      <c r="G990" s="60">
        <v>102100</v>
      </c>
      <c r="H990" s="421" t="str">
        <f t="shared" si="75"/>
        <v>nesplnená podmienka vyrovnaného rozpočtu</v>
      </c>
      <c r="I990" s="60">
        <f t="shared" si="76"/>
        <v>3991</v>
      </c>
      <c r="J990" s="421" t="str">
        <f t="shared" si="79"/>
        <v>výdavky rastú</v>
      </c>
      <c r="K990" s="421" t="str">
        <f t="shared" si="77"/>
        <v>dlhová brzda sa neplní</v>
      </c>
      <c r="L990" s="421" t="str">
        <f t="shared" si="78"/>
        <v>dlhová brzda sa neplní + rozpočet v termíne</v>
      </c>
    </row>
    <row r="991" spans="1:12">
      <c r="A991" s="61">
        <v>522848</v>
      </c>
      <c r="B991" s="61" t="s">
        <v>1725</v>
      </c>
      <c r="C991" s="61">
        <v>20251106</v>
      </c>
      <c r="D991" s="420" t="s">
        <v>890</v>
      </c>
      <c r="E991" s="60">
        <v>0</v>
      </c>
      <c r="F991" s="60">
        <v>161296</v>
      </c>
      <c r="G991" s="60">
        <v>186083</v>
      </c>
      <c r="H991" s="421" t="str">
        <f t="shared" si="75"/>
        <v>splnená podmienka vyrovnaného rozpočtu</v>
      </c>
      <c r="I991" s="60">
        <f t="shared" si="76"/>
        <v>24787</v>
      </c>
      <c r="J991" s="421" t="str">
        <f t="shared" si="79"/>
        <v>výdavky rastú</v>
      </c>
      <c r="K991" s="421" t="str">
        <f t="shared" si="77"/>
        <v>dlhová brzda sa neplní</v>
      </c>
      <c r="L991" s="421" t="str">
        <f t="shared" si="78"/>
        <v>dlhová brzda sa neplní + rozpočet v termíne</v>
      </c>
    </row>
    <row r="992" spans="1:12">
      <c r="A992" s="61">
        <v>522856</v>
      </c>
      <c r="B992" s="61" t="s">
        <v>1726</v>
      </c>
      <c r="C992" s="61">
        <v>20251117</v>
      </c>
      <c r="D992" s="420" t="s">
        <v>890</v>
      </c>
      <c r="E992" s="60">
        <v>2400</v>
      </c>
      <c r="F992" s="60">
        <v>134062</v>
      </c>
      <c r="G992" s="60">
        <v>135926</v>
      </c>
      <c r="H992" s="421" t="str">
        <f t="shared" si="75"/>
        <v>splnená podmienka vyrovnaného rozpočtu</v>
      </c>
      <c r="I992" s="60">
        <f t="shared" si="76"/>
        <v>1864</v>
      </c>
      <c r="J992" s="421" t="str">
        <f t="shared" si="79"/>
        <v>výdavky rastú</v>
      </c>
      <c r="K992" s="421" t="str">
        <f t="shared" si="77"/>
        <v>dlhová brzda sa neplní</v>
      </c>
      <c r="L992" s="421" t="str">
        <f t="shared" si="78"/>
        <v>dlhová brzda sa neplní + rozpočet v termíne</v>
      </c>
    </row>
    <row r="993" spans="1:12">
      <c r="A993" s="61">
        <v>522864</v>
      </c>
      <c r="B993" s="61" t="s">
        <v>1727</v>
      </c>
      <c r="C993" s="61">
        <v>20251119</v>
      </c>
      <c r="D993" s="420" t="s">
        <v>890</v>
      </c>
      <c r="E993" s="60">
        <v>-192709</v>
      </c>
      <c r="F993" s="60">
        <v>1447146.5</v>
      </c>
      <c r="G993" s="60">
        <v>2581203.2999999998</v>
      </c>
      <c r="H993" s="421" t="str">
        <f t="shared" si="75"/>
        <v>nesplnená podmienka vyrovnaného rozpočtu</v>
      </c>
      <c r="I993" s="60">
        <f t="shared" si="76"/>
        <v>1134056.7999999998</v>
      </c>
      <c r="J993" s="421" t="str">
        <f t="shared" si="79"/>
        <v>výdavky rastú</v>
      </c>
      <c r="K993" s="421" t="str">
        <f t="shared" si="77"/>
        <v>dlhová brzda sa neplní</v>
      </c>
      <c r="L993" s="421" t="str">
        <f t="shared" si="78"/>
        <v>dlhová brzda sa neplní + rozpočet v termíne</v>
      </c>
    </row>
    <row r="994" spans="1:12">
      <c r="A994" s="61">
        <v>522872</v>
      </c>
      <c r="B994" s="421" t="s">
        <v>675</v>
      </c>
      <c r="C994" s="61">
        <v>20251212</v>
      </c>
      <c r="D994" s="420" t="s">
        <v>911</v>
      </c>
      <c r="E994" s="60">
        <v>-517100</v>
      </c>
      <c r="F994" s="60">
        <v>6743138</v>
      </c>
      <c r="G994" s="60">
        <v>8028640</v>
      </c>
      <c r="H994" s="421" t="str">
        <f t="shared" si="75"/>
        <v>nesplnená podmienka vyrovnaného rozpočtu</v>
      </c>
      <c r="I994" s="60">
        <f t="shared" si="76"/>
        <v>1285502</v>
      </c>
      <c r="J994" s="421" t="str">
        <f t="shared" si="79"/>
        <v>výdavky rastú</v>
      </c>
      <c r="K994" s="421" t="str">
        <f t="shared" si="77"/>
        <v>dlhová brzda sa neplní</v>
      </c>
      <c r="L994" s="421" t="str">
        <f t="shared" si="78"/>
        <v>dlhová brzda sa neplní + rozpočet po termíne</v>
      </c>
    </row>
    <row r="995" spans="1:12">
      <c r="A995" s="61">
        <v>522881</v>
      </c>
      <c r="B995" s="61" t="s">
        <v>1728</v>
      </c>
      <c r="C995" s="61">
        <v>20251119</v>
      </c>
      <c r="D995" s="420" t="s">
        <v>890</v>
      </c>
      <c r="E995" s="60">
        <v>0</v>
      </c>
      <c r="F995" s="60">
        <v>111400</v>
      </c>
      <c r="G995" s="60">
        <v>113015</v>
      </c>
      <c r="H995" s="421" t="str">
        <f t="shared" si="75"/>
        <v>splnená podmienka vyrovnaného rozpočtu</v>
      </c>
      <c r="I995" s="60">
        <f t="shared" si="76"/>
        <v>1615</v>
      </c>
      <c r="J995" s="421" t="str">
        <f t="shared" si="79"/>
        <v>výdavky rastú</v>
      </c>
      <c r="K995" s="421" t="str">
        <f t="shared" si="77"/>
        <v>dlhová brzda sa neplní</v>
      </c>
      <c r="L995" s="421" t="str">
        <f t="shared" si="78"/>
        <v>dlhová brzda sa neplní + rozpočet v termíne</v>
      </c>
    </row>
    <row r="996" spans="1:12">
      <c r="A996" s="61">
        <v>522899</v>
      </c>
      <c r="B996" s="61" t="s">
        <v>1248</v>
      </c>
      <c r="C996" s="61">
        <v>20251119</v>
      </c>
      <c r="D996" s="420" t="s">
        <v>890</v>
      </c>
      <c r="E996" s="60">
        <v>6000</v>
      </c>
      <c r="F996" s="60">
        <v>98650</v>
      </c>
      <c r="G996" s="60">
        <v>106800</v>
      </c>
      <c r="H996" s="421" t="str">
        <f t="shared" si="75"/>
        <v>splnená podmienka vyrovnaného rozpočtu</v>
      </c>
      <c r="I996" s="60">
        <f t="shared" si="76"/>
        <v>8150</v>
      </c>
      <c r="J996" s="421" t="str">
        <f t="shared" si="79"/>
        <v>výdavky rastú</v>
      </c>
      <c r="K996" s="421" t="str">
        <f t="shared" si="77"/>
        <v>dlhová brzda sa neplní</v>
      </c>
      <c r="L996" s="421" t="str">
        <f t="shared" si="78"/>
        <v>dlhová brzda sa neplní + rozpočet v termíne</v>
      </c>
    </row>
    <row r="997" spans="1:12">
      <c r="A997" s="61">
        <v>522902</v>
      </c>
      <c r="B997" s="61" t="s">
        <v>1729</v>
      </c>
      <c r="C997" s="61">
        <v>20251118</v>
      </c>
      <c r="D997" s="420" t="s">
        <v>890</v>
      </c>
      <c r="E997" s="60">
        <v>-198480</v>
      </c>
      <c r="F997" s="60">
        <v>1818963</v>
      </c>
      <c r="G997" s="60">
        <v>1197021</v>
      </c>
      <c r="H997" s="421" t="str">
        <f t="shared" si="75"/>
        <v>nesplnená podmienka vyrovnaného rozpočtu</v>
      </c>
      <c r="I997" s="60">
        <f t="shared" si="76"/>
        <v>-621942</v>
      </c>
      <c r="J997" s="421" t="str">
        <f t="shared" si="79"/>
        <v>nerastúce výdavky</v>
      </c>
      <c r="K997" s="421" t="str">
        <f t="shared" si="77"/>
        <v>dlhová brzda sa neplní</v>
      </c>
      <c r="L997" s="421" t="str">
        <f t="shared" si="78"/>
        <v>dlhová brzda sa neplní + rozpočet v termíne</v>
      </c>
    </row>
    <row r="998" spans="1:12">
      <c r="A998" s="61">
        <v>522911</v>
      </c>
      <c r="B998" s="61" t="s">
        <v>1730</v>
      </c>
      <c r="C998" s="61">
        <v>20251112</v>
      </c>
      <c r="D998" s="420" t="s">
        <v>890</v>
      </c>
      <c r="E998" s="60">
        <v>-1516300</v>
      </c>
      <c r="F998" s="60">
        <v>1603375</v>
      </c>
      <c r="G998" s="60">
        <v>1596796</v>
      </c>
      <c r="H998" s="421" t="str">
        <f t="shared" si="75"/>
        <v>nesplnená podmienka vyrovnaného rozpočtu</v>
      </c>
      <c r="I998" s="60">
        <f t="shared" si="76"/>
        <v>-6579</v>
      </c>
      <c r="J998" s="421" t="str">
        <f t="shared" si="79"/>
        <v>nerastúce výdavky</v>
      </c>
      <c r="K998" s="421" t="str">
        <f t="shared" si="77"/>
        <v>dlhová brzda sa neplní</v>
      </c>
      <c r="L998" s="421" t="str">
        <f t="shared" si="78"/>
        <v>dlhová brzda sa neplní + rozpočet v termíne</v>
      </c>
    </row>
    <row r="999" spans="1:12">
      <c r="A999" s="61">
        <v>522929</v>
      </c>
      <c r="B999" s="61" t="s">
        <v>1731</v>
      </c>
      <c r="C999" s="61">
        <v>20251113</v>
      </c>
      <c r="D999" s="420" t="s">
        <v>890</v>
      </c>
      <c r="E999" s="60">
        <v>6359</v>
      </c>
      <c r="F999" s="60">
        <v>317660</v>
      </c>
      <c r="G999" s="60">
        <v>1031558</v>
      </c>
      <c r="H999" s="421" t="str">
        <f t="shared" si="75"/>
        <v>splnená podmienka vyrovnaného rozpočtu</v>
      </c>
      <c r="I999" s="60">
        <f t="shared" si="76"/>
        <v>713898</v>
      </c>
      <c r="J999" s="421" t="str">
        <f t="shared" si="79"/>
        <v>výdavky rastú</v>
      </c>
      <c r="K999" s="421" t="str">
        <f t="shared" si="77"/>
        <v>dlhová brzda sa neplní</v>
      </c>
      <c r="L999" s="421" t="str">
        <f t="shared" si="78"/>
        <v>dlhová brzda sa neplní + rozpočet v termíne</v>
      </c>
    </row>
    <row r="1000" spans="1:12">
      <c r="A1000" s="61">
        <v>522937</v>
      </c>
      <c r="B1000" s="61" t="s">
        <v>676</v>
      </c>
      <c r="C1000" s="61">
        <v>20251118</v>
      </c>
      <c r="D1000" s="420" t="s">
        <v>890</v>
      </c>
      <c r="E1000" s="60">
        <v>0</v>
      </c>
      <c r="F1000" s="60">
        <v>121871</v>
      </c>
      <c r="G1000" s="60">
        <v>89975</v>
      </c>
      <c r="H1000" s="421" t="str">
        <f t="shared" si="75"/>
        <v>splnená podmienka vyrovnaného rozpočtu</v>
      </c>
      <c r="I1000" s="61">
        <f t="shared" si="76"/>
        <v>-31896</v>
      </c>
      <c r="J1000" s="421" t="str">
        <f t="shared" si="79"/>
        <v>nerastúce výdavky</v>
      </c>
      <c r="K1000" s="421" t="str">
        <f t="shared" si="77"/>
        <v>dlhová brzda sa plní</v>
      </c>
      <c r="L1000" s="421" t="str">
        <f t="shared" si="78"/>
        <v>dlhová brzda sa plní + rozpočet v termíne</v>
      </c>
    </row>
    <row r="1001" spans="1:12">
      <c r="A1001" s="61">
        <v>522945</v>
      </c>
      <c r="B1001" s="61" t="s">
        <v>677</v>
      </c>
      <c r="C1001" s="61">
        <v>20251120</v>
      </c>
      <c r="D1001" s="420" t="s">
        <v>890</v>
      </c>
      <c r="E1001" s="60">
        <v>24000</v>
      </c>
      <c r="F1001" s="60">
        <v>649945</v>
      </c>
      <c r="G1001" s="60">
        <v>380935</v>
      </c>
      <c r="H1001" s="421" t="str">
        <f t="shared" si="75"/>
        <v>splnená podmienka vyrovnaného rozpočtu</v>
      </c>
      <c r="I1001" s="61">
        <f t="shared" si="76"/>
        <v>-269010</v>
      </c>
      <c r="J1001" s="421" t="str">
        <f t="shared" si="79"/>
        <v>nerastúce výdavky</v>
      </c>
      <c r="K1001" s="421" t="str">
        <f t="shared" si="77"/>
        <v>dlhová brzda sa plní</v>
      </c>
      <c r="L1001" s="421" t="str">
        <f t="shared" si="78"/>
        <v>dlhová brzda sa plní + rozpočet v termíne</v>
      </c>
    </row>
    <row r="1002" spans="1:12">
      <c r="A1002" s="61">
        <v>522953</v>
      </c>
      <c r="B1002" s="421" t="s">
        <v>556</v>
      </c>
      <c r="C1002" s="61">
        <v>20251215</v>
      </c>
      <c r="D1002" s="420" t="s">
        <v>911</v>
      </c>
      <c r="E1002" s="60">
        <v>4982.72</v>
      </c>
      <c r="F1002" s="60">
        <v>788751.72</v>
      </c>
      <c r="G1002" s="60">
        <v>809893.2</v>
      </c>
      <c r="H1002" s="421" t="str">
        <f t="shared" si="75"/>
        <v>splnená podmienka vyrovnaného rozpočtu</v>
      </c>
      <c r="I1002" s="60">
        <f t="shared" si="76"/>
        <v>21141.479999999981</v>
      </c>
      <c r="J1002" s="421" t="str">
        <f t="shared" si="79"/>
        <v>výdavky rastú</v>
      </c>
      <c r="K1002" s="421" t="str">
        <f t="shared" si="77"/>
        <v>dlhová brzda sa neplní</v>
      </c>
      <c r="L1002" s="421" t="str">
        <f t="shared" si="78"/>
        <v>dlhová brzda sa neplní + rozpočet po termíne</v>
      </c>
    </row>
    <row r="1003" spans="1:12">
      <c r="A1003" s="61">
        <v>522546</v>
      </c>
      <c r="B1003" s="61" t="s">
        <v>678</v>
      </c>
      <c r="C1003" s="61">
        <v>20251016</v>
      </c>
      <c r="D1003" s="420" t="s">
        <v>890</v>
      </c>
      <c r="E1003" s="60">
        <v>6000</v>
      </c>
      <c r="F1003" s="60">
        <v>227177.68</v>
      </c>
      <c r="G1003" s="60">
        <v>127500</v>
      </c>
      <c r="H1003" s="421" t="str">
        <f t="shared" si="75"/>
        <v>splnená podmienka vyrovnaného rozpočtu</v>
      </c>
      <c r="I1003" s="61">
        <f t="shared" si="76"/>
        <v>-99677.68</v>
      </c>
      <c r="J1003" s="421" t="str">
        <f t="shared" si="79"/>
        <v>nerastúce výdavky</v>
      </c>
      <c r="K1003" s="421" t="str">
        <f t="shared" si="77"/>
        <v>dlhová brzda sa plní</v>
      </c>
      <c r="L1003" s="421" t="str">
        <f t="shared" si="78"/>
        <v>dlhová brzda sa plní + rozpočet v termíne</v>
      </c>
    </row>
    <row r="1004" spans="1:12">
      <c r="A1004" s="61">
        <v>522554</v>
      </c>
      <c r="B1004" s="61" t="s">
        <v>1732</v>
      </c>
      <c r="C1004" s="61">
        <v>20251023</v>
      </c>
      <c r="D1004" s="420" t="s">
        <v>890</v>
      </c>
      <c r="E1004" s="60">
        <v>0</v>
      </c>
      <c r="F1004" s="60">
        <v>249017</v>
      </c>
      <c r="G1004" s="60">
        <v>305420</v>
      </c>
      <c r="H1004" s="421" t="str">
        <f t="shared" si="75"/>
        <v>splnená podmienka vyrovnaného rozpočtu</v>
      </c>
      <c r="I1004" s="60">
        <f t="shared" si="76"/>
        <v>56403</v>
      </c>
      <c r="J1004" s="421" t="str">
        <f t="shared" si="79"/>
        <v>výdavky rastú</v>
      </c>
      <c r="K1004" s="421" t="str">
        <f t="shared" si="77"/>
        <v>dlhová brzda sa neplní</v>
      </c>
      <c r="L1004" s="421" t="str">
        <f t="shared" si="78"/>
        <v>dlhová brzda sa neplní + rozpočet v termíne</v>
      </c>
    </row>
    <row r="1005" spans="1:12">
      <c r="A1005" s="61">
        <v>522562</v>
      </c>
      <c r="B1005" s="61" t="s">
        <v>1733</v>
      </c>
      <c r="C1005" s="61">
        <v>20251119</v>
      </c>
      <c r="D1005" s="420" t="s">
        <v>890</v>
      </c>
      <c r="E1005" s="60">
        <v>-124100</v>
      </c>
      <c r="F1005" s="60">
        <v>928624.8</v>
      </c>
      <c r="G1005" s="60">
        <v>1129047.56</v>
      </c>
      <c r="H1005" s="421" t="str">
        <f t="shared" si="75"/>
        <v>nesplnená podmienka vyrovnaného rozpočtu</v>
      </c>
      <c r="I1005" s="60">
        <f t="shared" si="76"/>
        <v>200422.76</v>
      </c>
      <c r="J1005" s="421" t="str">
        <f t="shared" si="79"/>
        <v>výdavky rastú</v>
      </c>
      <c r="K1005" s="421" t="str">
        <f t="shared" si="77"/>
        <v>dlhová brzda sa neplní</v>
      </c>
      <c r="L1005" s="421" t="str">
        <f t="shared" si="78"/>
        <v>dlhová brzda sa neplní + rozpočet v termíne</v>
      </c>
    </row>
    <row r="1006" spans="1:12">
      <c r="A1006" s="61">
        <v>522571</v>
      </c>
      <c r="B1006" s="61" t="s">
        <v>679</v>
      </c>
      <c r="C1006" s="61">
        <v>20251219</v>
      </c>
      <c r="D1006" s="420" t="s">
        <v>911</v>
      </c>
      <c r="E1006" s="60">
        <v>11040</v>
      </c>
      <c r="F1006" s="60">
        <v>198720</v>
      </c>
      <c r="G1006" s="60">
        <v>189310</v>
      </c>
      <c r="H1006" s="421" t="str">
        <f t="shared" si="75"/>
        <v>splnená podmienka vyrovnaného rozpočtu</v>
      </c>
      <c r="I1006" s="61">
        <f t="shared" si="76"/>
        <v>-9410</v>
      </c>
      <c r="J1006" s="421" t="str">
        <f t="shared" si="79"/>
        <v>nerastúce výdavky</v>
      </c>
      <c r="K1006" s="421" t="str">
        <f t="shared" si="77"/>
        <v>dlhová brzda sa plní</v>
      </c>
      <c r="L1006" s="421" t="str">
        <f t="shared" si="78"/>
        <v>dlhová brzda sa plní + rozpočet po termíne</v>
      </c>
    </row>
    <row r="1007" spans="1:12">
      <c r="A1007" s="61">
        <v>522589</v>
      </c>
      <c r="B1007" s="61" t="s">
        <v>1734</v>
      </c>
      <c r="C1007" s="61">
        <v>20251117</v>
      </c>
      <c r="D1007" s="420" t="s">
        <v>890</v>
      </c>
      <c r="E1007" s="60">
        <v>5000</v>
      </c>
      <c r="F1007" s="60">
        <v>784223</v>
      </c>
      <c r="G1007" s="60">
        <v>4701153</v>
      </c>
      <c r="H1007" s="421" t="str">
        <f t="shared" si="75"/>
        <v>splnená podmienka vyrovnaného rozpočtu</v>
      </c>
      <c r="I1007" s="60">
        <f t="shared" si="76"/>
        <v>3916930</v>
      </c>
      <c r="J1007" s="421" t="str">
        <f t="shared" si="79"/>
        <v>výdavky rastú</v>
      </c>
      <c r="K1007" s="421" t="str">
        <f t="shared" si="77"/>
        <v>dlhová brzda sa neplní</v>
      </c>
      <c r="L1007" s="421" t="str">
        <f t="shared" si="78"/>
        <v>dlhová brzda sa neplní + rozpočet v termíne</v>
      </c>
    </row>
    <row r="1008" spans="1:12">
      <c r="A1008" s="61">
        <v>522597</v>
      </c>
      <c r="B1008" s="61" t="s">
        <v>680</v>
      </c>
      <c r="C1008" s="61">
        <v>20251113</v>
      </c>
      <c r="D1008" s="420" t="s">
        <v>890</v>
      </c>
      <c r="E1008" s="60">
        <v>17370</v>
      </c>
      <c r="F1008" s="60">
        <v>1020243</v>
      </c>
      <c r="G1008" s="60">
        <v>692528</v>
      </c>
      <c r="H1008" s="421" t="str">
        <f t="shared" si="75"/>
        <v>splnená podmienka vyrovnaného rozpočtu</v>
      </c>
      <c r="I1008" s="61">
        <f t="shared" si="76"/>
        <v>-327715</v>
      </c>
      <c r="J1008" s="421" t="str">
        <f t="shared" si="79"/>
        <v>nerastúce výdavky</v>
      </c>
      <c r="K1008" s="421" t="str">
        <f t="shared" si="77"/>
        <v>dlhová brzda sa plní</v>
      </c>
      <c r="L1008" s="421" t="str">
        <f t="shared" si="78"/>
        <v>dlhová brzda sa plní + rozpočet v termíne</v>
      </c>
    </row>
    <row r="1009" spans="1:12">
      <c r="A1009" s="61">
        <v>522601</v>
      </c>
      <c r="B1009" s="61" t="s">
        <v>681</v>
      </c>
      <c r="C1009" s="61">
        <v>20251121</v>
      </c>
      <c r="D1009" s="420" t="s">
        <v>890</v>
      </c>
      <c r="E1009" s="60">
        <v>0</v>
      </c>
      <c r="F1009" s="60">
        <v>77701</v>
      </c>
      <c r="G1009" s="60">
        <v>76206</v>
      </c>
      <c r="H1009" s="421" t="str">
        <f t="shared" si="75"/>
        <v>splnená podmienka vyrovnaného rozpočtu</v>
      </c>
      <c r="I1009" s="61">
        <f t="shared" si="76"/>
        <v>-1495</v>
      </c>
      <c r="J1009" s="421" t="str">
        <f t="shared" si="79"/>
        <v>nerastúce výdavky</v>
      </c>
      <c r="K1009" s="421" t="str">
        <f t="shared" si="77"/>
        <v>dlhová brzda sa plní</v>
      </c>
      <c r="L1009" s="421" t="str">
        <f t="shared" si="78"/>
        <v>dlhová brzda sa plní + rozpočet v termíne</v>
      </c>
    </row>
    <row r="1010" spans="1:12">
      <c r="A1010" s="61">
        <v>522627</v>
      </c>
      <c r="B1010" s="61" t="s">
        <v>1735</v>
      </c>
      <c r="C1010" s="61">
        <v>20251113</v>
      </c>
      <c r="D1010" s="420" t="s">
        <v>890</v>
      </c>
      <c r="E1010" s="60">
        <v>-20000</v>
      </c>
      <c r="F1010" s="60">
        <v>214600</v>
      </c>
      <c r="G1010" s="60">
        <v>463460</v>
      </c>
      <c r="H1010" s="421" t="str">
        <f t="shared" si="75"/>
        <v>nesplnená podmienka vyrovnaného rozpočtu</v>
      </c>
      <c r="I1010" s="60">
        <f t="shared" si="76"/>
        <v>248860</v>
      </c>
      <c r="J1010" s="421" t="str">
        <f t="shared" si="79"/>
        <v>výdavky rastú</v>
      </c>
      <c r="K1010" s="421" t="str">
        <f t="shared" si="77"/>
        <v>dlhová brzda sa neplní</v>
      </c>
      <c r="L1010" s="421" t="str">
        <f t="shared" si="78"/>
        <v>dlhová brzda sa neplní + rozpočet v termíne</v>
      </c>
    </row>
    <row r="1011" spans="1:12">
      <c r="A1011" s="61">
        <v>522635</v>
      </c>
      <c r="B1011" s="61" t="s">
        <v>1736</v>
      </c>
      <c r="C1011" s="61">
        <v>20251120</v>
      </c>
      <c r="D1011" s="420" t="s">
        <v>890</v>
      </c>
      <c r="E1011" s="60">
        <v>-400</v>
      </c>
      <c r="F1011" s="60">
        <v>225488</v>
      </c>
      <c r="G1011" s="60">
        <v>191680</v>
      </c>
      <c r="H1011" s="421" t="str">
        <f t="shared" si="75"/>
        <v>nesplnená podmienka vyrovnaného rozpočtu</v>
      </c>
      <c r="I1011" s="60">
        <f t="shared" si="76"/>
        <v>-33808</v>
      </c>
      <c r="J1011" s="421" t="str">
        <f t="shared" si="79"/>
        <v>nerastúce výdavky</v>
      </c>
      <c r="K1011" s="421" t="str">
        <f t="shared" si="77"/>
        <v>dlhová brzda sa neplní</v>
      </c>
      <c r="L1011" s="421" t="str">
        <f t="shared" si="78"/>
        <v>dlhová brzda sa neplní + rozpočet v termíne</v>
      </c>
    </row>
    <row r="1012" spans="1:12">
      <c r="A1012" s="61">
        <v>522643</v>
      </c>
      <c r="B1012" s="61" t="s">
        <v>1737</v>
      </c>
      <c r="C1012" s="61">
        <v>20251024</v>
      </c>
      <c r="D1012" s="420" t="s">
        <v>890</v>
      </c>
      <c r="E1012" s="60">
        <v>3412</v>
      </c>
      <c r="F1012" s="60">
        <v>498682</v>
      </c>
      <c r="G1012" s="60">
        <v>1540907</v>
      </c>
      <c r="H1012" s="421" t="str">
        <f t="shared" si="75"/>
        <v>splnená podmienka vyrovnaného rozpočtu</v>
      </c>
      <c r="I1012" s="60">
        <f t="shared" si="76"/>
        <v>1042225</v>
      </c>
      <c r="J1012" s="421" t="str">
        <f t="shared" si="79"/>
        <v>výdavky rastú</v>
      </c>
      <c r="K1012" s="421" t="str">
        <f t="shared" si="77"/>
        <v>dlhová brzda sa neplní</v>
      </c>
      <c r="L1012" s="421" t="str">
        <f t="shared" si="78"/>
        <v>dlhová brzda sa neplní + rozpočet v termíne</v>
      </c>
    </row>
    <row r="1013" spans="1:12">
      <c r="A1013" s="61">
        <v>522651</v>
      </c>
      <c r="B1013" s="61" t="s">
        <v>1738</v>
      </c>
      <c r="C1013" s="61">
        <v>20251119</v>
      </c>
      <c r="D1013" s="420" t="s">
        <v>890</v>
      </c>
      <c r="E1013" s="60">
        <v>16207</v>
      </c>
      <c r="F1013" s="60">
        <v>301856.52</v>
      </c>
      <c r="G1013" s="60">
        <v>324102</v>
      </c>
      <c r="H1013" s="421" t="str">
        <f t="shared" si="75"/>
        <v>splnená podmienka vyrovnaného rozpočtu</v>
      </c>
      <c r="I1013" s="60">
        <f t="shared" si="76"/>
        <v>22245.479999999981</v>
      </c>
      <c r="J1013" s="421" t="str">
        <f t="shared" si="79"/>
        <v>výdavky rastú</v>
      </c>
      <c r="K1013" s="421" t="str">
        <f t="shared" si="77"/>
        <v>dlhová brzda sa neplní</v>
      </c>
      <c r="L1013" s="421" t="str">
        <f t="shared" si="78"/>
        <v>dlhová brzda sa neplní + rozpočet v termíne</v>
      </c>
    </row>
    <row r="1014" spans="1:12">
      <c r="A1014" s="61">
        <v>522660</v>
      </c>
      <c r="B1014" s="421" t="s">
        <v>682</v>
      </c>
      <c r="C1014" s="61">
        <v>20251212</v>
      </c>
      <c r="D1014" s="420" t="s">
        <v>911</v>
      </c>
      <c r="E1014" s="60">
        <v>7330</v>
      </c>
      <c r="F1014" s="60">
        <v>1172795</v>
      </c>
      <c r="G1014" s="60">
        <v>1190878</v>
      </c>
      <c r="H1014" s="421" t="str">
        <f t="shared" si="75"/>
        <v>splnená podmienka vyrovnaného rozpočtu</v>
      </c>
      <c r="I1014" s="60">
        <f t="shared" si="76"/>
        <v>18083</v>
      </c>
      <c r="J1014" s="421" t="str">
        <f t="shared" si="79"/>
        <v>výdavky rastú</v>
      </c>
      <c r="K1014" s="421" t="str">
        <f t="shared" si="77"/>
        <v>dlhová brzda sa neplní</v>
      </c>
      <c r="L1014" s="421" t="str">
        <f t="shared" si="78"/>
        <v>dlhová brzda sa neplní + rozpočet po termíne</v>
      </c>
    </row>
    <row r="1015" spans="1:12">
      <c r="A1015" s="61">
        <v>522678</v>
      </c>
      <c r="B1015" s="61" t="s">
        <v>1739</v>
      </c>
      <c r="C1015" s="61">
        <v>20251111</v>
      </c>
      <c r="D1015" s="420" t="s">
        <v>890</v>
      </c>
      <c r="E1015" s="60">
        <v>-10000</v>
      </c>
      <c r="F1015" s="60">
        <v>126893</v>
      </c>
      <c r="G1015" s="60">
        <v>143500</v>
      </c>
      <c r="H1015" s="421" t="str">
        <f t="shared" si="75"/>
        <v>nesplnená podmienka vyrovnaného rozpočtu</v>
      </c>
      <c r="I1015" s="60">
        <f t="shared" si="76"/>
        <v>16607</v>
      </c>
      <c r="J1015" s="421" t="str">
        <f t="shared" si="79"/>
        <v>výdavky rastú</v>
      </c>
      <c r="K1015" s="421" t="str">
        <f t="shared" si="77"/>
        <v>dlhová brzda sa neplní</v>
      </c>
      <c r="L1015" s="421" t="str">
        <f t="shared" si="78"/>
        <v>dlhová brzda sa neplní + rozpočet v termíne</v>
      </c>
    </row>
    <row r="1016" spans="1:12">
      <c r="A1016" s="61">
        <v>522686</v>
      </c>
      <c r="B1016" s="61" t="s">
        <v>1740</v>
      </c>
      <c r="C1016" s="61">
        <v>20251120</v>
      </c>
      <c r="D1016" s="420" t="s">
        <v>890</v>
      </c>
      <c r="E1016" s="60">
        <v>-73000</v>
      </c>
      <c r="F1016" s="60">
        <v>115643</v>
      </c>
      <c r="G1016" s="60">
        <v>306788</v>
      </c>
      <c r="H1016" s="421" t="str">
        <f t="shared" si="75"/>
        <v>nesplnená podmienka vyrovnaného rozpočtu</v>
      </c>
      <c r="I1016" s="60">
        <f t="shared" si="76"/>
        <v>191145</v>
      </c>
      <c r="J1016" s="421" t="str">
        <f t="shared" si="79"/>
        <v>výdavky rastú</v>
      </c>
      <c r="K1016" s="421" t="str">
        <f t="shared" si="77"/>
        <v>dlhová brzda sa neplní</v>
      </c>
      <c r="L1016" s="421" t="str">
        <f t="shared" si="78"/>
        <v>dlhová brzda sa neplní + rozpočet v termíne</v>
      </c>
    </row>
    <row r="1017" spans="1:12">
      <c r="A1017" s="61">
        <v>522694</v>
      </c>
      <c r="B1017" s="61" t="s">
        <v>1741</v>
      </c>
      <c r="C1017" s="61">
        <v>20251119</v>
      </c>
      <c r="D1017" s="420" t="s">
        <v>890</v>
      </c>
      <c r="E1017" s="60">
        <v>-14160</v>
      </c>
      <c r="F1017" s="60">
        <v>652620.80000000005</v>
      </c>
      <c r="G1017" s="60">
        <v>584468</v>
      </c>
      <c r="H1017" s="421" t="str">
        <f t="shared" si="75"/>
        <v>nesplnená podmienka vyrovnaného rozpočtu</v>
      </c>
      <c r="I1017" s="60">
        <f t="shared" si="76"/>
        <v>-68152.800000000047</v>
      </c>
      <c r="J1017" s="421" t="str">
        <f t="shared" si="79"/>
        <v>nerastúce výdavky</v>
      </c>
      <c r="K1017" s="421" t="str">
        <f t="shared" si="77"/>
        <v>dlhová brzda sa neplní</v>
      </c>
      <c r="L1017" s="421" t="str">
        <f t="shared" si="78"/>
        <v>dlhová brzda sa neplní + rozpočet v termíne</v>
      </c>
    </row>
    <row r="1018" spans="1:12">
      <c r="A1018" s="61">
        <v>522708</v>
      </c>
      <c r="B1018" s="61" t="s">
        <v>1742</v>
      </c>
      <c r="C1018" s="61">
        <v>20251107</v>
      </c>
      <c r="D1018" s="420" t="s">
        <v>890</v>
      </c>
      <c r="E1018" s="60">
        <v>1</v>
      </c>
      <c r="F1018" s="60">
        <v>575042</v>
      </c>
      <c r="G1018" s="60">
        <v>1185948</v>
      </c>
      <c r="H1018" s="421" t="str">
        <f t="shared" si="75"/>
        <v>splnená podmienka vyrovnaného rozpočtu</v>
      </c>
      <c r="I1018" s="60">
        <f t="shared" si="76"/>
        <v>610906</v>
      </c>
      <c r="J1018" s="421" t="str">
        <f t="shared" si="79"/>
        <v>výdavky rastú</v>
      </c>
      <c r="K1018" s="421" t="str">
        <f t="shared" si="77"/>
        <v>dlhová brzda sa neplní</v>
      </c>
      <c r="L1018" s="421" t="str">
        <f t="shared" si="78"/>
        <v>dlhová brzda sa neplní + rozpočet v termíne</v>
      </c>
    </row>
    <row r="1019" spans="1:12">
      <c r="A1019" s="61">
        <v>522716</v>
      </c>
      <c r="B1019" s="61" t="s">
        <v>1743</v>
      </c>
      <c r="C1019" s="61">
        <v>20251114</v>
      </c>
      <c r="D1019" s="420" t="s">
        <v>890</v>
      </c>
      <c r="E1019" s="60">
        <v>-52727</v>
      </c>
      <c r="F1019" s="60">
        <v>530448</v>
      </c>
      <c r="G1019" s="60">
        <v>611537</v>
      </c>
      <c r="H1019" s="421" t="str">
        <f t="shared" si="75"/>
        <v>nesplnená podmienka vyrovnaného rozpočtu</v>
      </c>
      <c r="I1019" s="60">
        <f t="shared" si="76"/>
        <v>81089</v>
      </c>
      <c r="J1019" s="421" t="str">
        <f t="shared" si="79"/>
        <v>výdavky rastú</v>
      </c>
      <c r="K1019" s="421" t="str">
        <f t="shared" si="77"/>
        <v>dlhová brzda sa neplní</v>
      </c>
      <c r="L1019" s="421" t="str">
        <f t="shared" si="78"/>
        <v>dlhová brzda sa neplní + rozpočet v termíne</v>
      </c>
    </row>
    <row r="1020" spans="1:12">
      <c r="A1020" s="61">
        <v>522724</v>
      </c>
      <c r="B1020" s="61" t="s">
        <v>1744</v>
      </c>
      <c r="C1020" s="61">
        <v>20251120</v>
      </c>
      <c r="D1020" s="420" t="s">
        <v>890</v>
      </c>
      <c r="E1020" s="60">
        <v>-85700</v>
      </c>
      <c r="F1020" s="60">
        <v>434225</v>
      </c>
      <c r="G1020" s="60">
        <v>369599</v>
      </c>
      <c r="H1020" s="421" t="str">
        <f t="shared" si="75"/>
        <v>nesplnená podmienka vyrovnaného rozpočtu</v>
      </c>
      <c r="I1020" s="60">
        <f t="shared" si="76"/>
        <v>-64626</v>
      </c>
      <c r="J1020" s="421" t="str">
        <f t="shared" si="79"/>
        <v>nerastúce výdavky</v>
      </c>
      <c r="K1020" s="421" t="str">
        <f t="shared" si="77"/>
        <v>dlhová brzda sa neplní</v>
      </c>
      <c r="L1020" s="421" t="str">
        <f t="shared" si="78"/>
        <v>dlhová brzda sa neplní + rozpočet v termíne</v>
      </c>
    </row>
    <row r="1021" spans="1:12">
      <c r="A1021" s="61">
        <v>522732</v>
      </c>
      <c r="B1021" s="61" t="s">
        <v>1745</v>
      </c>
      <c r="C1021" s="61">
        <v>20251115</v>
      </c>
      <c r="D1021" s="420" t="s">
        <v>890</v>
      </c>
      <c r="E1021" s="60">
        <v>-606076</v>
      </c>
      <c r="F1021" s="60">
        <v>1404906</v>
      </c>
      <c r="G1021" s="60">
        <v>6354061</v>
      </c>
      <c r="H1021" s="421" t="str">
        <f t="shared" si="75"/>
        <v>nesplnená podmienka vyrovnaného rozpočtu</v>
      </c>
      <c r="I1021" s="60">
        <f t="shared" si="76"/>
        <v>4949155</v>
      </c>
      <c r="J1021" s="421" t="str">
        <f t="shared" si="79"/>
        <v>výdavky rastú</v>
      </c>
      <c r="K1021" s="421" t="str">
        <f t="shared" si="77"/>
        <v>dlhová brzda sa neplní</v>
      </c>
      <c r="L1021" s="421" t="str">
        <f t="shared" si="78"/>
        <v>dlhová brzda sa neplní + rozpočet v termíne</v>
      </c>
    </row>
    <row r="1022" spans="1:12">
      <c r="A1022" s="61">
        <v>522741</v>
      </c>
      <c r="B1022" s="61" t="s">
        <v>1746</v>
      </c>
      <c r="C1022" s="61">
        <v>20251119</v>
      </c>
      <c r="D1022" s="420" t="s">
        <v>890</v>
      </c>
      <c r="E1022" s="60">
        <v>-88632</v>
      </c>
      <c r="F1022" s="60">
        <v>253476</v>
      </c>
      <c r="G1022" s="60">
        <v>374502</v>
      </c>
      <c r="H1022" s="421" t="str">
        <f t="shared" si="75"/>
        <v>nesplnená podmienka vyrovnaného rozpočtu</v>
      </c>
      <c r="I1022" s="60">
        <f t="shared" si="76"/>
        <v>121026</v>
      </c>
      <c r="J1022" s="421" t="str">
        <f t="shared" si="79"/>
        <v>výdavky rastú</v>
      </c>
      <c r="K1022" s="421" t="str">
        <f t="shared" si="77"/>
        <v>dlhová brzda sa neplní</v>
      </c>
      <c r="L1022" s="421" t="str">
        <f t="shared" si="78"/>
        <v>dlhová brzda sa neplní + rozpočet v termíne</v>
      </c>
    </row>
    <row r="1023" spans="1:12">
      <c r="A1023" s="61">
        <v>522341</v>
      </c>
      <c r="B1023" s="61" t="s">
        <v>1747</v>
      </c>
      <c r="C1023" s="61">
        <v>20251119</v>
      </c>
      <c r="D1023" s="420" t="s">
        <v>890</v>
      </c>
      <c r="E1023" s="60">
        <v>5000</v>
      </c>
      <c r="F1023" s="60">
        <v>1011622</v>
      </c>
      <c r="G1023" s="60">
        <v>2629376</v>
      </c>
      <c r="H1023" s="421" t="str">
        <f t="shared" si="75"/>
        <v>splnená podmienka vyrovnaného rozpočtu</v>
      </c>
      <c r="I1023" s="60">
        <f t="shared" si="76"/>
        <v>1617754</v>
      </c>
      <c r="J1023" s="421" t="str">
        <f t="shared" si="79"/>
        <v>výdavky rastú</v>
      </c>
      <c r="K1023" s="421" t="str">
        <f t="shared" si="77"/>
        <v>dlhová brzda sa neplní</v>
      </c>
      <c r="L1023" s="421" t="str">
        <f t="shared" si="78"/>
        <v>dlhová brzda sa neplní + rozpočet v termíne</v>
      </c>
    </row>
    <row r="1024" spans="1:12">
      <c r="A1024" s="61">
        <v>522350</v>
      </c>
      <c r="B1024" s="61" t="s">
        <v>1748</v>
      </c>
      <c r="C1024" s="61">
        <v>20251109</v>
      </c>
      <c r="D1024" s="420" t="s">
        <v>890</v>
      </c>
      <c r="E1024" s="60">
        <v>-9800</v>
      </c>
      <c r="F1024" s="60">
        <v>101000</v>
      </c>
      <c r="G1024" s="60">
        <v>108054</v>
      </c>
      <c r="H1024" s="421" t="str">
        <f t="shared" si="75"/>
        <v>nesplnená podmienka vyrovnaného rozpočtu</v>
      </c>
      <c r="I1024" s="60">
        <f t="shared" si="76"/>
        <v>7054</v>
      </c>
      <c r="J1024" s="421" t="str">
        <f t="shared" si="79"/>
        <v>výdavky rastú</v>
      </c>
      <c r="K1024" s="421" t="str">
        <f t="shared" si="77"/>
        <v>dlhová brzda sa neplní</v>
      </c>
      <c r="L1024" s="421" t="str">
        <f t="shared" si="78"/>
        <v>dlhová brzda sa neplní + rozpočet v termíne</v>
      </c>
    </row>
    <row r="1025" spans="1:12">
      <c r="A1025" s="61">
        <v>522368</v>
      </c>
      <c r="B1025" s="61" t="s">
        <v>1749</v>
      </c>
      <c r="C1025" s="61">
        <v>20251111</v>
      </c>
      <c r="D1025" s="420" t="s">
        <v>890</v>
      </c>
      <c r="E1025" s="60">
        <v>-596250</v>
      </c>
      <c r="F1025" s="60">
        <v>1449835</v>
      </c>
      <c r="G1025" s="60">
        <v>10190009</v>
      </c>
      <c r="H1025" s="421" t="str">
        <f t="shared" si="75"/>
        <v>nesplnená podmienka vyrovnaného rozpočtu</v>
      </c>
      <c r="I1025" s="60">
        <f t="shared" si="76"/>
        <v>8740174</v>
      </c>
      <c r="J1025" s="421" t="str">
        <f t="shared" si="79"/>
        <v>výdavky rastú</v>
      </c>
      <c r="K1025" s="421" t="str">
        <f t="shared" si="77"/>
        <v>dlhová brzda sa neplní</v>
      </c>
      <c r="L1025" s="421" t="str">
        <f t="shared" si="78"/>
        <v>dlhová brzda sa neplní + rozpočet v termíne</v>
      </c>
    </row>
    <row r="1026" spans="1:12">
      <c r="A1026" s="61">
        <v>522376</v>
      </c>
      <c r="B1026" s="61" t="s">
        <v>1750</v>
      </c>
      <c r="C1026" s="61">
        <v>20251119</v>
      </c>
      <c r="D1026" s="420" t="s">
        <v>890</v>
      </c>
      <c r="E1026" s="60">
        <v>17568</v>
      </c>
      <c r="F1026" s="60">
        <v>2491928</v>
      </c>
      <c r="G1026" s="60">
        <v>2828878</v>
      </c>
      <c r="H1026" s="421" t="str">
        <f t="shared" si="75"/>
        <v>splnená podmienka vyrovnaného rozpočtu</v>
      </c>
      <c r="I1026" s="60">
        <f t="shared" si="76"/>
        <v>336950</v>
      </c>
      <c r="J1026" s="421" t="str">
        <f t="shared" si="79"/>
        <v>výdavky rastú</v>
      </c>
      <c r="K1026" s="421" t="str">
        <f t="shared" si="77"/>
        <v>dlhová brzda sa neplní</v>
      </c>
      <c r="L1026" s="421" t="str">
        <f t="shared" si="78"/>
        <v>dlhová brzda sa neplní + rozpočet v termíne</v>
      </c>
    </row>
    <row r="1027" spans="1:12">
      <c r="A1027" s="61">
        <v>522384</v>
      </c>
      <c r="B1027" s="61" t="s">
        <v>1751</v>
      </c>
      <c r="C1027" s="61">
        <v>20251121</v>
      </c>
      <c r="D1027" s="420" t="s">
        <v>890</v>
      </c>
      <c r="E1027" s="60">
        <v>-692769.23</v>
      </c>
      <c r="F1027" s="60">
        <v>136660</v>
      </c>
      <c r="G1027" s="60">
        <v>148080</v>
      </c>
      <c r="H1027" s="421" t="str">
        <f t="shared" ref="H1027:H1090" si="80">IF(E1027&gt;=0,"splnená podmienka vyrovnaného rozpočtu","nesplnená podmienka vyrovnaného rozpočtu")</f>
        <v>nesplnená podmienka vyrovnaného rozpočtu</v>
      </c>
      <c r="I1027" s="60">
        <f t="shared" ref="I1027:I1090" si="81">G1027-F1027</f>
        <v>11420</v>
      </c>
      <c r="J1027" s="421" t="str">
        <f t="shared" si="79"/>
        <v>výdavky rastú</v>
      </c>
      <c r="K1027" s="421" t="str">
        <f t="shared" ref="K1027:K1090" si="82">IF((H1027="splnená podmienka vyrovnaného rozpočtu")*(J1027="nerastúce výdavky"),"dlhová brzda sa plní","dlhová brzda sa neplní")</f>
        <v>dlhová brzda sa neplní</v>
      </c>
      <c r="L1027" s="421" t="str">
        <f t="shared" ref="L1027:L1090" si="83">K1027&amp;" + "&amp;D1027</f>
        <v>dlhová brzda sa neplní + rozpočet v termíne</v>
      </c>
    </row>
    <row r="1028" spans="1:12">
      <c r="A1028" s="61">
        <v>522392</v>
      </c>
      <c r="B1028" s="61" t="s">
        <v>1752</v>
      </c>
      <c r="C1028" s="61">
        <v>20251119</v>
      </c>
      <c r="D1028" s="420" t="s">
        <v>890</v>
      </c>
      <c r="E1028" s="60">
        <v>-18390.86</v>
      </c>
      <c r="F1028" s="60">
        <v>163744.70000000001</v>
      </c>
      <c r="G1028" s="60">
        <v>193790.74</v>
      </c>
      <c r="H1028" s="421" t="str">
        <f t="shared" si="80"/>
        <v>nesplnená podmienka vyrovnaného rozpočtu</v>
      </c>
      <c r="I1028" s="60">
        <f t="shared" si="81"/>
        <v>30046.039999999979</v>
      </c>
      <c r="J1028" s="421" t="str">
        <f t="shared" ref="J1028:J1091" si="84">IF(I1028&lt;=0,"nerastúce výdavky","výdavky rastú")</f>
        <v>výdavky rastú</v>
      </c>
      <c r="K1028" s="421" t="str">
        <f t="shared" si="82"/>
        <v>dlhová brzda sa neplní</v>
      </c>
      <c r="L1028" s="421" t="str">
        <f t="shared" si="83"/>
        <v>dlhová brzda sa neplní + rozpočet v termíne</v>
      </c>
    </row>
    <row r="1029" spans="1:12">
      <c r="A1029" s="61">
        <v>522406</v>
      </c>
      <c r="B1029" s="61" t="s">
        <v>1753</v>
      </c>
      <c r="C1029" s="61">
        <v>20251117</v>
      </c>
      <c r="D1029" s="420" t="s">
        <v>890</v>
      </c>
      <c r="E1029" s="60">
        <v>-132500</v>
      </c>
      <c r="F1029" s="60">
        <v>422177.8</v>
      </c>
      <c r="G1029" s="60">
        <v>514371.99</v>
      </c>
      <c r="H1029" s="421" t="str">
        <f t="shared" si="80"/>
        <v>nesplnená podmienka vyrovnaného rozpočtu</v>
      </c>
      <c r="I1029" s="60">
        <f t="shared" si="81"/>
        <v>92194.19</v>
      </c>
      <c r="J1029" s="421" t="str">
        <f t="shared" si="84"/>
        <v>výdavky rastú</v>
      </c>
      <c r="K1029" s="421" t="str">
        <f t="shared" si="82"/>
        <v>dlhová brzda sa neplní</v>
      </c>
      <c r="L1029" s="421" t="str">
        <f t="shared" si="83"/>
        <v>dlhová brzda sa neplní + rozpočet v termíne</v>
      </c>
    </row>
    <row r="1030" spans="1:12">
      <c r="A1030" s="61">
        <v>522414</v>
      </c>
      <c r="B1030" s="61" t="s">
        <v>1754</v>
      </c>
      <c r="C1030" s="61">
        <v>20251114</v>
      </c>
      <c r="D1030" s="420" t="s">
        <v>890</v>
      </c>
      <c r="E1030" s="60">
        <v>-318130</v>
      </c>
      <c r="F1030" s="60">
        <v>367953</v>
      </c>
      <c r="G1030" s="60">
        <v>6052426.8899999997</v>
      </c>
      <c r="H1030" s="421" t="str">
        <f t="shared" si="80"/>
        <v>nesplnená podmienka vyrovnaného rozpočtu</v>
      </c>
      <c r="I1030" s="60">
        <f t="shared" si="81"/>
        <v>5684473.8899999997</v>
      </c>
      <c r="J1030" s="421" t="str">
        <f t="shared" si="84"/>
        <v>výdavky rastú</v>
      </c>
      <c r="K1030" s="421" t="str">
        <f t="shared" si="82"/>
        <v>dlhová brzda sa neplní</v>
      </c>
      <c r="L1030" s="421" t="str">
        <f t="shared" si="83"/>
        <v>dlhová brzda sa neplní + rozpočet v termíne</v>
      </c>
    </row>
    <row r="1031" spans="1:12">
      <c r="A1031" s="61">
        <v>522422</v>
      </c>
      <c r="B1031" s="61" t="s">
        <v>1755</v>
      </c>
      <c r="C1031" s="61">
        <v>20251118</v>
      </c>
      <c r="D1031" s="420" t="s">
        <v>890</v>
      </c>
      <c r="E1031" s="60">
        <v>-15500</v>
      </c>
      <c r="F1031" s="60">
        <v>94816</v>
      </c>
      <c r="G1031" s="60">
        <v>122921</v>
      </c>
      <c r="H1031" s="421" t="str">
        <f t="shared" si="80"/>
        <v>nesplnená podmienka vyrovnaného rozpočtu</v>
      </c>
      <c r="I1031" s="60">
        <f t="shared" si="81"/>
        <v>28105</v>
      </c>
      <c r="J1031" s="421" t="str">
        <f t="shared" si="84"/>
        <v>výdavky rastú</v>
      </c>
      <c r="K1031" s="421" t="str">
        <f t="shared" si="82"/>
        <v>dlhová brzda sa neplní</v>
      </c>
      <c r="L1031" s="421" t="str">
        <f t="shared" si="83"/>
        <v>dlhová brzda sa neplní + rozpočet v termíne</v>
      </c>
    </row>
    <row r="1032" spans="1:12">
      <c r="A1032" s="61">
        <v>522431</v>
      </c>
      <c r="B1032" s="61" t="s">
        <v>1756</v>
      </c>
      <c r="C1032" s="61">
        <v>20251029</v>
      </c>
      <c r="D1032" s="420" t="s">
        <v>890</v>
      </c>
      <c r="E1032" s="60">
        <v>-62046</v>
      </c>
      <c r="F1032" s="60">
        <v>1871703</v>
      </c>
      <c r="G1032" s="60">
        <v>1404079</v>
      </c>
      <c r="H1032" s="421" t="str">
        <f t="shared" si="80"/>
        <v>nesplnená podmienka vyrovnaného rozpočtu</v>
      </c>
      <c r="I1032" s="60">
        <f t="shared" si="81"/>
        <v>-467624</v>
      </c>
      <c r="J1032" s="421" t="str">
        <f t="shared" si="84"/>
        <v>nerastúce výdavky</v>
      </c>
      <c r="K1032" s="421" t="str">
        <f t="shared" si="82"/>
        <v>dlhová brzda sa neplní</v>
      </c>
      <c r="L1032" s="421" t="str">
        <f t="shared" si="83"/>
        <v>dlhová brzda sa neplní + rozpočet v termíne</v>
      </c>
    </row>
    <row r="1033" spans="1:12">
      <c r="A1033" s="61">
        <v>522449</v>
      </c>
      <c r="B1033" s="61" t="s">
        <v>1757</v>
      </c>
      <c r="C1033" s="61">
        <v>20251120</v>
      </c>
      <c r="D1033" s="420" t="s">
        <v>890</v>
      </c>
      <c r="E1033" s="60">
        <v>-87423</v>
      </c>
      <c r="F1033" s="60">
        <v>386304.29000000004</v>
      </c>
      <c r="G1033" s="60">
        <v>1617141</v>
      </c>
      <c r="H1033" s="421" t="str">
        <f t="shared" si="80"/>
        <v>nesplnená podmienka vyrovnaného rozpočtu</v>
      </c>
      <c r="I1033" s="60">
        <f t="shared" si="81"/>
        <v>1230836.71</v>
      </c>
      <c r="J1033" s="421" t="str">
        <f t="shared" si="84"/>
        <v>výdavky rastú</v>
      </c>
      <c r="K1033" s="421" t="str">
        <f t="shared" si="82"/>
        <v>dlhová brzda sa neplní</v>
      </c>
      <c r="L1033" s="421" t="str">
        <f t="shared" si="83"/>
        <v>dlhová brzda sa neplní + rozpočet v termíne</v>
      </c>
    </row>
    <row r="1034" spans="1:12">
      <c r="A1034" s="61">
        <v>522457</v>
      </c>
      <c r="B1034" s="61" t="s">
        <v>683</v>
      </c>
      <c r="C1034" s="61">
        <v>20251111</v>
      </c>
      <c r="D1034" s="420" t="s">
        <v>890</v>
      </c>
      <c r="E1034" s="60">
        <v>0</v>
      </c>
      <c r="F1034" s="60">
        <v>246145</v>
      </c>
      <c r="G1034" s="60">
        <v>200000</v>
      </c>
      <c r="H1034" s="421" t="str">
        <f t="shared" si="80"/>
        <v>splnená podmienka vyrovnaného rozpočtu</v>
      </c>
      <c r="I1034" s="61">
        <f t="shared" si="81"/>
        <v>-46145</v>
      </c>
      <c r="J1034" s="421" t="str">
        <f t="shared" si="84"/>
        <v>nerastúce výdavky</v>
      </c>
      <c r="K1034" s="421" t="str">
        <f t="shared" si="82"/>
        <v>dlhová brzda sa plní</v>
      </c>
      <c r="L1034" s="421" t="str">
        <f t="shared" si="83"/>
        <v>dlhová brzda sa plní + rozpočet v termíne</v>
      </c>
    </row>
    <row r="1035" spans="1:12">
      <c r="A1035" s="61">
        <v>522465</v>
      </c>
      <c r="B1035" s="421" t="s">
        <v>684</v>
      </c>
      <c r="C1035" s="61">
        <v>20251024</v>
      </c>
      <c r="D1035" s="420" t="s">
        <v>890</v>
      </c>
      <c r="E1035" s="60">
        <v>0</v>
      </c>
      <c r="F1035" s="60">
        <v>99041</v>
      </c>
      <c r="G1035" s="60">
        <v>103476</v>
      </c>
      <c r="H1035" s="421" t="str">
        <f t="shared" si="80"/>
        <v>splnená podmienka vyrovnaného rozpočtu</v>
      </c>
      <c r="I1035" s="60">
        <f t="shared" si="81"/>
        <v>4435</v>
      </c>
      <c r="J1035" s="421" t="str">
        <f t="shared" si="84"/>
        <v>výdavky rastú</v>
      </c>
      <c r="K1035" s="421" t="str">
        <f t="shared" si="82"/>
        <v>dlhová brzda sa neplní</v>
      </c>
      <c r="L1035" s="421" t="str">
        <f t="shared" si="83"/>
        <v>dlhová brzda sa neplní + rozpočet v termíne</v>
      </c>
    </row>
    <row r="1036" spans="1:12">
      <c r="A1036" s="61">
        <v>522473</v>
      </c>
      <c r="B1036" s="61" t="s">
        <v>1758</v>
      </c>
      <c r="C1036" s="61">
        <v>20251117</v>
      </c>
      <c r="D1036" s="420" t="s">
        <v>890</v>
      </c>
      <c r="E1036" s="60">
        <v>-72000</v>
      </c>
      <c r="F1036" s="60">
        <v>115860</v>
      </c>
      <c r="G1036" s="60">
        <v>696736</v>
      </c>
      <c r="H1036" s="421" t="str">
        <f t="shared" si="80"/>
        <v>nesplnená podmienka vyrovnaného rozpočtu</v>
      </c>
      <c r="I1036" s="60">
        <f t="shared" si="81"/>
        <v>580876</v>
      </c>
      <c r="J1036" s="421" t="str">
        <f t="shared" si="84"/>
        <v>výdavky rastú</v>
      </c>
      <c r="K1036" s="421" t="str">
        <f t="shared" si="82"/>
        <v>dlhová brzda sa neplní</v>
      </c>
      <c r="L1036" s="421" t="str">
        <f t="shared" si="83"/>
        <v>dlhová brzda sa neplní + rozpočet v termíne</v>
      </c>
    </row>
    <row r="1037" spans="1:12">
      <c r="A1037" s="61">
        <v>522481</v>
      </c>
      <c r="B1037" s="61" t="s">
        <v>1759</v>
      </c>
      <c r="C1037" s="61">
        <v>20251107</v>
      </c>
      <c r="D1037" s="420" t="s">
        <v>890</v>
      </c>
      <c r="E1037" s="60">
        <v>-150000</v>
      </c>
      <c r="F1037" s="60">
        <v>479789</v>
      </c>
      <c r="G1037" s="60">
        <v>912564</v>
      </c>
      <c r="H1037" s="421" t="str">
        <f t="shared" si="80"/>
        <v>nesplnená podmienka vyrovnaného rozpočtu</v>
      </c>
      <c r="I1037" s="60">
        <f t="shared" si="81"/>
        <v>432775</v>
      </c>
      <c r="J1037" s="421" t="str">
        <f t="shared" si="84"/>
        <v>výdavky rastú</v>
      </c>
      <c r="K1037" s="421" t="str">
        <f t="shared" si="82"/>
        <v>dlhová brzda sa neplní</v>
      </c>
      <c r="L1037" s="421" t="str">
        <f t="shared" si="83"/>
        <v>dlhová brzda sa neplní + rozpočet v termíne</v>
      </c>
    </row>
    <row r="1038" spans="1:12">
      <c r="A1038" s="61">
        <v>522490</v>
      </c>
      <c r="B1038" s="61" t="s">
        <v>1760</v>
      </c>
      <c r="C1038" s="61">
        <v>20251121</v>
      </c>
      <c r="D1038" s="420" t="s">
        <v>890</v>
      </c>
      <c r="E1038" s="60">
        <v>-20000</v>
      </c>
      <c r="F1038" s="60">
        <v>134480</v>
      </c>
      <c r="G1038" s="60">
        <v>171001</v>
      </c>
      <c r="H1038" s="421" t="str">
        <f t="shared" si="80"/>
        <v>nesplnená podmienka vyrovnaného rozpočtu</v>
      </c>
      <c r="I1038" s="60">
        <f t="shared" si="81"/>
        <v>36521</v>
      </c>
      <c r="J1038" s="421" t="str">
        <f t="shared" si="84"/>
        <v>výdavky rastú</v>
      </c>
      <c r="K1038" s="421" t="str">
        <f t="shared" si="82"/>
        <v>dlhová brzda sa neplní</v>
      </c>
      <c r="L1038" s="421" t="str">
        <f t="shared" si="83"/>
        <v>dlhová brzda sa neplní + rozpočet v termíne</v>
      </c>
    </row>
    <row r="1039" spans="1:12">
      <c r="A1039" s="61">
        <v>522503</v>
      </c>
      <c r="B1039" s="61" t="s">
        <v>1761</v>
      </c>
      <c r="C1039" s="61">
        <v>20251115</v>
      </c>
      <c r="D1039" s="420" t="s">
        <v>890</v>
      </c>
      <c r="E1039" s="60">
        <v>0</v>
      </c>
      <c r="F1039" s="60">
        <v>308783</v>
      </c>
      <c r="G1039" s="60">
        <v>816788</v>
      </c>
      <c r="H1039" s="421" t="str">
        <f t="shared" si="80"/>
        <v>splnená podmienka vyrovnaného rozpočtu</v>
      </c>
      <c r="I1039" s="60">
        <f t="shared" si="81"/>
        <v>508005</v>
      </c>
      <c r="J1039" s="421" t="str">
        <f t="shared" si="84"/>
        <v>výdavky rastú</v>
      </c>
      <c r="K1039" s="421" t="str">
        <f t="shared" si="82"/>
        <v>dlhová brzda sa neplní</v>
      </c>
      <c r="L1039" s="421" t="str">
        <f t="shared" si="83"/>
        <v>dlhová brzda sa neplní + rozpočet v termíne</v>
      </c>
    </row>
    <row r="1040" spans="1:12">
      <c r="A1040" s="61">
        <v>522511</v>
      </c>
      <c r="B1040" s="61" t="s">
        <v>1762</v>
      </c>
      <c r="C1040" s="61">
        <v>20251107</v>
      </c>
      <c r="D1040" s="420" t="s">
        <v>890</v>
      </c>
      <c r="E1040" s="60">
        <v>0</v>
      </c>
      <c r="F1040" s="60">
        <v>2738115.95</v>
      </c>
      <c r="G1040" s="60">
        <v>6977629.71</v>
      </c>
      <c r="H1040" s="421" t="str">
        <f t="shared" si="80"/>
        <v>splnená podmienka vyrovnaného rozpočtu</v>
      </c>
      <c r="I1040" s="60">
        <f t="shared" si="81"/>
        <v>4239513.76</v>
      </c>
      <c r="J1040" s="421" t="str">
        <f t="shared" si="84"/>
        <v>výdavky rastú</v>
      </c>
      <c r="K1040" s="421" t="str">
        <f t="shared" si="82"/>
        <v>dlhová brzda sa neplní</v>
      </c>
      <c r="L1040" s="421" t="str">
        <f t="shared" si="83"/>
        <v>dlhová brzda sa neplní + rozpočet v termíne</v>
      </c>
    </row>
    <row r="1041" spans="1:12">
      <c r="A1041" s="61">
        <v>522520</v>
      </c>
      <c r="B1041" s="61" t="s">
        <v>1763</v>
      </c>
      <c r="C1041" s="61">
        <v>20251116</v>
      </c>
      <c r="D1041" s="420" t="s">
        <v>890</v>
      </c>
      <c r="E1041" s="60">
        <v>-6600</v>
      </c>
      <c r="F1041" s="60">
        <v>78710</v>
      </c>
      <c r="G1041" s="60">
        <v>259350</v>
      </c>
      <c r="H1041" s="421" t="str">
        <f t="shared" si="80"/>
        <v>nesplnená podmienka vyrovnaného rozpočtu</v>
      </c>
      <c r="I1041" s="60">
        <f t="shared" si="81"/>
        <v>180640</v>
      </c>
      <c r="J1041" s="421" t="str">
        <f t="shared" si="84"/>
        <v>výdavky rastú</v>
      </c>
      <c r="K1041" s="421" t="str">
        <f t="shared" si="82"/>
        <v>dlhová brzda sa neplní</v>
      </c>
      <c r="L1041" s="421" t="str">
        <f t="shared" si="83"/>
        <v>dlhová brzda sa neplní + rozpočet v termíne</v>
      </c>
    </row>
    <row r="1042" spans="1:12">
      <c r="A1042" s="61">
        <v>522538</v>
      </c>
      <c r="B1042" s="61" t="s">
        <v>554</v>
      </c>
      <c r="C1042" s="61">
        <v>20251118</v>
      </c>
      <c r="D1042" s="420" t="s">
        <v>890</v>
      </c>
      <c r="E1042" s="60">
        <v>-21000</v>
      </c>
      <c r="F1042" s="60">
        <v>118400</v>
      </c>
      <c r="G1042" s="60">
        <v>132030</v>
      </c>
      <c r="H1042" s="421" t="str">
        <f t="shared" si="80"/>
        <v>nesplnená podmienka vyrovnaného rozpočtu</v>
      </c>
      <c r="I1042" s="60">
        <f t="shared" si="81"/>
        <v>13630</v>
      </c>
      <c r="J1042" s="421" t="str">
        <f t="shared" si="84"/>
        <v>výdavky rastú</v>
      </c>
      <c r="K1042" s="421" t="str">
        <f t="shared" si="82"/>
        <v>dlhová brzda sa neplní</v>
      </c>
      <c r="L1042" s="421" t="str">
        <f t="shared" si="83"/>
        <v>dlhová brzda sa neplní + rozpočet v termíne</v>
      </c>
    </row>
    <row r="1043" spans="1:12">
      <c r="A1043" s="61">
        <v>522121</v>
      </c>
      <c r="B1043" s="61" t="s">
        <v>1764</v>
      </c>
      <c r="C1043" s="61">
        <v>20251107</v>
      </c>
      <c r="D1043" s="420" t="s">
        <v>890</v>
      </c>
      <c r="E1043" s="60">
        <v>-138616</v>
      </c>
      <c r="F1043" s="60">
        <v>576521</v>
      </c>
      <c r="G1043" s="60">
        <v>777271</v>
      </c>
      <c r="H1043" s="421" t="str">
        <f t="shared" si="80"/>
        <v>nesplnená podmienka vyrovnaného rozpočtu</v>
      </c>
      <c r="I1043" s="60">
        <f t="shared" si="81"/>
        <v>200750</v>
      </c>
      <c r="J1043" s="421" t="str">
        <f t="shared" si="84"/>
        <v>výdavky rastú</v>
      </c>
      <c r="K1043" s="421" t="str">
        <f t="shared" si="82"/>
        <v>dlhová brzda sa neplní</v>
      </c>
      <c r="L1043" s="421" t="str">
        <f t="shared" si="83"/>
        <v>dlhová brzda sa neplní + rozpočet v termíne</v>
      </c>
    </row>
    <row r="1044" spans="1:12">
      <c r="A1044" s="61">
        <v>522139</v>
      </c>
      <c r="B1044" s="61" t="s">
        <v>1765</v>
      </c>
      <c r="C1044" s="61">
        <v>20251112</v>
      </c>
      <c r="D1044" s="420" t="s">
        <v>890</v>
      </c>
      <c r="E1044" s="60">
        <v>-171980</v>
      </c>
      <c r="F1044" s="60">
        <v>6823650</v>
      </c>
      <c r="G1044" s="60">
        <v>7934600</v>
      </c>
      <c r="H1044" s="421" t="str">
        <f t="shared" si="80"/>
        <v>nesplnená podmienka vyrovnaného rozpočtu</v>
      </c>
      <c r="I1044" s="60">
        <f t="shared" si="81"/>
        <v>1110950</v>
      </c>
      <c r="J1044" s="421" t="str">
        <f t="shared" si="84"/>
        <v>výdavky rastú</v>
      </c>
      <c r="K1044" s="421" t="str">
        <f t="shared" si="82"/>
        <v>dlhová brzda sa neplní</v>
      </c>
      <c r="L1044" s="421" t="str">
        <f t="shared" si="83"/>
        <v>dlhová brzda sa neplní + rozpočet v termíne</v>
      </c>
    </row>
    <row r="1045" spans="1:12">
      <c r="A1045" s="61">
        <v>522147</v>
      </c>
      <c r="B1045" s="61" t="s">
        <v>1766</v>
      </c>
      <c r="C1045" s="61">
        <v>20251120</v>
      </c>
      <c r="D1045" s="420" t="s">
        <v>890</v>
      </c>
      <c r="E1045" s="60">
        <v>-845500</v>
      </c>
      <c r="F1045" s="60">
        <v>4842900</v>
      </c>
      <c r="G1045" s="60">
        <v>6393600</v>
      </c>
      <c r="H1045" s="421" t="str">
        <f t="shared" si="80"/>
        <v>nesplnená podmienka vyrovnaného rozpočtu</v>
      </c>
      <c r="I1045" s="60">
        <f t="shared" si="81"/>
        <v>1550700</v>
      </c>
      <c r="J1045" s="421" t="str">
        <f t="shared" si="84"/>
        <v>výdavky rastú</v>
      </c>
      <c r="K1045" s="421" t="str">
        <f t="shared" si="82"/>
        <v>dlhová brzda sa neplní</v>
      </c>
      <c r="L1045" s="421" t="str">
        <f t="shared" si="83"/>
        <v>dlhová brzda sa neplní + rozpočet v termíne</v>
      </c>
    </row>
    <row r="1046" spans="1:12">
      <c r="A1046" s="61">
        <v>522155</v>
      </c>
      <c r="B1046" s="61" t="s">
        <v>1767</v>
      </c>
      <c r="C1046" s="61">
        <v>20251117</v>
      </c>
      <c r="D1046" s="420" t="s">
        <v>890</v>
      </c>
      <c r="E1046" s="60">
        <v>2184</v>
      </c>
      <c r="F1046" s="60">
        <v>121000</v>
      </c>
      <c r="G1046" s="60">
        <v>136800</v>
      </c>
      <c r="H1046" s="421" t="str">
        <f t="shared" si="80"/>
        <v>splnená podmienka vyrovnaného rozpočtu</v>
      </c>
      <c r="I1046" s="60">
        <f t="shared" si="81"/>
        <v>15800</v>
      </c>
      <c r="J1046" s="421" t="str">
        <f t="shared" si="84"/>
        <v>výdavky rastú</v>
      </c>
      <c r="K1046" s="421" t="str">
        <f t="shared" si="82"/>
        <v>dlhová brzda sa neplní</v>
      </c>
      <c r="L1046" s="421" t="str">
        <f t="shared" si="83"/>
        <v>dlhová brzda sa neplní + rozpočet v termíne</v>
      </c>
    </row>
    <row r="1047" spans="1:12">
      <c r="A1047" s="61">
        <v>522163</v>
      </c>
      <c r="B1047" s="61" t="s">
        <v>1768</v>
      </c>
      <c r="C1047" s="61">
        <v>20251112</v>
      </c>
      <c r="D1047" s="420" t="s">
        <v>890</v>
      </c>
      <c r="E1047" s="60">
        <v>13365</v>
      </c>
      <c r="F1047" s="60">
        <v>959632</v>
      </c>
      <c r="G1047" s="60">
        <v>977832</v>
      </c>
      <c r="H1047" s="421" t="str">
        <f t="shared" si="80"/>
        <v>splnená podmienka vyrovnaného rozpočtu</v>
      </c>
      <c r="I1047" s="60">
        <f t="shared" si="81"/>
        <v>18200</v>
      </c>
      <c r="J1047" s="421" t="str">
        <f t="shared" si="84"/>
        <v>výdavky rastú</v>
      </c>
      <c r="K1047" s="421" t="str">
        <f t="shared" si="82"/>
        <v>dlhová brzda sa neplní</v>
      </c>
      <c r="L1047" s="421" t="str">
        <f t="shared" si="83"/>
        <v>dlhová brzda sa neplní + rozpočet v termíne</v>
      </c>
    </row>
    <row r="1048" spans="1:12">
      <c r="A1048" s="61">
        <v>522171</v>
      </c>
      <c r="B1048" s="61" t="s">
        <v>1769</v>
      </c>
      <c r="C1048" s="61">
        <v>20251119</v>
      </c>
      <c r="D1048" s="420" t="s">
        <v>890</v>
      </c>
      <c r="E1048" s="60">
        <v>-58160</v>
      </c>
      <c r="F1048" s="60">
        <v>252140</v>
      </c>
      <c r="G1048" s="60">
        <v>286950</v>
      </c>
      <c r="H1048" s="421" t="str">
        <f t="shared" si="80"/>
        <v>nesplnená podmienka vyrovnaného rozpočtu</v>
      </c>
      <c r="I1048" s="60">
        <f t="shared" si="81"/>
        <v>34810</v>
      </c>
      <c r="J1048" s="421" t="str">
        <f t="shared" si="84"/>
        <v>výdavky rastú</v>
      </c>
      <c r="K1048" s="421" t="str">
        <f t="shared" si="82"/>
        <v>dlhová brzda sa neplní</v>
      </c>
      <c r="L1048" s="421" t="str">
        <f t="shared" si="83"/>
        <v>dlhová brzda sa neplní + rozpočet v termíne</v>
      </c>
    </row>
    <row r="1049" spans="1:12">
      <c r="A1049" s="61">
        <v>522180</v>
      </c>
      <c r="B1049" s="61" t="s">
        <v>1770</v>
      </c>
      <c r="C1049" s="61">
        <v>20251112</v>
      </c>
      <c r="D1049" s="420" t="s">
        <v>890</v>
      </c>
      <c r="E1049" s="60">
        <v>-14903</v>
      </c>
      <c r="F1049" s="60">
        <v>198620</v>
      </c>
      <c r="G1049" s="60">
        <v>269000</v>
      </c>
      <c r="H1049" s="421" t="str">
        <f t="shared" si="80"/>
        <v>nesplnená podmienka vyrovnaného rozpočtu</v>
      </c>
      <c r="I1049" s="60">
        <f t="shared" si="81"/>
        <v>70380</v>
      </c>
      <c r="J1049" s="421" t="str">
        <f t="shared" si="84"/>
        <v>výdavky rastú</v>
      </c>
      <c r="K1049" s="421" t="str">
        <f t="shared" si="82"/>
        <v>dlhová brzda sa neplní</v>
      </c>
      <c r="L1049" s="421" t="str">
        <f t="shared" si="83"/>
        <v>dlhová brzda sa neplní + rozpočet v termíne</v>
      </c>
    </row>
    <row r="1050" spans="1:12">
      <c r="A1050" s="61">
        <v>522198</v>
      </c>
      <c r="B1050" s="61" t="s">
        <v>1771</v>
      </c>
      <c r="C1050" s="61">
        <v>20251119</v>
      </c>
      <c r="D1050" s="420" t="s">
        <v>890</v>
      </c>
      <c r="E1050" s="60">
        <v>-504318</v>
      </c>
      <c r="F1050" s="60">
        <v>1190820.8</v>
      </c>
      <c r="G1050" s="60">
        <v>1109952</v>
      </c>
      <c r="H1050" s="421" t="str">
        <f t="shared" si="80"/>
        <v>nesplnená podmienka vyrovnaného rozpočtu</v>
      </c>
      <c r="I1050" s="60">
        <f t="shared" si="81"/>
        <v>-80868.800000000047</v>
      </c>
      <c r="J1050" s="421" t="str">
        <f t="shared" si="84"/>
        <v>nerastúce výdavky</v>
      </c>
      <c r="K1050" s="421" t="str">
        <f t="shared" si="82"/>
        <v>dlhová brzda sa neplní</v>
      </c>
      <c r="L1050" s="421" t="str">
        <f t="shared" si="83"/>
        <v>dlhová brzda sa neplní + rozpočet v termíne</v>
      </c>
    </row>
    <row r="1051" spans="1:12">
      <c r="A1051" s="61">
        <v>522201</v>
      </c>
      <c r="B1051" s="61" t="s">
        <v>1772</v>
      </c>
      <c r="C1051" s="61">
        <v>20251115</v>
      </c>
      <c r="D1051" s="420" t="s">
        <v>890</v>
      </c>
      <c r="E1051" s="60">
        <v>11846</v>
      </c>
      <c r="F1051" s="60">
        <v>107988</v>
      </c>
      <c r="G1051" s="60">
        <v>114523</v>
      </c>
      <c r="H1051" s="421" t="str">
        <f t="shared" si="80"/>
        <v>splnená podmienka vyrovnaného rozpočtu</v>
      </c>
      <c r="I1051" s="60">
        <f t="shared" si="81"/>
        <v>6535</v>
      </c>
      <c r="J1051" s="421" t="str">
        <f t="shared" si="84"/>
        <v>výdavky rastú</v>
      </c>
      <c r="K1051" s="421" t="str">
        <f t="shared" si="82"/>
        <v>dlhová brzda sa neplní</v>
      </c>
      <c r="L1051" s="421" t="str">
        <f t="shared" si="83"/>
        <v>dlhová brzda sa neplní + rozpočet v termíne</v>
      </c>
    </row>
    <row r="1052" spans="1:12">
      <c r="A1052" s="61">
        <v>522210</v>
      </c>
      <c r="B1052" s="61" t="s">
        <v>1773</v>
      </c>
      <c r="C1052" s="61">
        <v>20251120</v>
      </c>
      <c r="D1052" s="420" t="s">
        <v>890</v>
      </c>
      <c r="E1052" s="60">
        <v>-1000</v>
      </c>
      <c r="F1052" s="60">
        <v>507228</v>
      </c>
      <c r="G1052" s="60">
        <v>277748</v>
      </c>
      <c r="H1052" s="421" t="str">
        <f t="shared" si="80"/>
        <v>nesplnená podmienka vyrovnaného rozpočtu</v>
      </c>
      <c r="I1052" s="60">
        <f t="shared" si="81"/>
        <v>-229480</v>
      </c>
      <c r="J1052" s="421" t="str">
        <f t="shared" si="84"/>
        <v>nerastúce výdavky</v>
      </c>
      <c r="K1052" s="421" t="str">
        <f t="shared" si="82"/>
        <v>dlhová brzda sa neplní</v>
      </c>
      <c r="L1052" s="421" t="str">
        <f t="shared" si="83"/>
        <v>dlhová brzda sa neplní + rozpočet v termíne</v>
      </c>
    </row>
    <row r="1053" spans="1:12">
      <c r="A1053" s="61">
        <v>522244</v>
      </c>
      <c r="B1053" s="61" t="s">
        <v>1774</v>
      </c>
      <c r="C1053" s="61">
        <v>20251121</v>
      </c>
      <c r="D1053" s="420" t="s">
        <v>890</v>
      </c>
      <c r="E1053" s="60">
        <v>-21900</v>
      </c>
      <c r="F1053" s="60">
        <v>3195000</v>
      </c>
      <c r="G1053" s="60">
        <v>235400</v>
      </c>
      <c r="H1053" s="421" t="str">
        <f t="shared" si="80"/>
        <v>nesplnená podmienka vyrovnaného rozpočtu</v>
      </c>
      <c r="I1053" s="60">
        <f t="shared" si="81"/>
        <v>-2959600</v>
      </c>
      <c r="J1053" s="421" t="str">
        <f t="shared" si="84"/>
        <v>nerastúce výdavky</v>
      </c>
      <c r="K1053" s="421" t="str">
        <f t="shared" si="82"/>
        <v>dlhová brzda sa neplní</v>
      </c>
      <c r="L1053" s="421" t="str">
        <f t="shared" si="83"/>
        <v>dlhová brzda sa neplní + rozpočet v termíne</v>
      </c>
    </row>
    <row r="1054" spans="1:12">
      <c r="A1054" s="61">
        <v>522252</v>
      </c>
      <c r="B1054" s="61" t="s">
        <v>685</v>
      </c>
      <c r="C1054" s="61">
        <v>20251119</v>
      </c>
      <c r="D1054" s="420" t="s">
        <v>890</v>
      </c>
      <c r="E1054" s="60">
        <v>6765</v>
      </c>
      <c r="F1054" s="60">
        <v>309017</v>
      </c>
      <c r="G1054" s="60">
        <v>178961</v>
      </c>
      <c r="H1054" s="421" t="str">
        <f t="shared" si="80"/>
        <v>splnená podmienka vyrovnaného rozpočtu</v>
      </c>
      <c r="I1054" s="61">
        <f t="shared" si="81"/>
        <v>-130056</v>
      </c>
      <c r="J1054" s="421" t="str">
        <f t="shared" si="84"/>
        <v>nerastúce výdavky</v>
      </c>
      <c r="K1054" s="421" t="str">
        <f t="shared" si="82"/>
        <v>dlhová brzda sa plní</v>
      </c>
      <c r="L1054" s="421" t="str">
        <f t="shared" si="83"/>
        <v>dlhová brzda sa plní + rozpočet v termíne</v>
      </c>
    </row>
    <row r="1055" spans="1:12">
      <c r="A1055" s="61">
        <v>522261</v>
      </c>
      <c r="B1055" s="61" t="s">
        <v>1775</v>
      </c>
      <c r="C1055" s="61">
        <v>20251113</v>
      </c>
      <c r="D1055" s="420" t="s">
        <v>890</v>
      </c>
      <c r="E1055" s="60">
        <v>-245364</v>
      </c>
      <c r="F1055" s="60">
        <v>1994399</v>
      </c>
      <c r="G1055" s="60">
        <v>2191686</v>
      </c>
      <c r="H1055" s="421" t="str">
        <f t="shared" si="80"/>
        <v>nesplnená podmienka vyrovnaného rozpočtu</v>
      </c>
      <c r="I1055" s="60">
        <f t="shared" si="81"/>
        <v>197287</v>
      </c>
      <c r="J1055" s="421" t="str">
        <f t="shared" si="84"/>
        <v>výdavky rastú</v>
      </c>
      <c r="K1055" s="421" t="str">
        <f t="shared" si="82"/>
        <v>dlhová brzda sa neplní</v>
      </c>
      <c r="L1055" s="421" t="str">
        <f t="shared" si="83"/>
        <v>dlhová brzda sa neplní + rozpočet v termíne</v>
      </c>
    </row>
    <row r="1056" spans="1:12">
      <c r="A1056" s="61">
        <v>522279</v>
      </c>
      <c r="B1056" s="61" t="s">
        <v>237</v>
      </c>
      <c r="C1056" s="61">
        <v>20251118</v>
      </c>
      <c r="D1056" s="420" t="s">
        <v>890</v>
      </c>
      <c r="E1056" s="60">
        <v>-2495000</v>
      </c>
      <c r="F1056" s="60">
        <v>54698154</v>
      </c>
      <c r="G1056" s="60">
        <v>53648677</v>
      </c>
      <c r="H1056" s="421" t="str">
        <f t="shared" si="80"/>
        <v>nesplnená podmienka vyrovnaného rozpočtu</v>
      </c>
      <c r="I1056" s="60">
        <f t="shared" si="81"/>
        <v>-1049477</v>
      </c>
      <c r="J1056" s="421" t="str">
        <f t="shared" si="84"/>
        <v>nerastúce výdavky</v>
      </c>
      <c r="K1056" s="421" t="str">
        <f t="shared" si="82"/>
        <v>dlhová brzda sa neplní</v>
      </c>
      <c r="L1056" s="421" t="str">
        <f t="shared" si="83"/>
        <v>dlhová brzda sa neplní + rozpočet v termíne</v>
      </c>
    </row>
    <row r="1057" spans="1:12">
      <c r="A1057" s="61">
        <v>522287</v>
      </c>
      <c r="B1057" s="61" t="s">
        <v>1776</v>
      </c>
      <c r="C1057" s="61">
        <v>20251105</v>
      </c>
      <c r="D1057" s="420" t="s">
        <v>890</v>
      </c>
      <c r="E1057" s="60">
        <v>18837</v>
      </c>
      <c r="F1057" s="60">
        <v>294261</v>
      </c>
      <c r="G1057" s="60">
        <v>407476</v>
      </c>
      <c r="H1057" s="421" t="str">
        <f t="shared" si="80"/>
        <v>splnená podmienka vyrovnaného rozpočtu</v>
      </c>
      <c r="I1057" s="60">
        <f t="shared" si="81"/>
        <v>113215</v>
      </c>
      <c r="J1057" s="421" t="str">
        <f t="shared" si="84"/>
        <v>výdavky rastú</v>
      </c>
      <c r="K1057" s="421" t="str">
        <f t="shared" si="82"/>
        <v>dlhová brzda sa neplní</v>
      </c>
      <c r="L1057" s="421" t="str">
        <f t="shared" si="83"/>
        <v>dlhová brzda sa neplní + rozpočet v termíne</v>
      </c>
    </row>
    <row r="1058" spans="1:12">
      <c r="A1058" s="61">
        <v>522295</v>
      </c>
      <c r="B1058" s="61" t="s">
        <v>1777</v>
      </c>
      <c r="C1058" s="61">
        <v>20251114</v>
      </c>
      <c r="D1058" s="420" t="s">
        <v>890</v>
      </c>
      <c r="E1058" s="60">
        <v>-41900</v>
      </c>
      <c r="F1058" s="60">
        <v>438465.77</v>
      </c>
      <c r="G1058" s="60">
        <v>1120350.93</v>
      </c>
      <c r="H1058" s="421" t="str">
        <f t="shared" si="80"/>
        <v>nesplnená podmienka vyrovnaného rozpočtu</v>
      </c>
      <c r="I1058" s="60">
        <f t="shared" si="81"/>
        <v>681885.15999999992</v>
      </c>
      <c r="J1058" s="421" t="str">
        <f t="shared" si="84"/>
        <v>výdavky rastú</v>
      </c>
      <c r="K1058" s="421" t="str">
        <f t="shared" si="82"/>
        <v>dlhová brzda sa neplní</v>
      </c>
      <c r="L1058" s="421" t="str">
        <f t="shared" si="83"/>
        <v>dlhová brzda sa neplní + rozpočet v termíne</v>
      </c>
    </row>
    <row r="1059" spans="1:12">
      <c r="A1059" s="61">
        <v>522309</v>
      </c>
      <c r="B1059" s="61" t="s">
        <v>1778</v>
      </c>
      <c r="C1059" s="61">
        <v>20251113</v>
      </c>
      <c r="D1059" s="420" t="s">
        <v>890</v>
      </c>
      <c r="E1059" s="60">
        <v>-50000</v>
      </c>
      <c r="F1059" s="60">
        <v>80247</v>
      </c>
      <c r="G1059" s="60">
        <v>410651</v>
      </c>
      <c r="H1059" s="421" t="str">
        <f t="shared" si="80"/>
        <v>nesplnená podmienka vyrovnaného rozpočtu</v>
      </c>
      <c r="I1059" s="60">
        <f t="shared" si="81"/>
        <v>330404</v>
      </c>
      <c r="J1059" s="421" t="str">
        <f t="shared" si="84"/>
        <v>výdavky rastú</v>
      </c>
      <c r="K1059" s="421" t="str">
        <f t="shared" si="82"/>
        <v>dlhová brzda sa neplní</v>
      </c>
      <c r="L1059" s="421" t="str">
        <f t="shared" si="83"/>
        <v>dlhová brzda sa neplní + rozpočet v termíne</v>
      </c>
    </row>
    <row r="1060" spans="1:12">
      <c r="A1060" s="61">
        <v>522317</v>
      </c>
      <c r="B1060" s="61" t="s">
        <v>1779</v>
      </c>
      <c r="C1060" s="61">
        <v>20251120</v>
      </c>
      <c r="D1060" s="420" t="s">
        <v>890</v>
      </c>
      <c r="E1060" s="60">
        <v>3000</v>
      </c>
      <c r="F1060" s="60">
        <v>704240</v>
      </c>
      <c r="G1060" s="60">
        <v>4735213</v>
      </c>
      <c r="H1060" s="421" t="str">
        <f t="shared" si="80"/>
        <v>splnená podmienka vyrovnaného rozpočtu</v>
      </c>
      <c r="I1060" s="60">
        <f t="shared" si="81"/>
        <v>4030973</v>
      </c>
      <c r="J1060" s="421" t="str">
        <f t="shared" si="84"/>
        <v>výdavky rastú</v>
      </c>
      <c r="K1060" s="421" t="str">
        <f t="shared" si="82"/>
        <v>dlhová brzda sa neplní</v>
      </c>
      <c r="L1060" s="421" t="str">
        <f t="shared" si="83"/>
        <v>dlhová brzda sa neplní + rozpočet v termíne</v>
      </c>
    </row>
    <row r="1061" spans="1:12">
      <c r="A1061" s="61">
        <v>522325</v>
      </c>
      <c r="B1061" s="421" t="s">
        <v>686</v>
      </c>
      <c r="C1061" s="61">
        <v>20251219</v>
      </c>
      <c r="D1061" s="420" t="s">
        <v>911</v>
      </c>
      <c r="E1061" s="60">
        <v>-106320</v>
      </c>
      <c r="F1061" s="60">
        <v>1183214</v>
      </c>
      <c r="G1061" s="60">
        <v>1352740</v>
      </c>
      <c r="H1061" s="421" t="str">
        <f t="shared" si="80"/>
        <v>nesplnená podmienka vyrovnaného rozpočtu</v>
      </c>
      <c r="I1061" s="60">
        <f t="shared" si="81"/>
        <v>169526</v>
      </c>
      <c r="J1061" s="421" t="str">
        <f t="shared" si="84"/>
        <v>výdavky rastú</v>
      </c>
      <c r="K1061" s="421" t="str">
        <f t="shared" si="82"/>
        <v>dlhová brzda sa neplní</v>
      </c>
      <c r="L1061" s="421" t="str">
        <f t="shared" si="83"/>
        <v>dlhová brzda sa neplní + rozpočet po termíne</v>
      </c>
    </row>
    <row r="1062" spans="1:12">
      <c r="A1062" s="61">
        <v>522333</v>
      </c>
      <c r="B1062" s="61" t="s">
        <v>1780</v>
      </c>
      <c r="C1062" s="61">
        <v>20251119</v>
      </c>
      <c r="D1062" s="420" t="s">
        <v>890</v>
      </c>
      <c r="E1062" s="60">
        <v>0</v>
      </c>
      <c r="F1062" s="60">
        <v>81060</v>
      </c>
      <c r="G1062" s="60">
        <v>83241</v>
      </c>
      <c r="H1062" s="421" t="str">
        <f t="shared" si="80"/>
        <v>splnená podmienka vyrovnaného rozpočtu</v>
      </c>
      <c r="I1062" s="60">
        <f t="shared" si="81"/>
        <v>2181</v>
      </c>
      <c r="J1062" s="421" t="str">
        <f t="shared" si="84"/>
        <v>výdavky rastú</v>
      </c>
      <c r="K1062" s="421" t="str">
        <f t="shared" si="82"/>
        <v>dlhová brzda sa neplní</v>
      </c>
      <c r="L1062" s="421" t="str">
        <f t="shared" si="83"/>
        <v>dlhová brzda sa neplní + rozpočet v termíne</v>
      </c>
    </row>
    <row r="1063" spans="1:12">
      <c r="A1063" s="61">
        <v>521884</v>
      </c>
      <c r="B1063" s="61" t="s">
        <v>1781</v>
      </c>
      <c r="C1063" s="61">
        <v>20251119</v>
      </c>
      <c r="D1063" s="420" t="s">
        <v>890</v>
      </c>
      <c r="E1063" s="60">
        <v>-56086</v>
      </c>
      <c r="F1063" s="60">
        <v>487310</v>
      </c>
      <c r="G1063" s="60">
        <v>602432</v>
      </c>
      <c r="H1063" s="421" t="str">
        <f t="shared" si="80"/>
        <v>nesplnená podmienka vyrovnaného rozpočtu</v>
      </c>
      <c r="I1063" s="60">
        <f t="shared" si="81"/>
        <v>115122</v>
      </c>
      <c r="J1063" s="421" t="str">
        <f t="shared" si="84"/>
        <v>výdavky rastú</v>
      </c>
      <c r="K1063" s="421" t="str">
        <f t="shared" si="82"/>
        <v>dlhová brzda sa neplní</v>
      </c>
      <c r="L1063" s="421" t="str">
        <f t="shared" si="83"/>
        <v>dlhová brzda sa neplní + rozpočet v termíne</v>
      </c>
    </row>
    <row r="1064" spans="1:12">
      <c r="A1064" s="61">
        <v>521892</v>
      </c>
      <c r="B1064" s="61" t="s">
        <v>769</v>
      </c>
      <c r="C1064" s="61">
        <v>20251118</v>
      </c>
      <c r="D1064" s="420" t="s">
        <v>890</v>
      </c>
      <c r="E1064" s="60">
        <v>-29595</v>
      </c>
      <c r="F1064" s="60">
        <v>2900553</v>
      </c>
      <c r="G1064" s="60">
        <v>5219400</v>
      </c>
      <c r="H1064" s="421" t="str">
        <f t="shared" si="80"/>
        <v>nesplnená podmienka vyrovnaného rozpočtu</v>
      </c>
      <c r="I1064" s="60">
        <f t="shared" si="81"/>
        <v>2318847</v>
      </c>
      <c r="J1064" s="421" t="str">
        <f t="shared" si="84"/>
        <v>výdavky rastú</v>
      </c>
      <c r="K1064" s="421" t="str">
        <f t="shared" si="82"/>
        <v>dlhová brzda sa neplní</v>
      </c>
      <c r="L1064" s="421" t="str">
        <f t="shared" si="83"/>
        <v>dlhová brzda sa neplní + rozpočet v termíne</v>
      </c>
    </row>
    <row r="1065" spans="1:12">
      <c r="A1065" s="61">
        <v>521906</v>
      </c>
      <c r="B1065" s="61" t="s">
        <v>1478</v>
      </c>
      <c r="C1065" s="61">
        <v>20251120</v>
      </c>
      <c r="D1065" s="420" t="s">
        <v>890</v>
      </c>
      <c r="E1065" s="60">
        <v>-9890</v>
      </c>
      <c r="F1065" s="60">
        <v>125950</v>
      </c>
      <c r="G1065" s="60">
        <v>182697</v>
      </c>
      <c r="H1065" s="421" t="str">
        <f t="shared" si="80"/>
        <v>nesplnená podmienka vyrovnaného rozpočtu</v>
      </c>
      <c r="I1065" s="60">
        <f t="shared" si="81"/>
        <v>56747</v>
      </c>
      <c r="J1065" s="421" t="str">
        <f t="shared" si="84"/>
        <v>výdavky rastú</v>
      </c>
      <c r="K1065" s="421" t="str">
        <f t="shared" si="82"/>
        <v>dlhová brzda sa neplní</v>
      </c>
      <c r="L1065" s="421" t="str">
        <f t="shared" si="83"/>
        <v>dlhová brzda sa neplní + rozpočet v termíne</v>
      </c>
    </row>
    <row r="1066" spans="1:12">
      <c r="A1066" s="61">
        <v>521922</v>
      </c>
      <c r="B1066" s="61" t="s">
        <v>1782</v>
      </c>
      <c r="C1066" s="61">
        <v>20251119</v>
      </c>
      <c r="D1066" s="420" t="s">
        <v>890</v>
      </c>
      <c r="E1066" s="60">
        <v>-15516</v>
      </c>
      <c r="F1066" s="60">
        <v>158175</v>
      </c>
      <c r="G1066" s="60">
        <v>201425</v>
      </c>
      <c r="H1066" s="421" t="str">
        <f t="shared" si="80"/>
        <v>nesplnená podmienka vyrovnaného rozpočtu</v>
      </c>
      <c r="I1066" s="60">
        <f t="shared" si="81"/>
        <v>43250</v>
      </c>
      <c r="J1066" s="421" t="str">
        <f t="shared" si="84"/>
        <v>výdavky rastú</v>
      </c>
      <c r="K1066" s="421" t="str">
        <f t="shared" si="82"/>
        <v>dlhová brzda sa neplní</v>
      </c>
      <c r="L1066" s="421" t="str">
        <f t="shared" si="83"/>
        <v>dlhová brzda sa neplní + rozpočet v termíne</v>
      </c>
    </row>
    <row r="1067" spans="1:12">
      <c r="A1067" s="61">
        <v>521931</v>
      </c>
      <c r="B1067" s="61" t="s">
        <v>1783</v>
      </c>
      <c r="C1067" s="61">
        <v>20251119</v>
      </c>
      <c r="D1067" s="420" t="s">
        <v>890</v>
      </c>
      <c r="E1067" s="60">
        <v>-189478.26</v>
      </c>
      <c r="F1067" s="60">
        <v>3532455.6100000003</v>
      </c>
      <c r="G1067" s="60">
        <v>3825335.5099999993</v>
      </c>
      <c r="H1067" s="421" t="str">
        <f t="shared" si="80"/>
        <v>nesplnená podmienka vyrovnaného rozpočtu</v>
      </c>
      <c r="I1067" s="60">
        <f t="shared" si="81"/>
        <v>292879.89999999898</v>
      </c>
      <c r="J1067" s="421" t="str">
        <f t="shared" si="84"/>
        <v>výdavky rastú</v>
      </c>
      <c r="K1067" s="421" t="str">
        <f t="shared" si="82"/>
        <v>dlhová brzda sa neplní</v>
      </c>
      <c r="L1067" s="421" t="str">
        <f t="shared" si="83"/>
        <v>dlhová brzda sa neplní + rozpočet v termíne</v>
      </c>
    </row>
    <row r="1068" spans="1:12">
      <c r="A1068" s="61">
        <v>521949</v>
      </c>
      <c r="B1068" s="421" t="s">
        <v>687</v>
      </c>
      <c r="C1068" s="61">
        <v>20251210</v>
      </c>
      <c r="D1068" s="420" t="s">
        <v>911</v>
      </c>
      <c r="E1068" s="60">
        <v>-20000</v>
      </c>
      <c r="F1068" s="60">
        <v>417500</v>
      </c>
      <c r="G1068" s="60">
        <v>437500</v>
      </c>
      <c r="H1068" s="421" t="str">
        <f t="shared" si="80"/>
        <v>nesplnená podmienka vyrovnaného rozpočtu</v>
      </c>
      <c r="I1068" s="60">
        <f t="shared" si="81"/>
        <v>20000</v>
      </c>
      <c r="J1068" s="421" t="str">
        <f t="shared" si="84"/>
        <v>výdavky rastú</v>
      </c>
      <c r="K1068" s="421" t="str">
        <f t="shared" si="82"/>
        <v>dlhová brzda sa neplní</v>
      </c>
      <c r="L1068" s="421" t="str">
        <f t="shared" si="83"/>
        <v>dlhová brzda sa neplní + rozpočet po termíne</v>
      </c>
    </row>
    <row r="1069" spans="1:12">
      <c r="A1069" s="61">
        <v>521957</v>
      </c>
      <c r="B1069" s="61" t="s">
        <v>1784</v>
      </c>
      <c r="C1069" s="61">
        <v>20251120</v>
      </c>
      <c r="D1069" s="420" t="s">
        <v>890</v>
      </c>
      <c r="E1069" s="60">
        <v>-856117</v>
      </c>
      <c r="F1069" s="60">
        <v>1966539</v>
      </c>
      <c r="G1069" s="60">
        <v>2435943</v>
      </c>
      <c r="H1069" s="421" t="str">
        <f t="shared" si="80"/>
        <v>nesplnená podmienka vyrovnaného rozpočtu</v>
      </c>
      <c r="I1069" s="60">
        <f t="shared" si="81"/>
        <v>469404</v>
      </c>
      <c r="J1069" s="421" t="str">
        <f t="shared" si="84"/>
        <v>výdavky rastú</v>
      </c>
      <c r="K1069" s="421" t="str">
        <f t="shared" si="82"/>
        <v>dlhová brzda sa neplní</v>
      </c>
      <c r="L1069" s="421" t="str">
        <f t="shared" si="83"/>
        <v>dlhová brzda sa neplní + rozpočet v termíne</v>
      </c>
    </row>
    <row r="1070" spans="1:12">
      <c r="A1070" s="61">
        <v>521965</v>
      </c>
      <c r="B1070" s="61" t="s">
        <v>1785</v>
      </c>
      <c r="C1070" s="61">
        <v>20251115</v>
      </c>
      <c r="D1070" s="420" t="s">
        <v>890</v>
      </c>
      <c r="E1070" s="60">
        <v>24092</v>
      </c>
      <c r="F1070" s="60">
        <v>1404418</v>
      </c>
      <c r="G1070" s="60">
        <v>1738821</v>
      </c>
      <c r="H1070" s="421" t="str">
        <f t="shared" si="80"/>
        <v>splnená podmienka vyrovnaného rozpočtu</v>
      </c>
      <c r="I1070" s="60">
        <f t="shared" si="81"/>
        <v>334403</v>
      </c>
      <c r="J1070" s="421" t="str">
        <f t="shared" si="84"/>
        <v>výdavky rastú</v>
      </c>
      <c r="K1070" s="421" t="str">
        <f t="shared" si="82"/>
        <v>dlhová brzda sa neplní</v>
      </c>
      <c r="L1070" s="421" t="str">
        <f t="shared" si="83"/>
        <v>dlhová brzda sa neplní + rozpočet v termíne</v>
      </c>
    </row>
    <row r="1071" spans="1:12">
      <c r="A1071" s="61">
        <v>521973</v>
      </c>
      <c r="B1071" s="61" t="s">
        <v>1786</v>
      </c>
      <c r="C1071" s="61">
        <v>20251119</v>
      </c>
      <c r="D1071" s="420" t="s">
        <v>890</v>
      </c>
      <c r="E1071" s="60">
        <v>-1072941</v>
      </c>
      <c r="F1071" s="60">
        <v>3216866</v>
      </c>
      <c r="G1071" s="60">
        <v>3885582</v>
      </c>
      <c r="H1071" s="421" t="str">
        <f t="shared" si="80"/>
        <v>nesplnená podmienka vyrovnaného rozpočtu</v>
      </c>
      <c r="I1071" s="60">
        <f t="shared" si="81"/>
        <v>668716</v>
      </c>
      <c r="J1071" s="421" t="str">
        <f t="shared" si="84"/>
        <v>výdavky rastú</v>
      </c>
      <c r="K1071" s="421" t="str">
        <f t="shared" si="82"/>
        <v>dlhová brzda sa neplní</v>
      </c>
      <c r="L1071" s="421" t="str">
        <f t="shared" si="83"/>
        <v>dlhová brzda sa neplní + rozpočet v termíne</v>
      </c>
    </row>
    <row r="1072" spans="1:12">
      <c r="A1072" s="61">
        <v>521981</v>
      </c>
      <c r="B1072" s="61" t="s">
        <v>688</v>
      </c>
      <c r="C1072" s="61">
        <v>20251119</v>
      </c>
      <c r="D1072" s="420" t="s">
        <v>890</v>
      </c>
      <c r="E1072" s="60">
        <v>24360</v>
      </c>
      <c r="F1072" s="60">
        <v>2145020</v>
      </c>
      <c r="G1072" s="60">
        <v>1520228</v>
      </c>
      <c r="H1072" s="421" t="str">
        <f t="shared" si="80"/>
        <v>splnená podmienka vyrovnaného rozpočtu</v>
      </c>
      <c r="I1072" s="61">
        <f t="shared" si="81"/>
        <v>-624792</v>
      </c>
      <c r="J1072" s="421" t="str">
        <f t="shared" si="84"/>
        <v>nerastúce výdavky</v>
      </c>
      <c r="K1072" s="421" t="str">
        <f t="shared" si="82"/>
        <v>dlhová brzda sa plní</v>
      </c>
      <c r="L1072" s="421" t="str">
        <f t="shared" si="83"/>
        <v>dlhová brzda sa plní + rozpočet v termíne</v>
      </c>
    </row>
    <row r="1073" spans="1:12">
      <c r="A1073" s="61">
        <v>522007</v>
      </c>
      <c r="B1073" s="61" t="s">
        <v>1787</v>
      </c>
      <c r="C1073" s="61">
        <v>20251118</v>
      </c>
      <c r="D1073" s="420" t="s">
        <v>890</v>
      </c>
      <c r="E1073" s="60">
        <v>-5125</v>
      </c>
      <c r="F1073" s="60">
        <v>2148303</v>
      </c>
      <c r="G1073" s="60">
        <v>2187564</v>
      </c>
      <c r="H1073" s="421" t="str">
        <f t="shared" si="80"/>
        <v>nesplnená podmienka vyrovnaného rozpočtu</v>
      </c>
      <c r="I1073" s="60">
        <f t="shared" si="81"/>
        <v>39261</v>
      </c>
      <c r="J1073" s="421" t="str">
        <f t="shared" si="84"/>
        <v>výdavky rastú</v>
      </c>
      <c r="K1073" s="421" t="str">
        <f t="shared" si="82"/>
        <v>dlhová brzda sa neplní</v>
      </c>
      <c r="L1073" s="421" t="str">
        <f t="shared" si="83"/>
        <v>dlhová brzda sa neplní + rozpočet v termíne</v>
      </c>
    </row>
    <row r="1074" spans="1:12">
      <c r="A1074" s="61">
        <v>522015</v>
      </c>
      <c r="B1074" s="61" t="s">
        <v>1788</v>
      </c>
      <c r="C1074" s="61">
        <v>20251117</v>
      </c>
      <c r="D1074" s="420" t="s">
        <v>890</v>
      </c>
      <c r="E1074" s="60">
        <v>18479</v>
      </c>
      <c r="F1074" s="60">
        <v>105274.51</v>
      </c>
      <c r="G1074" s="60">
        <v>146325</v>
      </c>
      <c r="H1074" s="421" t="str">
        <f t="shared" si="80"/>
        <v>splnená podmienka vyrovnaného rozpočtu</v>
      </c>
      <c r="I1074" s="60">
        <f t="shared" si="81"/>
        <v>41050.490000000005</v>
      </c>
      <c r="J1074" s="421" t="str">
        <f t="shared" si="84"/>
        <v>výdavky rastú</v>
      </c>
      <c r="K1074" s="421" t="str">
        <f t="shared" si="82"/>
        <v>dlhová brzda sa neplní</v>
      </c>
      <c r="L1074" s="421" t="str">
        <f t="shared" si="83"/>
        <v>dlhová brzda sa neplní + rozpočet v termíne</v>
      </c>
    </row>
    <row r="1075" spans="1:12">
      <c r="A1075" s="61">
        <v>522023</v>
      </c>
      <c r="B1075" s="61" t="s">
        <v>1789</v>
      </c>
      <c r="C1075" s="61">
        <v>20251114</v>
      </c>
      <c r="D1075" s="420" t="s">
        <v>890</v>
      </c>
      <c r="E1075" s="60">
        <v>-3749</v>
      </c>
      <c r="F1075" s="60">
        <v>339323</v>
      </c>
      <c r="G1075" s="60">
        <v>370347</v>
      </c>
      <c r="H1075" s="421" t="str">
        <f t="shared" si="80"/>
        <v>nesplnená podmienka vyrovnaného rozpočtu</v>
      </c>
      <c r="I1075" s="60">
        <f t="shared" si="81"/>
        <v>31024</v>
      </c>
      <c r="J1075" s="421" t="str">
        <f t="shared" si="84"/>
        <v>výdavky rastú</v>
      </c>
      <c r="K1075" s="421" t="str">
        <f t="shared" si="82"/>
        <v>dlhová brzda sa neplní</v>
      </c>
      <c r="L1075" s="421" t="str">
        <f t="shared" si="83"/>
        <v>dlhová brzda sa neplní + rozpočet v termíne</v>
      </c>
    </row>
    <row r="1076" spans="1:12">
      <c r="A1076" s="61">
        <v>522031</v>
      </c>
      <c r="B1076" s="61" t="s">
        <v>1790</v>
      </c>
      <c r="C1076" s="61">
        <v>20251118</v>
      </c>
      <c r="D1076" s="420" t="s">
        <v>890</v>
      </c>
      <c r="E1076" s="60">
        <v>-3601790</v>
      </c>
      <c r="F1076" s="60">
        <v>4271129</v>
      </c>
      <c r="G1076" s="60">
        <v>4497035</v>
      </c>
      <c r="H1076" s="421" t="str">
        <f t="shared" si="80"/>
        <v>nesplnená podmienka vyrovnaného rozpočtu</v>
      </c>
      <c r="I1076" s="60">
        <f t="shared" si="81"/>
        <v>225906</v>
      </c>
      <c r="J1076" s="421" t="str">
        <f t="shared" si="84"/>
        <v>výdavky rastú</v>
      </c>
      <c r="K1076" s="421" t="str">
        <f t="shared" si="82"/>
        <v>dlhová brzda sa neplní</v>
      </c>
      <c r="L1076" s="421" t="str">
        <f t="shared" si="83"/>
        <v>dlhová brzda sa neplní + rozpočet v termíne</v>
      </c>
    </row>
    <row r="1077" spans="1:12">
      <c r="A1077" s="61">
        <v>522040</v>
      </c>
      <c r="B1077" s="61" t="s">
        <v>1791</v>
      </c>
      <c r="C1077" s="61">
        <v>20251119</v>
      </c>
      <c r="D1077" s="420" t="s">
        <v>890</v>
      </c>
      <c r="E1077" s="60">
        <v>-1082055</v>
      </c>
      <c r="F1077" s="60">
        <v>686324</v>
      </c>
      <c r="G1077" s="60">
        <v>2115860</v>
      </c>
      <c r="H1077" s="421" t="str">
        <f t="shared" si="80"/>
        <v>nesplnená podmienka vyrovnaného rozpočtu</v>
      </c>
      <c r="I1077" s="60">
        <f t="shared" si="81"/>
        <v>1429536</v>
      </c>
      <c r="J1077" s="421" t="str">
        <f t="shared" si="84"/>
        <v>výdavky rastú</v>
      </c>
      <c r="K1077" s="421" t="str">
        <f t="shared" si="82"/>
        <v>dlhová brzda sa neplní</v>
      </c>
      <c r="L1077" s="421" t="str">
        <f t="shared" si="83"/>
        <v>dlhová brzda sa neplní + rozpočet v termíne</v>
      </c>
    </row>
    <row r="1078" spans="1:12">
      <c r="A1078" s="61">
        <v>522066</v>
      </c>
      <c r="B1078" s="61" t="s">
        <v>1792</v>
      </c>
      <c r="C1078" s="61">
        <v>20251015</v>
      </c>
      <c r="D1078" s="420" t="s">
        <v>890</v>
      </c>
      <c r="E1078" s="60">
        <v>-954308</v>
      </c>
      <c r="F1078" s="60">
        <v>667900</v>
      </c>
      <c r="G1078" s="60">
        <v>2405218</v>
      </c>
      <c r="H1078" s="421" t="str">
        <f t="shared" si="80"/>
        <v>nesplnená podmienka vyrovnaného rozpočtu</v>
      </c>
      <c r="I1078" s="60">
        <f t="shared" si="81"/>
        <v>1737318</v>
      </c>
      <c r="J1078" s="421" t="str">
        <f t="shared" si="84"/>
        <v>výdavky rastú</v>
      </c>
      <c r="K1078" s="421" t="str">
        <f t="shared" si="82"/>
        <v>dlhová brzda sa neplní</v>
      </c>
      <c r="L1078" s="421" t="str">
        <f t="shared" si="83"/>
        <v>dlhová brzda sa neplní + rozpočet v termíne</v>
      </c>
    </row>
    <row r="1079" spans="1:12">
      <c r="A1079" s="61">
        <v>522074</v>
      </c>
      <c r="B1079" s="61" t="s">
        <v>1793</v>
      </c>
      <c r="C1079" s="61">
        <v>20251105</v>
      </c>
      <c r="D1079" s="420" t="s">
        <v>890</v>
      </c>
      <c r="E1079" s="60">
        <v>-151475</v>
      </c>
      <c r="F1079" s="60">
        <v>946932</v>
      </c>
      <c r="G1079" s="60">
        <v>1003740</v>
      </c>
      <c r="H1079" s="421" t="str">
        <f t="shared" si="80"/>
        <v>nesplnená podmienka vyrovnaného rozpočtu</v>
      </c>
      <c r="I1079" s="60">
        <f t="shared" si="81"/>
        <v>56808</v>
      </c>
      <c r="J1079" s="421" t="str">
        <f t="shared" si="84"/>
        <v>výdavky rastú</v>
      </c>
      <c r="K1079" s="421" t="str">
        <f t="shared" si="82"/>
        <v>dlhová brzda sa neplní</v>
      </c>
      <c r="L1079" s="421" t="str">
        <f t="shared" si="83"/>
        <v>dlhová brzda sa neplní + rozpočet v termíne</v>
      </c>
    </row>
    <row r="1080" spans="1:12">
      <c r="A1080" s="61">
        <v>522082</v>
      </c>
      <c r="B1080" s="61" t="s">
        <v>1794</v>
      </c>
      <c r="C1080" s="61">
        <v>20251119</v>
      </c>
      <c r="D1080" s="420" t="s">
        <v>890</v>
      </c>
      <c r="E1080" s="60">
        <v>538</v>
      </c>
      <c r="F1080" s="60">
        <v>112633</v>
      </c>
      <c r="G1080" s="60">
        <v>119069</v>
      </c>
      <c r="H1080" s="421" t="str">
        <f t="shared" si="80"/>
        <v>splnená podmienka vyrovnaného rozpočtu</v>
      </c>
      <c r="I1080" s="60">
        <f t="shared" si="81"/>
        <v>6436</v>
      </c>
      <c r="J1080" s="421" t="str">
        <f t="shared" si="84"/>
        <v>výdavky rastú</v>
      </c>
      <c r="K1080" s="421" t="str">
        <f t="shared" si="82"/>
        <v>dlhová brzda sa neplní</v>
      </c>
      <c r="L1080" s="421" t="str">
        <f t="shared" si="83"/>
        <v>dlhová brzda sa neplní + rozpočet v termíne</v>
      </c>
    </row>
    <row r="1081" spans="1:12">
      <c r="A1081" s="61">
        <v>522091</v>
      </c>
      <c r="B1081" s="61" t="s">
        <v>1795</v>
      </c>
      <c r="C1081" s="61">
        <v>20251105</v>
      </c>
      <c r="D1081" s="420" t="s">
        <v>890</v>
      </c>
      <c r="E1081" s="60">
        <v>-22000</v>
      </c>
      <c r="F1081" s="60">
        <v>145403</v>
      </c>
      <c r="G1081" s="60">
        <v>185243</v>
      </c>
      <c r="H1081" s="421" t="str">
        <f t="shared" si="80"/>
        <v>nesplnená podmienka vyrovnaného rozpočtu</v>
      </c>
      <c r="I1081" s="60">
        <f t="shared" si="81"/>
        <v>39840</v>
      </c>
      <c r="J1081" s="421" t="str">
        <f t="shared" si="84"/>
        <v>výdavky rastú</v>
      </c>
      <c r="K1081" s="421" t="str">
        <f t="shared" si="82"/>
        <v>dlhová brzda sa neplní</v>
      </c>
      <c r="L1081" s="421" t="str">
        <f t="shared" si="83"/>
        <v>dlhová brzda sa neplní + rozpočet v termíne</v>
      </c>
    </row>
    <row r="1082" spans="1:12">
      <c r="A1082" s="61">
        <v>522104</v>
      </c>
      <c r="B1082" s="61" t="s">
        <v>1796</v>
      </c>
      <c r="C1082" s="61">
        <v>20251120</v>
      </c>
      <c r="D1082" s="420" t="s">
        <v>890</v>
      </c>
      <c r="E1082" s="60">
        <v>-464024</v>
      </c>
      <c r="F1082" s="60">
        <v>2369806</v>
      </c>
      <c r="G1082" s="60">
        <v>2813554</v>
      </c>
      <c r="H1082" s="421" t="str">
        <f t="shared" si="80"/>
        <v>nesplnená podmienka vyrovnaného rozpočtu</v>
      </c>
      <c r="I1082" s="60">
        <f t="shared" si="81"/>
        <v>443748</v>
      </c>
      <c r="J1082" s="421" t="str">
        <f t="shared" si="84"/>
        <v>výdavky rastú</v>
      </c>
      <c r="K1082" s="421" t="str">
        <f t="shared" si="82"/>
        <v>dlhová brzda sa neplní</v>
      </c>
      <c r="L1082" s="421" t="str">
        <f t="shared" si="83"/>
        <v>dlhová brzda sa neplní + rozpočet v termíne</v>
      </c>
    </row>
    <row r="1083" spans="1:12">
      <c r="A1083" s="61">
        <v>521671</v>
      </c>
      <c r="B1083" s="61" t="s">
        <v>1797</v>
      </c>
      <c r="C1083" s="61">
        <v>20251119</v>
      </c>
      <c r="D1083" s="420" t="s">
        <v>890</v>
      </c>
      <c r="E1083" s="60">
        <v>-760420</v>
      </c>
      <c r="F1083" s="60">
        <v>5212838</v>
      </c>
      <c r="G1083" s="60">
        <v>10220787</v>
      </c>
      <c r="H1083" s="421" t="str">
        <f t="shared" si="80"/>
        <v>nesplnená podmienka vyrovnaného rozpočtu</v>
      </c>
      <c r="I1083" s="60">
        <f t="shared" si="81"/>
        <v>5007949</v>
      </c>
      <c r="J1083" s="421" t="str">
        <f t="shared" si="84"/>
        <v>výdavky rastú</v>
      </c>
      <c r="K1083" s="421" t="str">
        <f t="shared" si="82"/>
        <v>dlhová brzda sa neplní</v>
      </c>
      <c r="L1083" s="421" t="str">
        <f t="shared" si="83"/>
        <v>dlhová brzda sa neplní + rozpočet v termíne</v>
      </c>
    </row>
    <row r="1084" spans="1:12">
      <c r="A1084" s="61">
        <v>521680</v>
      </c>
      <c r="B1084" s="61" t="s">
        <v>1798</v>
      </c>
      <c r="C1084" s="61">
        <v>20251118</v>
      </c>
      <c r="D1084" s="420" t="s">
        <v>890</v>
      </c>
      <c r="E1084" s="60">
        <v>-440553</v>
      </c>
      <c r="F1084" s="60">
        <v>1644083</v>
      </c>
      <c r="G1084" s="60">
        <v>1723114</v>
      </c>
      <c r="H1084" s="421" t="str">
        <f t="shared" si="80"/>
        <v>nesplnená podmienka vyrovnaného rozpočtu</v>
      </c>
      <c r="I1084" s="60">
        <f t="shared" si="81"/>
        <v>79031</v>
      </c>
      <c r="J1084" s="421" t="str">
        <f t="shared" si="84"/>
        <v>výdavky rastú</v>
      </c>
      <c r="K1084" s="421" t="str">
        <f t="shared" si="82"/>
        <v>dlhová brzda sa neplní</v>
      </c>
      <c r="L1084" s="421" t="str">
        <f t="shared" si="83"/>
        <v>dlhová brzda sa neplní + rozpočet v termíne</v>
      </c>
    </row>
    <row r="1085" spans="1:12">
      <c r="A1085" s="61">
        <v>521698</v>
      </c>
      <c r="B1085" s="421" t="s">
        <v>689</v>
      </c>
      <c r="C1085" s="61">
        <v>20251112</v>
      </c>
      <c r="D1085" s="420" t="s">
        <v>890</v>
      </c>
      <c r="E1085" s="60">
        <v>-385019</v>
      </c>
      <c r="F1085" s="60">
        <v>15704475</v>
      </c>
      <c r="G1085" s="60">
        <v>21777015</v>
      </c>
      <c r="H1085" s="421" t="str">
        <f t="shared" si="80"/>
        <v>nesplnená podmienka vyrovnaného rozpočtu</v>
      </c>
      <c r="I1085" s="60">
        <f t="shared" si="81"/>
        <v>6072540</v>
      </c>
      <c r="J1085" s="421" t="str">
        <f t="shared" si="84"/>
        <v>výdavky rastú</v>
      </c>
      <c r="K1085" s="421" t="str">
        <f t="shared" si="82"/>
        <v>dlhová brzda sa neplní</v>
      </c>
      <c r="L1085" s="421" t="str">
        <f t="shared" si="83"/>
        <v>dlhová brzda sa neplní + rozpočet v termíne</v>
      </c>
    </row>
    <row r="1086" spans="1:12">
      <c r="A1086" s="61">
        <v>521701</v>
      </c>
      <c r="B1086" s="61" t="s">
        <v>1799</v>
      </c>
      <c r="C1086" s="61">
        <v>20251120</v>
      </c>
      <c r="D1086" s="420" t="s">
        <v>890</v>
      </c>
      <c r="E1086" s="60">
        <v>1592</v>
      </c>
      <c r="F1086" s="60">
        <v>33335</v>
      </c>
      <c r="G1086" s="60">
        <v>38060</v>
      </c>
      <c r="H1086" s="421" t="str">
        <f t="shared" si="80"/>
        <v>splnená podmienka vyrovnaného rozpočtu</v>
      </c>
      <c r="I1086" s="60">
        <f t="shared" si="81"/>
        <v>4725</v>
      </c>
      <c r="J1086" s="421" t="str">
        <f t="shared" si="84"/>
        <v>výdavky rastú</v>
      </c>
      <c r="K1086" s="421" t="str">
        <f t="shared" si="82"/>
        <v>dlhová brzda sa neplní</v>
      </c>
      <c r="L1086" s="421" t="str">
        <f t="shared" si="83"/>
        <v>dlhová brzda sa neplní + rozpočet v termíne</v>
      </c>
    </row>
    <row r="1087" spans="1:12">
      <c r="A1087" s="61">
        <v>521728</v>
      </c>
      <c r="B1087" s="61" t="s">
        <v>1800</v>
      </c>
      <c r="C1087" s="61">
        <v>20251114</v>
      </c>
      <c r="D1087" s="420" t="s">
        <v>890</v>
      </c>
      <c r="E1087" s="60">
        <v>176101.45</v>
      </c>
      <c r="F1087" s="60">
        <v>505365.89999999997</v>
      </c>
      <c r="G1087" s="60">
        <v>1066837.55</v>
      </c>
      <c r="H1087" s="421" t="str">
        <f t="shared" si="80"/>
        <v>splnená podmienka vyrovnaného rozpočtu</v>
      </c>
      <c r="I1087" s="60">
        <f t="shared" si="81"/>
        <v>561471.65000000014</v>
      </c>
      <c r="J1087" s="421" t="str">
        <f t="shared" si="84"/>
        <v>výdavky rastú</v>
      </c>
      <c r="K1087" s="421" t="str">
        <f t="shared" si="82"/>
        <v>dlhová brzda sa neplní</v>
      </c>
      <c r="L1087" s="421" t="str">
        <f t="shared" si="83"/>
        <v>dlhová brzda sa neplní + rozpočet v termíne</v>
      </c>
    </row>
    <row r="1088" spans="1:12">
      <c r="A1088" s="61">
        <v>521736</v>
      </c>
      <c r="B1088" s="61" t="s">
        <v>1801</v>
      </c>
      <c r="C1088" s="61">
        <v>20251029</v>
      </c>
      <c r="D1088" s="420" t="s">
        <v>890</v>
      </c>
      <c r="E1088" s="60">
        <v>-661467</v>
      </c>
      <c r="F1088" s="60">
        <v>1995416</v>
      </c>
      <c r="G1088" s="60">
        <v>5760374</v>
      </c>
      <c r="H1088" s="421" t="str">
        <f t="shared" si="80"/>
        <v>nesplnená podmienka vyrovnaného rozpočtu</v>
      </c>
      <c r="I1088" s="60">
        <f t="shared" si="81"/>
        <v>3764958</v>
      </c>
      <c r="J1088" s="421" t="str">
        <f t="shared" si="84"/>
        <v>výdavky rastú</v>
      </c>
      <c r="K1088" s="421" t="str">
        <f t="shared" si="82"/>
        <v>dlhová brzda sa neplní</v>
      </c>
      <c r="L1088" s="421" t="str">
        <f t="shared" si="83"/>
        <v>dlhová brzda sa neplní + rozpočet v termíne</v>
      </c>
    </row>
    <row r="1089" spans="1:12">
      <c r="A1089" s="61">
        <v>521744</v>
      </c>
      <c r="B1089" s="61" t="s">
        <v>1802</v>
      </c>
      <c r="C1089" s="61">
        <v>20251119</v>
      </c>
      <c r="D1089" s="420" t="s">
        <v>890</v>
      </c>
      <c r="E1089" s="60">
        <v>4200</v>
      </c>
      <c r="F1089" s="60">
        <v>175060</v>
      </c>
      <c r="G1089" s="60">
        <v>211090</v>
      </c>
      <c r="H1089" s="421" t="str">
        <f t="shared" si="80"/>
        <v>splnená podmienka vyrovnaného rozpočtu</v>
      </c>
      <c r="I1089" s="60">
        <f t="shared" si="81"/>
        <v>36030</v>
      </c>
      <c r="J1089" s="421" t="str">
        <f t="shared" si="84"/>
        <v>výdavky rastú</v>
      </c>
      <c r="K1089" s="421" t="str">
        <f t="shared" si="82"/>
        <v>dlhová brzda sa neplní</v>
      </c>
      <c r="L1089" s="421" t="str">
        <f t="shared" si="83"/>
        <v>dlhová brzda sa neplní + rozpočet v termíne</v>
      </c>
    </row>
    <row r="1090" spans="1:12">
      <c r="A1090" s="61">
        <v>521752</v>
      </c>
      <c r="B1090" s="61" t="s">
        <v>1803</v>
      </c>
      <c r="C1090" s="61">
        <v>20251120</v>
      </c>
      <c r="D1090" s="420" t="s">
        <v>890</v>
      </c>
      <c r="E1090" s="60">
        <v>-188000</v>
      </c>
      <c r="F1090" s="60">
        <v>1251446</v>
      </c>
      <c r="G1090" s="60">
        <v>1456174</v>
      </c>
      <c r="H1090" s="421" t="str">
        <f t="shared" si="80"/>
        <v>nesplnená podmienka vyrovnaného rozpočtu</v>
      </c>
      <c r="I1090" s="60">
        <f t="shared" si="81"/>
        <v>204728</v>
      </c>
      <c r="J1090" s="421" t="str">
        <f t="shared" si="84"/>
        <v>výdavky rastú</v>
      </c>
      <c r="K1090" s="421" t="str">
        <f t="shared" si="82"/>
        <v>dlhová brzda sa neplní</v>
      </c>
      <c r="L1090" s="421" t="str">
        <f t="shared" si="83"/>
        <v>dlhová brzda sa neplní + rozpočet v termíne</v>
      </c>
    </row>
    <row r="1091" spans="1:12">
      <c r="A1091" s="61">
        <v>521761</v>
      </c>
      <c r="B1091" s="61" t="s">
        <v>1804</v>
      </c>
      <c r="C1091" s="61">
        <v>20251121</v>
      </c>
      <c r="D1091" s="420" t="s">
        <v>890</v>
      </c>
      <c r="E1091" s="60">
        <v>-62000</v>
      </c>
      <c r="F1091" s="60">
        <v>531288</v>
      </c>
      <c r="G1091" s="60">
        <v>527167</v>
      </c>
      <c r="H1091" s="421" t="str">
        <f t="shared" ref="H1091:H1154" si="85">IF(E1091&gt;=0,"splnená podmienka vyrovnaného rozpočtu","nesplnená podmienka vyrovnaného rozpočtu")</f>
        <v>nesplnená podmienka vyrovnaného rozpočtu</v>
      </c>
      <c r="I1091" s="60">
        <f t="shared" ref="I1091:I1154" si="86">G1091-F1091</f>
        <v>-4121</v>
      </c>
      <c r="J1091" s="421" t="str">
        <f t="shared" si="84"/>
        <v>nerastúce výdavky</v>
      </c>
      <c r="K1091" s="421" t="str">
        <f t="shared" ref="K1091:K1154" si="87">IF((H1091="splnená podmienka vyrovnaného rozpočtu")*(J1091="nerastúce výdavky"),"dlhová brzda sa plní","dlhová brzda sa neplní")</f>
        <v>dlhová brzda sa neplní</v>
      </c>
      <c r="L1091" s="421" t="str">
        <f t="shared" ref="L1091:L1154" si="88">K1091&amp;" + "&amp;D1091</f>
        <v>dlhová brzda sa neplní + rozpočet v termíne</v>
      </c>
    </row>
    <row r="1092" spans="1:12">
      <c r="A1092" s="61">
        <v>521779</v>
      </c>
      <c r="B1092" s="61" t="s">
        <v>1805</v>
      </c>
      <c r="C1092" s="61">
        <v>20251118</v>
      </c>
      <c r="D1092" s="420" t="s">
        <v>890</v>
      </c>
      <c r="E1092" s="60">
        <v>-20000</v>
      </c>
      <c r="F1092" s="60">
        <v>182158</v>
      </c>
      <c r="G1092" s="60">
        <v>147951</v>
      </c>
      <c r="H1092" s="421" t="str">
        <f t="shared" si="85"/>
        <v>nesplnená podmienka vyrovnaného rozpočtu</v>
      </c>
      <c r="I1092" s="60">
        <f t="shared" si="86"/>
        <v>-34207</v>
      </c>
      <c r="J1092" s="421" t="str">
        <f t="shared" ref="J1092:J1155" si="89">IF(I1092&lt;=0,"nerastúce výdavky","výdavky rastú")</f>
        <v>nerastúce výdavky</v>
      </c>
      <c r="K1092" s="421" t="str">
        <f t="shared" si="87"/>
        <v>dlhová brzda sa neplní</v>
      </c>
      <c r="L1092" s="421" t="str">
        <f t="shared" si="88"/>
        <v>dlhová brzda sa neplní + rozpočet v termíne</v>
      </c>
    </row>
    <row r="1093" spans="1:12">
      <c r="A1093" s="61">
        <v>521787</v>
      </c>
      <c r="B1093" s="61" t="s">
        <v>1806</v>
      </c>
      <c r="C1093" s="61">
        <v>20251027</v>
      </c>
      <c r="D1093" s="420" t="s">
        <v>890</v>
      </c>
      <c r="E1093" s="60">
        <v>5000</v>
      </c>
      <c r="F1093" s="60">
        <v>379909</v>
      </c>
      <c r="G1093" s="60">
        <v>436966</v>
      </c>
      <c r="H1093" s="421" t="str">
        <f t="shared" si="85"/>
        <v>splnená podmienka vyrovnaného rozpočtu</v>
      </c>
      <c r="I1093" s="60">
        <f t="shared" si="86"/>
        <v>57057</v>
      </c>
      <c r="J1093" s="421" t="str">
        <f t="shared" si="89"/>
        <v>výdavky rastú</v>
      </c>
      <c r="K1093" s="421" t="str">
        <f t="shared" si="87"/>
        <v>dlhová brzda sa neplní</v>
      </c>
      <c r="L1093" s="421" t="str">
        <f t="shared" si="88"/>
        <v>dlhová brzda sa neplní + rozpočet v termíne</v>
      </c>
    </row>
    <row r="1094" spans="1:12">
      <c r="A1094" s="61">
        <v>521795</v>
      </c>
      <c r="B1094" s="61" t="s">
        <v>1807</v>
      </c>
      <c r="C1094" s="61">
        <v>20251119</v>
      </c>
      <c r="D1094" s="420" t="s">
        <v>890</v>
      </c>
      <c r="E1094" s="60">
        <v>-1392</v>
      </c>
      <c r="F1094" s="60">
        <v>362486</v>
      </c>
      <c r="G1094" s="60">
        <v>444663</v>
      </c>
      <c r="H1094" s="421" t="str">
        <f t="shared" si="85"/>
        <v>nesplnená podmienka vyrovnaného rozpočtu</v>
      </c>
      <c r="I1094" s="60">
        <f t="shared" si="86"/>
        <v>82177</v>
      </c>
      <c r="J1094" s="421" t="str">
        <f t="shared" si="89"/>
        <v>výdavky rastú</v>
      </c>
      <c r="K1094" s="421" t="str">
        <f t="shared" si="87"/>
        <v>dlhová brzda sa neplní</v>
      </c>
      <c r="L1094" s="421" t="str">
        <f t="shared" si="88"/>
        <v>dlhová brzda sa neplní + rozpočet v termíne</v>
      </c>
    </row>
    <row r="1095" spans="1:12">
      <c r="A1095" s="61">
        <v>521809</v>
      </c>
      <c r="B1095" s="61" t="s">
        <v>286</v>
      </c>
      <c r="C1095" s="61">
        <v>20251112</v>
      </c>
      <c r="D1095" s="420" t="s">
        <v>890</v>
      </c>
      <c r="E1095" s="60">
        <v>-5500</v>
      </c>
      <c r="F1095" s="60">
        <v>168534</v>
      </c>
      <c r="G1095" s="60">
        <v>187923</v>
      </c>
      <c r="H1095" s="421" t="str">
        <f t="shared" si="85"/>
        <v>nesplnená podmienka vyrovnaného rozpočtu</v>
      </c>
      <c r="I1095" s="60">
        <f t="shared" si="86"/>
        <v>19389</v>
      </c>
      <c r="J1095" s="421" t="str">
        <f t="shared" si="89"/>
        <v>výdavky rastú</v>
      </c>
      <c r="K1095" s="421" t="str">
        <f t="shared" si="87"/>
        <v>dlhová brzda sa neplní</v>
      </c>
      <c r="L1095" s="421" t="str">
        <f t="shared" si="88"/>
        <v>dlhová brzda sa neplní + rozpočet v termíne</v>
      </c>
    </row>
    <row r="1096" spans="1:12">
      <c r="A1096" s="61">
        <v>521817</v>
      </c>
      <c r="B1096" s="61" t="s">
        <v>1808</v>
      </c>
      <c r="C1096" s="61">
        <v>20251105</v>
      </c>
      <c r="D1096" s="420" t="s">
        <v>890</v>
      </c>
      <c r="E1096" s="60">
        <v>-20000</v>
      </c>
      <c r="F1096" s="60">
        <v>311361</v>
      </c>
      <c r="G1096" s="60">
        <v>315516</v>
      </c>
      <c r="H1096" s="421" t="str">
        <f t="shared" si="85"/>
        <v>nesplnená podmienka vyrovnaného rozpočtu</v>
      </c>
      <c r="I1096" s="60">
        <f t="shared" si="86"/>
        <v>4155</v>
      </c>
      <c r="J1096" s="421" t="str">
        <f t="shared" si="89"/>
        <v>výdavky rastú</v>
      </c>
      <c r="K1096" s="421" t="str">
        <f t="shared" si="87"/>
        <v>dlhová brzda sa neplní</v>
      </c>
      <c r="L1096" s="421" t="str">
        <f t="shared" si="88"/>
        <v>dlhová brzda sa neplní + rozpočet v termíne</v>
      </c>
    </row>
    <row r="1097" spans="1:12">
      <c r="A1097" s="61">
        <v>521825</v>
      </c>
      <c r="B1097" s="61" t="s">
        <v>1809</v>
      </c>
      <c r="C1097" s="61">
        <v>20251112</v>
      </c>
      <c r="D1097" s="420" t="s">
        <v>890</v>
      </c>
      <c r="E1097" s="60">
        <v>-373080</v>
      </c>
      <c r="F1097" s="60">
        <v>624590</v>
      </c>
      <c r="G1097" s="60">
        <v>745710</v>
      </c>
      <c r="H1097" s="421" t="str">
        <f t="shared" si="85"/>
        <v>nesplnená podmienka vyrovnaného rozpočtu</v>
      </c>
      <c r="I1097" s="60">
        <f t="shared" si="86"/>
        <v>121120</v>
      </c>
      <c r="J1097" s="421" t="str">
        <f t="shared" si="89"/>
        <v>výdavky rastú</v>
      </c>
      <c r="K1097" s="421" t="str">
        <f t="shared" si="87"/>
        <v>dlhová brzda sa neplní</v>
      </c>
      <c r="L1097" s="421" t="str">
        <f t="shared" si="88"/>
        <v>dlhová brzda sa neplní + rozpočet v termíne</v>
      </c>
    </row>
    <row r="1098" spans="1:12">
      <c r="A1098" s="61">
        <v>521833</v>
      </c>
      <c r="B1098" s="61" t="s">
        <v>690</v>
      </c>
      <c r="C1098" s="61">
        <v>20251119</v>
      </c>
      <c r="D1098" s="420" t="s">
        <v>890</v>
      </c>
      <c r="E1098" s="60">
        <v>867</v>
      </c>
      <c r="F1098" s="60">
        <v>70630</v>
      </c>
      <c r="G1098" s="60">
        <v>55166</v>
      </c>
      <c r="H1098" s="421" t="str">
        <f t="shared" si="85"/>
        <v>splnená podmienka vyrovnaného rozpočtu</v>
      </c>
      <c r="I1098" s="61">
        <f t="shared" si="86"/>
        <v>-15464</v>
      </c>
      <c r="J1098" s="421" t="str">
        <f t="shared" si="89"/>
        <v>nerastúce výdavky</v>
      </c>
      <c r="K1098" s="421" t="str">
        <f t="shared" si="87"/>
        <v>dlhová brzda sa plní</v>
      </c>
      <c r="L1098" s="421" t="str">
        <f t="shared" si="88"/>
        <v>dlhová brzda sa plní + rozpočet v termíne</v>
      </c>
    </row>
    <row r="1099" spans="1:12">
      <c r="A1099" s="61">
        <v>521841</v>
      </c>
      <c r="B1099" s="61" t="s">
        <v>1810</v>
      </c>
      <c r="C1099" s="61">
        <v>20251107</v>
      </c>
      <c r="D1099" s="420" t="s">
        <v>890</v>
      </c>
      <c r="E1099" s="60">
        <v>0</v>
      </c>
      <c r="F1099" s="60">
        <v>84400</v>
      </c>
      <c r="G1099" s="60">
        <v>87100</v>
      </c>
      <c r="H1099" s="421" t="str">
        <f t="shared" si="85"/>
        <v>splnená podmienka vyrovnaného rozpočtu</v>
      </c>
      <c r="I1099" s="60">
        <f t="shared" si="86"/>
        <v>2700</v>
      </c>
      <c r="J1099" s="421" t="str">
        <f t="shared" si="89"/>
        <v>výdavky rastú</v>
      </c>
      <c r="K1099" s="421" t="str">
        <f t="shared" si="87"/>
        <v>dlhová brzda sa neplní</v>
      </c>
      <c r="L1099" s="421" t="str">
        <f t="shared" si="88"/>
        <v>dlhová brzda sa neplní + rozpočet v termíne</v>
      </c>
    </row>
    <row r="1100" spans="1:12">
      <c r="A1100" s="61">
        <v>521850</v>
      </c>
      <c r="B1100" s="61" t="s">
        <v>1811</v>
      </c>
      <c r="C1100" s="61">
        <v>20251113</v>
      </c>
      <c r="D1100" s="420" t="s">
        <v>890</v>
      </c>
      <c r="E1100" s="60">
        <v>-36929</v>
      </c>
      <c r="F1100" s="60">
        <v>489672</v>
      </c>
      <c r="G1100" s="60">
        <v>538575</v>
      </c>
      <c r="H1100" s="421" t="str">
        <f t="shared" si="85"/>
        <v>nesplnená podmienka vyrovnaného rozpočtu</v>
      </c>
      <c r="I1100" s="60">
        <f t="shared" si="86"/>
        <v>48903</v>
      </c>
      <c r="J1100" s="421" t="str">
        <f t="shared" si="89"/>
        <v>výdavky rastú</v>
      </c>
      <c r="K1100" s="421" t="str">
        <f t="shared" si="87"/>
        <v>dlhová brzda sa neplní</v>
      </c>
      <c r="L1100" s="421" t="str">
        <f t="shared" si="88"/>
        <v>dlhová brzda sa neplní + rozpočet v termíne</v>
      </c>
    </row>
    <row r="1101" spans="1:12">
      <c r="A1101" s="61">
        <v>521868</v>
      </c>
      <c r="B1101" s="61" t="s">
        <v>1812</v>
      </c>
      <c r="C1101" s="61">
        <v>20251114</v>
      </c>
      <c r="D1101" s="420" t="s">
        <v>890</v>
      </c>
      <c r="E1101" s="60">
        <v>11639.1</v>
      </c>
      <c r="F1101" s="60">
        <v>182677</v>
      </c>
      <c r="G1101" s="60">
        <v>375535</v>
      </c>
      <c r="H1101" s="421" t="str">
        <f t="shared" si="85"/>
        <v>splnená podmienka vyrovnaného rozpočtu</v>
      </c>
      <c r="I1101" s="60">
        <f t="shared" si="86"/>
        <v>192858</v>
      </c>
      <c r="J1101" s="421" t="str">
        <f t="shared" si="89"/>
        <v>výdavky rastú</v>
      </c>
      <c r="K1101" s="421" t="str">
        <f t="shared" si="87"/>
        <v>dlhová brzda sa neplní</v>
      </c>
      <c r="L1101" s="421" t="str">
        <f t="shared" si="88"/>
        <v>dlhová brzda sa neplní + rozpočet v termíne</v>
      </c>
    </row>
    <row r="1102" spans="1:12">
      <c r="A1102" s="61">
        <v>521400</v>
      </c>
      <c r="B1102" s="61" t="s">
        <v>734</v>
      </c>
      <c r="C1102" s="61">
        <v>20251110</v>
      </c>
      <c r="D1102" s="420" t="s">
        <v>890</v>
      </c>
      <c r="E1102" s="60">
        <v>-851200</v>
      </c>
      <c r="F1102" s="60">
        <v>5422796</v>
      </c>
      <c r="G1102" s="60">
        <v>5607626</v>
      </c>
      <c r="H1102" s="421" t="str">
        <f t="shared" si="85"/>
        <v>nesplnená podmienka vyrovnaného rozpočtu</v>
      </c>
      <c r="I1102" s="60">
        <f t="shared" si="86"/>
        <v>184830</v>
      </c>
      <c r="J1102" s="421" t="str">
        <f t="shared" si="89"/>
        <v>výdavky rastú</v>
      </c>
      <c r="K1102" s="421" t="str">
        <f t="shared" si="87"/>
        <v>dlhová brzda sa neplní</v>
      </c>
      <c r="L1102" s="421" t="str">
        <f t="shared" si="88"/>
        <v>dlhová brzda sa neplní + rozpočet v termíne</v>
      </c>
    </row>
    <row r="1103" spans="1:12">
      <c r="A1103" s="61">
        <v>521418</v>
      </c>
      <c r="B1103" s="61" t="s">
        <v>1813</v>
      </c>
      <c r="C1103" s="61">
        <v>20251111</v>
      </c>
      <c r="D1103" s="420" t="s">
        <v>890</v>
      </c>
      <c r="E1103" s="60">
        <v>-50000</v>
      </c>
      <c r="F1103" s="60">
        <v>508318</v>
      </c>
      <c r="G1103" s="60">
        <v>572158</v>
      </c>
      <c r="H1103" s="421" t="str">
        <f t="shared" si="85"/>
        <v>nesplnená podmienka vyrovnaného rozpočtu</v>
      </c>
      <c r="I1103" s="60">
        <f t="shared" si="86"/>
        <v>63840</v>
      </c>
      <c r="J1103" s="421" t="str">
        <f t="shared" si="89"/>
        <v>výdavky rastú</v>
      </c>
      <c r="K1103" s="421" t="str">
        <f t="shared" si="87"/>
        <v>dlhová brzda sa neplní</v>
      </c>
      <c r="L1103" s="421" t="str">
        <f t="shared" si="88"/>
        <v>dlhová brzda sa neplní + rozpočet v termíne</v>
      </c>
    </row>
    <row r="1104" spans="1:12">
      <c r="A1104" s="61">
        <v>521426</v>
      </c>
      <c r="B1104" s="61" t="s">
        <v>1814</v>
      </c>
      <c r="C1104" s="61">
        <v>20251119</v>
      </c>
      <c r="D1104" s="420" t="s">
        <v>890</v>
      </c>
      <c r="E1104" s="60">
        <v>0</v>
      </c>
      <c r="F1104" s="60">
        <v>838735</v>
      </c>
      <c r="G1104" s="60">
        <v>873605</v>
      </c>
      <c r="H1104" s="421" t="str">
        <f t="shared" si="85"/>
        <v>splnená podmienka vyrovnaného rozpočtu</v>
      </c>
      <c r="I1104" s="60">
        <f t="shared" si="86"/>
        <v>34870</v>
      </c>
      <c r="J1104" s="421" t="str">
        <f t="shared" si="89"/>
        <v>výdavky rastú</v>
      </c>
      <c r="K1104" s="421" t="str">
        <f t="shared" si="87"/>
        <v>dlhová brzda sa neplní</v>
      </c>
      <c r="L1104" s="421" t="str">
        <f t="shared" si="88"/>
        <v>dlhová brzda sa neplní + rozpočet v termíne</v>
      </c>
    </row>
    <row r="1105" spans="1:12">
      <c r="A1105" s="61">
        <v>521442</v>
      </c>
      <c r="B1105" s="421" t="s">
        <v>691</v>
      </c>
      <c r="C1105" s="61">
        <v>20251211</v>
      </c>
      <c r="D1105" s="420" t="s">
        <v>911</v>
      </c>
      <c r="E1105" s="60">
        <v>0</v>
      </c>
      <c r="F1105" s="60">
        <v>154000</v>
      </c>
      <c r="G1105" s="60">
        <v>664700</v>
      </c>
      <c r="H1105" s="421" t="str">
        <f t="shared" si="85"/>
        <v>splnená podmienka vyrovnaného rozpočtu</v>
      </c>
      <c r="I1105" s="60">
        <f t="shared" si="86"/>
        <v>510700</v>
      </c>
      <c r="J1105" s="421" t="str">
        <f t="shared" si="89"/>
        <v>výdavky rastú</v>
      </c>
      <c r="K1105" s="421" t="str">
        <f t="shared" si="87"/>
        <v>dlhová brzda sa neplní</v>
      </c>
      <c r="L1105" s="421" t="str">
        <f t="shared" si="88"/>
        <v>dlhová brzda sa neplní + rozpočet po termíne</v>
      </c>
    </row>
    <row r="1106" spans="1:12">
      <c r="A1106" s="61">
        <v>521469</v>
      </c>
      <c r="B1106" s="61" t="s">
        <v>1815</v>
      </c>
      <c r="C1106" s="61">
        <v>20251117</v>
      </c>
      <c r="D1106" s="420" t="s">
        <v>890</v>
      </c>
      <c r="E1106" s="60">
        <v>-6930</v>
      </c>
      <c r="F1106" s="60">
        <v>289134</v>
      </c>
      <c r="G1106" s="60">
        <v>340434</v>
      </c>
      <c r="H1106" s="421" t="str">
        <f t="shared" si="85"/>
        <v>nesplnená podmienka vyrovnaného rozpočtu</v>
      </c>
      <c r="I1106" s="60">
        <f t="shared" si="86"/>
        <v>51300</v>
      </c>
      <c r="J1106" s="421" t="str">
        <f t="shared" si="89"/>
        <v>výdavky rastú</v>
      </c>
      <c r="K1106" s="421" t="str">
        <f t="shared" si="87"/>
        <v>dlhová brzda sa neplní</v>
      </c>
      <c r="L1106" s="421" t="str">
        <f t="shared" si="88"/>
        <v>dlhová brzda sa neplní + rozpočet v termíne</v>
      </c>
    </row>
    <row r="1107" spans="1:12">
      <c r="A1107" s="61">
        <v>521477</v>
      </c>
      <c r="B1107" s="61" t="s">
        <v>1816</v>
      </c>
      <c r="C1107" s="61">
        <v>20251105</v>
      </c>
      <c r="D1107" s="420" t="s">
        <v>890</v>
      </c>
      <c r="E1107" s="60">
        <v>-12820</v>
      </c>
      <c r="F1107" s="60">
        <v>504536</v>
      </c>
      <c r="G1107" s="60">
        <v>353290</v>
      </c>
      <c r="H1107" s="421" t="str">
        <f t="shared" si="85"/>
        <v>nesplnená podmienka vyrovnaného rozpočtu</v>
      </c>
      <c r="I1107" s="60">
        <f t="shared" si="86"/>
        <v>-151246</v>
      </c>
      <c r="J1107" s="421" t="str">
        <f t="shared" si="89"/>
        <v>nerastúce výdavky</v>
      </c>
      <c r="K1107" s="421" t="str">
        <f t="shared" si="87"/>
        <v>dlhová brzda sa neplní</v>
      </c>
      <c r="L1107" s="421" t="str">
        <f t="shared" si="88"/>
        <v>dlhová brzda sa neplní + rozpočet v termíne</v>
      </c>
    </row>
    <row r="1108" spans="1:12">
      <c r="A1108" s="61">
        <v>521485</v>
      </c>
      <c r="B1108" s="61" t="s">
        <v>1817</v>
      </c>
      <c r="C1108" s="61">
        <v>20251027</v>
      </c>
      <c r="D1108" s="420" t="s">
        <v>890</v>
      </c>
      <c r="E1108" s="60">
        <v>13760</v>
      </c>
      <c r="F1108" s="60">
        <v>468771</v>
      </c>
      <c r="G1108" s="60">
        <v>597239</v>
      </c>
      <c r="H1108" s="421" t="str">
        <f t="shared" si="85"/>
        <v>splnená podmienka vyrovnaného rozpočtu</v>
      </c>
      <c r="I1108" s="60">
        <f t="shared" si="86"/>
        <v>128468</v>
      </c>
      <c r="J1108" s="421" t="str">
        <f t="shared" si="89"/>
        <v>výdavky rastú</v>
      </c>
      <c r="K1108" s="421" t="str">
        <f t="shared" si="87"/>
        <v>dlhová brzda sa neplní</v>
      </c>
      <c r="L1108" s="421" t="str">
        <f t="shared" si="88"/>
        <v>dlhová brzda sa neplní + rozpočet v termíne</v>
      </c>
    </row>
    <row r="1109" spans="1:12">
      <c r="A1109" s="61">
        <v>521493</v>
      </c>
      <c r="B1109" s="61" t="s">
        <v>1818</v>
      </c>
      <c r="C1109" s="61">
        <v>20251121</v>
      </c>
      <c r="D1109" s="420" t="s">
        <v>890</v>
      </c>
      <c r="E1109" s="60">
        <v>94505</v>
      </c>
      <c r="F1109" s="60">
        <v>4362620</v>
      </c>
      <c r="G1109" s="60">
        <v>4568170</v>
      </c>
      <c r="H1109" s="421" t="str">
        <f t="shared" si="85"/>
        <v>splnená podmienka vyrovnaného rozpočtu</v>
      </c>
      <c r="I1109" s="60">
        <f t="shared" si="86"/>
        <v>205550</v>
      </c>
      <c r="J1109" s="421" t="str">
        <f t="shared" si="89"/>
        <v>výdavky rastú</v>
      </c>
      <c r="K1109" s="421" t="str">
        <f t="shared" si="87"/>
        <v>dlhová brzda sa neplní</v>
      </c>
      <c r="L1109" s="421" t="str">
        <f t="shared" si="88"/>
        <v>dlhová brzda sa neplní + rozpočet v termíne</v>
      </c>
    </row>
    <row r="1110" spans="1:12">
      <c r="A1110" s="61">
        <v>521507</v>
      </c>
      <c r="B1110" s="61" t="s">
        <v>1819</v>
      </c>
      <c r="C1110" s="61">
        <v>20251118</v>
      </c>
      <c r="D1110" s="420" t="s">
        <v>890</v>
      </c>
      <c r="E1110" s="60">
        <v>-3711</v>
      </c>
      <c r="F1110" s="60">
        <v>466075</v>
      </c>
      <c r="G1110" s="60">
        <v>527466</v>
      </c>
      <c r="H1110" s="421" t="str">
        <f t="shared" si="85"/>
        <v>nesplnená podmienka vyrovnaného rozpočtu</v>
      </c>
      <c r="I1110" s="60">
        <f t="shared" si="86"/>
        <v>61391</v>
      </c>
      <c r="J1110" s="421" t="str">
        <f t="shared" si="89"/>
        <v>výdavky rastú</v>
      </c>
      <c r="K1110" s="421" t="str">
        <f t="shared" si="87"/>
        <v>dlhová brzda sa neplní</v>
      </c>
      <c r="L1110" s="421" t="str">
        <f t="shared" si="88"/>
        <v>dlhová brzda sa neplní + rozpočet v termíne</v>
      </c>
    </row>
    <row r="1111" spans="1:12">
      <c r="A1111" s="61">
        <v>521523</v>
      </c>
      <c r="B1111" s="61" t="s">
        <v>1820</v>
      </c>
      <c r="C1111" s="61">
        <v>20251119</v>
      </c>
      <c r="D1111" s="420" t="s">
        <v>890</v>
      </c>
      <c r="E1111" s="60">
        <v>-1944776</v>
      </c>
      <c r="F1111" s="60">
        <v>5146445</v>
      </c>
      <c r="G1111" s="60">
        <v>7835918</v>
      </c>
      <c r="H1111" s="421" t="str">
        <f t="shared" si="85"/>
        <v>nesplnená podmienka vyrovnaného rozpočtu</v>
      </c>
      <c r="I1111" s="60">
        <f t="shared" si="86"/>
        <v>2689473</v>
      </c>
      <c r="J1111" s="421" t="str">
        <f t="shared" si="89"/>
        <v>výdavky rastú</v>
      </c>
      <c r="K1111" s="421" t="str">
        <f t="shared" si="87"/>
        <v>dlhová brzda sa neplní</v>
      </c>
      <c r="L1111" s="421" t="str">
        <f t="shared" si="88"/>
        <v>dlhová brzda sa neplní + rozpočet v termíne</v>
      </c>
    </row>
    <row r="1112" spans="1:12">
      <c r="A1112" s="61">
        <v>521540</v>
      </c>
      <c r="B1112" s="61" t="s">
        <v>1821</v>
      </c>
      <c r="C1112" s="61">
        <v>20251114</v>
      </c>
      <c r="D1112" s="420" t="s">
        <v>890</v>
      </c>
      <c r="E1112" s="60">
        <v>-7875</v>
      </c>
      <c r="F1112" s="60">
        <v>60768</v>
      </c>
      <c r="G1112" s="60">
        <v>74306</v>
      </c>
      <c r="H1112" s="421" t="str">
        <f t="shared" si="85"/>
        <v>nesplnená podmienka vyrovnaného rozpočtu</v>
      </c>
      <c r="I1112" s="60">
        <f t="shared" si="86"/>
        <v>13538</v>
      </c>
      <c r="J1112" s="421" t="str">
        <f t="shared" si="89"/>
        <v>výdavky rastú</v>
      </c>
      <c r="K1112" s="421" t="str">
        <f t="shared" si="87"/>
        <v>dlhová brzda sa neplní</v>
      </c>
      <c r="L1112" s="421" t="str">
        <f t="shared" si="88"/>
        <v>dlhová brzda sa neplní + rozpočet v termíne</v>
      </c>
    </row>
    <row r="1113" spans="1:12">
      <c r="A1113" s="61">
        <v>521558</v>
      </c>
      <c r="B1113" s="61" t="s">
        <v>1822</v>
      </c>
      <c r="C1113" s="61">
        <v>20251029</v>
      </c>
      <c r="D1113" s="420" t="s">
        <v>890</v>
      </c>
      <c r="E1113" s="60">
        <v>-191500</v>
      </c>
      <c r="F1113" s="60">
        <v>947561</v>
      </c>
      <c r="G1113" s="60">
        <v>1187268</v>
      </c>
      <c r="H1113" s="421" t="str">
        <f t="shared" si="85"/>
        <v>nesplnená podmienka vyrovnaného rozpočtu</v>
      </c>
      <c r="I1113" s="60">
        <f t="shared" si="86"/>
        <v>239707</v>
      </c>
      <c r="J1113" s="421" t="str">
        <f t="shared" si="89"/>
        <v>výdavky rastú</v>
      </c>
      <c r="K1113" s="421" t="str">
        <f t="shared" si="87"/>
        <v>dlhová brzda sa neplní</v>
      </c>
      <c r="L1113" s="421" t="str">
        <f t="shared" si="88"/>
        <v>dlhová brzda sa neplní + rozpočet v termíne</v>
      </c>
    </row>
    <row r="1114" spans="1:12">
      <c r="A1114" s="61">
        <v>521566</v>
      </c>
      <c r="B1114" s="61" t="s">
        <v>1823</v>
      </c>
      <c r="C1114" s="61">
        <v>20251121</v>
      </c>
      <c r="D1114" s="420" t="s">
        <v>890</v>
      </c>
      <c r="E1114" s="60">
        <v>-252319</v>
      </c>
      <c r="F1114" s="60">
        <v>2567672</v>
      </c>
      <c r="G1114" s="60">
        <v>1878472</v>
      </c>
      <c r="H1114" s="421" t="str">
        <f t="shared" si="85"/>
        <v>nesplnená podmienka vyrovnaného rozpočtu</v>
      </c>
      <c r="I1114" s="60">
        <f t="shared" si="86"/>
        <v>-689200</v>
      </c>
      <c r="J1114" s="421" t="str">
        <f t="shared" si="89"/>
        <v>nerastúce výdavky</v>
      </c>
      <c r="K1114" s="421" t="str">
        <f t="shared" si="87"/>
        <v>dlhová brzda sa neplní</v>
      </c>
      <c r="L1114" s="421" t="str">
        <f t="shared" si="88"/>
        <v>dlhová brzda sa neplní + rozpočet v termíne</v>
      </c>
    </row>
    <row r="1115" spans="1:12">
      <c r="A1115" s="61">
        <v>521574</v>
      </c>
      <c r="B1115" s="61" t="s">
        <v>1824</v>
      </c>
      <c r="C1115" s="61">
        <v>20251121</v>
      </c>
      <c r="D1115" s="420" t="s">
        <v>890</v>
      </c>
      <c r="E1115" s="60">
        <v>-179174.1</v>
      </c>
      <c r="F1115" s="60">
        <v>1024872.78</v>
      </c>
      <c r="G1115" s="60">
        <v>1260451.53</v>
      </c>
      <c r="H1115" s="421" t="str">
        <f t="shared" si="85"/>
        <v>nesplnená podmienka vyrovnaného rozpočtu</v>
      </c>
      <c r="I1115" s="60">
        <f t="shared" si="86"/>
        <v>235578.75</v>
      </c>
      <c r="J1115" s="421" t="str">
        <f t="shared" si="89"/>
        <v>výdavky rastú</v>
      </c>
      <c r="K1115" s="421" t="str">
        <f t="shared" si="87"/>
        <v>dlhová brzda sa neplní</v>
      </c>
      <c r="L1115" s="421" t="str">
        <f t="shared" si="88"/>
        <v>dlhová brzda sa neplní + rozpočet v termíne</v>
      </c>
    </row>
    <row r="1116" spans="1:12">
      <c r="A1116" s="61">
        <v>521582</v>
      </c>
      <c r="B1116" s="61" t="s">
        <v>1825</v>
      </c>
      <c r="C1116" s="61">
        <v>20251119</v>
      </c>
      <c r="D1116" s="420" t="s">
        <v>890</v>
      </c>
      <c r="E1116" s="60">
        <v>-61544.959999999999</v>
      </c>
      <c r="F1116" s="60">
        <v>1159077.57</v>
      </c>
      <c r="G1116" s="60">
        <v>1168855.24</v>
      </c>
      <c r="H1116" s="421" t="str">
        <f t="shared" si="85"/>
        <v>nesplnená podmienka vyrovnaného rozpočtu</v>
      </c>
      <c r="I1116" s="60">
        <f t="shared" si="86"/>
        <v>9777.6699999999255</v>
      </c>
      <c r="J1116" s="421" t="str">
        <f t="shared" si="89"/>
        <v>výdavky rastú</v>
      </c>
      <c r="K1116" s="421" t="str">
        <f t="shared" si="87"/>
        <v>dlhová brzda sa neplní</v>
      </c>
      <c r="L1116" s="421" t="str">
        <f t="shared" si="88"/>
        <v>dlhová brzda sa neplní + rozpočet v termíne</v>
      </c>
    </row>
    <row r="1117" spans="1:12">
      <c r="A1117" s="61">
        <v>521591</v>
      </c>
      <c r="B1117" s="61" t="s">
        <v>1826</v>
      </c>
      <c r="C1117" s="61">
        <v>20251112</v>
      </c>
      <c r="D1117" s="420" t="s">
        <v>890</v>
      </c>
      <c r="E1117" s="60">
        <v>-473000</v>
      </c>
      <c r="F1117" s="60">
        <v>1013603</v>
      </c>
      <c r="G1117" s="60">
        <v>1450219</v>
      </c>
      <c r="H1117" s="421" t="str">
        <f t="shared" si="85"/>
        <v>nesplnená podmienka vyrovnaného rozpočtu</v>
      </c>
      <c r="I1117" s="60">
        <f t="shared" si="86"/>
        <v>436616</v>
      </c>
      <c r="J1117" s="421" t="str">
        <f t="shared" si="89"/>
        <v>výdavky rastú</v>
      </c>
      <c r="K1117" s="421" t="str">
        <f t="shared" si="87"/>
        <v>dlhová brzda sa neplní</v>
      </c>
      <c r="L1117" s="421" t="str">
        <f t="shared" si="88"/>
        <v>dlhová brzda sa neplní + rozpočet v termíne</v>
      </c>
    </row>
    <row r="1118" spans="1:12">
      <c r="A1118" s="61">
        <v>521604</v>
      </c>
      <c r="B1118" s="61" t="s">
        <v>1827</v>
      </c>
      <c r="C1118" s="61">
        <v>20251110</v>
      </c>
      <c r="D1118" s="420" t="s">
        <v>890</v>
      </c>
      <c r="E1118" s="60">
        <v>5556</v>
      </c>
      <c r="F1118" s="60">
        <v>200594</v>
      </c>
      <c r="G1118" s="60">
        <v>219444</v>
      </c>
      <c r="H1118" s="421" t="str">
        <f t="shared" si="85"/>
        <v>splnená podmienka vyrovnaného rozpočtu</v>
      </c>
      <c r="I1118" s="60">
        <f t="shared" si="86"/>
        <v>18850</v>
      </c>
      <c r="J1118" s="421" t="str">
        <f t="shared" si="89"/>
        <v>výdavky rastú</v>
      </c>
      <c r="K1118" s="421" t="str">
        <f t="shared" si="87"/>
        <v>dlhová brzda sa neplní</v>
      </c>
      <c r="L1118" s="421" t="str">
        <f t="shared" si="88"/>
        <v>dlhová brzda sa neplní + rozpočet v termíne</v>
      </c>
    </row>
    <row r="1119" spans="1:12">
      <c r="A1119" s="61">
        <v>521612</v>
      </c>
      <c r="B1119" s="61" t="s">
        <v>1828</v>
      </c>
      <c r="C1119" s="61">
        <v>20251121</v>
      </c>
      <c r="D1119" s="420" t="s">
        <v>890</v>
      </c>
      <c r="E1119" s="60">
        <v>11256</v>
      </c>
      <c r="F1119" s="60">
        <v>816253</v>
      </c>
      <c r="G1119" s="60">
        <v>894381</v>
      </c>
      <c r="H1119" s="421" t="str">
        <f t="shared" si="85"/>
        <v>splnená podmienka vyrovnaného rozpočtu</v>
      </c>
      <c r="I1119" s="60">
        <f t="shared" si="86"/>
        <v>78128</v>
      </c>
      <c r="J1119" s="421" t="str">
        <f t="shared" si="89"/>
        <v>výdavky rastú</v>
      </c>
      <c r="K1119" s="421" t="str">
        <f t="shared" si="87"/>
        <v>dlhová brzda sa neplní</v>
      </c>
      <c r="L1119" s="421" t="str">
        <f t="shared" si="88"/>
        <v>dlhová brzda sa neplní + rozpočet v termíne</v>
      </c>
    </row>
    <row r="1120" spans="1:12">
      <c r="A1120" s="61">
        <v>521639</v>
      </c>
      <c r="B1120" s="61" t="s">
        <v>1829</v>
      </c>
      <c r="C1120" s="61">
        <v>20251119</v>
      </c>
      <c r="D1120" s="420" t="s">
        <v>890</v>
      </c>
      <c r="E1120" s="60">
        <v>-66782</v>
      </c>
      <c r="F1120" s="60">
        <v>1825981</v>
      </c>
      <c r="G1120" s="60">
        <v>1910339</v>
      </c>
      <c r="H1120" s="421" t="str">
        <f t="shared" si="85"/>
        <v>nesplnená podmienka vyrovnaného rozpočtu</v>
      </c>
      <c r="I1120" s="60">
        <f t="shared" si="86"/>
        <v>84358</v>
      </c>
      <c r="J1120" s="421" t="str">
        <f t="shared" si="89"/>
        <v>výdavky rastú</v>
      </c>
      <c r="K1120" s="421" t="str">
        <f t="shared" si="87"/>
        <v>dlhová brzda sa neplní</v>
      </c>
      <c r="L1120" s="421" t="str">
        <f t="shared" si="88"/>
        <v>dlhová brzda sa neplní + rozpočet v termíne</v>
      </c>
    </row>
    <row r="1121" spans="1:12">
      <c r="A1121" s="61">
        <v>521655</v>
      </c>
      <c r="B1121" s="61" t="s">
        <v>692</v>
      </c>
      <c r="C1121" s="61">
        <v>20251119</v>
      </c>
      <c r="D1121" s="420" t="s">
        <v>890</v>
      </c>
      <c r="E1121" s="60">
        <v>730</v>
      </c>
      <c r="F1121" s="60">
        <v>2758800</v>
      </c>
      <c r="G1121" s="60">
        <v>2612430</v>
      </c>
      <c r="H1121" s="421" t="str">
        <f t="shared" si="85"/>
        <v>splnená podmienka vyrovnaného rozpočtu</v>
      </c>
      <c r="I1121" s="61">
        <f t="shared" si="86"/>
        <v>-146370</v>
      </c>
      <c r="J1121" s="421" t="str">
        <f t="shared" si="89"/>
        <v>nerastúce výdavky</v>
      </c>
      <c r="K1121" s="421" t="str">
        <f t="shared" si="87"/>
        <v>dlhová brzda sa plní</v>
      </c>
      <c r="L1121" s="421" t="str">
        <f t="shared" si="88"/>
        <v>dlhová brzda sa plní + rozpočet v termíne</v>
      </c>
    </row>
    <row r="1122" spans="1:12">
      <c r="A1122" s="61">
        <v>521191</v>
      </c>
      <c r="B1122" s="61" t="s">
        <v>693</v>
      </c>
      <c r="C1122" s="61">
        <v>20251118</v>
      </c>
      <c r="D1122" s="420" t="s">
        <v>890</v>
      </c>
      <c r="E1122" s="60">
        <v>8280</v>
      </c>
      <c r="F1122" s="60">
        <v>506192</v>
      </c>
      <c r="G1122" s="60">
        <v>270109</v>
      </c>
      <c r="H1122" s="421" t="str">
        <f t="shared" si="85"/>
        <v>splnená podmienka vyrovnaného rozpočtu</v>
      </c>
      <c r="I1122" s="61">
        <f t="shared" si="86"/>
        <v>-236083</v>
      </c>
      <c r="J1122" s="421" t="str">
        <f t="shared" si="89"/>
        <v>nerastúce výdavky</v>
      </c>
      <c r="K1122" s="421" t="str">
        <f t="shared" si="87"/>
        <v>dlhová brzda sa plní</v>
      </c>
      <c r="L1122" s="421" t="str">
        <f t="shared" si="88"/>
        <v>dlhová brzda sa plní + rozpočet v termíne</v>
      </c>
    </row>
    <row r="1123" spans="1:12">
      <c r="A1123" s="61">
        <v>521205</v>
      </c>
      <c r="B1123" s="61" t="s">
        <v>1830</v>
      </c>
      <c r="C1123" s="61">
        <v>20251119</v>
      </c>
      <c r="D1123" s="420" t="s">
        <v>890</v>
      </c>
      <c r="E1123" s="60">
        <v>-457435.18</v>
      </c>
      <c r="F1123" s="60">
        <v>2161653.15</v>
      </c>
      <c r="G1123" s="60">
        <v>2617269.1799999997</v>
      </c>
      <c r="H1123" s="421" t="str">
        <f t="shared" si="85"/>
        <v>nesplnená podmienka vyrovnaného rozpočtu</v>
      </c>
      <c r="I1123" s="60">
        <f t="shared" si="86"/>
        <v>455616.0299999998</v>
      </c>
      <c r="J1123" s="421" t="str">
        <f t="shared" si="89"/>
        <v>výdavky rastú</v>
      </c>
      <c r="K1123" s="421" t="str">
        <f t="shared" si="87"/>
        <v>dlhová brzda sa neplní</v>
      </c>
      <c r="L1123" s="421" t="str">
        <f t="shared" si="88"/>
        <v>dlhová brzda sa neplní + rozpočet v termíne</v>
      </c>
    </row>
    <row r="1124" spans="1:12">
      <c r="A1124" s="61">
        <v>521213</v>
      </c>
      <c r="B1124" s="61" t="s">
        <v>1831</v>
      </c>
      <c r="C1124" s="61">
        <v>20251118</v>
      </c>
      <c r="D1124" s="420" t="s">
        <v>890</v>
      </c>
      <c r="E1124" s="60">
        <v>-24000</v>
      </c>
      <c r="F1124" s="60">
        <v>1047940</v>
      </c>
      <c r="G1124" s="60">
        <v>1189300</v>
      </c>
      <c r="H1124" s="421" t="str">
        <f t="shared" si="85"/>
        <v>nesplnená podmienka vyrovnaného rozpočtu</v>
      </c>
      <c r="I1124" s="60">
        <f t="shared" si="86"/>
        <v>141360</v>
      </c>
      <c r="J1124" s="421" t="str">
        <f t="shared" si="89"/>
        <v>výdavky rastú</v>
      </c>
      <c r="K1124" s="421" t="str">
        <f t="shared" si="87"/>
        <v>dlhová brzda sa neplní</v>
      </c>
      <c r="L1124" s="421" t="str">
        <f t="shared" si="88"/>
        <v>dlhová brzda sa neplní + rozpočet v termíne</v>
      </c>
    </row>
    <row r="1125" spans="1:12">
      <c r="A1125" s="61">
        <v>521221</v>
      </c>
      <c r="B1125" s="61" t="s">
        <v>1832</v>
      </c>
      <c r="C1125" s="61">
        <v>20251119</v>
      </c>
      <c r="D1125" s="420" t="s">
        <v>890</v>
      </c>
      <c r="E1125" s="60">
        <v>-149510</v>
      </c>
      <c r="F1125" s="60">
        <v>3052676</v>
      </c>
      <c r="G1125" s="60">
        <v>3717358</v>
      </c>
      <c r="H1125" s="421" t="str">
        <f t="shared" si="85"/>
        <v>nesplnená podmienka vyrovnaného rozpočtu</v>
      </c>
      <c r="I1125" s="60">
        <f t="shared" si="86"/>
        <v>664682</v>
      </c>
      <c r="J1125" s="421" t="str">
        <f t="shared" si="89"/>
        <v>výdavky rastú</v>
      </c>
      <c r="K1125" s="421" t="str">
        <f t="shared" si="87"/>
        <v>dlhová brzda sa neplní</v>
      </c>
      <c r="L1125" s="421" t="str">
        <f t="shared" si="88"/>
        <v>dlhová brzda sa neplní + rozpočet v termíne</v>
      </c>
    </row>
    <row r="1126" spans="1:12">
      <c r="A1126" s="61">
        <v>521248</v>
      </c>
      <c r="B1126" s="61" t="s">
        <v>1833</v>
      </c>
      <c r="C1126" s="61">
        <v>20251119</v>
      </c>
      <c r="D1126" s="420" t="s">
        <v>890</v>
      </c>
      <c r="E1126" s="60">
        <v>-397361</v>
      </c>
      <c r="F1126" s="60">
        <v>830114</v>
      </c>
      <c r="G1126" s="60">
        <v>859811</v>
      </c>
      <c r="H1126" s="421" t="str">
        <f t="shared" si="85"/>
        <v>nesplnená podmienka vyrovnaného rozpočtu</v>
      </c>
      <c r="I1126" s="60">
        <f t="shared" si="86"/>
        <v>29697</v>
      </c>
      <c r="J1126" s="421" t="str">
        <f t="shared" si="89"/>
        <v>výdavky rastú</v>
      </c>
      <c r="K1126" s="421" t="str">
        <f t="shared" si="87"/>
        <v>dlhová brzda sa neplní</v>
      </c>
      <c r="L1126" s="421" t="str">
        <f t="shared" si="88"/>
        <v>dlhová brzda sa neplní + rozpočet v termíne</v>
      </c>
    </row>
    <row r="1127" spans="1:12">
      <c r="A1127" s="61">
        <v>521256</v>
      </c>
      <c r="B1127" s="61" t="s">
        <v>1834</v>
      </c>
      <c r="C1127" s="61">
        <v>20251107</v>
      </c>
      <c r="D1127" s="420" t="s">
        <v>890</v>
      </c>
      <c r="E1127" s="60">
        <v>0</v>
      </c>
      <c r="F1127" s="60">
        <v>46000</v>
      </c>
      <c r="G1127" s="60">
        <v>49500</v>
      </c>
      <c r="H1127" s="421" t="str">
        <f t="shared" si="85"/>
        <v>splnená podmienka vyrovnaného rozpočtu</v>
      </c>
      <c r="I1127" s="60">
        <f t="shared" si="86"/>
        <v>3500</v>
      </c>
      <c r="J1127" s="421" t="str">
        <f t="shared" si="89"/>
        <v>výdavky rastú</v>
      </c>
      <c r="K1127" s="421" t="str">
        <f t="shared" si="87"/>
        <v>dlhová brzda sa neplní</v>
      </c>
      <c r="L1127" s="421" t="str">
        <f t="shared" si="88"/>
        <v>dlhová brzda sa neplní + rozpočet v termíne</v>
      </c>
    </row>
    <row r="1128" spans="1:12">
      <c r="A1128" s="61">
        <v>521264</v>
      </c>
      <c r="B1128" s="61" t="s">
        <v>694</v>
      </c>
      <c r="C1128" s="61">
        <v>20251031</v>
      </c>
      <c r="D1128" s="420" t="s">
        <v>890</v>
      </c>
      <c r="E1128" s="60">
        <v>20016</v>
      </c>
      <c r="F1128" s="60">
        <v>1853995</v>
      </c>
      <c r="G1128" s="60">
        <v>1762284</v>
      </c>
      <c r="H1128" s="421" t="str">
        <f t="shared" si="85"/>
        <v>splnená podmienka vyrovnaného rozpočtu</v>
      </c>
      <c r="I1128" s="61">
        <f t="shared" si="86"/>
        <v>-91711</v>
      </c>
      <c r="J1128" s="421" t="str">
        <f t="shared" si="89"/>
        <v>nerastúce výdavky</v>
      </c>
      <c r="K1128" s="421" t="str">
        <f t="shared" si="87"/>
        <v>dlhová brzda sa plní</v>
      </c>
      <c r="L1128" s="421" t="str">
        <f t="shared" si="88"/>
        <v>dlhová brzda sa plní + rozpočet v termíne</v>
      </c>
    </row>
    <row r="1129" spans="1:12">
      <c r="A1129" s="61">
        <v>521272</v>
      </c>
      <c r="B1129" s="61" t="s">
        <v>695</v>
      </c>
      <c r="C1129" s="61">
        <v>20251118</v>
      </c>
      <c r="D1129" s="420" t="s">
        <v>890</v>
      </c>
      <c r="E1129" s="60">
        <v>111728</v>
      </c>
      <c r="F1129" s="60">
        <v>629149</v>
      </c>
      <c r="G1129" s="60">
        <v>611399</v>
      </c>
      <c r="H1129" s="421" t="str">
        <f t="shared" si="85"/>
        <v>splnená podmienka vyrovnaného rozpočtu</v>
      </c>
      <c r="I1129" s="61">
        <f t="shared" si="86"/>
        <v>-17750</v>
      </c>
      <c r="J1129" s="421" t="str">
        <f t="shared" si="89"/>
        <v>nerastúce výdavky</v>
      </c>
      <c r="K1129" s="421" t="str">
        <f t="shared" si="87"/>
        <v>dlhová brzda sa plní</v>
      </c>
      <c r="L1129" s="421" t="str">
        <f t="shared" si="88"/>
        <v>dlhová brzda sa plní + rozpočet v termíne</v>
      </c>
    </row>
    <row r="1130" spans="1:12">
      <c r="A1130" s="61">
        <v>521281</v>
      </c>
      <c r="B1130" s="61" t="s">
        <v>806</v>
      </c>
      <c r="C1130" s="61">
        <v>20251014</v>
      </c>
      <c r="D1130" s="420" t="s">
        <v>890</v>
      </c>
      <c r="E1130" s="60">
        <v>-101492</v>
      </c>
      <c r="F1130" s="60">
        <v>948146</v>
      </c>
      <c r="G1130" s="60">
        <v>1129903</v>
      </c>
      <c r="H1130" s="421" t="str">
        <f t="shared" si="85"/>
        <v>nesplnená podmienka vyrovnaného rozpočtu</v>
      </c>
      <c r="I1130" s="60">
        <f t="shared" si="86"/>
        <v>181757</v>
      </c>
      <c r="J1130" s="421" t="str">
        <f t="shared" si="89"/>
        <v>výdavky rastú</v>
      </c>
      <c r="K1130" s="421" t="str">
        <f t="shared" si="87"/>
        <v>dlhová brzda sa neplní</v>
      </c>
      <c r="L1130" s="421" t="str">
        <f t="shared" si="88"/>
        <v>dlhová brzda sa neplní + rozpočet v termíne</v>
      </c>
    </row>
    <row r="1131" spans="1:12">
      <c r="A1131" s="61">
        <v>521299</v>
      </c>
      <c r="B1131" s="61" t="s">
        <v>1835</v>
      </c>
      <c r="C1131" s="61">
        <v>20251030</v>
      </c>
      <c r="D1131" s="420" t="s">
        <v>890</v>
      </c>
      <c r="E1131" s="60">
        <v>-1025569</v>
      </c>
      <c r="F1131" s="60">
        <v>7759985</v>
      </c>
      <c r="G1131" s="60">
        <v>8796632</v>
      </c>
      <c r="H1131" s="421" t="str">
        <f t="shared" si="85"/>
        <v>nesplnená podmienka vyrovnaného rozpočtu</v>
      </c>
      <c r="I1131" s="60">
        <f t="shared" si="86"/>
        <v>1036647</v>
      </c>
      <c r="J1131" s="421" t="str">
        <f t="shared" si="89"/>
        <v>výdavky rastú</v>
      </c>
      <c r="K1131" s="421" t="str">
        <f t="shared" si="87"/>
        <v>dlhová brzda sa neplní</v>
      </c>
      <c r="L1131" s="421" t="str">
        <f t="shared" si="88"/>
        <v>dlhová brzda sa neplní + rozpočet v termíne</v>
      </c>
    </row>
    <row r="1132" spans="1:12">
      <c r="A1132" s="61">
        <v>521302</v>
      </c>
      <c r="B1132" s="61" t="s">
        <v>1836</v>
      </c>
      <c r="C1132" s="61">
        <v>20251103</v>
      </c>
      <c r="D1132" s="420" t="s">
        <v>890</v>
      </c>
      <c r="E1132" s="60">
        <v>-77353</v>
      </c>
      <c r="F1132" s="60">
        <v>3616658</v>
      </c>
      <c r="G1132" s="60">
        <v>3746215</v>
      </c>
      <c r="H1132" s="421" t="str">
        <f t="shared" si="85"/>
        <v>nesplnená podmienka vyrovnaného rozpočtu</v>
      </c>
      <c r="I1132" s="60">
        <f t="shared" si="86"/>
        <v>129557</v>
      </c>
      <c r="J1132" s="421" t="str">
        <f t="shared" si="89"/>
        <v>výdavky rastú</v>
      </c>
      <c r="K1132" s="421" t="str">
        <f t="shared" si="87"/>
        <v>dlhová brzda sa neplní</v>
      </c>
      <c r="L1132" s="421" t="str">
        <f t="shared" si="88"/>
        <v>dlhová brzda sa neplní + rozpočet v termíne</v>
      </c>
    </row>
    <row r="1133" spans="1:12">
      <c r="A1133" s="61">
        <v>521311</v>
      </c>
      <c r="B1133" s="61" t="s">
        <v>1837</v>
      </c>
      <c r="C1133" s="61">
        <v>20251114</v>
      </c>
      <c r="D1133" s="420" t="s">
        <v>890</v>
      </c>
      <c r="E1133" s="60">
        <v>-3937</v>
      </c>
      <c r="F1133" s="60">
        <v>221096</v>
      </c>
      <c r="G1133" s="60">
        <v>251104</v>
      </c>
      <c r="H1133" s="421" t="str">
        <f t="shared" si="85"/>
        <v>nesplnená podmienka vyrovnaného rozpočtu</v>
      </c>
      <c r="I1133" s="60">
        <f t="shared" si="86"/>
        <v>30008</v>
      </c>
      <c r="J1133" s="421" t="str">
        <f t="shared" si="89"/>
        <v>výdavky rastú</v>
      </c>
      <c r="K1133" s="421" t="str">
        <f t="shared" si="87"/>
        <v>dlhová brzda sa neplní</v>
      </c>
      <c r="L1133" s="421" t="str">
        <f t="shared" si="88"/>
        <v>dlhová brzda sa neplní + rozpočet v termíne</v>
      </c>
    </row>
    <row r="1134" spans="1:12">
      <c r="A1134" s="61">
        <v>521329</v>
      </c>
      <c r="B1134" s="61" t="s">
        <v>486</v>
      </c>
      <c r="C1134" s="61">
        <v>20251107</v>
      </c>
      <c r="D1134" s="420" t="s">
        <v>890</v>
      </c>
      <c r="E1134" s="60">
        <v>-292355</v>
      </c>
      <c r="F1134" s="60">
        <v>179717</v>
      </c>
      <c r="G1134" s="60">
        <v>484209</v>
      </c>
      <c r="H1134" s="421" t="str">
        <f t="shared" si="85"/>
        <v>nesplnená podmienka vyrovnaného rozpočtu</v>
      </c>
      <c r="I1134" s="60">
        <f t="shared" si="86"/>
        <v>304492</v>
      </c>
      <c r="J1134" s="421" t="str">
        <f t="shared" si="89"/>
        <v>výdavky rastú</v>
      </c>
      <c r="K1134" s="421" t="str">
        <f t="shared" si="87"/>
        <v>dlhová brzda sa neplní</v>
      </c>
      <c r="L1134" s="421" t="str">
        <f t="shared" si="88"/>
        <v>dlhová brzda sa neplní + rozpočet v termíne</v>
      </c>
    </row>
    <row r="1135" spans="1:12">
      <c r="A1135" s="61">
        <v>521337</v>
      </c>
      <c r="B1135" s="61" t="s">
        <v>1838</v>
      </c>
      <c r="C1135" s="61">
        <v>20251110</v>
      </c>
      <c r="D1135" s="420" t="s">
        <v>890</v>
      </c>
      <c r="E1135" s="60">
        <v>-600000</v>
      </c>
      <c r="F1135" s="60">
        <v>1905313</v>
      </c>
      <c r="G1135" s="60">
        <v>2637012</v>
      </c>
      <c r="H1135" s="421" t="str">
        <f t="shared" si="85"/>
        <v>nesplnená podmienka vyrovnaného rozpočtu</v>
      </c>
      <c r="I1135" s="60">
        <f t="shared" si="86"/>
        <v>731699</v>
      </c>
      <c r="J1135" s="421" t="str">
        <f t="shared" si="89"/>
        <v>výdavky rastú</v>
      </c>
      <c r="K1135" s="421" t="str">
        <f t="shared" si="87"/>
        <v>dlhová brzda sa neplní</v>
      </c>
      <c r="L1135" s="421" t="str">
        <f t="shared" si="88"/>
        <v>dlhová brzda sa neplní + rozpočet v termíne</v>
      </c>
    </row>
    <row r="1136" spans="1:12">
      <c r="A1136" s="61">
        <v>521345</v>
      </c>
      <c r="B1136" s="61" t="s">
        <v>1839</v>
      </c>
      <c r="C1136" s="61">
        <v>20251119</v>
      </c>
      <c r="D1136" s="420" t="s">
        <v>890</v>
      </c>
      <c r="E1136" s="60">
        <v>-230534.28</v>
      </c>
      <c r="F1136" s="60">
        <v>4129773.55</v>
      </c>
      <c r="G1136" s="60">
        <v>4723822.17</v>
      </c>
      <c r="H1136" s="421" t="str">
        <f t="shared" si="85"/>
        <v>nesplnená podmienka vyrovnaného rozpočtu</v>
      </c>
      <c r="I1136" s="60">
        <f t="shared" si="86"/>
        <v>594048.62000000011</v>
      </c>
      <c r="J1136" s="421" t="str">
        <f t="shared" si="89"/>
        <v>výdavky rastú</v>
      </c>
      <c r="K1136" s="421" t="str">
        <f t="shared" si="87"/>
        <v>dlhová brzda sa neplní</v>
      </c>
      <c r="L1136" s="421" t="str">
        <f t="shared" si="88"/>
        <v>dlhová brzda sa neplní + rozpočet v termíne</v>
      </c>
    </row>
    <row r="1137" spans="1:12">
      <c r="A1137" s="61">
        <v>521353</v>
      </c>
      <c r="B1137" s="61" t="s">
        <v>696</v>
      </c>
      <c r="C1137" s="61">
        <v>20251120</v>
      </c>
      <c r="D1137" s="420" t="s">
        <v>890</v>
      </c>
      <c r="E1137" s="60">
        <v>0</v>
      </c>
      <c r="F1137" s="60">
        <v>416575</v>
      </c>
      <c r="G1137" s="60">
        <v>416575</v>
      </c>
      <c r="H1137" s="421" t="str">
        <f t="shared" si="85"/>
        <v>splnená podmienka vyrovnaného rozpočtu</v>
      </c>
      <c r="I1137" s="61">
        <f t="shared" si="86"/>
        <v>0</v>
      </c>
      <c r="J1137" s="421" t="str">
        <f t="shared" si="89"/>
        <v>nerastúce výdavky</v>
      </c>
      <c r="K1137" s="421" t="str">
        <f t="shared" si="87"/>
        <v>dlhová brzda sa plní</v>
      </c>
      <c r="L1137" s="421" t="str">
        <f t="shared" si="88"/>
        <v>dlhová brzda sa plní + rozpočet v termíne</v>
      </c>
    </row>
    <row r="1138" spans="1:12">
      <c r="A1138" s="61">
        <v>521361</v>
      </c>
      <c r="B1138" s="61" t="s">
        <v>697</v>
      </c>
      <c r="C1138" s="61">
        <v>20251120</v>
      </c>
      <c r="D1138" s="420" t="s">
        <v>890</v>
      </c>
      <c r="E1138" s="60">
        <v>16665</v>
      </c>
      <c r="F1138" s="60">
        <v>2201498</v>
      </c>
      <c r="G1138" s="60">
        <v>2127777</v>
      </c>
      <c r="H1138" s="421" t="str">
        <f t="shared" si="85"/>
        <v>splnená podmienka vyrovnaného rozpočtu</v>
      </c>
      <c r="I1138" s="61">
        <f t="shared" si="86"/>
        <v>-73721</v>
      </c>
      <c r="J1138" s="421" t="str">
        <f t="shared" si="89"/>
        <v>nerastúce výdavky</v>
      </c>
      <c r="K1138" s="421" t="str">
        <f t="shared" si="87"/>
        <v>dlhová brzda sa plní</v>
      </c>
      <c r="L1138" s="421" t="str">
        <f t="shared" si="88"/>
        <v>dlhová brzda sa plní + rozpočet v termíne</v>
      </c>
    </row>
    <row r="1139" spans="1:12">
      <c r="A1139" s="61">
        <v>521370</v>
      </c>
      <c r="B1139" s="61" t="s">
        <v>1840</v>
      </c>
      <c r="C1139" s="61">
        <v>20251119</v>
      </c>
      <c r="D1139" s="420" t="s">
        <v>890</v>
      </c>
      <c r="E1139" s="60">
        <v>-146535</v>
      </c>
      <c r="F1139" s="60">
        <v>1082935</v>
      </c>
      <c r="G1139" s="60">
        <v>2789384</v>
      </c>
      <c r="H1139" s="421" t="str">
        <f t="shared" si="85"/>
        <v>nesplnená podmienka vyrovnaného rozpočtu</v>
      </c>
      <c r="I1139" s="60">
        <f t="shared" si="86"/>
        <v>1706449</v>
      </c>
      <c r="J1139" s="421" t="str">
        <f t="shared" si="89"/>
        <v>výdavky rastú</v>
      </c>
      <c r="K1139" s="421" t="str">
        <f t="shared" si="87"/>
        <v>dlhová brzda sa neplní</v>
      </c>
      <c r="L1139" s="421" t="str">
        <f t="shared" si="88"/>
        <v>dlhová brzda sa neplní + rozpočet v termíne</v>
      </c>
    </row>
    <row r="1140" spans="1:12">
      <c r="A1140" s="61">
        <v>521388</v>
      </c>
      <c r="B1140" s="61" t="s">
        <v>1841</v>
      </c>
      <c r="C1140" s="61">
        <v>20251014</v>
      </c>
      <c r="D1140" s="420" t="s">
        <v>890</v>
      </c>
      <c r="E1140" s="60">
        <v>-1000</v>
      </c>
      <c r="F1140" s="60">
        <v>699542</v>
      </c>
      <c r="G1140" s="60">
        <v>690076</v>
      </c>
      <c r="H1140" s="421" t="str">
        <f t="shared" si="85"/>
        <v>nesplnená podmienka vyrovnaného rozpočtu</v>
      </c>
      <c r="I1140" s="60">
        <f t="shared" si="86"/>
        <v>-9466</v>
      </c>
      <c r="J1140" s="421" t="str">
        <f t="shared" si="89"/>
        <v>nerastúce výdavky</v>
      </c>
      <c r="K1140" s="421" t="str">
        <f t="shared" si="87"/>
        <v>dlhová brzda sa neplní</v>
      </c>
      <c r="L1140" s="421" t="str">
        <f t="shared" si="88"/>
        <v>dlhová brzda sa neplní + rozpočet v termíne</v>
      </c>
    </row>
    <row r="1141" spans="1:12">
      <c r="A1141" s="61">
        <v>521396</v>
      </c>
      <c r="B1141" s="61" t="s">
        <v>1842</v>
      </c>
      <c r="C1141" s="61">
        <v>20251120</v>
      </c>
      <c r="D1141" s="420" t="s">
        <v>890</v>
      </c>
      <c r="E1141" s="60">
        <v>-12432</v>
      </c>
      <c r="F1141" s="60">
        <v>121622.5</v>
      </c>
      <c r="G1141" s="60">
        <v>115542</v>
      </c>
      <c r="H1141" s="421" t="str">
        <f t="shared" si="85"/>
        <v>nesplnená podmienka vyrovnaného rozpočtu</v>
      </c>
      <c r="I1141" s="60">
        <f t="shared" si="86"/>
        <v>-6080.5</v>
      </c>
      <c r="J1141" s="421" t="str">
        <f t="shared" si="89"/>
        <v>nerastúce výdavky</v>
      </c>
      <c r="K1141" s="421" t="str">
        <f t="shared" si="87"/>
        <v>dlhová brzda sa neplní</v>
      </c>
      <c r="L1141" s="421" t="str">
        <f t="shared" si="88"/>
        <v>dlhová brzda sa neplní + rozpočet v termíne</v>
      </c>
    </row>
    <row r="1142" spans="1:12">
      <c r="A1142" s="61">
        <v>520951</v>
      </c>
      <c r="B1142" s="61" t="s">
        <v>1843</v>
      </c>
      <c r="C1142" s="61">
        <v>20251117</v>
      </c>
      <c r="D1142" s="420" t="s">
        <v>890</v>
      </c>
      <c r="E1142" s="60">
        <v>0</v>
      </c>
      <c r="F1142" s="60">
        <v>15344</v>
      </c>
      <c r="G1142" s="60">
        <v>16700</v>
      </c>
      <c r="H1142" s="421" t="str">
        <f t="shared" si="85"/>
        <v>splnená podmienka vyrovnaného rozpočtu</v>
      </c>
      <c r="I1142" s="60">
        <f t="shared" si="86"/>
        <v>1356</v>
      </c>
      <c r="J1142" s="421" t="str">
        <f t="shared" si="89"/>
        <v>výdavky rastú</v>
      </c>
      <c r="K1142" s="421" t="str">
        <f t="shared" si="87"/>
        <v>dlhová brzda sa neplní</v>
      </c>
      <c r="L1142" s="421" t="str">
        <f t="shared" si="88"/>
        <v>dlhová brzda sa neplní + rozpočet v termíne</v>
      </c>
    </row>
    <row r="1143" spans="1:12">
      <c r="A1143" s="61">
        <v>520977</v>
      </c>
      <c r="B1143" s="61" t="s">
        <v>698</v>
      </c>
      <c r="C1143" s="61">
        <v>20251119</v>
      </c>
      <c r="D1143" s="420" t="s">
        <v>890</v>
      </c>
      <c r="E1143" s="60">
        <v>0</v>
      </c>
      <c r="F1143" s="60">
        <v>209968</v>
      </c>
      <c r="G1143" s="60">
        <v>193284</v>
      </c>
      <c r="H1143" s="421" t="str">
        <f t="shared" si="85"/>
        <v>splnená podmienka vyrovnaného rozpočtu</v>
      </c>
      <c r="I1143" s="61">
        <f t="shared" si="86"/>
        <v>-16684</v>
      </c>
      <c r="J1143" s="421" t="str">
        <f t="shared" si="89"/>
        <v>nerastúce výdavky</v>
      </c>
      <c r="K1143" s="421" t="str">
        <f t="shared" si="87"/>
        <v>dlhová brzda sa plní</v>
      </c>
      <c r="L1143" s="421" t="str">
        <f t="shared" si="88"/>
        <v>dlhová brzda sa plní + rozpočet v termíne</v>
      </c>
    </row>
    <row r="1144" spans="1:12">
      <c r="A1144" s="61">
        <v>520985</v>
      </c>
      <c r="B1144" s="61" t="s">
        <v>699</v>
      </c>
      <c r="C1144" s="61">
        <v>20251119</v>
      </c>
      <c r="D1144" s="420" t="s">
        <v>890</v>
      </c>
      <c r="E1144" s="60">
        <v>11048.28</v>
      </c>
      <c r="F1144" s="60">
        <v>2314831</v>
      </c>
      <c r="G1144" s="60">
        <v>413662.56999999995</v>
      </c>
      <c r="H1144" s="421" t="str">
        <f t="shared" si="85"/>
        <v>splnená podmienka vyrovnaného rozpočtu</v>
      </c>
      <c r="I1144" s="61">
        <f t="shared" si="86"/>
        <v>-1901168.4300000002</v>
      </c>
      <c r="J1144" s="421" t="str">
        <f t="shared" si="89"/>
        <v>nerastúce výdavky</v>
      </c>
      <c r="K1144" s="421" t="str">
        <f t="shared" si="87"/>
        <v>dlhová brzda sa plní</v>
      </c>
      <c r="L1144" s="421" t="str">
        <f t="shared" si="88"/>
        <v>dlhová brzda sa plní + rozpočet v termíne</v>
      </c>
    </row>
    <row r="1145" spans="1:12">
      <c r="A1145" s="61">
        <v>520993</v>
      </c>
      <c r="B1145" s="61" t="s">
        <v>700</v>
      </c>
      <c r="C1145" s="61">
        <v>20251114</v>
      </c>
      <c r="D1145" s="420" t="s">
        <v>890</v>
      </c>
      <c r="E1145" s="60">
        <v>0</v>
      </c>
      <c r="F1145" s="60">
        <v>332945.73</v>
      </c>
      <c r="G1145" s="60">
        <v>112354</v>
      </c>
      <c r="H1145" s="421" t="str">
        <f t="shared" si="85"/>
        <v>splnená podmienka vyrovnaného rozpočtu</v>
      </c>
      <c r="I1145" s="61">
        <f t="shared" si="86"/>
        <v>-220591.72999999998</v>
      </c>
      <c r="J1145" s="421" t="str">
        <f t="shared" si="89"/>
        <v>nerastúce výdavky</v>
      </c>
      <c r="K1145" s="421" t="str">
        <f t="shared" si="87"/>
        <v>dlhová brzda sa plní</v>
      </c>
      <c r="L1145" s="421" t="str">
        <f t="shared" si="88"/>
        <v>dlhová brzda sa plní + rozpočet v termíne</v>
      </c>
    </row>
    <row r="1146" spans="1:12">
      <c r="A1146" s="61">
        <v>521001</v>
      </c>
      <c r="B1146" s="61" t="s">
        <v>1844</v>
      </c>
      <c r="C1146" s="61">
        <v>20251116</v>
      </c>
      <c r="D1146" s="420" t="s">
        <v>890</v>
      </c>
      <c r="E1146" s="60">
        <v>2820</v>
      </c>
      <c r="F1146" s="60">
        <v>91155</v>
      </c>
      <c r="G1146" s="60">
        <v>102756</v>
      </c>
      <c r="H1146" s="421" t="str">
        <f t="shared" si="85"/>
        <v>splnená podmienka vyrovnaného rozpočtu</v>
      </c>
      <c r="I1146" s="60">
        <f t="shared" si="86"/>
        <v>11601</v>
      </c>
      <c r="J1146" s="421" t="str">
        <f t="shared" si="89"/>
        <v>výdavky rastú</v>
      </c>
      <c r="K1146" s="421" t="str">
        <f t="shared" si="87"/>
        <v>dlhová brzda sa neplní</v>
      </c>
      <c r="L1146" s="421" t="str">
        <f t="shared" si="88"/>
        <v>dlhová brzda sa neplní + rozpočet v termíne</v>
      </c>
    </row>
    <row r="1147" spans="1:12">
      <c r="A1147" s="61">
        <v>521019</v>
      </c>
      <c r="B1147" s="61" t="s">
        <v>1845</v>
      </c>
      <c r="C1147" s="61">
        <v>20251118</v>
      </c>
      <c r="D1147" s="420" t="s">
        <v>890</v>
      </c>
      <c r="E1147" s="60">
        <v>0</v>
      </c>
      <c r="F1147" s="60">
        <v>47496</v>
      </c>
      <c r="G1147" s="60">
        <v>49208</v>
      </c>
      <c r="H1147" s="421" t="str">
        <f t="shared" si="85"/>
        <v>splnená podmienka vyrovnaného rozpočtu</v>
      </c>
      <c r="I1147" s="60">
        <f t="shared" si="86"/>
        <v>1712</v>
      </c>
      <c r="J1147" s="421" t="str">
        <f t="shared" si="89"/>
        <v>výdavky rastú</v>
      </c>
      <c r="K1147" s="421" t="str">
        <f t="shared" si="87"/>
        <v>dlhová brzda sa neplní</v>
      </c>
      <c r="L1147" s="421" t="str">
        <f t="shared" si="88"/>
        <v>dlhová brzda sa neplní + rozpočet v termíne</v>
      </c>
    </row>
    <row r="1148" spans="1:12">
      <c r="A1148" s="61">
        <v>521027</v>
      </c>
      <c r="B1148" s="61" t="s">
        <v>1846</v>
      </c>
      <c r="C1148" s="61">
        <v>20251106</v>
      </c>
      <c r="D1148" s="420" t="s">
        <v>890</v>
      </c>
      <c r="E1148" s="60">
        <v>-17600</v>
      </c>
      <c r="F1148" s="60">
        <v>76914</v>
      </c>
      <c r="G1148" s="60">
        <v>118811</v>
      </c>
      <c r="H1148" s="421" t="str">
        <f t="shared" si="85"/>
        <v>nesplnená podmienka vyrovnaného rozpočtu</v>
      </c>
      <c r="I1148" s="60">
        <f t="shared" si="86"/>
        <v>41897</v>
      </c>
      <c r="J1148" s="421" t="str">
        <f t="shared" si="89"/>
        <v>výdavky rastú</v>
      </c>
      <c r="K1148" s="421" t="str">
        <f t="shared" si="87"/>
        <v>dlhová brzda sa neplní</v>
      </c>
      <c r="L1148" s="421" t="str">
        <f t="shared" si="88"/>
        <v>dlhová brzda sa neplní + rozpočet v termíne</v>
      </c>
    </row>
    <row r="1149" spans="1:12">
      <c r="A1149" s="61">
        <v>521035</v>
      </c>
      <c r="B1149" s="61" t="s">
        <v>701</v>
      </c>
      <c r="C1149" s="61">
        <v>20251119</v>
      </c>
      <c r="D1149" s="420" t="s">
        <v>890</v>
      </c>
      <c r="E1149" s="60">
        <v>6100</v>
      </c>
      <c r="F1149" s="60">
        <v>290000</v>
      </c>
      <c r="G1149" s="60">
        <v>284660</v>
      </c>
      <c r="H1149" s="421" t="str">
        <f t="shared" si="85"/>
        <v>splnená podmienka vyrovnaného rozpočtu</v>
      </c>
      <c r="I1149" s="61">
        <f t="shared" si="86"/>
        <v>-5340</v>
      </c>
      <c r="J1149" s="421" t="str">
        <f t="shared" si="89"/>
        <v>nerastúce výdavky</v>
      </c>
      <c r="K1149" s="421" t="str">
        <f t="shared" si="87"/>
        <v>dlhová brzda sa plní</v>
      </c>
      <c r="L1149" s="421" t="str">
        <f t="shared" si="88"/>
        <v>dlhová brzda sa plní + rozpočet v termíne</v>
      </c>
    </row>
    <row r="1150" spans="1:12">
      <c r="A1150" s="61">
        <v>521043</v>
      </c>
      <c r="B1150" s="61" t="s">
        <v>1450</v>
      </c>
      <c r="C1150" s="61">
        <v>20251120</v>
      </c>
      <c r="D1150" s="420" t="s">
        <v>890</v>
      </c>
      <c r="E1150" s="60">
        <v>-1250</v>
      </c>
      <c r="F1150" s="60">
        <v>231568.11</v>
      </c>
      <c r="G1150" s="60">
        <v>298044</v>
      </c>
      <c r="H1150" s="421" t="str">
        <f t="shared" si="85"/>
        <v>nesplnená podmienka vyrovnaného rozpočtu</v>
      </c>
      <c r="I1150" s="60">
        <f t="shared" si="86"/>
        <v>66475.890000000014</v>
      </c>
      <c r="J1150" s="421" t="str">
        <f t="shared" si="89"/>
        <v>výdavky rastú</v>
      </c>
      <c r="K1150" s="421" t="str">
        <f t="shared" si="87"/>
        <v>dlhová brzda sa neplní</v>
      </c>
      <c r="L1150" s="421" t="str">
        <f t="shared" si="88"/>
        <v>dlhová brzda sa neplní + rozpočet v termíne</v>
      </c>
    </row>
    <row r="1151" spans="1:12">
      <c r="A1151" s="61">
        <v>521051</v>
      </c>
      <c r="B1151" s="61" t="s">
        <v>1847</v>
      </c>
      <c r="C1151" s="61">
        <v>20251119</v>
      </c>
      <c r="D1151" s="420" t="s">
        <v>890</v>
      </c>
      <c r="E1151" s="60">
        <v>-8500</v>
      </c>
      <c r="F1151" s="60">
        <v>157672</v>
      </c>
      <c r="G1151" s="60">
        <v>145335</v>
      </c>
      <c r="H1151" s="421" t="str">
        <f t="shared" si="85"/>
        <v>nesplnená podmienka vyrovnaného rozpočtu</v>
      </c>
      <c r="I1151" s="60">
        <f t="shared" si="86"/>
        <v>-12337</v>
      </c>
      <c r="J1151" s="421" t="str">
        <f t="shared" si="89"/>
        <v>nerastúce výdavky</v>
      </c>
      <c r="K1151" s="421" t="str">
        <f t="shared" si="87"/>
        <v>dlhová brzda sa neplní</v>
      </c>
      <c r="L1151" s="421" t="str">
        <f t="shared" si="88"/>
        <v>dlhová brzda sa neplní + rozpočet v termíne</v>
      </c>
    </row>
    <row r="1152" spans="1:12">
      <c r="A1152" s="61">
        <v>521060</v>
      </c>
      <c r="B1152" s="61" t="s">
        <v>1848</v>
      </c>
      <c r="C1152" s="61">
        <v>20251117</v>
      </c>
      <c r="D1152" s="420" t="s">
        <v>890</v>
      </c>
      <c r="E1152" s="60">
        <v>0</v>
      </c>
      <c r="F1152" s="60">
        <v>83497.11</v>
      </c>
      <c r="G1152" s="60">
        <v>86712</v>
      </c>
      <c r="H1152" s="421" t="str">
        <f t="shared" si="85"/>
        <v>splnená podmienka vyrovnaného rozpočtu</v>
      </c>
      <c r="I1152" s="60">
        <f t="shared" si="86"/>
        <v>3214.8899999999994</v>
      </c>
      <c r="J1152" s="421" t="str">
        <f t="shared" si="89"/>
        <v>výdavky rastú</v>
      </c>
      <c r="K1152" s="421" t="str">
        <f t="shared" si="87"/>
        <v>dlhová brzda sa neplní</v>
      </c>
      <c r="L1152" s="421" t="str">
        <f t="shared" si="88"/>
        <v>dlhová brzda sa neplní + rozpočet v termíne</v>
      </c>
    </row>
    <row r="1153" spans="1:12">
      <c r="A1153" s="61">
        <v>521078</v>
      </c>
      <c r="B1153" s="61" t="s">
        <v>702</v>
      </c>
      <c r="C1153" s="61">
        <v>20251117</v>
      </c>
      <c r="D1153" s="420" t="s">
        <v>890</v>
      </c>
      <c r="E1153" s="60">
        <v>0</v>
      </c>
      <c r="F1153" s="60">
        <v>51580</v>
      </c>
      <c r="G1153" s="60">
        <v>50920</v>
      </c>
      <c r="H1153" s="421" t="str">
        <f t="shared" si="85"/>
        <v>splnená podmienka vyrovnaného rozpočtu</v>
      </c>
      <c r="I1153" s="61">
        <f t="shared" si="86"/>
        <v>-660</v>
      </c>
      <c r="J1153" s="421" t="str">
        <f t="shared" si="89"/>
        <v>nerastúce výdavky</v>
      </c>
      <c r="K1153" s="421" t="str">
        <f t="shared" si="87"/>
        <v>dlhová brzda sa plní</v>
      </c>
      <c r="L1153" s="421" t="str">
        <f t="shared" si="88"/>
        <v>dlhová brzda sa plní + rozpočet v termíne</v>
      </c>
    </row>
    <row r="1154" spans="1:12">
      <c r="A1154" s="61">
        <v>521086</v>
      </c>
      <c r="B1154" s="61" t="s">
        <v>1849</v>
      </c>
      <c r="C1154" s="61">
        <v>20251119</v>
      </c>
      <c r="D1154" s="420" t="s">
        <v>890</v>
      </c>
      <c r="E1154" s="60">
        <v>-4770</v>
      </c>
      <c r="F1154" s="60">
        <v>726980</v>
      </c>
      <c r="G1154" s="60">
        <v>791814</v>
      </c>
      <c r="H1154" s="421" t="str">
        <f t="shared" si="85"/>
        <v>nesplnená podmienka vyrovnaného rozpočtu</v>
      </c>
      <c r="I1154" s="60">
        <f t="shared" si="86"/>
        <v>64834</v>
      </c>
      <c r="J1154" s="421" t="str">
        <f t="shared" si="89"/>
        <v>výdavky rastú</v>
      </c>
      <c r="K1154" s="421" t="str">
        <f t="shared" si="87"/>
        <v>dlhová brzda sa neplní</v>
      </c>
      <c r="L1154" s="421" t="str">
        <f t="shared" si="88"/>
        <v>dlhová brzda sa neplní + rozpočet v termíne</v>
      </c>
    </row>
    <row r="1155" spans="1:12">
      <c r="A1155" s="61">
        <v>521108</v>
      </c>
      <c r="B1155" s="61" t="s">
        <v>703</v>
      </c>
      <c r="C1155" s="61">
        <v>20251117</v>
      </c>
      <c r="D1155" s="420" t="s">
        <v>890</v>
      </c>
      <c r="E1155" s="60">
        <v>17180</v>
      </c>
      <c r="F1155" s="60">
        <v>1465724</v>
      </c>
      <c r="G1155" s="60">
        <v>1197948</v>
      </c>
      <c r="H1155" s="421" t="str">
        <f t="shared" ref="H1155:H1218" si="90">IF(E1155&gt;=0,"splnená podmienka vyrovnaného rozpočtu","nesplnená podmienka vyrovnaného rozpočtu")</f>
        <v>splnená podmienka vyrovnaného rozpočtu</v>
      </c>
      <c r="I1155" s="61">
        <f t="shared" ref="I1155:I1218" si="91">G1155-F1155</f>
        <v>-267776</v>
      </c>
      <c r="J1155" s="421" t="str">
        <f t="shared" si="89"/>
        <v>nerastúce výdavky</v>
      </c>
      <c r="K1155" s="421" t="str">
        <f t="shared" ref="K1155:K1218" si="92">IF((H1155="splnená podmienka vyrovnaného rozpočtu")*(J1155="nerastúce výdavky"),"dlhová brzda sa plní","dlhová brzda sa neplní")</f>
        <v>dlhová brzda sa plní</v>
      </c>
      <c r="L1155" s="421" t="str">
        <f t="shared" ref="L1155:L1218" si="93">K1155&amp;" + "&amp;D1155</f>
        <v>dlhová brzda sa plní + rozpočet v termíne</v>
      </c>
    </row>
    <row r="1156" spans="1:12">
      <c r="A1156" s="61">
        <v>521116</v>
      </c>
      <c r="B1156" s="61" t="s">
        <v>1850</v>
      </c>
      <c r="C1156" s="61">
        <v>20251121</v>
      </c>
      <c r="D1156" s="420" t="s">
        <v>890</v>
      </c>
      <c r="E1156" s="60">
        <v>-27630</v>
      </c>
      <c r="F1156" s="60">
        <v>424335</v>
      </c>
      <c r="G1156" s="60">
        <v>494618</v>
      </c>
      <c r="H1156" s="421" t="str">
        <f t="shared" si="90"/>
        <v>nesplnená podmienka vyrovnaného rozpočtu</v>
      </c>
      <c r="I1156" s="60">
        <f t="shared" si="91"/>
        <v>70283</v>
      </c>
      <c r="J1156" s="421" t="str">
        <f t="shared" ref="J1156:J1219" si="94">IF(I1156&lt;=0,"nerastúce výdavky","výdavky rastú")</f>
        <v>výdavky rastú</v>
      </c>
      <c r="K1156" s="421" t="str">
        <f t="shared" si="92"/>
        <v>dlhová brzda sa neplní</v>
      </c>
      <c r="L1156" s="421" t="str">
        <f t="shared" si="93"/>
        <v>dlhová brzda sa neplní + rozpočet v termíne</v>
      </c>
    </row>
    <row r="1157" spans="1:12">
      <c r="A1157" s="61">
        <v>521141</v>
      </c>
      <c r="B1157" s="61" t="s">
        <v>1851</v>
      </c>
      <c r="C1157" s="61">
        <v>20251119</v>
      </c>
      <c r="D1157" s="420" t="s">
        <v>890</v>
      </c>
      <c r="E1157" s="60">
        <v>18368</v>
      </c>
      <c r="F1157" s="60">
        <v>433517</v>
      </c>
      <c r="G1157" s="60">
        <v>504568</v>
      </c>
      <c r="H1157" s="421" t="str">
        <f t="shared" si="90"/>
        <v>splnená podmienka vyrovnaného rozpočtu</v>
      </c>
      <c r="I1157" s="60">
        <f t="shared" si="91"/>
        <v>71051</v>
      </c>
      <c r="J1157" s="421" t="str">
        <f t="shared" si="94"/>
        <v>výdavky rastú</v>
      </c>
      <c r="K1157" s="421" t="str">
        <f t="shared" si="92"/>
        <v>dlhová brzda sa neplní</v>
      </c>
      <c r="L1157" s="421" t="str">
        <f t="shared" si="93"/>
        <v>dlhová brzda sa neplní + rozpočet v termíne</v>
      </c>
    </row>
    <row r="1158" spans="1:12">
      <c r="A1158" s="61">
        <v>521159</v>
      </c>
      <c r="B1158" s="61" t="s">
        <v>1852</v>
      </c>
      <c r="C1158" s="61">
        <v>20251106</v>
      </c>
      <c r="D1158" s="420" t="s">
        <v>890</v>
      </c>
      <c r="E1158" s="60">
        <v>16200</v>
      </c>
      <c r="F1158" s="60">
        <v>448898</v>
      </c>
      <c r="G1158" s="60">
        <v>967544</v>
      </c>
      <c r="H1158" s="421" t="str">
        <f t="shared" si="90"/>
        <v>splnená podmienka vyrovnaného rozpočtu</v>
      </c>
      <c r="I1158" s="60">
        <f t="shared" si="91"/>
        <v>518646</v>
      </c>
      <c r="J1158" s="421" t="str">
        <f t="shared" si="94"/>
        <v>výdavky rastú</v>
      </c>
      <c r="K1158" s="421" t="str">
        <f t="shared" si="92"/>
        <v>dlhová brzda sa neplní</v>
      </c>
      <c r="L1158" s="421" t="str">
        <f t="shared" si="93"/>
        <v>dlhová brzda sa neplní + rozpočet v termíne</v>
      </c>
    </row>
    <row r="1159" spans="1:12">
      <c r="A1159" s="61">
        <v>521167</v>
      </c>
      <c r="B1159" s="61" t="s">
        <v>1853</v>
      </c>
      <c r="C1159" s="61">
        <v>20251110</v>
      </c>
      <c r="D1159" s="420" t="s">
        <v>890</v>
      </c>
      <c r="E1159" s="60">
        <v>-49179</v>
      </c>
      <c r="F1159" s="60">
        <v>193465.59</v>
      </c>
      <c r="G1159" s="60">
        <v>1197470</v>
      </c>
      <c r="H1159" s="421" t="str">
        <f t="shared" si="90"/>
        <v>nesplnená podmienka vyrovnaného rozpočtu</v>
      </c>
      <c r="I1159" s="60">
        <f t="shared" si="91"/>
        <v>1004004.41</v>
      </c>
      <c r="J1159" s="421" t="str">
        <f t="shared" si="94"/>
        <v>výdavky rastú</v>
      </c>
      <c r="K1159" s="421" t="str">
        <f t="shared" si="92"/>
        <v>dlhová brzda sa neplní</v>
      </c>
      <c r="L1159" s="421" t="str">
        <f t="shared" si="93"/>
        <v>dlhová brzda sa neplní + rozpočet v termíne</v>
      </c>
    </row>
    <row r="1160" spans="1:12">
      <c r="A1160" s="61">
        <v>521175</v>
      </c>
      <c r="B1160" s="61" t="s">
        <v>1854</v>
      </c>
      <c r="C1160" s="61">
        <v>20251120</v>
      </c>
      <c r="D1160" s="420" t="s">
        <v>890</v>
      </c>
      <c r="E1160" s="60">
        <v>19743</v>
      </c>
      <c r="F1160" s="60">
        <v>398241</v>
      </c>
      <c r="G1160" s="60">
        <v>433851</v>
      </c>
      <c r="H1160" s="421" t="str">
        <f t="shared" si="90"/>
        <v>splnená podmienka vyrovnaného rozpočtu</v>
      </c>
      <c r="I1160" s="60">
        <f t="shared" si="91"/>
        <v>35610</v>
      </c>
      <c r="J1160" s="421" t="str">
        <f t="shared" si="94"/>
        <v>výdavky rastú</v>
      </c>
      <c r="K1160" s="421" t="str">
        <f t="shared" si="92"/>
        <v>dlhová brzda sa neplní</v>
      </c>
      <c r="L1160" s="421" t="str">
        <f t="shared" si="93"/>
        <v>dlhová brzda sa neplní + rozpočet v termíne</v>
      </c>
    </row>
    <row r="1161" spans="1:12">
      <c r="A1161" s="61">
        <v>521183</v>
      </c>
      <c r="B1161" s="61" t="s">
        <v>1855</v>
      </c>
      <c r="C1161" s="61">
        <v>20251120</v>
      </c>
      <c r="D1161" s="420" t="s">
        <v>890</v>
      </c>
      <c r="E1161" s="60">
        <v>-3572</v>
      </c>
      <c r="F1161" s="60">
        <v>3313499</v>
      </c>
      <c r="G1161" s="60">
        <v>3377366</v>
      </c>
      <c r="H1161" s="421" t="str">
        <f t="shared" si="90"/>
        <v>nesplnená podmienka vyrovnaného rozpočtu</v>
      </c>
      <c r="I1161" s="60">
        <f t="shared" si="91"/>
        <v>63867</v>
      </c>
      <c r="J1161" s="421" t="str">
        <f t="shared" si="94"/>
        <v>výdavky rastú</v>
      </c>
      <c r="K1161" s="421" t="str">
        <f t="shared" si="92"/>
        <v>dlhová brzda sa neplní</v>
      </c>
      <c r="L1161" s="421" t="str">
        <f t="shared" si="93"/>
        <v>dlhová brzda sa neplní + rozpočet v termíne</v>
      </c>
    </row>
    <row r="1162" spans="1:12">
      <c r="A1162" s="61">
        <v>520721</v>
      </c>
      <c r="B1162" s="61" t="s">
        <v>623</v>
      </c>
      <c r="C1162" s="61">
        <v>20251118</v>
      </c>
      <c r="D1162" s="420" t="s">
        <v>890</v>
      </c>
      <c r="E1162" s="60">
        <v>-20954</v>
      </c>
      <c r="F1162" s="60">
        <v>155346</v>
      </c>
      <c r="G1162" s="60">
        <v>190827</v>
      </c>
      <c r="H1162" s="421" t="str">
        <f t="shared" si="90"/>
        <v>nesplnená podmienka vyrovnaného rozpočtu</v>
      </c>
      <c r="I1162" s="60">
        <f t="shared" si="91"/>
        <v>35481</v>
      </c>
      <c r="J1162" s="421" t="str">
        <f t="shared" si="94"/>
        <v>výdavky rastú</v>
      </c>
      <c r="K1162" s="421" t="str">
        <f t="shared" si="92"/>
        <v>dlhová brzda sa neplní</v>
      </c>
      <c r="L1162" s="421" t="str">
        <f t="shared" si="93"/>
        <v>dlhová brzda sa neplní + rozpočet v termíne</v>
      </c>
    </row>
    <row r="1163" spans="1:12">
      <c r="A1163" s="61">
        <v>520730</v>
      </c>
      <c r="B1163" s="61" t="s">
        <v>1856</v>
      </c>
      <c r="C1163" s="61">
        <v>20251120</v>
      </c>
      <c r="D1163" s="420" t="s">
        <v>890</v>
      </c>
      <c r="E1163" s="60">
        <v>0</v>
      </c>
      <c r="F1163" s="60">
        <v>41100</v>
      </c>
      <c r="G1163" s="60">
        <v>42394</v>
      </c>
      <c r="H1163" s="421" t="str">
        <f t="shared" si="90"/>
        <v>splnená podmienka vyrovnaného rozpočtu</v>
      </c>
      <c r="I1163" s="60">
        <f t="shared" si="91"/>
        <v>1294</v>
      </c>
      <c r="J1163" s="421" t="str">
        <f t="shared" si="94"/>
        <v>výdavky rastú</v>
      </c>
      <c r="K1163" s="421" t="str">
        <f t="shared" si="92"/>
        <v>dlhová brzda sa neplní</v>
      </c>
      <c r="L1163" s="421" t="str">
        <f t="shared" si="93"/>
        <v>dlhová brzda sa neplní + rozpočet v termíne</v>
      </c>
    </row>
    <row r="1164" spans="1:12">
      <c r="A1164" s="61">
        <v>520748</v>
      </c>
      <c r="B1164" s="61" t="s">
        <v>1857</v>
      </c>
      <c r="C1164" s="61">
        <v>20251120</v>
      </c>
      <c r="D1164" s="420" t="s">
        <v>890</v>
      </c>
      <c r="E1164" s="60">
        <v>0</v>
      </c>
      <c r="F1164" s="60">
        <v>38067</v>
      </c>
      <c r="G1164" s="60">
        <v>46321</v>
      </c>
      <c r="H1164" s="421" t="str">
        <f t="shared" si="90"/>
        <v>splnená podmienka vyrovnaného rozpočtu</v>
      </c>
      <c r="I1164" s="60">
        <f t="shared" si="91"/>
        <v>8254</v>
      </c>
      <c r="J1164" s="421" t="str">
        <f t="shared" si="94"/>
        <v>výdavky rastú</v>
      </c>
      <c r="K1164" s="421" t="str">
        <f t="shared" si="92"/>
        <v>dlhová brzda sa neplní</v>
      </c>
      <c r="L1164" s="421" t="str">
        <f t="shared" si="93"/>
        <v>dlhová brzda sa neplní + rozpočet v termíne</v>
      </c>
    </row>
    <row r="1165" spans="1:12">
      <c r="A1165" s="61">
        <v>520764</v>
      </c>
      <c r="B1165" s="61" t="s">
        <v>704</v>
      </c>
      <c r="C1165" s="61">
        <v>20251121</v>
      </c>
      <c r="D1165" s="420" t="s">
        <v>890</v>
      </c>
      <c r="E1165" s="60">
        <v>0</v>
      </c>
      <c r="F1165" s="60">
        <v>81058.87</v>
      </c>
      <c r="G1165" s="60">
        <v>54820</v>
      </c>
      <c r="H1165" s="421" t="str">
        <f t="shared" si="90"/>
        <v>splnená podmienka vyrovnaného rozpočtu</v>
      </c>
      <c r="I1165" s="61">
        <f t="shared" si="91"/>
        <v>-26238.869999999995</v>
      </c>
      <c r="J1165" s="421" t="str">
        <f t="shared" si="94"/>
        <v>nerastúce výdavky</v>
      </c>
      <c r="K1165" s="421" t="str">
        <f t="shared" si="92"/>
        <v>dlhová brzda sa plní</v>
      </c>
      <c r="L1165" s="421" t="str">
        <f t="shared" si="93"/>
        <v>dlhová brzda sa plní + rozpočet v termíne</v>
      </c>
    </row>
    <row r="1166" spans="1:12">
      <c r="A1166" s="61">
        <v>520772</v>
      </c>
      <c r="B1166" s="61" t="s">
        <v>705</v>
      </c>
      <c r="C1166" s="61">
        <v>20251120</v>
      </c>
      <c r="D1166" s="420" t="s">
        <v>890</v>
      </c>
      <c r="E1166" s="60">
        <v>21497</v>
      </c>
      <c r="F1166" s="60">
        <v>227610</v>
      </c>
      <c r="G1166" s="60">
        <v>183470</v>
      </c>
      <c r="H1166" s="421" t="str">
        <f t="shared" si="90"/>
        <v>splnená podmienka vyrovnaného rozpočtu</v>
      </c>
      <c r="I1166" s="61">
        <f t="shared" si="91"/>
        <v>-44140</v>
      </c>
      <c r="J1166" s="421" t="str">
        <f t="shared" si="94"/>
        <v>nerastúce výdavky</v>
      </c>
      <c r="K1166" s="421" t="str">
        <f t="shared" si="92"/>
        <v>dlhová brzda sa plní</v>
      </c>
      <c r="L1166" s="421" t="str">
        <f t="shared" si="93"/>
        <v>dlhová brzda sa plní + rozpočet v termíne</v>
      </c>
    </row>
    <row r="1167" spans="1:12">
      <c r="A1167" s="61">
        <v>520781</v>
      </c>
      <c r="B1167" s="61" t="s">
        <v>1858</v>
      </c>
      <c r="C1167" s="61">
        <v>20251026</v>
      </c>
      <c r="D1167" s="420" t="s">
        <v>890</v>
      </c>
      <c r="E1167" s="60">
        <v>-15000</v>
      </c>
      <c r="F1167" s="60">
        <v>54305</v>
      </c>
      <c r="G1167" s="60">
        <v>96346</v>
      </c>
      <c r="H1167" s="421" t="str">
        <f t="shared" si="90"/>
        <v>nesplnená podmienka vyrovnaného rozpočtu</v>
      </c>
      <c r="I1167" s="60">
        <f t="shared" si="91"/>
        <v>42041</v>
      </c>
      <c r="J1167" s="421" t="str">
        <f t="shared" si="94"/>
        <v>výdavky rastú</v>
      </c>
      <c r="K1167" s="421" t="str">
        <f t="shared" si="92"/>
        <v>dlhová brzda sa neplní</v>
      </c>
      <c r="L1167" s="421" t="str">
        <f t="shared" si="93"/>
        <v>dlhová brzda sa neplní + rozpočet v termíne</v>
      </c>
    </row>
    <row r="1168" spans="1:12">
      <c r="A1168" s="61">
        <v>520802</v>
      </c>
      <c r="B1168" s="61" t="s">
        <v>500</v>
      </c>
      <c r="C1168" s="61">
        <v>20251113</v>
      </c>
      <c r="D1168" s="420" t="s">
        <v>890</v>
      </c>
      <c r="E1168" s="60">
        <v>-3324156</v>
      </c>
      <c r="F1168" s="60">
        <v>20039802</v>
      </c>
      <c r="G1168" s="60">
        <v>27534943</v>
      </c>
      <c r="H1168" s="421" t="str">
        <f t="shared" si="90"/>
        <v>nesplnená podmienka vyrovnaného rozpočtu</v>
      </c>
      <c r="I1168" s="60">
        <f t="shared" si="91"/>
        <v>7495141</v>
      </c>
      <c r="J1168" s="421" t="str">
        <f t="shared" si="94"/>
        <v>výdavky rastú</v>
      </c>
      <c r="K1168" s="421" t="str">
        <f t="shared" si="92"/>
        <v>dlhová brzda sa neplní</v>
      </c>
      <c r="L1168" s="421" t="str">
        <f t="shared" si="93"/>
        <v>dlhová brzda sa neplní + rozpočet v termíne</v>
      </c>
    </row>
    <row r="1169" spans="1:12">
      <c r="A1169" s="61">
        <v>520811</v>
      </c>
      <c r="B1169" s="61" t="s">
        <v>1859</v>
      </c>
      <c r="C1169" s="61">
        <v>20251119</v>
      </c>
      <c r="D1169" s="420" t="s">
        <v>890</v>
      </c>
      <c r="E1169" s="60">
        <v>-68767</v>
      </c>
      <c r="F1169" s="60">
        <v>112467</v>
      </c>
      <c r="G1169" s="60">
        <v>229214</v>
      </c>
      <c r="H1169" s="421" t="str">
        <f t="shared" si="90"/>
        <v>nesplnená podmienka vyrovnaného rozpočtu</v>
      </c>
      <c r="I1169" s="60">
        <f t="shared" si="91"/>
        <v>116747</v>
      </c>
      <c r="J1169" s="421" t="str">
        <f t="shared" si="94"/>
        <v>výdavky rastú</v>
      </c>
      <c r="K1169" s="421" t="str">
        <f t="shared" si="92"/>
        <v>dlhová brzda sa neplní</v>
      </c>
      <c r="L1169" s="421" t="str">
        <f t="shared" si="93"/>
        <v>dlhová brzda sa neplní + rozpočet v termíne</v>
      </c>
    </row>
    <row r="1170" spans="1:12">
      <c r="A1170" s="61">
        <v>520829</v>
      </c>
      <c r="B1170" s="61" t="s">
        <v>1860</v>
      </c>
      <c r="C1170" s="61">
        <v>20251121</v>
      </c>
      <c r="D1170" s="420" t="s">
        <v>890</v>
      </c>
      <c r="E1170" s="60">
        <v>-394000</v>
      </c>
      <c r="F1170" s="60">
        <v>1935000</v>
      </c>
      <c r="G1170" s="60">
        <v>2350000</v>
      </c>
      <c r="H1170" s="421" t="str">
        <f t="shared" si="90"/>
        <v>nesplnená podmienka vyrovnaného rozpočtu</v>
      </c>
      <c r="I1170" s="60">
        <f t="shared" si="91"/>
        <v>415000</v>
      </c>
      <c r="J1170" s="421" t="str">
        <f t="shared" si="94"/>
        <v>výdavky rastú</v>
      </c>
      <c r="K1170" s="421" t="str">
        <f t="shared" si="92"/>
        <v>dlhová brzda sa neplní</v>
      </c>
      <c r="L1170" s="421" t="str">
        <f t="shared" si="93"/>
        <v>dlhová brzda sa neplní + rozpočet v termíne</v>
      </c>
    </row>
    <row r="1171" spans="1:12">
      <c r="A1171" s="61">
        <v>520845</v>
      </c>
      <c r="B1171" s="61" t="s">
        <v>706</v>
      </c>
      <c r="C1171" s="61">
        <v>20251118</v>
      </c>
      <c r="D1171" s="420" t="s">
        <v>890</v>
      </c>
      <c r="E1171" s="60">
        <v>3600</v>
      </c>
      <c r="F1171" s="60">
        <v>55948</v>
      </c>
      <c r="G1171" s="60">
        <v>51206</v>
      </c>
      <c r="H1171" s="421" t="str">
        <f t="shared" si="90"/>
        <v>splnená podmienka vyrovnaného rozpočtu</v>
      </c>
      <c r="I1171" s="61">
        <f t="shared" si="91"/>
        <v>-4742</v>
      </c>
      <c r="J1171" s="421" t="str">
        <f t="shared" si="94"/>
        <v>nerastúce výdavky</v>
      </c>
      <c r="K1171" s="421" t="str">
        <f t="shared" si="92"/>
        <v>dlhová brzda sa plní</v>
      </c>
      <c r="L1171" s="421" t="str">
        <f t="shared" si="93"/>
        <v>dlhová brzda sa plní + rozpočet v termíne</v>
      </c>
    </row>
    <row r="1172" spans="1:12">
      <c r="A1172" s="61">
        <v>520853</v>
      </c>
      <c r="B1172" s="61" t="s">
        <v>1861</v>
      </c>
      <c r="C1172" s="61">
        <v>20251115</v>
      </c>
      <c r="D1172" s="420" t="s">
        <v>890</v>
      </c>
      <c r="E1172" s="60">
        <v>0</v>
      </c>
      <c r="F1172" s="60">
        <v>63724</v>
      </c>
      <c r="G1172" s="60">
        <v>67092</v>
      </c>
      <c r="H1172" s="421" t="str">
        <f t="shared" si="90"/>
        <v>splnená podmienka vyrovnaného rozpočtu</v>
      </c>
      <c r="I1172" s="60">
        <f t="shared" si="91"/>
        <v>3368</v>
      </c>
      <c r="J1172" s="421" t="str">
        <f t="shared" si="94"/>
        <v>výdavky rastú</v>
      </c>
      <c r="K1172" s="421" t="str">
        <f t="shared" si="92"/>
        <v>dlhová brzda sa neplní</v>
      </c>
      <c r="L1172" s="421" t="str">
        <f t="shared" si="93"/>
        <v>dlhová brzda sa neplní + rozpočet v termíne</v>
      </c>
    </row>
    <row r="1173" spans="1:12">
      <c r="A1173" s="61">
        <v>520861</v>
      </c>
      <c r="B1173" s="61" t="s">
        <v>1862</v>
      </c>
      <c r="C1173" s="61">
        <v>20251121</v>
      </c>
      <c r="D1173" s="420" t="s">
        <v>890</v>
      </c>
      <c r="E1173" s="60">
        <v>-1000</v>
      </c>
      <c r="F1173" s="60">
        <v>59300</v>
      </c>
      <c r="G1173" s="60">
        <v>59926</v>
      </c>
      <c r="H1173" s="421" t="str">
        <f t="shared" si="90"/>
        <v>nesplnená podmienka vyrovnaného rozpočtu</v>
      </c>
      <c r="I1173" s="60">
        <f t="shared" si="91"/>
        <v>626</v>
      </c>
      <c r="J1173" s="421" t="str">
        <f t="shared" si="94"/>
        <v>výdavky rastú</v>
      </c>
      <c r="K1173" s="421" t="str">
        <f t="shared" si="92"/>
        <v>dlhová brzda sa neplní</v>
      </c>
      <c r="L1173" s="421" t="str">
        <f t="shared" si="93"/>
        <v>dlhová brzda sa neplní + rozpočet v termíne</v>
      </c>
    </row>
    <row r="1174" spans="1:12">
      <c r="A1174" s="61">
        <v>520870</v>
      </c>
      <c r="B1174" s="61" t="s">
        <v>1863</v>
      </c>
      <c r="C1174" s="61">
        <v>20251104</v>
      </c>
      <c r="D1174" s="420" t="s">
        <v>890</v>
      </c>
      <c r="E1174" s="60">
        <v>0</v>
      </c>
      <c r="F1174" s="60">
        <v>36940</v>
      </c>
      <c r="G1174" s="60">
        <v>41090</v>
      </c>
      <c r="H1174" s="421" t="str">
        <f t="shared" si="90"/>
        <v>splnená podmienka vyrovnaného rozpočtu</v>
      </c>
      <c r="I1174" s="60">
        <f t="shared" si="91"/>
        <v>4150</v>
      </c>
      <c r="J1174" s="421" t="str">
        <f t="shared" si="94"/>
        <v>výdavky rastú</v>
      </c>
      <c r="K1174" s="421" t="str">
        <f t="shared" si="92"/>
        <v>dlhová brzda sa neplní</v>
      </c>
      <c r="L1174" s="421" t="str">
        <f t="shared" si="93"/>
        <v>dlhová brzda sa neplní + rozpočet v termíne</v>
      </c>
    </row>
    <row r="1175" spans="1:12">
      <c r="A1175" s="61">
        <v>520888</v>
      </c>
      <c r="B1175" s="61" t="s">
        <v>1864</v>
      </c>
      <c r="C1175" s="61">
        <v>20251120</v>
      </c>
      <c r="D1175" s="420" t="s">
        <v>890</v>
      </c>
      <c r="E1175" s="60">
        <v>-30000</v>
      </c>
      <c r="F1175" s="60">
        <v>79892</v>
      </c>
      <c r="G1175" s="60">
        <v>110942.00000000001</v>
      </c>
      <c r="H1175" s="421" t="str">
        <f t="shared" si="90"/>
        <v>nesplnená podmienka vyrovnaného rozpočtu</v>
      </c>
      <c r="I1175" s="60">
        <f t="shared" si="91"/>
        <v>31050.000000000015</v>
      </c>
      <c r="J1175" s="421" t="str">
        <f t="shared" si="94"/>
        <v>výdavky rastú</v>
      </c>
      <c r="K1175" s="421" t="str">
        <f t="shared" si="92"/>
        <v>dlhová brzda sa neplní</v>
      </c>
      <c r="L1175" s="421" t="str">
        <f t="shared" si="93"/>
        <v>dlhová brzda sa neplní + rozpočet v termíne</v>
      </c>
    </row>
    <row r="1176" spans="1:12">
      <c r="A1176" s="61">
        <v>520896</v>
      </c>
      <c r="B1176" s="61" t="s">
        <v>1865</v>
      </c>
      <c r="C1176" s="61">
        <v>20251120</v>
      </c>
      <c r="D1176" s="420" t="s">
        <v>890</v>
      </c>
      <c r="E1176" s="60">
        <v>0</v>
      </c>
      <c r="F1176" s="60">
        <v>1059470.8599999999</v>
      </c>
      <c r="G1176" s="60">
        <v>1122599.6399999999</v>
      </c>
      <c r="H1176" s="421" t="str">
        <f t="shared" si="90"/>
        <v>splnená podmienka vyrovnaného rozpočtu</v>
      </c>
      <c r="I1176" s="60">
        <f t="shared" si="91"/>
        <v>63128.780000000028</v>
      </c>
      <c r="J1176" s="421" t="str">
        <f t="shared" si="94"/>
        <v>výdavky rastú</v>
      </c>
      <c r="K1176" s="421" t="str">
        <f t="shared" si="92"/>
        <v>dlhová brzda sa neplní</v>
      </c>
      <c r="L1176" s="421" t="str">
        <f t="shared" si="93"/>
        <v>dlhová brzda sa neplní + rozpočet v termíne</v>
      </c>
    </row>
    <row r="1177" spans="1:12">
      <c r="A1177" s="61">
        <v>520900</v>
      </c>
      <c r="B1177" s="61" t="s">
        <v>707</v>
      </c>
      <c r="C1177" s="61">
        <v>20251112</v>
      </c>
      <c r="D1177" s="420" t="s">
        <v>890</v>
      </c>
      <c r="E1177" s="60">
        <v>12400</v>
      </c>
      <c r="F1177" s="60">
        <v>229040</v>
      </c>
      <c r="G1177" s="60">
        <v>222140</v>
      </c>
      <c r="H1177" s="421" t="str">
        <f t="shared" si="90"/>
        <v>splnená podmienka vyrovnaného rozpočtu</v>
      </c>
      <c r="I1177" s="61">
        <f t="shared" si="91"/>
        <v>-6900</v>
      </c>
      <c r="J1177" s="421" t="str">
        <f t="shared" si="94"/>
        <v>nerastúce výdavky</v>
      </c>
      <c r="K1177" s="421" t="str">
        <f t="shared" si="92"/>
        <v>dlhová brzda sa plní</v>
      </c>
      <c r="L1177" s="421" t="str">
        <f t="shared" si="93"/>
        <v>dlhová brzda sa plní + rozpočet v termíne</v>
      </c>
    </row>
    <row r="1178" spans="1:12">
      <c r="A1178" s="61">
        <v>520918</v>
      </c>
      <c r="B1178" s="61" t="s">
        <v>1866</v>
      </c>
      <c r="C1178" s="61">
        <v>20251120</v>
      </c>
      <c r="D1178" s="420" t="s">
        <v>890</v>
      </c>
      <c r="E1178" s="60">
        <v>-226208</v>
      </c>
      <c r="F1178" s="60">
        <v>1002274</v>
      </c>
      <c r="G1178" s="60">
        <v>1385219</v>
      </c>
      <c r="H1178" s="421" t="str">
        <f t="shared" si="90"/>
        <v>nesplnená podmienka vyrovnaného rozpočtu</v>
      </c>
      <c r="I1178" s="60">
        <f t="shared" si="91"/>
        <v>382945</v>
      </c>
      <c r="J1178" s="421" t="str">
        <f t="shared" si="94"/>
        <v>výdavky rastú</v>
      </c>
      <c r="K1178" s="421" t="str">
        <f t="shared" si="92"/>
        <v>dlhová brzda sa neplní</v>
      </c>
      <c r="L1178" s="421" t="str">
        <f t="shared" si="93"/>
        <v>dlhová brzda sa neplní + rozpočet v termíne</v>
      </c>
    </row>
    <row r="1179" spans="1:12">
      <c r="A1179" s="61">
        <v>520926</v>
      </c>
      <c r="B1179" s="61" t="s">
        <v>1867</v>
      </c>
      <c r="C1179" s="61">
        <v>20251120</v>
      </c>
      <c r="D1179" s="420" t="s">
        <v>890</v>
      </c>
      <c r="E1179" s="60">
        <v>-1079134</v>
      </c>
      <c r="F1179" s="60">
        <v>1986181</v>
      </c>
      <c r="G1179" s="60">
        <v>3567928</v>
      </c>
      <c r="H1179" s="421" t="str">
        <f t="shared" si="90"/>
        <v>nesplnená podmienka vyrovnaného rozpočtu</v>
      </c>
      <c r="I1179" s="60">
        <f t="shared" si="91"/>
        <v>1581747</v>
      </c>
      <c r="J1179" s="421" t="str">
        <f t="shared" si="94"/>
        <v>výdavky rastú</v>
      </c>
      <c r="K1179" s="421" t="str">
        <f t="shared" si="92"/>
        <v>dlhová brzda sa neplní</v>
      </c>
      <c r="L1179" s="421" t="str">
        <f t="shared" si="93"/>
        <v>dlhová brzda sa neplní + rozpočet v termíne</v>
      </c>
    </row>
    <row r="1180" spans="1:12">
      <c r="A1180" s="61">
        <v>520934</v>
      </c>
      <c r="B1180" s="61" t="s">
        <v>1868</v>
      </c>
      <c r="C1180" s="61">
        <v>20251117</v>
      </c>
      <c r="D1180" s="420" t="s">
        <v>890</v>
      </c>
      <c r="E1180" s="60">
        <v>207760</v>
      </c>
      <c r="F1180" s="60">
        <v>841812</v>
      </c>
      <c r="G1180" s="60">
        <v>1215559.3999999999</v>
      </c>
      <c r="H1180" s="421" t="str">
        <f t="shared" si="90"/>
        <v>splnená podmienka vyrovnaného rozpočtu</v>
      </c>
      <c r="I1180" s="60">
        <f t="shared" si="91"/>
        <v>373747.39999999991</v>
      </c>
      <c r="J1180" s="421" t="str">
        <f t="shared" si="94"/>
        <v>výdavky rastú</v>
      </c>
      <c r="K1180" s="421" t="str">
        <f t="shared" si="92"/>
        <v>dlhová brzda sa neplní</v>
      </c>
      <c r="L1180" s="421" t="str">
        <f t="shared" si="93"/>
        <v>dlhová brzda sa neplní + rozpočet v termíne</v>
      </c>
    </row>
    <row r="1181" spans="1:12">
      <c r="A1181" s="61">
        <v>520942</v>
      </c>
      <c r="B1181" s="61" t="s">
        <v>1869</v>
      </c>
      <c r="C1181" s="61">
        <v>20251119</v>
      </c>
      <c r="D1181" s="420" t="s">
        <v>890</v>
      </c>
      <c r="E1181" s="60">
        <v>0</v>
      </c>
      <c r="F1181" s="60">
        <v>90790</v>
      </c>
      <c r="G1181" s="60">
        <v>91690</v>
      </c>
      <c r="H1181" s="421" t="str">
        <f t="shared" si="90"/>
        <v>splnená podmienka vyrovnaného rozpočtu</v>
      </c>
      <c r="I1181" s="60">
        <f t="shared" si="91"/>
        <v>900</v>
      </c>
      <c r="J1181" s="421" t="str">
        <f t="shared" si="94"/>
        <v>výdavky rastú</v>
      </c>
      <c r="K1181" s="421" t="str">
        <f t="shared" si="92"/>
        <v>dlhová brzda sa neplní</v>
      </c>
      <c r="L1181" s="421" t="str">
        <f t="shared" si="93"/>
        <v>dlhová brzda sa neplní + rozpočet v termíne</v>
      </c>
    </row>
    <row r="1182" spans="1:12">
      <c r="A1182" s="61">
        <v>520519</v>
      </c>
      <c r="B1182" s="61" t="s">
        <v>1870</v>
      </c>
      <c r="C1182" s="61">
        <v>20251118</v>
      </c>
      <c r="D1182" s="420" t="s">
        <v>890</v>
      </c>
      <c r="E1182" s="60">
        <v>0</v>
      </c>
      <c r="F1182" s="60">
        <v>126890</v>
      </c>
      <c r="G1182" s="60">
        <v>134370</v>
      </c>
      <c r="H1182" s="421" t="str">
        <f t="shared" si="90"/>
        <v>splnená podmienka vyrovnaného rozpočtu</v>
      </c>
      <c r="I1182" s="60">
        <f t="shared" si="91"/>
        <v>7480</v>
      </c>
      <c r="J1182" s="421" t="str">
        <f t="shared" si="94"/>
        <v>výdavky rastú</v>
      </c>
      <c r="K1182" s="421" t="str">
        <f t="shared" si="92"/>
        <v>dlhová brzda sa neplní</v>
      </c>
      <c r="L1182" s="421" t="str">
        <f t="shared" si="93"/>
        <v>dlhová brzda sa neplní + rozpočet v termíne</v>
      </c>
    </row>
    <row r="1183" spans="1:12">
      <c r="A1183" s="61">
        <v>520527</v>
      </c>
      <c r="B1183" s="61" t="s">
        <v>1871</v>
      </c>
      <c r="C1183" s="61">
        <v>20251116</v>
      </c>
      <c r="D1183" s="420" t="s">
        <v>890</v>
      </c>
      <c r="E1183" s="60">
        <v>0</v>
      </c>
      <c r="F1183" s="60">
        <v>50749</v>
      </c>
      <c r="G1183" s="60">
        <v>53905</v>
      </c>
      <c r="H1183" s="421" t="str">
        <f t="shared" si="90"/>
        <v>splnená podmienka vyrovnaného rozpočtu</v>
      </c>
      <c r="I1183" s="60">
        <f t="shared" si="91"/>
        <v>3156</v>
      </c>
      <c r="J1183" s="421" t="str">
        <f t="shared" si="94"/>
        <v>výdavky rastú</v>
      </c>
      <c r="K1183" s="421" t="str">
        <f t="shared" si="92"/>
        <v>dlhová brzda sa neplní</v>
      </c>
      <c r="L1183" s="421" t="str">
        <f t="shared" si="93"/>
        <v>dlhová brzda sa neplní + rozpočet v termíne</v>
      </c>
    </row>
    <row r="1184" spans="1:12">
      <c r="A1184" s="61">
        <v>520535</v>
      </c>
      <c r="B1184" s="61" t="s">
        <v>1872</v>
      </c>
      <c r="C1184" s="61">
        <v>20251119</v>
      </c>
      <c r="D1184" s="420" t="s">
        <v>890</v>
      </c>
      <c r="E1184" s="60">
        <v>0</v>
      </c>
      <c r="F1184" s="60">
        <v>71363</v>
      </c>
      <c r="G1184" s="60">
        <v>82163</v>
      </c>
      <c r="H1184" s="421" t="str">
        <f t="shared" si="90"/>
        <v>splnená podmienka vyrovnaného rozpočtu</v>
      </c>
      <c r="I1184" s="60">
        <f t="shared" si="91"/>
        <v>10800</v>
      </c>
      <c r="J1184" s="421" t="str">
        <f t="shared" si="94"/>
        <v>výdavky rastú</v>
      </c>
      <c r="K1184" s="421" t="str">
        <f t="shared" si="92"/>
        <v>dlhová brzda sa neplní</v>
      </c>
      <c r="L1184" s="421" t="str">
        <f t="shared" si="93"/>
        <v>dlhová brzda sa neplní + rozpočet v termíne</v>
      </c>
    </row>
    <row r="1185" spans="1:12">
      <c r="A1185" s="61">
        <v>520543</v>
      </c>
      <c r="B1185" s="61" t="s">
        <v>1873</v>
      </c>
      <c r="C1185" s="61">
        <v>20251106</v>
      </c>
      <c r="D1185" s="420" t="s">
        <v>890</v>
      </c>
      <c r="E1185" s="60">
        <v>-50000</v>
      </c>
      <c r="F1185" s="60">
        <v>238334</v>
      </c>
      <c r="G1185" s="60">
        <v>365423</v>
      </c>
      <c r="H1185" s="421" t="str">
        <f t="shared" si="90"/>
        <v>nesplnená podmienka vyrovnaného rozpočtu</v>
      </c>
      <c r="I1185" s="60">
        <f t="shared" si="91"/>
        <v>127089</v>
      </c>
      <c r="J1185" s="421" t="str">
        <f t="shared" si="94"/>
        <v>výdavky rastú</v>
      </c>
      <c r="K1185" s="421" t="str">
        <f t="shared" si="92"/>
        <v>dlhová brzda sa neplní</v>
      </c>
      <c r="L1185" s="421" t="str">
        <f t="shared" si="93"/>
        <v>dlhová brzda sa neplní + rozpočet v termíne</v>
      </c>
    </row>
    <row r="1186" spans="1:12">
      <c r="A1186" s="61">
        <v>520551</v>
      </c>
      <c r="B1186" s="61" t="s">
        <v>1874</v>
      </c>
      <c r="C1186" s="61">
        <v>20251120</v>
      </c>
      <c r="D1186" s="420" t="s">
        <v>890</v>
      </c>
      <c r="E1186" s="60">
        <v>-41411.42</v>
      </c>
      <c r="F1186" s="60">
        <v>225837.71</v>
      </c>
      <c r="G1186" s="60">
        <v>143695.34999999998</v>
      </c>
      <c r="H1186" s="421" t="str">
        <f t="shared" si="90"/>
        <v>nesplnená podmienka vyrovnaného rozpočtu</v>
      </c>
      <c r="I1186" s="60">
        <f t="shared" si="91"/>
        <v>-82142.360000000015</v>
      </c>
      <c r="J1186" s="421" t="str">
        <f t="shared" si="94"/>
        <v>nerastúce výdavky</v>
      </c>
      <c r="K1186" s="421" t="str">
        <f t="shared" si="92"/>
        <v>dlhová brzda sa neplní</v>
      </c>
      <c r="L1186" s="421" t="str">
        <f t="shared" si="93"/>
        <v>dlhová brzda sa neplní + rozpočet v termíne</v>
      </c>
    </row>
    <row r="1187" spans="1:12">
      <c r="A1187" s="61">
        <v>520560</v>
      </c>
      <c r="B1187" s="61" t="s">
        <v>1875</v>
      </c>
      <c r="C1187" s="61">
        <v>20251116</v>
      </c>
      <c r="D1187" s="420" t="s">
        <v>890</v>
      </c>
      <c r="E1187" s="60">
        <v>-50000</v>
      </c>
      <c r="F1187" s="60">
        <v>1576756</v>
      </c>
      <c r="G1187" s="60">
        <v>1213100</v>
      </c>
      <c r="H1187" s="421" t="str">
        <f t="shared" si="90"/>
        <v>nesplnená podmienka vyrovnaného rozpočtu</v>
      </c>
      <c r="I1187" s="60">
        <f t="shared" si="91"/>
        <v>-363656</v>
      </c>
      <c r="J1187" s="421" t="str">
        <f t="shared" si="94"/>
        <v>nerastúce výdavky</v>
      </c>
      <c r="K1187" s="421" t="str">
        <f t="shared" si="92"/>
        <v>dlhová brzda sa neplní</v>
      </c>
      <c r="L1187" s="421" t="str">
        <f t="shared" si="93"/>
        <v>dlhová brzda sa neplní + rozpočet v termíne</v>
      </c>
    </row>
    <row r="1188" spans="1:12">
      <c r="A1188" s="61">
        <v>520578</v>
      </c>
      <c r="B1188" s="61" t="s">
        <v>1876</v>
      </c>
      <c r="C1188" s="61">
        <v>20251121</v>
      </c>
      <c r="D1188" s="420" t="s">
        <v>890</v>
      </c>
      <c r="E1188" s="60">
        <v>10955</v>
      </c>
      <c r="F1188" s="60">
        <v>124511</v>
      </c>
      <c r="G1188" s="60">
        <v>126651</v>
      </c>
      <c r="H1188" s="421" t="str">
        <f t="shared" si="90"/>
        <v>splnená podmienka vyrovnaného rozpočtu</v>
      </c>
      <c r="I1188" s="60">
        <f t="shared" si="91"/>
        <v>2140</v>
      </c>
      <c r="J1188" s="421" t="str">
        <f t="shared" si="94"/>
        <v>výdavky rastú</v>
      </c>
      <c r="K1188" s="421" t="str">
        <f t="shared" si="92"/>
        <v>dlhová brzda sa neplní</v>
      </c>
      <c r="L1188" s="421" t="str">
        <f t="shared" si="93"/>
        <v>dlhová brzda sa neplní + rozpočet v termíne</v>
      </c>
    </row>
    <row r="1189" spans="1:12">
      <c r="A1189" s="61">
        <v>520586</v>
      </c>
      <c r="B1189" s="61" t="s">
        <v>1877</v>
      </c>
      <c r="C1189" s="61">
        <v>20251120</v>
      </c>
      <c r="D1189" s="420" t="s">
        <v>890</v>
      </c>
      <c r="E1189" s="60">
        <v>0</v>
      </c>
      <c r="F1189" s="60">
        <v>10796</v>
      </c>
      <c r="G1189" s="60">
        <v>11800</v>
      </c>
      <c r="H1189" s="421" t="str">
        <f t="shared" si="90"/>
        <v>splnená podmienka vyrovnaného rozpočtu</v>
      </c>
      <c r="I1189" s="60">
        <f t="shared" si="91"/>
        <v>1004</v>
      </c>
      <c r="J1189" s="421" t="str">
        <f t="shared" si="94"/>
        <v>výdavky rastú</v>
      </c>
      <c r="K1189" s="421" t="str">
        <f t="shared" si="92"/>
        <v>dlhová brzda sa neplní</v>
      </c>
      <c r="L1189" s="421" t="str">
        <f t="shared" si="93"/>
        <v>dlhová brzda sa neplní + rozpočet v termíne</v>
      </c>
    </row>
    <row r="1190" spans="1:12">
      <c r="A1190" s="61">
        <v>520594</v>
      </c>
      <c r="B1190" s="61" t="s">
        <v>1878</v>
      </c>
      <c r="C1190" s="61">
        <v>20251121</v>
      </c>
      <c r="D1190" s="420" t="s">
        <v>890</v>
      </c>
      <c r="E1190" s="60">
        <v>-7300</v>
      </c>
      <c r="F1190" s="60">
        <v>66965</v>
      </c>
      <c r="G1190" s="60">
        <v>82207</v>
      </c>
      <c r="H1190" s="421" t="str">
        <f t="shared" si="90"/>
        <v>nesplnená podmienka vyrovnaného rozpočtu</v>
      </c>
      <c r="I1190" s="60">
        <f t="shared" si="91"/>
        <v>15242</v>
      </c>
      <c r="J1190" s="421" t="str">
        <f t="shared" si="94"/>
        <v>výdavky rastú</v>
      </c>
      <c r="K1190" s="421" t="str">
        <f t="shared" si="92"/>
        <v>dlhová brzda sa neplní</v>
      </c>
      <c r="L1190" s="421" t="str">
        <f t="shared" si="93"/>
        <v>dlhová brzda sa neplní + rozpočet v termíne</v>
      </c>
    </row>
    <row r="1191" spans="1:12">
      <c r="A1191" s="61">
        <v>520616</v>
      </c>
      <c r="B1191" s="421" t="s">
        <v>708</v>
      </c>
      <c r="C1191" s="61">
        <v>20251219</v>
      </c>
      <c r="D1191" s="420" t="s">
        <v>911</v>
      </c>
      <c r="E1191" s="60">
        <v>0</v>
      </c>
      <c r="F1191" s="60">
        <v>90280</v>
      </c>
      <c r="G1191" s="60">
        <v>95525</v>
      </c>
      <c r="H1191" s="421" t="str">
        <f t="shared" si="90"/>
        <v>splnená podmienka vyrovnaného rozpočtu</v>
      </c>
      <c r="I1191" s="60">
        <f t="shared" si="91"/>
        <v>5245</v>
      </c>
      <c r="J1191" s="421" t="str">
        <f t="shared" si="94"/>
        <v>výdavky rastú</v>
      </c>
      <c r="K1191" s="421" t="str">
        <f t="shared" si="92"/>
        <v>dlhová brzda sa neplní</v>
      </c>
      <c r="L1191" s="421" t="str">
        <f t="shared" si="93"/>
        <v>dlhová brzda sa neplní + rozpočet po termíne</v>
      </c>
    </row>
    <row r="1192" spans="1:12">
      <c r="A1192" s="61">
        <v>520624</v>
      </c>
      <c r="B1192" s="61" t="s">
        <v>1879</v>
      </c>
      <c r="C1192" s="61">
        <v>20251121</v>
      </c>
      <c r="D1192" s="420" t="s">
        <v>890</v>
      </c>
      <c r="E1192" s="60">
        <v>20924</v>
      </c>
      <c r="F1192" s="60">
        <v>682343</v>
      </c>
      <c r="G1192" s="60">
        <v>746365</v>
      </c>
      <c r="H1192" s="421" t="str">
        <f t="shared" si="90"/>
        <v>splnená podmienka vyrovnaného rozpočtu</v>
      </c>
      <c r="I1192" s="60">
        <f t="shared" si="91"/>
        <v>64022</v>
      </c>
      <c r="J1192" s="421" t="str">
        <f t="shared" si="94"/>
        <v>výdavky rastú</v>
      </c>
      <c r="K1192" s="421" t="str">
        <f t="shared" si="92"/>
        <v>dlhová brzda sa neplní</v>
      </c>
      <c r="L1192" s="421" t="str">
        <f t="shared" si="93"/>
        <v>dlhová brzda sa neplní + rozpočet v termíne</v>
      </c>
    </row>
    <row r="1193" spans="1:12">
      <c r="A1193" s="61">
        <v>520632</v>
      </c>
      <c r="B1193" s="61" t="s">
        <v>1880</v>
      </c>
      <c r="C1193" s="61">
        <v>20251119</v>
      </c>
      <c r="D1193" s="420" t="s">
        <v>890</v>
      </c>
      <c r="E1193" s="60">
        <v>0</v>
      </c>
      <c r="F1193" s="60">
        <v>25276</v>
      </c>
      <c r="G1193" s="60">
        <v>28657</v>
      </c>
      <c r="H1193" s="421" t="str">
        <f t="shared" si="90"/>
        <v>splnená podmienka vyrovnaného rozpočtu</v>
      </c>
      <c r="I1193" s="60">
        <f t="shared" si="91"/>
        <v>3381</v>
      </c>
      <c r="J1193" s="421" t="str">
        <f t="shared" si="94"/>
        <v>výdavky rastú</v>
      </c>
      <c r="K1193" s="421" t="str">
        <f t="shared" si="92"/>
        <v>dlhová brzda sa neplní</v>
      </c>
      <c r="L1193" s="421" t="str">
        <f t="shared" si="93"/>
        <v>dlhová brzda sa neplní + rozpočet v termíne</v>
      </c>
    </row>
    <row r="1194" spans="1:12">
      <c r="A1194" s="61">
        <v>520641</v>
      </c>
      <c r="B1194" s="61" t="s">
        <v>1881</v>
      </c>
      <c r="C1194" s="61">
        <v>20251118</v>
      </c>
      <c r="D1194" s="420" t="s">
        <v>890</v>
      </c>
      <c r="E1194" s="60">
        <v>-60000</v>
      </c>
      <c r="F1194" s="60">
        <v>250037</v>
      </c>
      <c r="G1194" s="60">
        <v>293000</v>
      </c>
      <c r="H1194" s="421" t="str">
        <f t="shared" si="90"/>
        <v>nesplnená podmienka vyrovnaného rozpočtu</v>
      </c>
      <c r="I1194" s="60">
        <f t="shared" si="91"/>
        <v>42963</v>
      </c>
      <c r="J1194" s="421" t="str">
        <f t="shared" si="94"/>
        <v>výdavky rastú</v>
      </c>
      <c r="K1194" s="421" t="str">
        <f t="shared" si="92"/>
        <v>dlhová brzda sa neplní</v>
      </c>
      <c r="L1194" s="421" t="str">
        <f t="shared" si="93"/>
        <v>dlhová brzda sa neplní + rozpočet v termíne</v>
      </c>
    </row>
    <row r="1195" spans="1:12">
      <c r="A1195" s="61">
        <v>520659</v>
      </c>
      <c r="B1195" s="61" t="s">
        <v>709</v>
      </c>
      <c r="C1195" s="61">
        <v>20251113</v>
      </c>
      <c r="D1195" s="420" t="s">
        <v>890</v>
      </c>
      <c r="E1195" s="60">
        <v>0</v>
      </c>
      <c r="F1195" s="60">
        <v>275000</v>
      </c>
      <c r="G1195" s="60">
        <v>261770</v>
      </c>
      <c r="H1195" s="421" t="str">
        <f t="shared" si="90"/>
        <v>splnená podmienka vyrovnaného rozpočtu</v>
      </c>
      <c r="I1195" s="61">
        <f t="shared" si="91"/>
        <v>-13230</v>
      </c>
      <c r="J1195" s="421" t="str">
        <f t="shared" si="94"/>
        <v>nerastúce výdavky</v>
      </c>
      <c r="K1195" s="421" t="str">
        <f t="shared" si="92"/>
        <v>dlhová brzda sa plní</v>
      </c>
      <c r="L1195" s="421" t="str">
        <f t="shared" si="93"/>
        <v>dlhová brzda sa plní + rozpočet v termíne</v>
      </c>
    </row>
    <row r="1196" spans="1:12">
      <c r="A1196" s="61">
        <v>520667</v>
      </c>
      <c r="B1196" s="61" t="s">
        <v>556</v>
      </c>
      <c r="C1196" s="61">
        <v>20251029</v>
      </c>
      <c r="D1196" s="420" t="s">
        <v>890</v>
      </c>
      <c r="E1196" s="60">
        <v>-5000</v>
      </c>
      <c r="F1196" s="60">
        <v>96000</v>
      </c>
      <c r="G1196" s="60">
        <v>131300</v>
      </c>
      <c r="H1196" s="421" t="str">
        <f t="shared" si="90"/>
        <v>nesplnená podmienka vyrovnaného rozpočtu</v>
      </c>
      <c r="I1196" s="60">
        <f t="shared" si="91"/>
        <v>35300</v>
      </c>
      <c r="J1196" s="421" t="str">
        <f t="shared" si="94"/>
        <v>výdavky rastú</v>
      </c>
      <c r="K1196" s="421" t="str">
        <f t="shared" si="92"/>
        <v>dlhová brzda sa neplní</v>
      </c>
      <c r="L1196" s="421" t="str">
        <f t="shared" si="93"/>
        <v>dlhová brzda sa neplní + rozpočet v termíne</v>
      </c>
    </row>
    <row r="1197" spans="1:12">
      <c r="A1197" s="61">
        <v>520675</v>
      </c>
      <c r="B1197" s="61" t="s">
        <v>710</v>
      </c>
      <c r="C1197" s="61">
        <v>20251116</v>
      </c>
      <c r="D1197" s="420" t="s">
        <v>890</v>
      </c>
      <c r="E1197" s="60">
        <v>0</v>
      </c>
      <c r="F1197" s="60">
        <v>40367</v>
      </c>
      <c r="G1197" s="60">
        <v>21620</v>
      </c>
      <c r="H1197" s="421" t="str">
        <f t="shared" si="90"/>
        <v>splnená podmienka vyrovnaného rozpočtu</v>
      </c>
      <c r="I1197" s="61">
        <f t="shared" si="91"/>
        <v>-18747</v>
      </c>
      <c r="J1197" s="421" t="str">
        <f t="shared" si="94"/>
        <v>nerastúce výdavky</v>
      </c>
      <c r="K1197" s="421" t="str">
        <f t="shared" si="92"/>
        <v>dlhová brzda sa plní</v>
      </c>
      <c r="L1197" s="421" t="str">
        <f t="shared" si="93"/>
        <v>dlhová brzda sa plní + rozpočet v termíne</v>
      </c>
    </row>
    <row r="1198" spans="1:12">
      <c r="A1198" s="61">
        <v>520683</v>
      </c>
      <c r="B1198" s="61" t="s">
        <v>1882</v>
      </c>
      <c r="C1198" s="61">
        <v>20251107</v>
      </c>
      <c r="D1198" s="420" t="s">
        <v>890</v>
      </c>
      <c r="E1198" s="60">
        <v>0</v>
      </c>
      <c r="F1198" s="60">
        <v>357578</v>
      </c>
      <c r="G1198" s="60">
        <v>368710</v>
      </c>
      <c r="H1198" s="421" t="str">
        <f t="shared" si="90"/>
        <v>splnená podmienka vyrovnaného rozpočtu</v>
      </c>
      <c r="I1198" s="60">
        <f t="shared" si="91"/>
        <v>11132</v>
      </c>
      <c r="J1198" s="421" t="str">
        <f t="shared" si="94"/>
        <v>výdavky rastú</v>
      </c>
      <c r="K1198" s="421" t="str">
        <f t="shared" si="92"/>
        <v>dlhová brzda sa neplní</v>
      </c>
      <c r="L1198" s="421" t="str">
        <f t="shared" si="93"/>
        <v>dlhová brzda sa neplní + rozpočet v termíne</v>
      </c>
    </row>
    <row r="1199" spans="1:12">
      <c r="A1199" s="61">
        <v>520691</v>
      </c>
      <c r="B1199" s="61" t="s">
        <v>1883</v>
      </c>
      <c r="C1199" s="61">
        <v>20251120</v>
      </c>
      <c r="D1199" s="420" t="s">
        <v>890</v>
      </c>
      <c r="E1199" s="60">
        <v>-18936</v>
      </c>
      <c r="F1199" s="60">
        <v>732625</v>
      </c>
      <c r="G1199" s="60">
        <v>808451</v>
      </c>
      <c r="H1199" s="421" t="str">
        <f t="shared" si="90"/>
        <v>nesplnená podmienka vyrovnaného rozpočtu</v>
      </c>
      <c r="I1199" s="60">
        <f t="shared" si="91"/>
        <v>75826</v>
      </c>
      <c r="J1199" s="421" t="str">
        <f t="shared" si="94"/>
        <v>výdavky rastú</v>
      </c>
      <c r="K1199" s="421" t="str">
        <f t="shared" si="92"/>
        <v>dlhová brzda sa neplní</v>
      </c>
      <c r="L1199" s="421" t="str">
        <f t="shared" si="93"/>
        <v>dlhová brzda sa neplní + rozpočet v termíne</v>
      </c>
    </row>
    <row r="1200" spans="1:12">
      <c r="A1200" s="61">
        <v>520705</v>
      </c>
      <c r="B1200" s="421" t="s">
        <v>711</v>
      </c>
      <c r="C1200" s="61">
        <v>20251127</v>
      </c>
      <c r="D1200" s="420" t="s">
        <v>911</v>
      </c>
      <c r="E1200" s="60">
        <v>1000</v>
      </c>
      <c r="F1200" s="60">
        <v>43516</v>
      </c>
      <c r="G1200" s="60">
        <v>45072</v>
      </c>
      <c r="H1200" s="421" t="str">
        <f t="shared" si="90"/>
        <v>splnená podmienka vyrovnaného rozpočtu</v>
      </c>
      <c r="I1200" s="60">
        <f t="shared" si="91"/>
        <v>1556</v>
      </c>
      <c r="J1200" s="421" t="str">
        <f t="shared" si="94"/>
        <v>výdavky rastú</v>
      </c>
      <c r="K1200" s="421" t="str">
        <f t="shared" si="92"/>
        <v>dlhová brzda sa neplní</v>
      </c>
      <c r="L1200" s="421" t="str">
        <f t="shared" si="93"/>
        <v>dlhová brzda sa neplní + rozpočet po termíne</v>
      </c>
    </row>
    <row r="1201" spans="1:12">
      <c r="A1201" s="61">
        <v>520713</v>
      </c>
      <c r="B1201" s="61" t="s">
        <v>1884</v>
      </c>
      <c r="C1201" s="61">
        <v>20251120</v>
      </c>
      <c r="D1201" s="420" t="s">
        <v>890</v>
      </c>
      <c r="E1201" s="60">
        <v>676</v>
      </c>
      <c r="F1201" s="60">
        <v>62493</v>
      </c>
      <c r="G1201" s="60">
        <v>67914</v>
      </c>
      <c r="H1201" s="421" t="str">
        <f t="shared" si="90"/>
        <v>splnená podmienka vyrovnaného rozpočtu</v>
      </c>
      <c r="I1201" s="60">
        <f t="shared" si="91"/>
        <v>5421</v>
      </c>
      <c r="J1201" s="421" t="str">
        <f t="shared" si="94"/>
        <v>výdavky rastú</v>
      </c>
      <c r="K1201" s="421" t="str">
        <f t="shared" si="92"/>
        <v>dlhová brzda sa neplní</v>
      </c>
      <c r="L1201" s="421" t="str">
        <f t="shared" si="93"/>
        <v>dlhová brzda sa neplní + rozpočet v termíne</v>
      </c>
    </row>
    <row r="1202" spans="1:12">
      <c r="A1202" s="61">
        <v>520292</v>
      </c>
      <c r="B1202" s="61" t="s">
        <v>1885</v>
      </c>
      <c r="C1202" s="61">
        <v>20251111</v>
      </c>
      <c r="D1202" s="420" t="s">
        <v>890</v>
      </c>
      <c r="E1202" s="60">
        <v>-160000</v>
      </c>
      <c r="F1202" s="60">
        <v>122470</v>
      </c>
      <c r="G1202" s="60">
        <v>256349</v>
      </c>
      <c r="H1202" s="421" t="str">
        <f t="shared" si="90"/>
        <v>nesplnená podmienka vyrovnaného rozpočtu</v>
      </c>
      <c r="I1202" s="60">
        <f t="shared" si="91"/>
        <v>133879</v>
      </c>
      <c r="J1202" s="421" t="str">
        <f t="shared" si="94"/>
        <v>výdavky rastú</v>
      </c>
      <c r="K1202" s="421" t="str">
        <f t="shared" si="92"/>
        <v>dlhová brzda sa neplní</v>
      </c>
      <c r="L1202" s="421" t="str">
        <f t="shared" si="93"/>
        <v>dlhová brzda sa neplní + rozpočet v termíne</v>
      </c>
    </row>
    <row r="1203" spans="1:12">
      <c r="A1203" s="61">
        <v>520314</v>
      </c>
      <c r="B1203" s="61" t="s">
        <v>1886</v>
      </c>
      <c r="C1203" s="61">
        <v>20251118</v>
      </c>
      <c r="D1203" s="420" t="s">
        <v>890</v>
      </c>
      <c r="E1203" s="60">
        <v>0</v>
      </c>
      <c r="F1203" s="60">
        <v>94217</v>
      </c>
      <c r="G1203" s="60">
        <v>102767</v>
      </c>
      <c r="H1203" s="421" t="str">
        <f t="shared" si="90"/>
        <v>splnená podmienka vyrovnaného rozpočtu</v>
      </c>
      <c r="I1203" s="60">
        <f t="shared" si="91"/>
        <v>8550</v>
      </c>
      <c r="J1203" s="421" t="str">
        <f t="shared" si="94"/>
        <v>výdavky rastú</v>
      </c>
      <c r="K1203" s="421" t="str">
        <f t="shared" si="92"/>
        <v>dlhová brzda sa neplní</v>
      </c>
      <c r="L1203" s="421" t="str">
        <f t="shared" si="93"/>
        <v>dlhová brzda sa neplní + rozpočet v termíne</v>
      </c>
    </row>
    <row r="1204" spans="1:12">
      <c r="A1204" s="61">
        <v>520322</v>
      </c>
      <c r="B1204" s="61" t="s">
        <v>1887</v>
      </c>
      <c r="C1204" s="61">
        <v>20251119</v>
      </c>
      <c r="D1204" s="420" t="s">
        <v>890</v>
      </c>
      <c r="E1204" s="60">
        <v>0</v>
      </c>
      <c r="F1204" s="60">
        <v>307405</v>
      </c>
      <c r="G1204" s="60">
        <v>323590</v>
      </c>
      <c r="H1204" s="421" t="str">
        <f t="shared" si="90"/>
        <v>splnená podmienka vyrovnaného rozpočtu</v>
      </c>
      <c r="I1204" s="60">
        <f t="shared" si="91"/>
        <v>16185</v>
      </c>
      <c r="J1204" s="421" t="str">
        <f t="shared" si="94"/>
        <v>výdavky rastú</v>
      </c>
      <c r="K1204" s="421" t="str">
        <f t="shared" si="92"/>
        <v>dlhová brzda sa neplní</v>
      </c>
      <c r="L1204" s="421" t="str">
        <f t="shared" si="93"/>
        <v>dlhová brzda sa neplní + rozpočet v termíne</v>
      </c>
    </row>
    <row r="1205" spans="1:12">
      <c r="A1205" s="61">
        <v>520331</v>
      </c>
      <c r="B1205" s="61" t="s">
        <v>1888</v>
      </c>
      <c r="C1205" s="61">
        <v>20251117</v>
      </c>
      <c r="D1205" s="420" t="s">
        <v>890</v>
      </c>
      <c r="E1205" s="60">
        <v>-400000</v>
      </c>
      <c r="F1205" s="60">
        <v>1726715</v>
      </c>
      <c r="G1205" s="60">
        <v>3352984</v>
      </c>
      <c r="H1205" s="421" t="str">
        <f t="shared" si="90"/>
        <v>nesplnená podmienka vyrovnaného rozpočtu</v>
      </c>
      <c r="I1205" s="60">
        <f t="shared" si="91"/>
        <v>1626269</v>
      </c>
      <c r="J1205" s="421" t="str">
        <f t="shared" si="94"/>
        <v>výdavky rastú</v>
      </c>
      <c r="K1205" s="421" t="str">
        <f t="shared" si="92"/>
        <v>dlhová brzda sa neplní</v>
      </c>
      <c r="L1205" s="421" t="str">
        <f t="shared" si="93"/>
        <v>dlhová brzda sa neplní + rozpočet v termíne</v>
      </c>
    </row>
    <row r="1206" spans="1:12">
      <c r="A1206" s="61">
        <v>520349</v>
      </c>
      <c r="B1206" s="61" t="s">
        <v>1429</v>
      </c>
      <c r="C1206" s="61">
        <v>20251118</v>
      </c>
      <c r="D1206" s="420" t="s">
        <v>890</v>
      </c>
      <c r="E1206" s="60">
        <v>10500</v>
      </c>
      <c r="F1206" s="60">
        <v>249596</v>
      </c>
      <c r="G1206" s="60">
        <v>320394</v>
      </c>
      <c r="H1206" s="421" t="str">
        <f t="shared" si="90"/>
        <v>splnená podmienka vyrovnaného rozpočtu</v>
      </c>
      <c r="I1206" s="60">
        <f t="shared" si="91"/>
        <v>70798</v>
      </c>
      <c r="J1206" s="421" t="str">
        <f t="shared" si="94"/>
        <v>výdavky rastú</v>
      </c>
      <c r="K1206" s="421" t="str">
        <f t="shared" si="92"/>
        <v>dlhová brzda sa neplní</v>
      </c>
      <c r="L1206" s="421" t="str">
        <f t="shared" si="93"/>
        <v>dlhová brzda sa neplní + rozpočet v termíne</v>
      </c>
    </row>
    <row r="1207" spans="1:12">
      <c r="A1207" s="61">
        <v>520357</v>
      </c>
      <c r="B1207" s="61" t="s">
        <v>1889</v>
      </c>
      <c r="C1207" s="61">
        <v>20251121</v>
      </c>
      <c r="D1207" s="420" t="s">
        <v>890</v>
      </c>
      <c r="E1207" s="60">
        <v>0</v>
      </c>
      <c r="F1207" s="60">
        <v>139224</v>
      </c>
      <c r="G1207" s="60">
        <v>170172</v>
      </c>
      <c r="H1207" s="421" t="str">
        <f t="shared" si="90"/>
        <v>splnená podmienka vyrovnaného rozpočtu</v>
      </c>
      <c r="I1207" s="60">
        <f t="shared" si="91"/>
        <v>30948</v>
      </c>
      <c r="J1207" s="421" t="str">
        <f t="shared" si="94"/>
        <v>výdavky rastú</v>
      </c>
      <c r="K1207" s="421" t="str">
        <f t="shared" si="92"/>
        <v>dlhová brzda sa neplní</v>
      </c>
      <c r="L1207" s="421" t="str">
        <f t="shared" si="93"/>
        <v>dlhová brzda sa neplní + rozpočet v termíne</v>
      </c>
    </row>
    <row r="1208" spans="1:12">
      <c r="A1208" s="61">
        <v>520365</v>
      </c>
      <c r="B1208" s="61" t="s">
        <v>1890</v>
      </c>
      <c r="C1208" s="61">
        <v>20251120</v>
      </c>
      <c r="D1208" s="420" t="s">
        <v>890</v>
      </c>
      <c r="E1208" s="60">
        <v>-17000</v>
      </c>
      <c r="F1208" s="60">
        <v>538515</v>
      </c>
      <c r="G1208" s="60">
        <v>566303</v>
      </c>
      <c r="H1208" s="421" t="str">
        <f t="shared" si="90"/>
        <v>nesplnená podmienka vyrovnaného rozpočtu</v>
      </c>
      <c r="I1208" s="60">
        <f t="shared" si="91"/>
        <v>27788</v>
      </c>
      <c r="J1208" s="421" t="str">
        <f t="shared" si="94"/>
        <v>výdavky rastú</v>
      </c>
      <c r="K1208" s="421" t="str">
        <f t="shared" si="92"/>
        <v>dlhová brzda sa neplní</v>
      </c>
      <c r="L1208" s="421" t="str">
        <f t="shared" si="93"/>
        <v>dlhová brzda sa neplní + rozpočet v termíne</v>
      </c>
    </row>
    <row r="1209" spans="1:12">
      <c r="A1209" s="61">
        <v>520373</v>
      </c>
      <c r="B1209" s="61" t="s">
        <v>1891</v>
      </c>
      <c r="C1209" s="61">
        <v>20251120</v>
      </c>
      <c r="D1209" s="420" t="s">
        <v>890</v>
      </c>
      <c r="E1209" s="60">
        <v>0</v>
      </c>
      <c r="F1209" s="60">
        <v>420623</v>
      </c>
      <c r="G1209" s="60">
        <v>479350</v>
      </c>
      <c r="H1209" s="421" t="str">
        <f t="shared" si="90"/>
        <v>splnená podmienka vyrovnaného rozpočtu</v>
      </c>
      <c r="I1209" s="60">
        <f t="shared" si="91"/>
        <v>58727</v>
      </c>
      <c r="J1209" s="421" t="str">
        <f t="shared" si="94"/>
        <v>výdavky rastú</v>
      </c>
      <c r="K1209" s="421" t="str">
        <f t="shared" si="92"/>
        <v>dlhová brzda sa neplní</v>
      </c>
      <c r="L1209" s="421" t="str">
        <f t="shared" si="93"/>
        <v>dlhová brzda sa neplní + rozpočet v termíne</v>
      </c>
    </row>
    <row r="1210" spans="1:12">
      <c r="A1210" s="61">
        <v>520381</v>
      </c>
      <c r="B1210" s="61" t="s">
        <v>712</v>
      </c>
      <c r="C1210" s="61">
        <v>20251116</v>
      </c>
      <c r="D1210" s="420" t="s">
        <v>890</v>
      </c>
      <c r="E1210" s="60">
        <v>2500</v>
      </c>
      <c r="F1210" s="60">
        <v>44512.599999999977</v>
      </c>
      <c r="G1210" s="60">
        <v>36246</v>
      </c>
      <c r="H1210" s="421" t="str">
        <f t="shared" si="90"/>
        <v>splnená podmienka vyrovnaného rozpočtu</v>
      </c>
      <c r="I1210" s="61">
        <f t="shared" si="91"/>
        <v>-8266.5999999999767</v>
      </c>
      <c r="J1210" s="421" t="str">
        <f t="shared" si="94"/>
        <v>nerastúce výdavky</v>
      </c>
      <c r="K1210" s="421" t="str">
        <f t="shared" si="92"/>
        <v>dlhová brzda sa plní</v>
      </c>
      <c r="L1210" s="421" t="str">
        <f t="shared" si="93"/>
        <v>dlhová brzda sa plní + rozpočet v termíne</v>
      </c>
    </row>
    <row r="1211" spans="1:12">
      <c r="A1211" s="61">
        <v>520390</v>
      </c>
      <c r="B1211" s="61" t="s">
        <v>1892</v>
      </c>
      <c r="C1211" s="61">
        <v>20251118</v>
      </c>
      <c r="D1211" s="420" t="s">
        <v>890</v>
      </c>
      <c r="E1211" s="60">
        <v>5202</v>
      </c>
      <c r="F1211" s="60">
        <v>255550</v>
      </c>
      <c r="G1211" s="60">
        <v>281924</v>
      </c>
      <c r="H1211" s="421" t="str">
        <f t="shared" si="90"/>
        <v>splnená podmienka vyrovnaného rozpočtu</v>
      </c>
      <c r="I1211" s="60">
        <f t="shared" si="91"/>
        <v>26374</v>
      </c>
      <c r="J1211" s="421" t="str">
        <f t="shared" si="94"/>
        <v>výdavky rastú</v>
      </c>
      <c r="K1211" s="421" t="str">
        <f t="shared" si="92"/>
        <v>dlhová brzda sa neplní</v>
      </c>
      <c r="L1211" s="421" t="str">
        <f t="shared" si="93"/>
        <v>dlhová brzda sa neplní + rozpočet v termíne</v>
      </c>
    </row>
    <row r="1212" spans="1:12">
      <c r="A1212" s="61">
        <v>520403</v>
      </c>
      <c r="B1212" s="61" t="s">
        <v>1893</v>
      </c>
      <c r="C1212" s="61">
        <v>20251107</v>
      </c>
      <c r="D1212" s="420" t="s">
        <v>890</v>
      </c>
      <c r="E1212" s="60">
        <v>-137300</v>
      </c>
      <c r="F1212" s="60">
        <v>1449290</v>
      </c>
      <c r="G1212" s="60">
        <v>3582096</v>
      </c>
      <c r="H1212" s="421" t="str">
        <f t="shared" si="90"/>
        <v>nesplnená podmienka vyrovnaného rozpočtu</v>
      </c>
      <c r="I1212" s="60">
        <f t="shared" si="91"/>
        <v>2132806</v>
      </c>
      <c r="J1212" s="421" t="str">
        <f t="shared" si="94"/>
        <v>výdavky rastú</v>
      </c>
      <c r="K1212" s="421" t="str">
        <f t="shared" si="92"/>
        <v>dlhová brzda sa neplní</v>
      </c>
      <c r="L1212" s="421" t="str">
        <f t="shared" si="93"/>
        <v>dlhová brzda sa neplní + rozpočet v termíne</v>
      </c>
    </row>
    <row r="1213" spans="1:12">
      <c r="A1213" s="61">
        <v>520411</v>
      </c>
      <c r="B1213" s="421" t="s">
        <v>713</v>
      </c>
      <c r="C1213" s="61">
        <v>20251212</v>
      </c>
      <c r="D1213" s="420" t="s">
        <v>911</v>
      </c>
      <c r="E1213" s="60">
        <v>-24743</v>
      </c>
      <c r="F1213" s="60">
        <v>351078</v>
      </c>
      <c r="G1213" s="60">
        <v>339728</v>
      </c>
      <c r="H1213" s="421" t="str">
        <f t="shared" si="90"/>
        <v>nesplnená podmienka vyrovnaného rozpočtu</v>
      </c>
      <c r="I1213" s="60">
        <f t="shared" si="91"/>
        <v>-11350</v>
      </c>
      <c r="J1213" s="421" t="str">
        <f t="shared" si="94"/>
        <v>nerastúce výdavky</v>
      </c>
      <c r="K1213" s="421" t="str">
        <f t="shared" si="92"/>
        <v>dlhová brzda sa neplní</v>
      </c>
      <c r="L1213" s="421" t="str">
        <f t="shared" si="93"/>
        <v>dlhová brzda sa neplní + rozpočet po termíne</v>
      </c>
    </row>
    <row r="1214" spans="1:12">
      <c r="A1214" s="61">
        <v>520438</v>
      </c>
      <c r="B1214" s="61" t="s">
        <v>1894</v>
      </c>
      <c r="C1214" s="61">
        <v>20251120</v>
      </c>
      <c r="D1214" s="420" t="s">
        <v>890</v>
      </c>
      <c r="E1214" s="60">
        <v>-6000</v>
      </c>
      <c r="F1214" s="60">
        <v>101544</v>
      </c>
      <c r="G1214" s="60">
        <v>130328</v>
      </c>
      <c r="H1214" s="421" t="str">
        <f t="shared" si="90"/>
        <v>nesplnená podmienka vyrovnaného rozpočtu</v>
      </c>
      <c r="I1214" s="60">
        <f t="shared" si="91"/>
        <v>28784</v>
      </c>
      <c r="J1214" s="421" t="str">
        <f t="shared" si="94"/>
        <v>výdavky rastú</v>
      </c>
      <c r="K1214" s="421" t="str">
        <f t="shared" si="92"/>
        <v>dlhová brzda sa neplní</v>
      </c>
      <c r="L1214" s="421" t="str">
        <f t="shared" si="93"/>
        <v>dlhová brzda sa neplní + rozpočet v termíne</v>
      </c>
    </row>
    <row r="1215" spans="1:12">
      <c r="A1215" s="61">
        <v>520446</v>
      </c>
      <c r="B1215" s="61" t="s">
        <v>714</v>
      </c>
      <c r="C1215" s="61">
        <v>20251110</v>
      </c>
      <c r="D1215" s="420" t="s">
        <v>890</v>
      </c>
      <c r="E1215" s="60">
        <v>5312</v>
      </c>
      <c r="F1215" s="60">
        <v>572640.87</v>
      </c>
      <c r="G1215" s="60">
        <v>223450</v>
      </c>
      <c r="H1215" s="421" t="str">
        <f t="shared" si="90"/>
        <v>splnená podmienka vyrovnaného rozpočtu</v>
      </c>
      <c r="I1215" s="61">
        <f t="shared" si="91"/>
        <v>-349190.87</v>
      </c>
      <c r="J1215" s="421" t="str">
        <f t="shared" si="94"/>
        <v>nerastúce výdavky</v>
      </c>
      <c r="K1215" s="421" t="str">
        <f t="shared" si="92"/>
        <v>dlhová brzda sa plní</v>
      </c>
      <c r="L1215" s="421" t="str">
        <f t="shared" si="93"/>
        <v>dlhová brzda sa plní + rozpočet v termíne</v>
      </c>
    </row>
    <row r="1216" spans="1:12">
      <c r="A1216" s="61">
        <v>520454</v>
      </c>
      <c r="B1216" s="61" t="s">
        <v>1895</v>
      </c>
      <c r="C1216" s="61">
        <v>20251115</v>
      </c>
      <c r="D1216" s="420" t="s">
        <v>890</v>
      </c>
      <c r="E1216" s="60">
        <v>17840.5</v>
      </c>
      <c r="F1216" s="60">
        <v>326124.5</v>
      </c>
      <c r="G1216" s="60">
        <v>354404.5</v>
      </c>
      <c r="H1216" s="421" t="str">
        <f t="shared" si="90"/>
        <v>splnená podmienka vyrovnaného rozpočtu</v>
      </c>
      <c r="I1216" s="60">
        <f t="shared" si="91"/>
        <v>28280</v>
      </c>
      <c r="J1216" s="421" t="str">
        <f t="shared" si="94"/>
        <v>výdavky rastú</v>
      </c>
      <c r="K1216" s="421" t="str">
        <f t="shared" si="92"/>
        <v>dlhová brzda sa neplní</v>
      </c>
      <c r="L1216" s="421" t="str">
        <f t="shared" si="93"/>
        <v>dlhová brzda sa neplní + rozpočet v termíne</v>
      </c>
    </row>
    <row r="1217" spans="1:12">
      <c r="A1217" s="61">
        <v>520462</v>
      </c>
      <c r="B1217" s="61" t="s">
        <v>1896</v>
      </c>
      <c r="C1217" s="61">
        <v>20251120</v>
      </c>
      <c r="D1217" s="420" t="s">
        <v>890</v>
      </c>
      <c r="E1217" s="60">
        <v>-46699</v>
      </c>
      <c r="F1217" s="60">
        <v>293609</v>
      </c>
      <c r="G1217" s="60">
        <v>3164324</v>
      </c>
      <c r="H1217" s="421" t="str">
        <f t="shared" si="90"/>
        <v>nesplnená podmienka vyrovnaného rozpočtu</v>
      </c>
      <c r="I1217" s="60">
        <f t="shared" si="91"/>
        <v>2870715</v>
      </c>
      <c r="J1217" s="421" t="str">
        <f t="shared" si="94"/>
        <v>výdavky rastú</v>
      </c>
      <c r="K1217" s="421" t="str">
        <f t="shared" si="92"/>
        <v>dlhová brzda sa neplní</v>
      </c>
      <c r="L1217" s="421" t="str">
        <f t="shared" si="93"/>
        <v>dlhová brzda sa neplní + rozpočet v termíne</v>
      </c>
    </row>
    <row r="1218" spans="1:12">
      <c r="A1218" s="61">
        <v>520471</v>
      </c>
      <c r="B1218" s="61" t="s">
        <v>501</v>
      </c>
      <c r="C1218" s="61">
        <v>20251121</v>
      </c>
      <c r="D1218" s="420" t="s">
        <v>890</v>
      </c>
      <c r="E1218" s="60">
        <v>-292350</v>
      </c>
      <c r="F1218" s="60">
        <v>16449468</v>
      </c>
      <c r="G1218" s="60">
        <v>17335002</v>
      </c>
      <c r="H1218" s="421" t="str">
        <f t="shared" si="90"/>
        <v>nesplnená podmienka vyrovnaného rozpočtu</v>
      </c>
      <c r="I1218" s="60">
        <f t="shared" si="91"/>
        <v>885534</v>
      </c>
      <c r="J1218" s="421" t="str">
        <f t="shared" si="94"/>
        <v>výdavky rastú</v>
      </c>
      <c r="K1218" s="421" t="str">
        <f t="shared" si="92"/>
        <v>dlhová brzda sa neplní</v>
      </c>
      <c r="L1218" s="421" t="str">
        <f t="shared" si="93"/>
        <v>dlhová brzda sa neplní + rozpočet v termíne</v>
      </c>
    </row>
    <row r="1219" spans="1:12">
      <c r="A1219" s="61">
        <v>520489</v>
      </c>
      <c r="B1219" s="61" t="s">
        <v>1897</v>
      </c>
      <c r="C1219" s="61">
        <v>20251114</v>
      </c>
      <c r="D1219" s="420" t="s">
        <v>890</v>
      </c>
      <c r="E1219" s="60">
        <v>0</v>
      </c>
      <c r="F1219" s="60">
        <v>30918</v>
      </c>
      <c r="G1219" s="60">
        <v>38406</v>
      </c>
      <c r="H1219" s="421" t="str">
        <f t="shared" ref="H1219:H1282" si="95">IF(E1219&gt;=0,"splnená podmienka vyrovnaného rozpočtu","nesplnená podmienka vyrovnaného rozpočtu")</f>
        <v>splnená podmienka vyrovnaného rozpočtu</v>
      </c>
      <c r="I1219" s="60">
        <f t="shared" ref="I1219:I1282" si="96">G1219-F1219</f>
        <v>7488</v>
      </c>
      <c r="J1219" s="421" t="str">
        <f t="shared" si="94"/>
        <v>výdavky rastú</v>
      </c>
      <c r="K1219" s="421" t="str">
        <f t="shared" ref="K1219:K1282" si="97">IF((H1219="splnená podmienka vyrovnaného rozpočtu")*(J1219="nerastúce výdavky"),"dlhová brzda sa plní","dlhová brzda sa neplní")</f>
        <v>dlhová brzda sa neplní</v>
      </c>
      <c r="L1219" s="421" t="str">
        <f t="shared" ref="L1219:L1282" si="98">K1219&amp;" + "&amp;D1219</f>
        <v>dlhová brzda sa neplní + rozpočet v termíne</v>
      </c>
    </row>
    <row r="1220" spans="1:12">
      <c r="A1220" s="61">
        <v>520497</v>
      </c>
      <c r="B1220" s="61" t="s">
        <v>1898</v>
      </c>
      <c r="C1220" s="61">
        <v>20251120</v>
      </c>
      <c r="D1220" s="420" t="s">
        <v>890</v>
      </c>
      <c r="E1220" s="60">
        <v>-30000</v>
      </c>
      <c r="F1220" s="60">
        <v>914059.7</v>
      </c>
      <c r="G1220" s="60">
        <v>1056481</v>
      </c>
      <c r="H1220" s="421" t="str">
        <f t="shared" si="95"/>
        <v>nesplnená podmienka vyrovnaného rozpočtu</v>
      </c>
      <c r="I1220" s="60">
        <f t="shared" si="96"/>
        <v>142421.30000000005</v>
      </c>
      <c r="J1220" s="421" t="str">
        <f t="shared" ref="J1220:J1283" si="99">IF(I1220&lt;=0,"nerastúce výdavky","výdavky rastú")</f>
        <v>výdavky rastú</v>
      </c>
      <c r="K1220" s="421" t="str">
        <f t="shared" si="97"/>
        <v>dlhová brzda sa neplní</v>
      </c>
      <c r="L1220" s="421" t="str">
        <f t="shared" si="98"/>
        <v>dlhová brzda sa neplní + rozpočet v termíne</v>
      </c>
    </row>
    <row r="1221" spans="1:12">
      <c r="A1221" s="61">
        <v>520501</v>
      </c>
      <c r="B1221" s="61" t="s">
        <v>1899</v>
      </c>
      <c r="C1221" s="61">
        <v>20251114</v>
      </c>
      <c r="D1221" s="420" t="s">
        <v>890</v>
      </c>
      <c r="E1221" s="60">
        <v>0</v>
      </c>
      <c r="F1221" s="60">
        <v>305710</v>
      </c>
      <c r="G1221" s="60">
        <v>350972</v>
      </c>
      <c r="H1221" s="421" t="str">
        <f t="shared" si="95"/>
        <v>splnená podmienka vyrovnaného rozpočtu</v>
      </c>
      <c r="I1221" s="60">
        <f t="shared" si="96"/>
        <v>45262</v>
      </c>
      <c r="J1221" s="421" t="str">
        <f t="shared" si="99"/>
        <v>výdavky rastú</v>
      </c>
      <c r="K1221" s="421" t="str">
        <f t="shared" si="97"/>
        <v>dlhová brzda sa neplní</v>
      </c>
      <c r="L1221" s="421" t="str">
        <f t="shared" si="98"/>
        <v>dlhová brzda sa neplní + rozpočet v termíne</v>
      </c>
    </row>
    <row r="1222" spans="1:12">
      <c r="A1222" s="61">
        <v>520071</v>
      </c>
      <c r="B1222" s="61" t="s">
        <v>1900</v>
      </c>
      <c r="C1222" s="61">
        <v>20251119</v>
      </c>
      <c r="D1222" s="420" t="s">
        <v>890</v>
      </c>
      <c r="E1222" s="60">
        <v>0</v>
      </c>
      <c r="F1222" s="60">
        <v>44981</v>
      </c>
      <c r="G1222" s="60">
        <v>48880</v>
      </c>
      <c r="H1222" s="421" t="str">
        <f t="shared" si="95"/>
        <v>splnená podmienka vyrovnaného rozpočtu</v>
      </c>
      <c r="I1222" s="60">
        <f t="shared" si="96"/>
        <v>3899</v>
      </c>
      <c r="J1222" s="421" t="str">
        <f t="shared" si="99"/>
        <v>výdavky rastú</v>
      </c>
      <c r="K1222" s="421" t="str">
        <f t="shared" si="97"/>
        <v>dlhová brzda sa neplní</v>
      </c>
      <c r="L1222" s="421" t="str">
        <f t="shared" si="98"/>
        <v>dlhová brzda sa neplní + rozpočet v termíne</v>
      </c>
    </row>
    <row r="1223" spans="1:12">
      <c r="A1223" s="61">
        <v>520098</v>
      </c>
      <c r="B1223" s="61" t="s">
        <v>1901</v>
      </c>
      <c r="C1223" s="61">
        <v>20251114</v>
      </c>
      <c r="D1223" s="420" t="s">
        <v>890</v>
      </c>
      <c r="E1223" s="60">
        <v>0</v>
      </c>
      <c r="F1223" s="60">
        <v>109675</v>
      </c>
      <c r="G1223" s="60">
        <v>122524</v>
      </c>
      <c r="H1223" s="421" t="str">
        <f t="shared" si="95"/>
        <v>splnená podmienka vyrovnaného rozpočtu</v>
      </c>
      <c r="I1223" s="60">
        <f t="shared" si="96"/>
        <v>12849</v>
      </c>
      <c r="J1223" s="421" t="str">
        <f t="shared" si="99"/>
        <v>výdavky rastú</v>
      </c>
      <c r="K1223" s="421" t="str">
        <f t="shared" si="97"/>
        <v>dlhová brzda sa neplní</v>
      </c>
      <c r="L1223" s="421" t="str">
        <f t="shared" si="98"/>
        <v>dlhová brzda sa neplní + rozpočet v termíne</v>
      </c>
    </row>
    <row r="1224" spans="1:12">
      <c r="A1224" s="61">
        <v>520101</v>
      </c>
      <c r="B1224" s="61" t="s">
        <v>1902</v>
      </c>
      <c r="C1224" s="61">
        <v>20251117</v>
      </c>
      <c r="D1224" s="420" t="s">
        <v>890</v>
      </c>
      <c r="E1224" s="60">
        <v>-15680</v>
      </c>
      <c r="F1224" s="60">
        <v>209951</v>
      </c>
      <c r="G1224" s="60">
        <v>270636</v>
      </c>
      <c r="H1224" s="421" t="str">
        <f t="shared" si="95"/>
        <v>nesplnená podmienka vyrovnaného rozpočtu</v>
      </c>
      <c r="I1224" s="60">
        <f t="shared" si="96"/>
        <v>60685</v>
      </c>
      <c r="J1224" s="421" t="str">
        <f t="shared" si="99"/>
        <v>výdavky rastú</v>
      </c>
      <c r="K1224" s="421" t="str">
        <f t="shared" si="97"/>
        <v>dlhová brzda sa neplní</v>
      </c>
      <c r="L1224" s="421" t="str">
        <f t="shared" si="98"/>
        <v>dlhová brzda sa neplní + rozpočet v termíne</v>
      </c>
    </row>
    <row r="1225" spans="1:12">
      <c r="A1225" s="61">
        <v>520110</v>
      </c>
      <c r="B1225" s="61" t="s">
        <v>715</v>
      </c>
      <c r="C1225" s="61">
        <v>20251113</v>
      </c>
      <c r="D1225" s="420" t="s">
        <v>890</v>
      </c>
      <c r="E1225" s="60">
        <v>0</v>
      </c>
      <c r="F1225" s="60">
        <v>57000</v>
      </c>
      <c r="G1225" s="60">
        <v>57000</v>
      </c>
      <c r="H1225" s="421" t="str">
        <f t="shared" si="95"/>
        <v>splnená podmienka vyrovnaného rozpočtu</v>
      </c>
      <c r="I1225" s="61">
        <f t="shared" si="96"/>
        <v>0</v>
      </c>
      <c r="J1225" s="421" t="str">
        <f t="shared" si="99"/>
        <v>nerastúce výdavky</v>
      </c>
      <c r="K1225" s="421" t="str">
        <f t="shared" si="97"/>
        <v>dlhová brzda sa plní</v>
      </c>
      <c r="L1225" s="421" t="str">
        <f t="shared" si="98"/>
        <v>dlhová brzda sa plní + rozpočet v termíne</v>
      </c>
    </row>
    <row r="1226" spans="1:12">
      <c r="A1226" s="61">
        <v>520128</v>
      </c>
      <c r="B1226" s="61" t="s">
        <v>485</v>
      </c>
      <c r="C1226" s="61">
        <v>20251107</v>
      </c>
      <c r="D1226" s="420" t="s">
        <v>890</v>
      </c>
      <c r="E1226" s="60">
        <v>-1345</v>
      </c>
      <c r="F1226" s="60">
        <v>129445</v>
      </c>
      <c r="G1226" s="60">
        <v>141614</v>
      </c>
      <c r="H1226" s="421" t="str">
        <f t="shared" si="95"/>
        <v>nesplnená podmienka vyrovnaného rozpočtu</v>
      </c>
      <c r="I1226" s="60">
        <f t="shared" si="96"/>
        <v>12169</v>
      </c>
      <c r="J1226" s="421" t="str">
        <f t="shared" si="99"/>
        <v>výdavky rastú</v>
      </c>
      <c r="K1226" s="421" t="str">
        <f t="shared" si="97"/>
        <v>dlhová brzda sa neplní</v>
      </c>
      <c r="L1226" s="421" t="str">
        <f t="shared" si="98"/>
        <v>dlhová brzda sa neplní + rozpočet v termíne</v>
      </c>
    </row>
    <row r="1227" spans="1:12">
      <c r="A1227" s="61">
        <v>520136</v>
      </c>
      <c r="B1227" s="61" t="s">
        <v>1903</v>
      </c>
      <c r="C1227" s="61">
        <v>20251119</v>
      </c>
      <c r="D1227" s="420" t="s">
        <v>890</v>
      </c>
      <c r="E1227" s="60">
        <v>3724</v>
      </c>
      <c r="F1227" s="60">
        <v>72530</v>
      </c>
      <c r="G1227" s="60">
        <v>77700</v>
      </c>
      <c r="H1227" s="421" t="str">
        <f t="shared" si="95"/>
        <v>splnená podmienka vyrovnaného rozpočtu</v>
      </c>
      <c r="I1227" s="60">
        <f t="shared" si="96"/>
        <v>5170</v>
      </c>
      <c r="J1227" s="421" t="str">
        <f t="shared" si="99"/>
        <v>výdavky rastú</v>
      </c>
      <c r="K1227" s="421" t="str">
        <f t="shared" si="97"/>
        <v>dlhová brzda sa neplní</v>
      </c>
      <c r="L1227" s="421" t="str">
        <f t="shared" si="98"/>
        <v>dlhová brzda sa neplní + rozpočet v termíne</v>
      </c>
    </row>
    <row r="1228" spans="1:12">
      <c r="A1228" s="61">
        <v>520152</v>
      </c>
      <c r="B1228" s="61" t="s">
        <v>1904</v>
      </c>
      <c r="C1228" s="61">
        <v>20251118</v>
      </c>
      <c r="D1228" s="420" t="s">
        <v>890</v>
      </c>
      <c r="E1228" s="60">
        <v>0</v>
      </c>
      <c r="F1228" s="60">
        <v>66715</v>
      </c>
      <c r="G1228" s="60">
        <v>71542</v>
      </c>
      <c r="H1228" s="421" t="str">
        <f t="shared" si="95"/>
        <v>splnená podmienka vyrovnaného rozpočtu</v>
      </c>
      <c r="I1228" s="60">
        <f t="shared" si="96"/>
        <v>4827</v>
      </c>
      <c r="J1228" s="421" t="str">
        <f t="shared" si="99"/>
        <v>výdavky rastú</v>
      </c>
      <c r="K1228" s="421" t="str">
        <f t="shared" si="97"/>
        <v>dlhová brzda sa neplní</v>
      </c>
      <c r="L1228" s="421" t="str">
        <f t="shared" si="98"/>
        <v>dlhová brzda sa neplní + rozpočet v termíne</v>
      </c>
    </row>
    <row r="1229" spans="1:12">
      <c r="A1229" s="61">
        <v>520161</v>
      </c>
      <c r="B1229" s="61" t="s">
        <v>1905</v>
      </c>
      <c r="C1229" s="61">
        <v>20251029</v>
      </c>
      <c r="D1229" s="420" t="s">
        <v>890</v>
      </c>
      <c r="E1229" s="60">
        <v>0</v>
      </c>
      <c r="F1229" s="60">
        <v>1525135</v>
      </c>
      <c r="G1229" s="60">
        <v>1679490</v>
      </c>
      <c r="H1229" s="421" t="str">
        <f t="shared" si="95"/>
        <v>splnená podmienka vyrovnaného rozpočtu</v>
      </c>
      <c r="I1229" s="60">
        <f t="shared" si="96"/>
        <v>154355</v>
      </c>
      <c r="J1229" s="421" t="str">
        <f t="shared" si="99"/>
        <v>výdavky rastú</v>
      </c>
      <c r="K1229" s="421" t="str">
        <f t="shared" si="97"/>
        <v>dlhová brzda sa neplní</v>
      </c>
      <c r="L1229" s="421" t="str">
        <f t="shared" si="98"/>
        <v>dlhová brzda sa neplní + rozpočet v termíne</v>
      </c>
    </row>
    <row r="1230" spans="1:12">
      <c r="A1230" s="61">
        <v>520179</v>
      </c>
      <c r="B1230" s="61" t="s">
        <v>716</v>
      </c>
      <c r="C1230" s="61">
        <v>20251105</v>
      </c>
      <c r="D1230" s="420" t="s">
        <v>890</v>
      </c>
      <c r="E1230" s="60">
        <v>0</v>
      </c>
      <c r="F1230" s="60">
        <v>102203</v>
      </c>
      <c r="G1230" s="60">
        <v>83100</v>
      </c>
      <c r="H1230" s="421" t="str">
        <f t="shared" si="95"/>
        <v>splnená podmienka vyrovnaného rozpočtu</v>
      </c>
      <c r="I1230" s="61">
        <f t="shared" si="96"/>
        <v>-19103</v>
      </c>
      <c r="J1230" s="421" t="str">
        <f t="shared" si="99"/>
        <v>nerastúce výdavky</v>
      </c>
      <c r="K1230" s="421" t="str">
        <f t="shared" si="97"/>
        <v>dlhová brzda sa plní</v>
      </c>
      <c r="L1230" s="421" t="str">
        <f t="shared" si="98"/>
        <v>dlhová brzda sa plní + rozpočet v termíne</v>
      </c>
    </row>
    <row r="1231" spans="1:12">
      <c r="A1231" s="61">
        <v>520187</v>
      </c>
      <c r="B1231" s="61" t="s">
        <v>1906</v>
      </c>
      <c r="C1231" s="61">
        <v>20251110</v>
      </c>
      <c r="D1231" s="420" t="s">
        <v>890</v>
      </c>
      <c r="E1231" s="60">
        <v>-3120</v>
      </c>
      <c r="F1231" s="60">
        <v>246967</v>
      </c>
      <c r="G1231" s="60">
        <v>273492</v>
      </c>
      <c r="H1231" s="421" t="str">
        <f t="shared" si="95"/>
        <v>nesplnená podmienka vyrovnaného rozpočtu</v>
      </c>
      <c r="I1231" s="60">
        <f t="shared" si="96"/>
        <v>26525</v>
      </c>
      <c r="J1231" s="421" t="str">
        <f t="shared" si="99"/>
        <v>výdavky rastú</v>
      </c>
      <c r="K1231" s="421" t="str">
        <f t="shared" si="97"/>
        <v>dlhová brzda sa neplní</v>
      </c>
      <c r="L1231" s="421" t="str">
        <f t="shared" si="98"/>
        <v>dlhová brzda sa neplní + rozpočet v termíne</v>
      </c>
    </row>
    <row r="1232" spans="1:12">
      <c r="A1232" s="61">
        <v>520195</v>
      </c>
      <c r="B1232" s="61" t="s">
        <v>725</v>
      </c>
      <c r="C1232" s="61">
        <v>20251114</v>
      </c>
      <c r="D1232" s="420" t="s">
        <v>890</v>
      </c>
      <c r="E1232" s="60">
        <v>-162241</v>
      </c>
      <c r="F1232" s="60">
        <v>249614</v>
      </c>
      <c r="G1232" s="60">
        <v>532570</v>
      </c>
      <c r="H1232" s="421" t="str">
        <f t="shared" si="95"/>
        <v>nesplnená podmienka vyrovnaného rozpočtu</v>
      </c>
      <c r="I1232" s="60">
        <f t="shared" si="96"/>
        <v>282956</v>
      </c>
      <c r="J1232" s="421" t="str">
        <f t="shared" si="99"/>
        <v>výdavky rastú</v>
      </c>
      <c r="K1232" s="421" t="str">
        <f t="shared" si="97"/>
        <v>dlhová brzda sa neplní</v>
      </c>
      <c r="L1232" s="421" t="str">
        <f t="shared" si="98"/>
        <v>dlhová brzda sa neplní + rozpočet v termíne</v>
      </c>
    </row>
    <row r="1233" spans="1:12">
      <c r="A1233" s="61">
        <v>520209</v>
      </c>
      <c r="B1233" s="61" t="s">
        <v>1907</v>
      </c>
      <c r="C1233" s="61">
        <v>20251121</v>
      </c>
      <c r="D1233" s="420" t="s">
        <v>890</v>
      </c>
      <c r="E1233" s="60">
        <v>0</v>
      </c>
      <c r="F1233" s="60">
        <v>123084</v>
      </c>
      <c r="G1233" s="60">
        <v>140720</v>
      </c>
      <c r="H1233" s="421" t="str">
        <f t="shared" si="95"/>
        <v>splnená podmienka vyrovnaného rozpočtu</v>
      </c>
      <c r="I1233" s="60">
        <f t="shared" si="96"/>
        <v>17636</v>
      </c>
      <c r="J1233" s="421" t="str">
        <f t="shared" si="99"/>
        <v>výdavky rastú</v>
      </c>
      <c r="K1233" s="421" t="str">
        <f t="shared" si="97"/>
        <v>dlhová brzda sa neplní</v>
      </c>
      <c r="L1233" s="421" t="str">
        <f t="shared" si="98"/>
        <v>dlhová brzda sa neplní + rozpočet v termíne</v>
      </c>
    </row>
    <row r="1234" spans="1:12">
      <c r="A1234" s="61">
        <v>520217</v>
      </c>
      <c r="B1234" s="61" t="s">
        <v>1908</v>
      </c>
      <c r="C1234" s="61">
        <v>20251114</v>
      </c>
      <c r="D1234" s="420" t="s">
        <v>890</v>
      </c>
      <c r="E1234" s="60">
        <v>-3000</v>
      </c>
      <c r="F1234" s="60">
        <v>29974</v>
      </c>
      <c r="G1234" s="60">
        <v>30657</v>
      </c>
      <c r="H1234" s="421" t="str">
        <f t="shared" si="95"/>
        <v>nesplnená podmienka vyrovnaného rozpočtu</v>
      </c>
      <c r="I1234" s="60">
        <f t="shared" si="96"/>
        <v>683</v>
      </c>
      <c r="J1234" s="421" t="str">
        <f t="shared" si="99"/>
        <v>výdavky rastú</v>
      </c>
      <c r="K1234" s="421" t="str">
        <f t="shared" si="97"/>
        <v>dlhová brzda sa neplní</v>
      </c>
      <c r="L1234" s="421" t="str">
        <f t="shared" si="98"/>
        <v>dlhová brzda sa neplní + rozpočet v termíne</v>
      </c>
    </row>
    <row r="1235" spans="1:12">
      <c r="A1235" s="61">
        <v>520225</v>
      </c>
      <c r="B1235" s="61" t="s">
        <v>717</v>
      </c>
      <c r="C1235" s="61">
        <v>20251113</v>
      </c>
      <c r="D1235" s="420" t="s">
        <v>890</v>
      </c>
      <c r="E1235" s="60">
        <v>24720</v>
      </c>
      <c r="F1235" s="60">
        <v>434694</v>
      </c>
      <c r="G1235" s="60">
        <v>433380</v>
      </c>
      <c r="H1235" s="421" t="str">
        <f t="shared" si="95"/>
        <v>splnená podmienka vyrovnaného rozpočtu</v>
      </c>
      <c r="I1235" s="61">
        <f t="shared" si="96"/>
        <v>-1314</v>
      </c>
      <c r="J1235" s="421" t="str">
        <f t="shared" si="99"/>
        <v>nerastúce výdavky</v>
      </c>
      <c r="K1235" s="421" t="str">
        <f t="shared" si="97"/>
        <v>dlhová brzda sa plní</v>
      </c>
      <c r="L1235" s="421" t="str">
        <f t="shared" si="98"/>
        <v>dlhová brzda sa plní + rozpočet v termíne</v>
      </c>
    </row>
    <row r="1236" spans="1:12">
      <c r="A1236" s="61">
        <v>520233</v>
      </c>
      <c r="B1236" s="61" t="s">
        <v>1909</v>
      </c>
      <c r="C1236" s="61">
        <v>20251107</v>
      </c>
      <c r="D1236" s="420" t="s">
        <v>890</v>
      </c>
      <c r="E1236" s="60">
        <v>-128500</v>
      </c>
      <c r="F1236" s="60">
        <v>2222515</v>
      </c>
      <c r="G1236" s="60">
        <v>378260</v>
      </c>
      <c r="H1236" s="421" t="str">
        <f t="shared" si="95"/>
        <v>nesplnená podmienka vyrovnaného rozpočtu</v>
      </c>
      <c r="I1236" s="60">
        <f t="shared" si="96"/>
        <v>-1844255</v>
      </c>
      <c r="J1236" s="421" t="str">
        <f t="shared" si="99"/>
        <v>nerastúce výdavky</v>
      </c>
      <c r="K1236" s="421" t="str">
        <f t="shared" si="97"/>
        <v>dlhová brzda sa neplní</v>
      </c>
      <c r="L1236" s="421" t="str">
        <f t="shared" si="98"/>
        <v>dlhová brzda sa neplní + rozpočet v termíne</v>
      </c>
    </row>
    <row r="1237" spans="1:12">
      <c r="A1237" s="61">
        <v>520241</v>
      </c>
      <c r="B1237" s="61" t="s">
        <v>1910</v>
      </c>
      <c r="C1237" s="61">
        <v>20251120</v>
      </c>
      <c r="D1237" s="420" t="s">
        <v>890</v>
      </c>
      <c r="E1237" s="60">
        <v>5004</v>
      </c>
      <c r="F1237" s="60">
        <v>219540</v>
      </c>
      <c r="G1237" s="60">
        <v>244141</v>
      </c>
      <c r="H1237" s="421" t="str">
        <f t="shared" si="95"/>
        <v>splnená podmienka vyrovnaného rozpočtu</v>
      </c>
      <c r="I1237" s="60">
        <f t="shared" si="96"/>
        <v>24601</v>
      </c>
      <c r="J1237" s="421" t="str">
        <f t="shared" si="99"/>
        <v>výdavky rastú</v>
      </c>
      <c r="K1237" s="421" t="str">
        <f t="shared" si="97"/>
        <v>dlhová brzda sa neplní</v>
      </c>
      <c r="L1237" s="421" t="str">
        <f t="shared" si="98"/>
        <v>dlhová brzda sa neplní + rozpočet v termíne</v>
      </c>
    </row>
    <row r="1238" spans="1:12">
      <c r="A1238" s="61">
        <v>520250</v>
      </c>
      <c r="B1238" s="61" t="s">
        <v>1911</v>
      </c>
      <c r="C1238" s="61">
        <v>20251024</v>
      </c>
      <c r="D1238" s="420" t="s">
        <v>890</v>
      </c>
      <c r="E1238" s="60">
        <v>-12500</v>
      </c>
      <c r="F1238" s="60">
        <v>167053</v>
      </c>
      <c r="G1238" s="60">
        <v>209892</v>
      </c>
      <c r="H1238" s="421" t="str">
        <f t="shared" si="95"/>
        <v>nesplnená podmienka vyrovnaného rozpočtu</v>
      </c>
      <c r="I1238" s="60">
        <f t="shared" si="96"/>
        <v>42839</v>
      </c>
      <c r="J1238" s="421" t="str">
        <f t="shared" si="99"/>
        <v>výdavky rastú</v>
      </c>
      <c r="K1238" s="421" t="str">
        <f t="shared" si="97"/>
        <v>dlhová brzda sa neplní</v>
      </c>
      <c r="L1238" s="421" t="str">
        <f t="shared" si="98"/>
        <v>dlhová brzda sa neplní + rozpočet v termíne</v>
      </c>
    </row>
    <row r="1239" spans="1:12">
      <c r="A1239" s="61">
        <v>520268</v>
      </c>
      <c r="B1239" s="61" t="s">
        <v>1912</v>
      </c>
      <c r="C1239" s="61">
        <v>20251121</v>
      </c>
      <c r="D1239" s="420" t="s">
        <v>890</v>
      </c>
      <c r="E1239" s="60">
        <v>0</v>
      </c>
      <c r="F1239" s="60">
        <v>290750</v>
      </c>
      <c r="G1239" s="60">
        <v>378720</v>
      </c>
      <c r="H1239" s="421" t="str">
        <f t="shared" si="95"/>
        <v>splnená podmienka vyrovnaného rozpočtu</v>
      </c>
      <c r="I1239" s="60">
        <f t="shared" si="96"/>
        <v>87970</v>
      </c>
      <c r="J1239" s="421" t="str">
        <f t="shared" si="99"/>
        <v>výdavky rastú</v>
      </c>
      <c r="K1239" s="421" t="str">
        <f t="shared" si="97"/>
        <v>dlhová brzda sa neplní</v>
      </c>
      <c r="L1239" s="421" t="str">
        <f t="shared" si="98"/>
        <v>dlhová brzda sa neplní + rozpočet v termíne</v>
      </c>
    </row>
    <row r="1240" spans="1:12">
      <c r="A1240" s="61">
        <v>520276</v>
      </c>
      <c r="B1240" s="61" t="s">
        <v>1913</v>
      </c>
      <c r="C1240" s="61">
        <v>20251104</v>
      </c>
      <c r="D1240" s="420" t="s">
        <v>890</v>
      </c>
      <c r="E1240" s="60">
        <v>5000</v>
      </c>
      <c r="F1240" s="60">
        <v>151830</v>
      </c>
      <c r="G1240" s="60">
        <v>152281</v>
      </c>
      <c r="H1240" s="421" t="str">
        <f t="shared" si="95"/>
        <v>splnená podmienka vyrovnaného rozpočtu</v>
      </c>
      <c r="I1240" s="60">
        <f t="shared" si="96"/>
        <v>451</v>
      </c>
      <c r="J1240" s="421" t="str">
        <f t="shared" si="99"/>
        <v>výdavky rastú</v>
      </c>
      <c r="K1240" s="421" t="str">
        <f t="shared" si="97"/>
        <v>dlhová brzda sa neplní</v>
      </c>
      <c r="L1240" s="421" t="str">
        <f t="shared" si="98"/>
        <v>dlhová brzda sa neplní + rozpočet v termíne</v>
      </c>
    </row>
    <row r="1241" spans="1:12">
      <c r="A1241" s="61">
        <v>520284</v>
      </c>
      <c r="B1241" s="61" t="s">
        <v>1914</v>
      </c>
      <c r="C1241" s="61">
        <v>20251119</v>
      </c>
      <c r="D1241" s="420" t="s">
        <v>890</v>
      </c>
      <c r="E1241" s="60">
        <v>0</v>
      </c>
      <c r="F1241" s="60">
        <v>21575</v>
      </c>
      <c r="G1241" s="60">
        <v>23205</v>
      </c>
      <c r="H1241" s="421" t="str">
        <f t="shared" si="95"/>
        <v>splnená podmienka vyrovnaného rozpočtu</v>
      </c>
      <c r="I1241" s="60">
        <f t="shared" si="96"/>
        <v>1630</v>
      </c>
      <c r="J1241" s="421" t="str">
        <f t="shared" si="99"/>
        <v>výdavky rastú</v>
      </c>
      <c r="K1241" s="421" t="str">
        <f t="shared" si="97"/>
        <v>dlhová brzda sa neplní</v>
      </c>
      <c r="L1241" s="421" t="str">
        <f t="shared" si="98"/>
        <v>dlhová brzda sa neplní + rozpočet v termíne</v>
      </c>
    </row>
    <row r="1242" spans="1:12">
      <c r="A1242" s="61">
        <v>519855</v>
      </c>
      <c r="B1242" s="61" t="s">
        <v>1915</v>
      </c>
      <c r="C1242" s="61">
        <v>20251116</v>
      </c>
      <c r="D1242" s="420" t="s">
        <v>890</v>
      </c>
      <c r="E1242" s="60">
        <v>-59000</v>
      </c>
      <c r="F1242" s="60">
        <v>112138</v>
      </c>
      <c r="G1242" s="60">
        <v>195348</v>
      </c>
      <c r="H1242" s="421" t="str">
        <f t="shared" si="95"/>
        <v>nesplnená podmienka vyrovnaného rozpočtu</v>
      </c>
      <c r="I1242" s="60">
        <f t="shared" si="96"/>
        <v>83210</v>
      </c>
      <c r="J1242" s="421" t="str">
        <f t="shared" si="99"/>
        <v>výdavky rastú</v>
      </c>
      <c r="K1242" s="421" t="str">
        <f t="shared" si="97"/>
        <v>dlhová brzda sa neplní</v>
      </c>
      <c r="L1242" s="421" t="str">
        <f t="shared" si="98"/>
        <v>dlhová brzda sa neplní + rozpočet v termíne</v>
      </c>
    </row>
    <row r="1243" spans="1:12">
      <c r="A1243" s="61">
        <v>519863</v>
      </c>
      <c r="B1243" s="61" t="s">
        <v>1916</v>
      </c>
      <c r="C1243" s="61">
        <v>20251118</v>
      </c>
      <c r="D1243" s="420" t="s">
        <v>890</v>
      </c>
      <c r="E1243" s="60">
        <v>-117000</v>
      </c>
      <c r="F1243" s="60">
        <v>1198335</v>
      </c>
      <c r="G1243" s="60">
        <v>671684</v>
      </c>
      <c r="H1243" s="421" t="str">
        <f t="shared" si="95"/>
        <v>nesplnená podmienka vyrovnaného rozpočtu</v>
      </c>
      <c r="I1243" s="60">
        <f t="shared" si="96"/>
        <v>-526651</v>
      </c>
      <c r="J1243" s="421" t="str">
        <f t="shared" si="99"/>
        <v>nerastúce výdavky</v>
      </c>
      <c r="K1243" s="421" t="str">
        <f t="shared" si="97"/>
        <v>dlhová brzda sa neplní</v>
      </c>
      <c r="L1243" s="421" t="str">
        <f t="shared" si="98"/>
        <v>dlhová brzda sa neplní + rozpočet v termíne</v>
      </c>
    </row>
    <row r="1244" spans="1:12">
      <c r="A1244" s="61">
        <v>519871</v>
      </c>
      <c r="B1244" s="61" t="s">
        <v>1917</v>
      </c>
      <c r="C1244" s="61">
        <v>20251112</v>
      </c>
      <c r="D1244" s="420" t="s">
        <v>890</v>
      </c>
      <c r="E1244" s="60">
        <v>-5498</v>
      </c>
      <c r="F1244" s="60">
        <v>371735</v>
      </c>
      <c r="G1244" s="60">
        <v>431172</v>
      </c>
      <c r="H1244" s="421" t="str">
        <f t="shared" si="95"/>
        <v>nesplnená podmienka vyrovnaného rozpočtu</v>
      </c>
      <c r="I1244" s="60">
        <f t="shared" si="96"/>
        <v>59437</v>
      </c>
      <c r="J1244" s="421" t="str">
        <f t="shared" si="99"/>
        <v>výdavky rastú</v>
      </c>
      <c r="K1244" s="421" t="str">
        <f t="shared" si="97"/>
        <v>dlhová brzda sa neplní</v>
      </c>
      <c r="L1244" s="421" t="str">
        <f t="shared" si="98"/>
        <v>dlhová brzda sa neplní + rozpočet v termíne</v>
      </c>
    </row>
    <row r="1245" spans="1:12">
      <c r="A1245" s="61">
        <v>519880</v>
      </c>
      <c r="B1245" s="61" t="s">
        <v>1918</v>
      </c>
      <c r="C1245" s="61">
        <v>20251121</v>
      </c>
      <c r="D1245" s="420" t="s">
        <v>890</v>
      </c>
      <c r="E1245" s="60">
        <v>3000</v>
      </c>
      <c r="F1245" s="60">
        <v>175672</v>
      </c>
      <c r="G1245" s="60">
        <v>249344</v>
      </c>
      <c r="H1245" s="421" t="str">
        <f t="shared" si="95"/>
        <v>splnená podmienka vyrovnaného rozpočtu</v>
      </c>
      <c r="I1245" s="60">
        <f t="shared" si="96"/>
        <v>73672</v>
      </c>
      <c r="J1245" s="421" t="str">
        <f t="shared" si="99"/>
        <v>výdavky rastú</v>
      </c>
      <c r="K1245" s="421" t="str">
        <f t="shared" si="97"/>
        <v>dlhová brzda sa neplní</v>
      </c>
      <c r="L1245" s="421" t="str">
        <f t="shared" si="98"/>
        <v>dlhová brzda sa neplní + rozpočet v termíne</v>
      </c>
    </row>
    <row r="1246" spans="1:12">
      <c r="A1246" s="61">
        <v>519901</v>
      </c>
      <c r="B1246" s="61" t="s">
        <v>1919</v>
      </c>
      <c r="C1246" s="61">
        <v>20251115</v>
      </c>
      <c r="D1246" s="420" t="s">
        <v>890</v>
      </c>
      <c r="E1246" s="60">
        <v>15000</v>
      </c>
      <c r="F1246" s="60">
        <v>187030</v>
      </c>
      <c r="G1246" s="60">
        <v>1197250</v>
      </c>
      <c r="H1246" s="421" t="str">
        <f t="shared" si="95"/>
        <v>splnená podmienka vyrovnaného rozpočtu</v>
      </c>
      <c r="I1246" s="60">
        <f t="shared" si="96"/>
        <v>1010220</v>
      </c>
      <c r="J1246" s="421" t="str">
        <f t="shared" si="99"/>
        <v>výdavky rastú</v>
      </c>
      <c r="K1246" s="421" t="str">
        <f t="shared" si="97"/>
        <v>dlhová brzda sa neplní</v>
      </c>
      <c r="L1246" s="421" t="str">
        <f t="shared" si="98"/>
        <v>dlhová brzda sa neplní + rozpočet v termíne</v>
      </c>
    </row>
    <row r="1247" spans="1:12">
      <c r="A1247" s="61">
        <v>519910</v>
      </c>
      <c r="B1247" s="61" t="s">
        <v>1920</v>
      </c>
      <c r="C1247" s="61">
        <v>20251111</v>
      </c>
      <c r="D1247" s="420" t="s">
        <v>890</v>
      </c>
      <c r="E1247" s="60">
        <v>620</v>
      </c>
      <c r="F1247" s="60">
        <v>47890</v>
      </c>
      <c r="G1247" s="60">
        <v>50740</v>
      </c>
      <c r="H1247" s="421" t="str">
        <f t="shared" si="95"/>
        <v>splnená podmienka vyrovnaného rozpočtu</v>
      </c>
      <c r="I1247" s="60">
        <f t="shared" si="96"/>
        <v>2850</v>
      </c>
      <c r="J1247" s="421" t="str">
        <f t="shared" si="99"/>
        <v>výdavky rastú</v>
      </c>
      <c r="K1247" s="421" t="str">
        <f t="shared" si="97"/>
        <v>dlhová brzda sa neplní</v>
      </c>
      <c r="L1247" s="421" t="str">
        <f t="shared" si="98"/>
        <v>dlhová brzda sa neplní + rozpočet v termíne</v>
      </c>
    </row>
    <row r="1248" spans="1:12">
      <c r="A1248" s="61">
        <v>519928</v>
      </c>
      <c r="B1248" s="61" t="s">
        <v>1921</v>
      </c>
      <c r="C1248" s="61">
        <v>20251121</v>
      </c>
      <c r="D1248" s="420" t="s">
        <v>890</v>
      </c>
      <c r="E1248" s="60">
        <v>-13000</v>
      </c>
      <c r="F1248" s="60">
        <v>270760</v>
      </c>
      <c r="G1248" s="60">
        <v>266755</v>
      </c>
      <c r="H1248" s="421" t="str">
        <f t="shared" si="95"/>
        <v>nesplnená podmienka vyrovnaného rozpočtu</v>
      </c>
      <c r="I1248" s="60">
        <f t="shared" si="96"/>
        <v>-4005</v>
      </c>
      <c r="J1248" s="421" t="str">
        <f t="shared" si="99"/>
        <v>nerastúce výdavky</v>
      </c>
      <c r="K1248" s="421" t="str">
        <f t="shared" si="97"/>
        <v>dlhová brzda sa neplní</v>
      </c>
      <c r="L1248" s="421" t="str">
        <f t="shared" si="98"/>
        <v>dlhová brzda sa neplní + rozpočet v termíne</v>
      </c>
    </row>
    <row r="1249" spans="1:12">
      <c r="A1249" s="61">
        <v>519936</v>
      </c>
      <c r="B1249" s="61" t="s">
        <v>1922</v>
      </c>
      <c r="C1249" s="61">
        <v>20251112</v>
      </c>
      <c r="D1249" s="420" t="s">
        <v>890</v>
      </c>
      <c r="E1249" s="60">
        <v>-1836443</v>
      </c>
      <c r="F1249" s="60">
        <v>4859822</v>
      </c>
      <c r="G1249" s="60">
        <v>6650416</v>
      </c>
      <c r="H1249" s="421" t="str">
        <f t="shared" si="95"/>
        <v>nesplnená podmienka vyrovnaného rozpočtu</v>
      </c>
      <c r="I1249" s="60">
        <f t="shared" si="96"/>
        <v>1790594</v>
      </c>
      <c r="J1249" s="421" t="str">
        <f t="shared" si="99"/>
        <v>výdavky rastú</v>
      </c>
      <c r="K1249" s="421" t="str">
        <f t="shared" si="97"/>
        <v>dlhová brzda sa neplní</v>
      </c>
      <c r="L1249" s="421" t="str">
        <f t="shared" si="98"/>
        <v>dlhová brzda sa neplní + rozpočet v termíne</v>
      </c>
    </row>
    <row r="1250" spans="1:12">
      <c r="A1250" s="61">
        <v>519944</v>
      </c>
      <c r="B1250" s="61" t="s">
        <v>1923</v>
      </c>
      <c r="C1250" s="61">
        <v>20251119</v>
      </c>
      <c r="D1250" s="420" t="s">
        <v>890</v>
      </c>
      <c r="E1250" s="60">
        <v>-42000</v>
      </c>
      <c r="F1250" s="60">
        <v>55370</v>
      </c>
      <c r="G1250" s="60">
        <v>129070</v>
      </c>
      <c r="H1250" s="421" t="str">
        <f t="shared" si="95"/>
        <v>nesplnená podmienka vyrovnaného rozpočtu</v>
      </c>
      <c r="I1250" s="60">
        <f t="shared" si="96"/>
        <v>73700</v>
      </c>
      <c r="J1250" s="421" t="str">
        <f t="shared" si="99"/>
        <v>výdavky rastú</v>
      </c>
      <c r="K1250" s="421" t="str">
        <f t="shared" si="97"/>
        <v>dlhová brzda sa neplní</v>
      </c>
      <c r="L1250" s="421" t="str">
        <f t="shared" si="98"/>
        <v>dlhová brzda sa neplní + rozpočet v termíne</v>
      </c>
    </row>
    <row r="1251" spans="1:12">
      <c r="A1251" s="61">
        <v>519952</v>
      </c>
      <c r="B1251" s="61" t="s">
        <v>1924</v>
      </c>
      <c r="C1251" s="61">
        <v>20251121</v>
      </c>
      <c r="D1251" s="420" t="s">
        <v>890</v>
      </c>
      <c r="E1251" s="60">
        <v>-3928</v>
      </c>
      <c r="F1251" s="60">
        <v>56410</v>
      </c>
      <c r="G1251" s="60">
        <v>82740</v>
      </c>
      <c r="H1251" s="421" t="str">
        <f t="shared" si="95"/>
        <v>nesplnená podmienka vyrovnaného rozpočtu</v>
      </c>
      <c r="I1251" s="60">
        <f t="shared" si="96"/>
        <v>26330</v>
      </c>
      <c r="J1251" s="421" t="str">
        <f t="shared" si="99"/>
        <v>výdavky rastú</v>
      </c>
      <c r="K1251" s="421" t="str">
        <f t="shared" si="97"/>
        <v>dlhová brzda sa neplní</v>
      </c>
      <c r="L1251" s="421" t="str">
        <f t="shared" si="98"/>
        <v>dlhová brzda sa neplní + rozpočet v termíne</v>
      </c>
    </row>
    <row r="1252" spans="1:12">
      <c r="A1252" s="61">
        <v>519961</v>
      </c>
      <c r="B1252" s="61" t="s">
        <v>1925</v>
      </c>
      <c r="C1252" s="61">
        <v>20251118</v>
      </c>
      <c r="D1252" s="420" t="s">
        <v>890</v>
      </c>
      <c r="E1252" s="60">
        <v>-348627</v>
      </c>
      <c r="F1252" s="60">
        <v>7059195</v>
      </c>
      <c r="G1252" s="60">
        <v>16951034</v>
      </c>
      <c r="H1252" s="421" t="str">
        <f t="shared" si="95"/>
        <v>nesplnená podmienka vyrovnaného rozpočtu</v>
      </c>
      <c r="I1252" s="60">
        <f t="shared" si="96"/>
        <v>9891839</v>
      </c>
      <c r="J1252" s="421" t="str">
        <f t="shared" si="99"/>
        <v>výdavky rastú</v>
      </c>
      <c r="K1252" s="421" t="str">
        <f t="shared" si="97"/>
        <v>dlhová brzda sa neplní</v>
      </c>
      <c r="L1252" s="421" t="str">
        <f t="shared" si="98"/>
        <v>dlhová brzda sa neplní + rozpočet v termíne</v>
      </c>
    </row>
    <row r="1253" spans="1:12">
      <c r="A1253" s="61">
        <v>519979</v>
      </c>
      <c r="B1253" s="61" t="s">
        <v>1926</v>
      </c>
      <c r="C1253" s="61">
        <v>20251120</v>
      </c>
      <c r="D1253" s="420" t="s">
        <v>890</v>
      </c>
      <c r="E1253" s="60">
        <v>-74400</v>
      </c>
      <c r="F1253" s="60">
        <v>628100</v>
      </c>
      <c r="G1253" s="60">
        <v>2194200</v>
      </c>
      <c r="H1253" s="421" t="str">
        <f t="shared" si="95"/>
        <v>nesplnená podmienka vyrovnaného rozpočtu</v>
      </c>
      <c r="I1253" s="60">
        <f t="shared" si="96"/>
        <v>1566100</v>
      </c>
      <c r="J1253" s="421" t="str">
        <f t="shared" si="99"/>
        <v>výdavky rastú</v>
      </c>
      <c r="K1253" s="421" t="str">
        <f t="shared" si="97"/>
        <v>dlhová brzda sa neplní</v>
      </c>
      <c r="L1253" s="421" t="str">
        <f t="shared" si="98"/>
        <v>dlhová brzda sa neplní + rozpočet v termíne</v>
      </c>
    </row>
    <row r="1254" spans="1:12">
      <c r="A1254" s="61">
        <v>519987</v>
      </c>
      <c r="B1254" s="61" t="s">
        <v>1927</v>
      </c>
      <c r="C1254" s="61">
        <v>20251113</v>
      </c>
      <c r="D1254" s="420" t="s">
        <v>890</v>
      </c>
      <c r="E1254" s="60">
        <v>3800</v>
      </c>
      <c r="F1254" s="60">
        <v>262792</v>
      </c>
      <c r="G1254" s="60">
        <v>275758</v>
      </c>
      <c r="H1254" s="421" t="str">
        <f t="shared" si="95"/>
        <v>splnená podmienka vyrovnaného rozpočtu</v>
      </c>
      <c r="I1254" s="60">
        <f t="shared" si="96"/>
        <v>12966</v>
      </c>
      <c r="J1254" s="421" t="str">
        <f t="shared" si="99"/>
        <v>výdavky rastú</v>
      </c>
      <c r="K1254" s="421" t="str">
        <f t="shared" si="97"/>
        <v>dlhová brzda sa neplní</v>
      </c>
      <c r="L1254" s="421" t="str">
        <f t="shared" si="98"/>
        <v>dlhová brzda sa neplní + rozpočet v termíne</v>
      </c>
    </row>
    <row r="1255" spans="1:12">
      <c r="A1255" s="61">
        <v>519995</v>
      </c>
      <c r="B1255" s="61" t="s">
        <v>1928</v>
      </c>
      <c r="C1255" s="61">
        <v>20251118</v>
      </c>
      <c r="D1255" s="420" t="s">
        <v>890</v>
      </c>
      <c r="E1255" s="60">
        <v>0</v>
      </c>
      <c r="F1255" s="60">
        <v>252550</v>
      </c>
      <c r="G1255" s="60">
        <v>291800</v>
      </c>
      <c r="H1255" s="421" t="str">
        <f t="shared" si="95"/>
        <v>splnená podmienka vyrovnaného rozpočtu</v>
      </c>
      <c r="I1255" s="60">
        <f t="shared" si="96"/>
        <v>39250</v>
      </c>
      <c r="J1255" s="421" t="str">
        <f t="shared" si="99"/>
        <v>výdavky rastú</v>
      </c>
      <c r="K1255" s="421" t="str">
        <f t="shared" si="97"/>
        <v>dlhová brzda sa neplní</v>
      </c>
      <c r="L1255" s="421" t="str">
        <f t="shared" si="98"/>
        <v>dlhová brzda sa neplní + rozpočet v termíne</v>
      </c>
    </row>
    <row r="1256" spans="1:12">
      <c r="A1256" s="61">
        <v>520004</v>
      </c>
      <c r="B1256" s="61" t="s">
        <v>718</v>
      </c>
      <c r="C1256" s="61">
        <v>20251029</v>
      </c>
      <c r="D1256" s="420" t="s">
        <v>890</v>
      </c>
      <c r="E1256" s="60">
        <v>85313</v>
      </c>
      <c r="F1256" s="60">
        <v>38984463</v>
      </c>
      <c r="G1256" s="60">
        <v>36211534</v>
      </c>
      <c r="H1256" s="421" t="str">
        <f t="shared" si="95"/>
        <v>splnená podmienka vyrovnaného rozpočtu</v>
      </c>
      <c r="I1256" s="61">
        <f t="shared" si="96"/>
        <v>-2772929</v>
      </c>
      <c r="J1256" s="421" t="str">
        <f t="shared" si="99"/>
        <v>nerastúce výdavky</v>
      </c>
      <c r="K1256" s="421" t="str">
        <f t="shared" si="97"/>
        <v>dlhová brzda sa plní</v>
      </c>
      <c r="L1256" s="421" t="str">
        <f t="shared" si="98"/>
        <v>dlhová brzda sa plní + rozpočet v termíne</v>
      </c>
    </row>
    <row r="1257" spans="1:12">
      <c r="A1257" s="61">
        <v>520012</v>
      </c>
      <c r="B1257" s="61" t="s">
        <v>719</v>
      </c>
      <c r="C1257" s="61">
        <v>20251120</v>
      </c>
      <c r="D1257" s="420" t="s">
        <v>890</v>
      </c>
      <c r="E1257" s="60">
        <v>0</v>
      </c>
      <c r="F1257" s="60">
        <v>112893</v>
      </c>
      <c r="G1257" s="60">
        <v>109398</v>
      </c>
      <c r="H1257" s="421" t="str">
        <f t="shared" si="95"/>
        <v>splnená podmienka vyrovnaného rozpočtu</v>
      </c>
      <c r="I1257" s="61">
        <f t="shared" si="96"/>
        <v>-3495</v>
      </c>
      <c r="J1257" s="421" t="str">
        <f t="shared" si="99"/>
        <v>nerastúce výdavky</v>
      </c>
      <c r="K1257" s="421" t="str">
        <f t="shared" si="97"/>
        <v>dlhová brzda sa plní</v>
      </c>
      <c r="L1257" s="421" t="str">
        <f t="shared" si="98"/>
        <v>dlhová brzda sa plní + rozpočet v termíne</v>
      </c>
    </row>
    <row r="1258" spans="1:12">
      <c r="A1258" s="61">
        <v>520021</v>
      </c>
      <c r="B1258" s="61" t="s">
        <v>1778</v>
      </c>
      <c r="C1258" s="61">
        <v>20251121</v>
      </c>
      <c r="D1258" s="420" t="s">
        <v>890</v>
      </c>
      <c r="E1258" s="60">
        <v>-519142</v>
      </c>
      <c r="F1258" s="60">
        <v>742513</v>
      </c>
      <c r="G1258" s="60">
        <v>784736</v>
      </c>
      <c r="H1258" s="421" t="str">
        <f t="shared" si="95"/>
        <v>nesplnená podmienka vyrovnaného rozpočtu</v>
      </c>
      <c r="I1258" s="60">
        <f t="shared" si="96"/>
        <v>42223</v>
      </c>
      <c r="J1258" s="421" t="str">
        <f t="shared" si="99"/>
        <v>výdavky rastú</v>
      </c>
      <c r="K1258" s="421" t="str">
        <f t="shared" si="97"/>
        <v>dlhová brzda sa neplní</v>
      </c>
      <c r="L1258" s="421" t="str">
        <f t="shared" si="98"/>
        <v>dlhová brzda sa neplní + rozpočet v termíne</v>
      </c>
    </row>
    <row r="1259" spans="1:12">
      <c r="A1259" s="61">
        <v>520039</v>
      </c>
      <c r="B1259" s="61" t="s">
        <v>1929</v>
      </c>
      <c r="C1259" s="61">
        <v>20251028</v>
      </c>
      <c r="D1259" s="420" t="s">
        <v>890</v>
      </c>
      <c r="E1259" s="60">
        <v>-40800</v>
      </c>
      <c r="F1259" s="60">
        <v>1702170</v>
      </c>
      <c r="G1259" s="60">
        <v>1780211</v>
      </c>
      <c r="H1259" s="421" t="str">
        <f t="shared" si="95"/>
        <v>nesplnená podmienka vyrovnaného rozpočtu</v>
      </c>
      <c r="I1259" s="60">
        <f t="shared" si="96"/>
        <v>78041</v>
      </c>
      <c r="J1259" s="421" t="str">
        <f t="shared" si="99"/>
        <v>výdavky rastú</v>
      </c>
      <c r="K1259" s="421" t="str">
        <f t="shared" si="97"/>
        <v>dlhová brzda sa neplní</v>
      </c>
      <c r="L1259" s="421" t="str">
        <f t="shared" si="98"/>
        <v>dlhová brzda sa neplní + rozpočet v termíne</v>
      </c>
    </row>
    <row r="1260" spans="1:12">
      <c r="A1260" s="61">
        <v>520055</v>
      </c>
      <c r="B1260" s="61" t="s">
        <v>1930</v>
      </c>
      <c r="C1260" s="61">
        <v>20251120</v>
      </c>
      <c r="D1260" s="420" t="s">
        <v>890</v>
      </c>
      <c r="E1260" s="60">
        <v>-42364.91</v>
      </c>
      <c r="F1260" s="60">
        <v>1012296.44</v>
      </c>
      <c r="G1260" s="60">
        <v>899481.35</v>
      </c>
      <c r="H1260" s="421" t="str">
        <f t="shared" si="95"/>
        <v>nesplnená podmienka vyrovnaného rozpočtu</v>
      </c>
      <c r="I1260" s="60">
        <f t="shared" si="96"/>
        <v>-112815.08999999997</v>
      </c>
      <c r="J1260" s="421" t="str">
        <f t="shared" si="99"/>
        <v>nerastúce výdavky</v>
      </c>
      <c r="K1260" s="421" t="str">
        <f t="shared" si="97"/>
        <v>dlhová brzda sa neplní</v>
      </c>
      <c r="L1260" s="421" t="str">
        <f t="shared" si="98"/>
        <v>dlhová brzda sa neplní + rozpočet v termíne</v>
      </c>
    </row>
    <row r="1261" spans="1:12">
      <c r="A1261" s="61">
        <v>520063</v>
      </c>
      <c r="B1261" s="61" t="s">
        <v>659</v>
      </c>
      <c r="C1261" s="61">
        <v>20251118</v>
      </c>
      <c r="D1261" s="420" t="s">
        <v>890</v>
      </c>
      <c r="E1261" s="60">
        <v>15549</v>
      </c>
      <c r="F1261" s="60">
        <v>200575</v>
      </c>
      <c r="G1261" s="60">
        <v>204382</v>
      </c>
      <c r="H1261" s="421" t="str">
        <f t="shared" si="95"/>
        <v>splnená podmienka vyrovnaného rozpočtu</v>
      </c>
      <c r="I1261" s="60">
        <f t="shared" si="96"/>
        <v>3807</v>
      </c>
      <c r="J1261" s="421" t="str">
        <f t="shared" si="99"/>
        <v>výdavky rastú</v>
      </c>
      <c r="K1261" s="421" t="str">
        <f t="shared" si="97"/>
        <v>dlhová brzda sa neplní</v>
      </c>
      <c r="L1261" s="421" t="str">
        <f t="shared" si="98"/>
        <v>dlhová brzda sa neplní + rozpočet v termíne</v>
      </c>
    </row>
    <row r="1262" spans="1:12">
      <c r="A1262" s="61">
        <v>519642</v>
      </c>
      <c r="B1262" s="61" t="s">
        <v>1931</v>
      </c>
      <c r="C1262" s="61">
        <v>20251111</v>
      </c>
      <c r="D1262" s="420" t="s">
        <v>890</v>
      </c>
      <c r="E1262" s="60">
        <v>5000</v>
      </c>
      <c r="F1262" s="60">
        <v>162447</v>
      </c>
      <c r="G1262" s="60">
        <v>167045</v>
      </c>
      <c r="H1262" s="421" t="str">
        <f t="shared" si="95"/>
        <v>splnená podmienka vyrovnaného rozpočtu</v>
      </c>
      <c r="I1262" s="60">
        <f t="shared" si="96"/>
        <v>4598</v>
      </c>
      <c r="J1262" s="421" t="str">
        <f t="shared" si="99"/>
        <v>výdavky rastú</v>
      </c>
      <c r="K1262" s="421" t="str">
        <f t="shared" si="97"/>
        <v>dlhová brzda sa neplní</v>
      </c>
      <c r="L1262" s="421" t="str">
        <f t="shared" si="98"/>
        <v>dlhová brzda sa neplní + rozpočet v termíne</v>
      </c>
    </row>
    <row r="1263" spans="1:12">
      <c r="A1263" s="61">
        <v>519669</v>
      </c>
      <c r="B1263" s="61" t="s">
        <v>1932</v>
      </c>
      <c r="C1263" s="61">
        <v>20251113</v>
      </c>
      <c r="D1263" s="420" t="s">
        <v>890</v>
      </c>
      <c r="E1263" s="60">
        <v>0</v>
      </c>
      <c r="F1263" s="60">
        <v>612922</v>
      </c>
      <c r="G1263" s="60">
        <v>642567</v>
      </c>
      <c r="H1263" s="421" t="str">
        <f t="shared" si="95"/>
        <v>splnená podmienka vyrovnaného rozpočtu</v>
      </c>
      <c r="I1263" s="60">
        <f t="shared" si="96"/>
        <v>29645</v>
      </c>
      <c r="J1263" s="421" t="str">
        <f t="shared" si="99"/>
        <v>výdavky rastú</v>
      </c>
      <c r="K1263" s="421" t="str">
        <f t="shared" si="97"/>
        <v>dlhová brzda sa neplní</v>
      </c>
      <c r="L1263" s="421" t="str">
        <f t="shared" si="98"/>
        <v>dlhová brzda sa neplní + rozpočet v termíne</v>
      </c>
    </row>
    <row r="1264" spans="1:12">
      <c r="A1264" s="61">
        <v>519677</v>
      </c>
      <c r="B1264" s="61" t="s">
        <v>1933</v>
      </c>
      <c r="C1264" s="61">
        <v>20251025</v>
      </c>
      <c r="D1264" s="420" t="s">
        <v>890</v>
      </c>
      <c r="E1264" s="60">
        <v>-10000</v>
      </c>
      <c r="F1264" s="60">
        <v>60205</v>
      </c>
      <c r="G1264" s="60">
        <v>87923</v>
      </c>
      <c r="H1264" s="421" t="str">
        <f t="shared" si="95"/>
        <v>nesplnená podmienka vyrovnaného rozpočtu</v>
      </c>
      <c r="I1264" s="60">
        <f t="shared" si="96"/>
        <v>27718</v>
      </c>
      <c r="J1264" s="421" t="str">
        <f t="shared" si="99"/>
        <v>výdavky rastú</v>
      </c>
      <c r="K1264" s="421" t="str">
        <f t="shared" si="97"/>
        <v>dlhová brzda sa neplní</v>
      </c>
      <c r="L1264" s="421" t="str">
        <f t="shared" si="98"/>
        <v>dlhová brzda sa neplní + rozpočet v termíne</v>
      </c>
    </row>
    <row r="1265" spans="1:12">
      <c r="A1265" s="61">
        <v>519685</v>
      </c>
      <c r="B1265" s="61" t="s">
        <v>720</v>
      </c>
      <c r="C1265" s="61">
        <v>20251120</v>
      </c>
      <c r="D1265" s="420" t="s">
        <v>890</v>
      </c>
      <c r="E1265" s="60">
        <v>500</v>
      </c>
      <c r="F1265" s="60">
        <v>10942</v>
      </c>
      <c r="G1265" s="60">
        <v>7685</v>
      </c>
      <c r="H1265" s="421" t="str">
        <f t="shared" si="95"/>
        <v>splnená podmienka vyrovnaného rozpočtu</v>
      </c>
      <c r="I1265" s="61">
        <f t="shared" si="96"/>
        <v>-3257</v>
      </c>
      <c r="J1265" s="421" t="str">
        <f t="shared" si="99"/>
        <v>nerastúce výdavky</v>
      </c>
      <c r="K1265" s="421" t="str">
        <f t="shared" si="97"/>
        <v>dlhová brzda sa plní</v>
      </c>
      <c r="L1265" s="421" t="str">
        <f t="shared" si="98"/>
        <v>dlhová brzda sa plní + rozpočet v termíne</v>
      </c>
    </row>
    <row r="1266" spans="1:12">
      <c r="A1266" s="61">
        <v>519693</v>
      </c>
      <c r="B1266" s="61" t="s">
        <v>1934</v>
      </c>
      <c r="C1266" s="61">
        <v>20251120</v>
      </c>
      <c r="D1266" s="420" t="s">
        <v>890</v>
      </c>
      <c r="E1266" s="60">
        <v>5584</v>
      </c>
      <c r="F1266" s="60">
        <v>66718</v>
      </c>
      <c r="G1266" s="60">
        <v>85699</v>
      </c>
      <c r="H1266" s="421" t="str">
        <f t="shared" si="95"/>
        <v>splnená podmienka vyrovnaného rozpočtu</v>
      </c>
      <c r="I1266" s="60">
        <f t="shared" si="96"/>
        <v>18981</v>
      </c>
      <c r="J1266" s="421" t="str">
        <f t="shared" si="99"/>
        <v>výdavky rastú</v>
      </c>
      <c r="K1266" s="421" t="str">
        <f t="shared" si="97"/>
        <v>dlhová brzda sa neplní</v>
      </c>
      <c r="L1266" s="421" t="str">
        <f t="shared" si="98"/>
        <v>dlhová brzda sa neplní + rozpočet v termíne</v>
      </c>
    </row>
    <row r="1267" spans="1:12">
      <c r="A1267" s="61">
        <v>519707</v>
      </c>
      <c r="B1267" s="61" t="s">
        <v>1935</v>
      </c>
      <c r="C1267" s="61">
        <v>20251114</v>
      </c>
      <c r="D1267" s="420" t="s">
        <v>890</v>
      </c>
      <c r="E1267" s="60">
        <v>-237700</v>
      </c>
      <c r="F1267" s="60">
        <v>873663</v>
      </c>
      <c r="G1267" s="60">
        <v>3008251.88</v>
      </c>
      <c r="H1267" s="421" t="str">
        <f t="shared" si="95"/>
        <v>nesplnená podmienka vyrovnaného rozpočtu</v>
      </c>
      <c r="I1267" s="60">
        <f t="shared" si="96"/>
        <v>2134588.88</v>
      </c>
      <c r="J1267" s="421" t="str">
        <f t="shared" si="99"/>
        <v>výdavky rastú</v>
      </c>
      <c r="K1267" s="421" t="str">
        <f t="shared" si="97"/>
        <v>dlhová brzda sa neplní</v>
      </c>
      <c r="L1267" s="421" t="str">
        <f t="shared" si="98"/>
        <v>dlhová brzda sa neplní + rozpočet v termíne</v>
      </c>
    </row>
    <row r="1268" spans="1:12">
      <c r="A1268" s="61">
        <v>519715</v>
      </c>
      <c r="B1268" s="61" t="s">
        <v>1936</v>
      </c>
      <c r="C1268" s="61">
        <v>20251118</v>
      </c>
      <c r="D1268" s="420" t="s">
        <v>890</v>
      </c>
      <c r="E1268" s="60">
        <v>-14976</v>
      </c>
      <c r="F1268" s="60">
        <v>1144923</v>
      </c>
      <c r="G1268" s="60">
        <v>1235803</v>
      </c>
      <c r="H1268" s="421" t="str">
        <f t="shared" si="95"/>
        <v>nesplnená podmienka vyrovnaného rozpočtu</v>
      </c>
      <c r="I1268" s="60">
        <f t="shared" si="96"/>
        <v>90880</v>
      </c>
      <c r="J1268" s="421" t="str">
        <f t="shared" si="99"/>
        <v>výdavky rastú</v>
      </c>
      <c r="K1268" s="421" t="str">
        <f t="shared" si="97"/>
        <v>dlhová brzda sa neplní</v>
      </c>
      <c r="L1268" s="421" t="str">
        <f t="shared" si="98"/>
        <v>dlhová brzda sa neplní + rozpočet v termíne</v>
      </c>
    </row>
    <row r="1269" spans="1:12">
      <c r="A1269" s="61">
        <v>519723</v>
      </c>
      <c r="B1269" s="61" t="s">
        <v>721</v>
      </c>
      <c r="C1269" s="61">
        <v>20251120</v>
      </c>
      <c r="D1269" s="420" t="s">
        <v>890</v>
      </c>
      <c r="E1269" s="60">
        <v>4000</v>
      </c>
      <c r="F1269" s="60">
        <v>200411</v>
      </c>
      <c r="G1269" s="60">
        <v>156872</v>
      </c>
      <c r="H1269" s="421" t="str">
        <f t="shared" si="95"/>
        <v>splnená podmienka vyrovnaného rozpočtu</v>
      </c>
      <c r="I1269" s="61">
        <f t="shared" si="96"/>
        <v>-43539</v>
      </c>
      <c r="J1269" s="421" t="str">
        <f t="shared" si="99"/>
        <v>nerastúce výdavky</v>
      </c>
      <c r="K1269" s="421" t="str">
        <f t="shared" si="97"/>
        <v>dlhová brzda sa plní</v>
      </c>
      <c r="L1269" s="421" t="str">
        <f t="shared" si="98"/>
        <v>dlhová brzda sa plní + rozpočet v termíne</v>
      </c>
    </row>
    <row r="1270" spans="1:12">
      <c r="A1270" s="61">
        <v>519731</v>
      </c>
      <c r="B1270" s="61" t="s">
        <v>556</v>
      </c>
      <c r="C1270" s="61">
        <v>20251119</v>
      </c>
      <c r="D1270" s="420" t="s">
        <v>890</v>
      </c>
      <c r="E1270" s="60">
        <v>-67000</v>
      </c>
      <c r="F1270" s="60">
        <v>103415</v>
      </c>
      <c r="G1270" s="60">
        <v>1019673</v>
      </c>
      <c r="H1270" s="421" t="str">
        <f t="shared" si="95"/>
        <v>nesplnená podmienka vyrovnaného rozpočtu</v>
      </c>
      <c r="I1270" s="60">
        <f t="shared" si="96"/>
        <v>916258</v>
      </c>
      <c r="J1270" s="421" t="str">
        <f t="shared" si="99"/>
        <v>výdavky rastú</v>
      </c>
      <c r="K1270" s="421" t="str">
        <f t="shared" si="97"/>
        <v>dlhová brzda sa neplní</v>
      </c>
      <c r="L1270" s="421" t="str">
        <f t="shared" si="98"/>
        <v>dlhová brzda sa neplní + rozpočet v termíne</v>
      </c>
    </row>
    <row r="1271" spans="1:12">
      <c r="A1271" s="61">
        <v>519740</v>
      </c>
      <c r="B1271" s="61" t="s">
        <v>1937</v>
      </c>
      <c r="C1271" s="61">
        <v>20251104</v>
      </c>
      <c r="D1271" s="420" t="s">
        <v>890</v>
      </c>
      <c r="E1271" s="60">
        <v>0</v>
      </c>
      <c r="F1271" s="60">
        <v>29188</v>
      </c>
      <c r="G1271" s="60">
        <v>339955</v>
      </c>
      <c r="H1271" s="421" t="str">
        <f t="shared" si="95"/>
        <v>splnená podmienka vyrovnaného rozpočtu</v>
      </c>
      <c r="I1271" s="60">
        <f t="shared" si="96"/>
        <v>310767</v>
      </c>
      <c r="J1271" s="421" t="str">
        <f t="shared" si="99"/>
        <v>výdavky rastú</v>
      </c>
      <c r="K1271" s="421" t="str">
        <f t="shared" si="97"/>
        <v>dlhová brzda sa neplní</v>
      </c>
      <c r="L1271" s="421" t="str">
        <f t="shared" si="98"/>
        <v>dlhová brzda sa neplní + rozpočet v termíne</v>
      </c>
    </row>
    <row r="1272" spans="1:12">
      <c r="A1272" s="61">
        <v>519758</v>
      </c>
      <c r="B1272" s="61" t="s">
        <v>1938</v>
      </c>
      <c r="C1272" s="61">
        <v>20251106</v>
      </c>
      <c r="D1272" s="420" t="s">
        <v>890</v>
      </c>
      <c r="E1272" s="60">
        <v>5965</v>
      </c>
      <c r="F1272" s="60">
        <v>164847</v>
      </c>
      <c r="G1272" s="60">
        <v>196757</v>
      </c>
      <c r="H1272" s="421" t="str">
        <f t="shared" si="95"/>
        <v>splnená podmienka vyrovnaného rozpočtu</v>
      </c>
      <c r="I1272" s="60">
        <f t="shared" si="96"/>
        <v>31910</v>
      </c>
      <c r="J1272" s="421" t="str">
        <f t="shared" si="99"/>
        <v>výdavky rastú</v>
      </c>
      <c r="K1272" s="421" t="str">
        <f t="shared" si="97"/>
        <v>dlhová brzda sa neplní</v>
      </c>
      <c r="L1272" s="421" t="str">
        <f t="shared" si="98"/>
        <v>dlhová brzda sa neplní + rozpočet v termíne</v>
      </c>
    </row>
    <row r="1273" spans="1:12">
      <c r="A1273" s="61">
        <v>519766</v>
      </c>
      <c r="B1273" s="61" t="s">
        <v>1939</v>
      </c>
      <c r="C1273" s="61">
        <v>20251114</v>
      </c>
      <c r="D1273" s="420" t="s">
        <v>890</v>
      </c>
      <c r="E1273" s="60">
        <v>32193.65</v>
      </c>
      <c r="F1273" s="60">
        <v>699675.04999999993</v>
      </c>
      <c r="G1273" s="60">
        <v>1748204.63</v>
      </c>
      <c r="H1273" s="421" t="str">
        <f t="shared" si="95"/>
        <v>splnená podmienka vyrovnaného rozpočtu</v>
      </c>
      <c r="I1273" s="60">
        <f t="shared" si="96"/>
        <v>1048529.58</v>
      </c>
      <c r="J1273" s="421" t="str">
        <f t="shared" si="99"/>
        <v>výdavky rastú</v>
      </c>
      <c r="K1273" s="421" t="str">
        <f t="shared" si="97"/>
        <v>dlhová brzda sa neplní</v>
      </c>
      <c r="L1273" s="421" t="str">
        <f t="shared" si="98"/>
        <v>dlhová brzda sa neplní + rozpočet v termíne</v>
      </c>
    </row>
    <row r="1274" spans="1:12">
      <c r="A1274" s="61">
        <v>519774</v>
      </c>
      <c r="B1274" s="61" t="s">
        <v>1940</v>
      </c>
      <c r="C1274" s="61">
        <v>20251114</v>
      </c>
      <c r="D1274" s="420" t="s">
        <v>890</v>
      </c>
      <c r="E1274" s="60">
        <v>-97230</v>
      </c>
      <c r="F1274" s="60">
        <v>643422</v>
      </c>
      <c r="G1274" s="60">
        <v>604550</v>
      </c>
      <c r="H1274" s="421" t="str">
        <f t="shared" si="95"/>
        <v>nesplnená podmienka vyrovnaného rozpočtu</v>
      </c>
      <c r="I1274" s="60">
        <f t="shared" si="96"/>
        <v>-38872</v>
      </c>
      <c r="J1274" s="421" t="str">
        <f t="shared" si="99"/>
        <v>nerastúce výdavky</v>
      </c>
      <c r="K1274" s="421" t="str">
        <f t="shared" si="97"/>
        <v>dlhová brzda sa neplní</v>
      </c>
      <c r="L1274" s="421" t="str">
        <f t="shared" si="98"/>
        <v>dlhová brzda sa neplní + rozpočet v termíne</v>
      </c>
    </row>
    <row r="1275" spans="1:12">
      <c r="A1275" s="61">
        <v>519782</v>
      </c>
      <c r="B1275" s="61" t="s">
        <v>1941</v>
      </c>
      <c r="C1275" s="61">
        <v>20251121</v>
      </c>
      <c r="D1275" s="420" t="s">
        <v>890</v>
      </c>
      <c r="E1275" s="60">
        <v>-18112</v>
      </c>
      <c r="F1275" s="60">
        <v>698266</v>
      </c>
      <c r="G1275" s="60">
        <v>1667596</v>
      </c>
      <c r="H1275" s="421" t="str">
        <f t="shared" si="95"/>
        <v>nesplnená podmienka vyrovnaného rozpočtu</v>
      </c>
      <c r="I1275" s="60">
        <f t="shared" si="96"/>
        <v>969330</v>
      </c>
      <c r="J1275" s="421" t="str">
        <f t="shared" si="99"/>
        <v>výdavky rastú</v>
      </c>
      <c r="K1275" s="421" t="str">
        <f t="shared" si="97"/>
        <v>dlhová brzda sa neplní</v>
      </c>
      <c r="L1275" s="421" t="str">
        <f t="shared" si="98"/>
        <v>dlhová brzda sa neplní + rozpočet v termíne</v>
      </c>
    </row>
    <row r="1276" spans="1:12">
      <c r="A1276" s="61">
        <v>519791</v>
      </c>
      <c r="B1276" s="61" t="s">
        <v>1942</v>
      </c>
      <c r="C1276" s="61">
        <v>20251031</v>
      </c>
      <c r="D1276" s="420" t="s">
        <v>890</v>
      </c>
      <c r="E1276" s="60">
        <v>-75000</v>
      </c>
      <c r="F1276" s="60">
        <v>587189</v>
      </c>
      <c r="G1276" s="60">
        <v>623189</v>
      </c>
      <c r="H1276" s="421" t="str">
        <f t="shared" si="95"/>
        <v>nesplnená podmienka vyrovnaného rozpočtu</v>
      </c>
      <c r="I1276" s="60">
        <f t="shared" si="96"/>
        <v>36000</v>
      </c>
      <c r="J1276" s="421" t="str">
        <f t="shared" si="99"/>
        <v>výdavky rastú</v>
      </c>
      <c r="K1276" s="421" t="str">
        <f t="shared" si="97"/>
        <v>dlhová brzda sa neplní</v>
      </c>
      <c r="L1276" s="421" t="str">
        <f t="shared" si="98"/>
        <v>dlhová brzda sa neplní + rozpočet v termíne</v>
      </c>
    </row>
    <row r="1277" spans="1:12">
      <c r="A1277" s="61">
        <v>519804</v>
      </c>
      <c r="B1277" s="61" t="s">
        <v>1943</v>
      </c>
      <c r="C1277" s="61">
        <v>20251107</v>
      </c>
      <c r="D1277" s="420" t="s">
        <v>890</v>
      </c>
      <c r="E1277" s="60">
        <v>-32725</v>
      </c>
      <c r="F1277" s="60">
        <v>293428</v>
      </c>
      <c r="G1277" s="60">
        <v>232295</v>
      </c>
      <c r="H1277" s="421" t="str">
        <f t="shared" si="95"/>
        <v>nesplnená podmienka vyrovnaného rozpočtu</v>
      </c>
      <c r="I1277" s="60">
        <f t="shared" si="96"/>
        <v>-61133</v>
      </c>
      <c r="J1277" s="421" t="str">
        <f t="shared" si="99"/>
        <v>nerastúce výdavky</v>
      </c>
      <c r="K1277" s="421" t="str">
        <f t="shared" si="97"/>
        <v>dlhová brzda sa neplní</v>
      </c>
      <c r="L1277" s="421" t="str">
        <f t="shared" si="98"/>
        <v>dlhová brzda sa neplní + rozpočet v termíne</v>
      </c>
    </row>
    <row r="1278" spans="1:12">
      <c r="A1278" s="61">
        <v>519812</v>
      </c>
      <c r="B1278" s="61" t="s">
        <v>1944</v>
      </c>
      <c r="C1278" s="61">
        <v>20251119</v>
      </c>
      <c r="D1278" s="420" t="s">
        <v>890</v>
      </c>
      <c r="E1278" s="60">
        <v>0</v>
      </c>
      <c r="F1278" s="60">
        <v>198871</v>
      </c>
      <c r="G1278" s="60">
        <v>250440</v>
      </c>
      <c r="H1278" s="421" t="str">
        <f t="shared" si="95"/>
        <v>splnená podmienka vyrovnaného rozpočtu</v>
      </c>
      <c r="I1278" s="60">
        <f t="shared" si="96"/>
        <v>51569</v>
      </c>
      <c r="J1278" s="421" t="str">
        <f t="shared" si="99"/>
        <v>výdavky rastú</v>
      </c>
      <c r="K1278" s="421" t="str">
        <f t="shared" si="97"/>
        <v>dlhová brzda sa neplní</v>
      </c>
      <c r="L1278" s="421" t="str">
        <f t="shared" si="98"/>
        <v>dlhová brzda sa neplní + rozpočet v termíne</v>
      </c>
    </row>
    <row r="1279" spans="1:12">
      <c r="A1279" s="61">
        <v>519821</v>
      </c>
      <c r="B1279" s="61" t="s">
        <v>1945</v>
      </c>
      <c r="C1279" s="61">
        <v>20251121</v>
      </c>
      <c r="D1279" s="420" t="s">
        <v>890</v>
      </c>
      <c r="E1279" s="60">
        <v>-71226</v>
      </c>
      <c r="F1279" s="60">
        <v>353048</v>
      </c>
      <c r="G1279" s="60">
        <v>1619906</v>
      </c>
      <c r="H1279" s="421" t="str">
        <f t="shared" si="95"/>
        <v>nesplnená podmienka vyrovnaného rozpočtu</v>
      </c>
      <c r="I1279" s="60">
        <f t="shared" si="96"/>
        <v>1266858</v>
      </c>
      <c r="J1279" s="421" t="str">
        <f t="shared" si="99"/>
        <v>výdavky rastú</v>
      </c>
      <c r="K1279" s="421" t="str">
        <f t="shared" si="97"/>
        <v>dlhová brzda sa neplní</v>
      </c>
      <c r="L1279" s="421" t="str">
        <f t="shared" si="98"/>
        <v>dlhová brzda sa neplní + rozpočet v termíne</v>
      </c>
    </row>
    <row r="1280" spans="1:12">
      <c r="A1280" s="61">
        <v>519839</v>
      </c>
      <c r="B1280" s="61" t="s">
        <v>1946</v>
      </c>
      <c r="C1280" s="61">
        <v>20251120</v>
      </c>
      <c r="D1280" s="420" t="s">
        <v>890</v>
      </c>
      <c r="E1280" s="60">
        <v>-30300</v>
      </c>
      <c r="F1280" s="60">
        <v>830839</v>
      </c>
      <c r="G1280" s="60">
        <v>1006290</v>
      </c>
      <c r="H1280" s="421" t="str">
        <f t="shared" si="95"/>
        <v>nesplnená podmienka vyrovnaného rozpočtu</v>
      </c>
      <c r="I1280" s="60">
        <f t="shared" si="96"/>
        <v>175451</v>
      </c>
      <c r="J1280" s="421" t="str">
        <f t="shared" si="99"/>
        <v>výdavky rastú</v>
      </c>
      <c r="K1280" s="421" t="str">
        <f t="shared" si="97"/>
        <v>dlhová brzda sa neplní</v>
      </c>
      <c r="L1280" s="421" t="str">
        <f t="shared" si="98"/>
        <v>dlhová brzda sa neplní + rozpočet v termíne</v>
      </c>
    </row>
    <row r="1281" spans="1:12">
      <c r="A1281" s="61">
        <v>519847</v>
      </c>
      <c r="B1281" s="61" t="s">
        <v>1947</v>
      </c>
      <c r="C1281" s="61">
        <v>20251121</v>
      </c>
      <c r="D1281" s="420" t="s">
        <v>890</v>
      </c>
      <c r="E1281" s="60">
        <v>-59149</v>
      </c>
      <c r="F1281" s="60">
        <v>261028</v>
      </c>
      <c r="G1281" s="60">
        <v>1898835</v>
      </c>
      <c r="H1281" s="421" t="str">
        <f t="shared" si="95"/>
        <v>nesplnená podmienka vyrovnaného rozpočtu</v>
      </c>
      <c r="I1281" s="60">
        <f t="shared" si="96"/>
        <v>1637807</v>
      </c>
      <c r="J1281" s="421" t="str">
        <f t="shared" si="99"/>
        <v>výdavky rastú</v>
      </c>
      <c r="K1281" s="421" t="str">
        <f t="shared" si="97"/>
        <v>dlhová brzda sa neplní</v>
      </c>
      <c r="L1281" s="421" t="str">
        <f t="shared" si="98"/>
        <v>dlhová brzda sa neplní + rozpočet v termíne</v>
      </c>
    </row>
    <row r="1282" spans="1:12">
      <c r="A1282" s="61">
        <v>519448</v>
      </c>
      <c r="B1282" s="61" t="s">
        <v>1948</v>
      </c>
      <c r="C1282" s="61">
        <v>20251118</v>
      </c>
      <c r="D1282" s="420" t="s">
        <v>890</v>
      </c>
      <c r="E1282" s="60">
        <v>0</v>
      </c>
      <c r="F1282" s="60">
        <v>517211</v>
      </c>
      <c r="G1282" s="60">
        <v>558350</v>
      </c>
      <c r="H1282" s="421" t="str">
        <f t="shared" si="95"/>
        <v>splnená podmienka vyrovnaného rozpočtu</v>
      </c>
      <c r="I1282" s="60">
        <f t="shared" si="96"/>
        <v>41139</v>
      </c>
      <c r="J1282" s="421" t="str">
        <f t="shared" si="99"/>
        <v>výdavky rastú</v>
      </c>
      <c r="K1282" s="421" t="str">
        <f t="shared" si="97"/>
        <v>dlhová brzda sa neplní</v>
      </c>
      <c r="L1282" s="421" t="str">
        <f t="shared" si="98"/>
        <v>dlhová brzda sa neplní + rozpočet v termíne</v>
      </c>
    </row>
    <row r="1283" spans="1:12">
      <c r="A1283" s="61">
        <v>519456</v>
      </c>
      <c r="B1283" s="61" t="s">
        <v>1949</v>
      </c>
      <c r="C1283" s="61">
        <v>20251119</v>
      </c>
      <c r="D1283" s="420" t="s">
        <v>890</v>
      </c>
      <c r="E1283" s="60">
        <v>-45553</v>
      </c>
      <c r="F1283" s="60">
        <v>2246931</v>
      </c>
      <c r="G1283" s="60">
        <v>4344108</v>
      </c>
      <c r="H1283" s="421" t="str">
        <f t="shared" ref="H1283:H1346" si="100">IF(E1283&gt;=0,"splnená podmienka vyrovnaného rozpočtu","nesplnená podmienka vyrovnaného rozpočtu")</f>
        <v>nesplnená podmienka vyrovnaného rozpočtu</v>
      </c>
      <c r="I1283" s="60">
        <f t="shared" ref="I1283:I1346" si="101">G1283-F1283</f>
        <v>2097177</v>
      </c>
      <c r="J1283" s="421" t="str">
        <f t="shared" si="99"/>
        <v>výdavky rastú</v>
      </c>
      <c r="K1283" s="421" t="str">
        <f t="shared" ref="K1283:K1346" si="102">IF((H1283="splnená podmienka vyrovnaného rozpočtu")*(J1283="nerastúce výdavky"),"dlhová brzda sa plní","dlhová brzda sa neplní")</f>
        <v>dlhová brzda sa neplní</v>
      </c>
      <c r="L1283" s="421" t="str">
        <f t="shared" ref="L1283:L1346" si="103">K1283&amp;" + "&amp;D1283</f>
        <v>dlhová brzda sa neplní + rozpočet v termíne</v>
      </c>
    </row>
    <row r="1284" spans="1:12">
      <c r="A1284" s="61">
        <v>519464</v>
      </c>
      <c r="B1284" s="61" t="s">
        <v>1950</v>
      </c>
      <c r="C1284" s="61">
        <v>20251106</v>
      </c>
      <c r="D1284" s="420" t="s">
        <v>890</v>
      </c>
      <c r="E1284" s="60">
        <v>36000</v>
      </c>
      <c r="F1284" s="60">
        <v>761047</v>
      </c>
      <c r="G1284" s="60">
        <v>870472</v>
      </c>
      <c r="H1284" s="421" t="str">
        <f t="shared" si="100"/>
        <v>splnená podmienka vyrovnaného rozpočtu</v>
      </c>
      <c r="I1284" s="60">
        <f t="shared" si="101"/>
        <v>109425</v>
      </c>
      <c r="J1284" s="421" t="str">
        <f t="shared" ref="J1284:J1347" si="104">IF(I1284&lt;=0,"nerastúce výdavky","výdavky rastú")</f>
        <v>výdavky rastú</v>
      </c>
      <c r="K1284" s="421" t="str">
        <f t="shared" si="102"/>
        <v>dlhová brzda sa neplní</v>
      </c>
      <c r="L1284" s="421" t="str">
        <f t="shared" si="103"/>
        <v>dlhová brzda sa neplní + rozpočet v termíne</v>
      </c>
    </row>
    <row r="1285" spans="1:12">
      <c r="A1285" s="61">
        <v>519472</v>
      </c>
      <c r="B1285" s="61" t="s">
        <v>1951</v>
      </c>
      <c r="C1285" s="61">
        <v>20251117</v>
      </c>
      <c r="D1285" s="420" t="s">
        <v>890</v>
      </c>
      <c r="E1285" s="60">
        <v>-83004</v>
      </c>
      <c r="F1285" s="60">
        <v>411428</v>
      </c>
      <c r="G1285" s="60">
        <v>2247988</v>
      </c>
      <c r="H1285" s="421" t="str">
        <f t="shared" si="100"/>
        <v>nesplnená podmienka vyrovnaného rozpočtu</v>
      </c>
      <c r="I1285" s="60">
        <f t="shared" si="101"/>
        <v>1836560</v>
      </c>
      <c r="J1285" s="421" t="str">
        <f t="shared" si="104"/>
        <v>výdavky rastú</v>
      </c>
      <c r="K1285" s="421" t="str">
        <f t="shared" si="102"/>
        <v>dlhová brzda sa neplní</v>
      </c>
      <c r="L1285" s="421" t="str">
        <f t="shared" si="103"/>
        <v>dlhová brzda sa neplní + rozpočet v termíne</v>
      </c>
    </row>
    <row r="1286" spans="1:12">
      <c r="A1286" s="61">
        <v>519481</v>
      </c>
      <c r="B1286" s="61" t="s">
        <v>1952</v>
      </c>
      <c r="C1286" s="61">
        <v>20251104</v>
      </c>
      <c r="D1286" s="420" t="s">
        <v>890</v>
      </c>
      <c r="E1286" s="60">
        <v>35000</v>
      </c>
      <c r="F1286" s="60">
        <v>1744426</v>
      </c>
      <c r="G1286" s="60">
        <v>2760972</v>
      </c>
      <c r="H1286" s="421" t="str">
        <f t="shared" si="100"/>
        <v>splnená podmienka vyrovnaného rozpočtu</v>
      </c>
      <c r="I1286" s="60">
        <f t="shared" si="101"/>
        <v>1016546</v>
      </c>
      <c r="J1286" s="421" t="str">
        <f t="shared" si="104"/>
        <v>výdavky rastú</v>
      </c>
      <c r="K1286" s="421" t="str">
        <f t="shared" si="102"/>
        <v>dlhová brzda sa neplní</v>
      </c>
      <c r="L1286" s="421" t="str">
        <f t="shared" si="103"/>
        <v>dlhová brzda sa neplní + rozpočet v termíne</v>
      </c>
    </row>
    <row r="1287" spans="1:12">
      <c r="A1287" s="61">
        <v>519499</v>
      </c>
      <c r="B1287" s="61" t="s">
        <v>1953</v>
      </c>
      <c r="C1287" s="61">
        <v>20251107</v>
      </c>
      <c r="D1287" s="420" t="s">
        <v>890</v>
      </c>
      <c r="E1287" s="60">
        <v>-11964</v>
      </c>
      <c r="F1287" s="60">
        <v>32565</v>
      </c>
      <c r="G1287" s="60">
        <v>55100</v>
      </c>
      <c r="H1287" s="421" t="str">
        <f t="shared" si="100"/>
        <v>nesplnená podmienka vyrovnaného rozpočtu</v>
      </c>
      <c r="I1287" s="60">
        <f t="shared" si="101"/>
        <v>22535</v>
      </c>
      <c r="J1287" s="421" t="str">
        <f t="shared" si="104"/>
        <v>výdavky rastú</v>
      </c>
      <c r="K1287" s="421" t="str">
        <f t="shared" si="102"/>
        <v>dlhová brzda sa neplní</v>
      </c>
      <c r="L1287" s="421" t="str">
        <f t="shared" si="103"/>
        <v>dlhová brzda sa neplní + rozpočet v termíne</v>
      </c>
    </row>
    <row r="1288" spans="1:12">
      <c r="A1288" s="61">
        <v>519502</v>
      </c>
      <c r="B1288" s="61" t="s">
        <v>1954</v>
      </c>
      <c r="C1288" s="61">
        <v>20251105</v>
      </c>
      <c r="D1288" s="420" t="s">
        <v>890</v>
      </c>
      <c r="E1288" s="60">
        <v>0</v>
      </c>
      <c r="F1288" s="60">
        <v>61000</v>
      </c>
      <c r="G1288" s="60">
        <v>63800</v>
      </c>
      <c r="H1288" s="421" t="str">
        <f t="shared" si="100"/>
        <v>splnená podmienka vyrovnaného rozpočtu</v>
      </c>
      <c r="I1288" s="60">
        <f t="shared" si="101"/>
        <v>2800</v>
      </c>
      <c r="J1288" s="421" t="str">
        <f t="shared" si="104"/>
        <v>výdavky rastú</v>
      </c>
      <c r="K1288" s="421" t="str">
        <f t="shared" si="102"/>
        <v>dlhová brzda sa neplní</v>
      </c>
      <c r="L1288" s="421" t="str">
        <f t="shared" si="103"/>
        <v>dlhová brzda sa neplní + rozpočet v termíne</v>
      </c>
    </row>
    <row r="1289" spans="1:12">
      <c r="A1289" s="61">
        <v>519511</v>
      </c>
      <c r="B1289" s="61" t="s">
        <v>1955</v>
      </c>
      <c r="C1289" s="61">
        <v>20251104</v>
      </c>
      <c r="D1289" s="420" t="s">
        <v>890</v>
      </c>
      <c r="E1289" s="60">
        <v>0</v>
      </c>
      <c r="F1289" s="60">
        <v>30300</v>
      </c>
      <c r="G1289" s="60">
        <v>30800</v>
      </c>
      <c r="H1289" s="421" t="str">
        <f t="shared" si="100"/>
        <v>splnená podmienka vyrovnaného rozpočtu</v>
      </c>
      <c r="I1289" s="60">
        <f t="shared" si="101"/>
        <v>500</v>
      </c>
      <c r="J1289" s="421" t="str">
        <f t="shared" si="104"/>
        <v>výdavky rastú</v>
      </c>
      <c r="K1289" s="421" t="str">
        <f t="shared" si="102"/>
        <v>dlhová brzda sa neplní</v>
      </c>
      <c r="L1289" s="421" t="str">
        <f t="shared" si="103"/>
        <v>dlhová brzda sa neplní + rozpočet v termíne</v>
      </c>
    </row>
    <row r="1290" spans="1:12">
      <c r="A1290" s="61">
        <v>519529</v>
      </c>
      <c r="B1290" s="61" t="s">
        <v>1956</v>
      </c>
      <c r="C1290" s="61">
        <v>20251121</v>
      </c>
      <c r="D1290" s="420" t="s">
        <v>890</v>
      </c>
      <c r="E1290" s="60">
        <v>5000</v>
      </c>
      <c r="F1290" s="60">
        <v>180330</v>
      </c>
      <c r="G1290" s="60">
        <v>838600</v>
      </c>
      <c r="H1290" s="421" t="str">
        <f t="shared" si="100"/>
        <v>splnená podmienka vyrovnaného rozpočtu</v>
      </c>
      <c r="I1290" s="60">
        <f t="shared" si="101"/>
        <v>658270</v>
      </c>
      <c r="J1290" s="421" t="str">
        <f t="shared" si="104"/>
        <v>výdavky rastú</v>
      </c>
      <c r="K1290" s="421" t="str">
        <f t="shared" si="102"/>
        <v>dlhová brzda sa neplní</v>
      </c>
      <c r="L1290" s="421" t="str">
        <f t="shared" si="103"/>
        <v>dlhová brzda sa neplní + rozpočet v termíne</v>
      </c>
    </row>
    <row r="1291" spans="1:12">
      <c r="A1291" s="61">
        <v>519537</v>
      </c>
      <c r="B1291" s="61" t="s">
        <v>1176</v>
      </c>
      <c r="C1291" s="61">
        <v>20251119</v>
      </c>
      <c r="D1291" s="420" t="s">
        <v>890</v>
      </c>
      <c r="E1291" s="60">
        <v>10000</v>
      </c>
      <c r="F1291" s="60">
        <v>240000</v>
      </c>
      <c r="G1291" s="60">
        <v>2253800</v>
      </c>
      <c r="H1291" s="421" t="str">
        <f t="shared" si="100"/>
        <v>splnená podmienka vyrovnaného rozpočtu</v>
      </c>
      <c r="I1291" s="60">
        <f t="shared" si="101"/>
        <v>2013800</v>
      </c>
      <c r="J1291" s="421" t="str">
        <f t="shared" si="104"/>
        <v>výdavky rastú</v>
      </c>
      <c r="K1291" s="421" t="str">
        <f t="shared" si="102"/>
        <v>dlhová brzda sa neplní</v>
      </c>
      <c r="L1291" s="421" t="str">
        <f t="shared" si="103"/>
        <v>dlhová brzda sa neplní + rozpočet v termíne</v>
      </c>
    </row>
    <row r="1292" spans="1:12">
      <c r="A1292" s="61">
        <v>519545</v>
      </c>
      <c r="B1292" s="61" t="s">
        <v>997</v>
      </c>
      <c r="C1292" s="61">
        <v>20251121</v>
      </c>
      <c r="D1292" s="420" t="s">
        <v>890</v>
      </c>
      <c r="E1292" s="60">
        <v>11324</v>
      </c>
      <c r="F1292" s="60">
        <v>259207</v>
      </c>
      <c r="G1292" s="60">
        <v>282286</v>
      </c>
      <c r="H1292" s="421" t="str">
        <f t="shared" si="100"/>
        <v>splnená podmienka vyrovnaného rozpočtu</v>
      </c>
      <c r="I1292" s="60">
        <f t="shared" si="101"/>
        <v>23079</v>
      </c>
      <c r="J1292" s="421" t="str">
        <f t="shared" si="104"/>
        <v>výdavky rastú</v>
      </c>
      <c r="K1292" s="421" t="str">
        <f t="shared" si="102"/>
        <v>dlhová brzda sa neplní</v>
      </c>
      <c r="L1292" s="421" t="str">
        <f t="shared" si="103"/>
        <v>dlhová brzda sa neplní + rozpočet v termíne</v>
      </c>
    </row>
    <row r="1293" spans="1:12">
      <c r="A1293" s="61">
        <v>519553</v>
      </c>
      <c r="B1293" s="61" t="s">
        <v>1957</v>
      </c>
      <c r="C1293" s="61">
        <v>20251114</v>
      </c>
      <c r="D1293" s="420" t="s">
        <v>890</v>
      </c>
      <c r="E1293" s="60">
        <v>-15000</v>
      </c>
      <c r="F1293" s="60">
        <v>1164571</v>
      </c>
      <c r="G1293" s="60">
        <v>1318372</v>
      </c>
      <c r="H1293" s="421" t="str">
        <f t="shared" si="100"/>
        <v>nesplnená podmienka vyrovnaného rozpočtu</v>
      </c>
      <c r="I1293" s="60">
        <f t="shared" si="101"/>
        <v>153801</v>
      </c>
      <c r="J1293" s="421" t="str">
        <f t="shared" si="104"/>
        <v>výdavky rastú</v>
      </c>
      <c r="K1293" s="421" t="str">
        <f t="shared" si="102"/>
        <v>dlhová brzda sa neplní</v>
      </c>
      <c r="L1293" s="421" t="str">
        <f t="shared" si="103"/>
        <v>dlhová brzda sa neplní + rozpočet v termíne</v>
      </c>
    </row>
    <row r="1294" spans="1:12">
      <c r="A1294" s="61">
        <v>519561</v>
      </c>
      <c r="B1294" s="61" t="s">
        <v>722</v>
      </c>
      <c r="C1294" s="61">
        <v>20251111</v>
      </c>
      <c r="D1294" s="420" t="s">
        <v>890</v>
      </c>
      <c r="E1294" s="60">
        <v>5520</v>
      </c>
      <c r="F1294" s="60">
        <v>91180</v>
      </c>
      <c r="G1294" s="60">
        <v>85280</v>
      </c>
      <c r="H1294" s="421" t="str">
        <f t="shared" si="100"/>
        <v>splnená podmienka vyrovnaného rozpočtu</v>
      </c>
      <c r="I1294" s="61">
        <f t="shared" si="101"/>
        <v>-5900</v>
      </c>
      <c r="J1294" s="421" t="str">
        <f t="shared" si="104"/>
        <v>nerastúce výdavky</v>
      </c>
      <c r="K1294" s="421" t="str">
        <f t="shared" si="102"/>
        <v>dlhová brzda sa plní</v>
      </c>
      <c r="L1294" s="421" t="str">
        <f t="shared" si="103"/>
        <v>dlhová brzda sa plní + rozpočet v termíne</v>
      </c>
    </row>
    <row r="1295" spans="1:12">
      <c r="A1295" s="61">
        <v>519570</v>
      </c>
      <c r="B1295" s="61" t="s">
        <v>1958</v>
      </c>
      <c r="C1295" s="61">
        <v>20251112</v>
      </c>
      <c r="D1295" s="420" t="s">
        <v>890</v>
      </c>
      <c r="E1295" s="60">
        <v>-666752</v>
      </c>
      <c r="F1295" s="60">
        <v>3889269</v>
      </c>
      <c r="G1295" s="60">
        <v>5371136</v>
      </c>
      <c r="H1295" s="421" t="str">
        <f t="shared" si="100"/>
        <v>nesplnená podmienka vyrovnaného rozpočtu</v>
      </c>
      <c r="I1295" s="60">
        <f t="shared" si="101"/>
        <v>1481867</v>
      </c>
      <c r="J1295" s="421" t="str">
        <f t="shared" si="104"/>
        <v>výdavky rastú</v>
      </c>
      <c r="K1295" s="421" t="str">
        <f t="shared" si="102"/>
        <v>dlhová brzda sa neplní</v>
      </c>
      <c r="L1295" s="421" t="str">
        <f t="shared" si="103"/>
        <v>dlhová brzda sa neplní + rozpočet v termíne</v>
      </c>
    </row>
    <row r="1296" spans="1:12">
      <c r="A1296" s="61">
        <v>519588</v>
      </c>
      <c r="B1296" s="61" t="s">
        <v>1959</v>
      </c>
      <c r="C1296" s="61">
        <v>20251121</v>
      </c>
      <c r="D1296" s="420" t="s">
        <v>890</v>
      </c>
      <c r="E1296" s="60">
        <v>-123965</v>
      </c>
      <c r="F1296" s="60">
        <v>1566628</v>
      </c>
      <c r="G1296" s="60">
        <v>2927674</v>
      </c>
      <c r="H1296" s="421" t="str">
        <f t="shared" si="100"/>
        <v>nesplnená podmienka vyrovnaného rozpočtu</v>
      </c>
      <c r="I1296" s="60">
        <f t="shared" si="101"/>
        <v>1361046</v>
      </c>
      <c r="J1296" s="421" t="str">
        <f t="shared" si="104"/>
        <v>výdavky rastú</v>
      </c>
      <c r="K1296" s="421" t="str">
        <f t="shared" si="102"/>
        <v>dlhová brzda sa neplní</v>
      </c>
      <c r="L1296" s="421" t="str">
        <f t="shared" si="103"/>
        <v>dlhová brzda sa neplní + rozpočet v termíne</v>
      </c>
    </row>
    <row r="1297" spans="1:12">
      <c r="A1297" s="61">
        <v>519596</v>
      </c>
      <c r="B1297" s="61" t="s">
        <v>1960</v>
      </c>
      <c r="C1297" s="61">
        <v>20251106</v>
      </c>
      <c r="D1297" s="420" t="s">
        <v>890</v>
      </c>
      <c r="E1297" s="60">
        <v>0</v>
      </c>
      <c r="F1297" s="60">
        <v>37393</v>
      </c>
      <c r="G1297" s="60">
        <v>45765</v>
      </c>
      <c r="H1297" s="421" t="str">
        <f t="shared" si="100"/>
        <v>splnená podmienka vyrovnaného rozpočtu</v>
      </c>
      <c r="I1297" s="60">
        <f t="shared" si="101"/>
        <v>8372</v>
      </c>
      <c r="J1297" s="421" t="str">
        <f t="shared" si="104"/>
        <v>výdavky rastú</v>
      </c>
      <c r="K1297" s="421" t="str">
        <f t="shared" si="102"/>
        <v>dlhová brzda sa neplní</v>
      </c>
      <c r="L1297" s="421" t="str">
        <f t="shared" si="103"/>
        <v>dlhová brzda sa neplní + rozpočet v termíne</v>
      </c>
    </row>
    <row r="1298" spans="1:12">
      <c r="A1298" s="61">
        <v>519600</v>
      </c>
      <c r="B1298" s="61" t="s">
        <v>1961</v>
      </c>
      <c r="C1298" s="61">
        <v>20251108</v>
      </c>
      <c r="D1298" s="420" t="s">
        <v>890</v>
      </c>
      <c r="E1298" s="60">
        <v>1515</v>
      </c>
      <c r="F1298" s="60">
        <v>53480</v>
      </c>
      <c r="G1298" s="60">
        <v>118860</v>
      </c>
      <c r="H1298" s="421" t="str">
        <f t="shared" si="100"/>
        <v>splnená podmienka vyrovnaného rozpočtu</v>
      </c>
      <c r="I1298" s="60">
        <f t="shared" si="101"/>
        <v>65380</v>
      </c>
      <c r="J1298" s="421" t="str">
        <f t="shared" si="104"/>
        <v>výdavky rastú</v>
      </c>
      <c r="K1298" s="421" t="str">
        <f t="shared" si="102"/>
        <v>dlhová brzda sa neplní</v>
      </c>
      <c r="L1298" s="421" t="str">
        <f t="shared" si="103"/>
        <v>dlhová brzda sa neplní + rozpočet v termíne</v>
      </c>
    </row>
    <row r="1299" spans="1:12">
      <c r="A1299" s="61">
        <v>519618</v>
      </c>
      <c r="B1299" s="61" t="s">
        <v>1962</v>
      </c>
      <c r="C1299" s="61">
        <v>20251120</v>
      </c>
      <c r="D1299" s="420" t="s">
        <v>890</v>
      </c>
      <c r="E1299" s="60">
        <v>-84200</v>
      </c>
      <c r="F1299" s="60">
        <v>400360</v>
      </c>
      <c r="G1299" s="60">
        <v>3622283</v>
      </c>
      <c r="H1299" s="421" t="str">
        <f t="shared" si="100"/>
        <v>nesplnená podmienka vyrovnaného rozpočtu</v>
      </c>
      <c r="I1299" s="60">
        <f t="shared" si="101"/>
        <v>3221923</v>
      </c>
      <c r="J1299" s="421" t="str">
        <f t="shared" si="104"/>
        <v>výdavky rastú</v>
      </c>
      <c r="K1299" s="421" t="str">
        <f t="shared" si="102"/>
        <v>dlhová brzda sa neplní</v>
      </c>
      <c r="L1299" s="421" t="str">
        <f t="shared" si="103"/>
        <v>dlhová brzda sa neplní + rozpočet v termíne</v>
      </c>
    </row>
    <row r="1300" spans="1:12">
      <c r="A1300" s="61">
        <v>519626</v>
      </c>
      <c r="B1300" s="61" t="s">
        <v>1578</v>
      </c>
      <c r="C1300" s="61">
        <v>20251029</v>
      </c>
      <c r="D1300" s="420" t="s">
        <v>890</v>
      </c>
      <c r="E1300" s="60">
        <v>-16500</v>
      </c>
      <c r="F1300" s="60">
        <v>145182</v>
      </c>
      <c r="G1300" s="60">
        <v>183497</v>
      </c>
      <c r="H1300" s="421" t="str">
        <f t="shared" si="100"/>
        <v>nesplnená podmienka vyrovnaného rozpočtu</v>
      </c>
      <c r="I1300" s="60">
        <f t="shared" si="101"/>
        <v>38315</v>
      </c>
      <c r="J1300" s="421" t="str">
        <f t="shared" si="104"/>
        <v>výdavky rastú</v>
      </c>
      <c r="K1300" s="421" t="str">
        <f t="shared" si="102"/>
        <v>dlhová brzda sa neplní</v>
      </c>
      <c r="L1300" s="421" t="str">
        <f t="shared" si="103"/>
        <v>dlhová brzda sa neplní + rozpočet v termíne</v>
      </c>
    </row>
    <row r="1301" spans="1:12">
      <c r="A1301" s="61">
        <v>519634</v>
      </c>
      <c r="B1301" s="61" t="s">
        <v>1963</v>
      </c>
      <c r="C1301" s="61">
        <v>20251114</v>
      </c>
      <c r="D1301" s="420" t="s">
        <v>890</v>
      </c>
      <c r="E1301" s="60">
        <v>16962</v>
      </c>
      <c r="F1301" s="60">
        <v>274122</v>
      </c>
      <c r="G1301" s="60">
        <v>471336</v>
      </c>
      <c r="H1301" s="421" t="str">
        <f t="shared" si="100"/>
        <v>splnená podmienka vyrovnaného rozpočtu</v>
      </c>
      <c r="I1301" s="60">
        <f t="shared" si="101"/>
        <v>197214</v>
      </c>
      <c r="J1301" s="421" t="str">
        <f t="shared" si="104"/>
        <v>výdavky rastú</v>
      </c>
      <c r="K1301" s="421" t="str">
        <f t="shared" si="102"/>
        <v>dlhová brzda sa neplní</v>
      </c>
      <c r="L1301" s="421" t="str">
        <f t="shared" si="103"/>
        <v>dlhová brzda sa neplní + rozpočet v termíne</v>
      </c>
    </row>
    <row r="1302" spans="1:12">
      <c r="A1302" s="61">
        <v>519243</v>
      </c>
      <c r="B1302" s="61" t="s">
        <v>1964</v>
      </c>
      <c r="C1302" s="61">
        <v>20251118</v>
      </c>
      <c r="D1302" s="420" t="s">
        <v>890</v>
      </c>
      <c r="E1302" s="60">
        <v>2027</v>
      </c>
      <c r="F1302" s="60">
        <v>383060</v>
      </c>
      <c r="G1302" s="60">
        <v>457194</v>
      </c>
      <c r="H1302" s="421" t="str">
        <f t="shared" si="100"/>
        <v>splnená podmienka vyrovnaného rozpočtu</v>
      </c>
      <c r="I1302" s="60">
        <f t="shared" si="101"/>
        <v>74134</v>
      </c>
      <c r="J1302" s="421" t="str">
        <f t="shared" si="104"/>
        <v>výdavky rastú</v>
      </c>
      <c r="K1302" s="421" t="str">
        <f t="shared" si="102"/>
        <v>dlhová brzda sa neplní</v>
      </c>
      <c r="L1302" s="421" t="str">
        <f t="shared" si="103"/>
        <v>dlhová brzda sa neplní + rozpočet v termíne</v>
      </c>
    </row>
    <row r="1303" spans="1:12">
      <c r="A1303" s="61">
        <v>519251</v>
      </c>
      <c r="B1303" s="61" t="s">
        <v>1965</v>
      </c>
      <c r="C1303" s="61">
        <v>20251117</v>
      </c>
      <c r="D1303" s="420" t="s">
        <v>890</v>
      </c>
      <c r="E1303" s="60">
        <v>24000</v>
      </c>
      <c r="F1303" s="60">
        <v>340885</v>
      </c>
      <c r="G1303" s="60">
        <v>684021</v>
      </c>
      <c r="H1303" s="421" t="str">
        <f t="shared" si="100"/>
        <v>splnená podmienka vyrovnaného rozpočtu</v>
      </c>
      <c r="I1303" s="60">
        <f t="shared" si="101"/>
        <v>343136</v>
      </c>
      <c r="J1303" s="421" t="str">
        <f t="shared" si="104"/>
        <v>výdavky rastú</v>
      </c>
      <c r="K1303" s="421" t="str">
        <f t="shared" si="102"/>
        <v>dlhová brzda sa neplní</v>
      </c>
      <c r="L1303" s="421" t="str">
        <f t="shared" si="103"/>
        <v>dlhová brzda sa neplní + rozpočet v termíne</v>
      </c>
    </row>
    <row r="1304" spans="1:12">
      <c r="A1304" s="61">
        <v>519260</v>
      </c>
      <c r="B1304" s="61" t="s">
        <v>723</v>
      </c>
      <c r="C1304" s="61">
        <v>20251120</v>
      </c>
      <c r="D1304" s="420" t="s">
        <v>890</v>
      </c>
      <c r="E1304" s="60">
        <v>0</v>
      </c>
      <c r="F1304" s="60">
        <v>1106080</v>
      </c>
      <c r="G1304" s="60">
        <v>803670</v>
      </c>
      <c r="H1304" s="421" t="str">
        <f t="shared" si="100"/>
        <v>splnená podmienka vyrovnaného rozpočtu</v>
      </c>
      <c r="I1304" s="61">
        <f t="shared" si="101"/>
        <v>-302410</v>
      </c>
      <c r="J1304" s="421" t="str">
        <f t="shared" si="104"/>
        <v>nerastúce výdavky</v>
      </c>
      <c r="K1304" s="421" t="str">
        <f t="shared" si="102"/>
        <v>dlhová brzda sa plní</v>
      </c>
      <c r="L1304" s="421" t="str">
        <f t="shared" si="103"/>
        <v>dlhová brzda sa plní + rozpočet v termíne</v>
      </c>
    </row>
    <row r="1305" spans="1:12">
      <c r="A1305" s="61">
        <v>519278</v>
      </c>
      <c r="B1305" s="61" t="s">
        <v>1966</v>
      </c>
      <c r="C1305" s="61">
        <v>20251117</v>
      </c>
      <c r="D1305" s="420" t="s">
        <v>890</v>
      </c>
      <c r="E1305" s="60">
        <v>0</v>
      </c>
      <c r="F1305" s="60">
        <v>36600</v>
      </c>
      <c r="G1305" s="60">
        <v>192340</v>
      </c>
      <c r="H1305" s="421" t="str">
        <f t="shared" si="100"/>
        <v>splnená podmienka vyrovnaného rozpočtu</v>
      </c>
      <c r="I1305" s="60">
        <f t="shared" si="101"/>
        <v>155740</v>
      </c>
      <c r="J1305" s="421" t="str">
        <f t="shared" si="104"/>
        <v>výdavky rastú</v>
      </c>
      <c r="K1305" s="421" t="str">
        <f t="shared" si="102"/>
        <v>dlhová brzda sa neplní</v>
      </c>
      <c r="L1305" s="421" t="str">
        <f t="shared" si="103"/>
        <v>dlhová brzda sa neplní + rozpočet v termíne</v>
      </c>
    </row>
    <row r="1306" spans="1:12">
      <c r="A1306" s="61">
        <v>519286</v>
      </c>
      <c r="B1306" s="61" t="s">
        <v>1967</v>
      </c>
      <c r="C1306" s="61">
        <v>20251117</v>
      </c>
      <c r="D1306" s="420" t="s">
        <v>890</v>
      </c>
      <c r="E1306" s="60">
        <v>49143</v>
      </c>
      <c r="F1306" s="60">
        <v>224889</v>
      </c>
      <c r="G1306" s="60">
        <v>480649</v>
      </c>
      <c r="H1306" s="421" t="str">
        <f t="shared" si="100"/>
        <v>splnená podmienka vyrovnaného rozpočtu</v>
      </c>
      <c r="I1306" s="60">
        <f t="shared" si="101"/>
        <v>255760</v>
      </c>
      <c r="J1306" s="421" t="str">
        <f t="shared" si="104"/>
        <v>výdavky rastú</v>
      </c>
      <c r="K1306" s="421" t="str">
        <f t="shared" si="102"/>
        <v>dlhová brzda sa neplní</v>
      </c>
      <c r="L1306" s="421" t="str">
        <f t="shared" si="103"/>
        <v>dlhová brzda sa neplní + rozpočet v termíne</v>
      </c>
    </row>
    <row r="1307" spans="1:12">
      <c r="A1307" s="61">
        <v>519294</v>
      </c>
      <c r="B1307" s="61" t="s">
        <v>1968</v>
      </c>
      <c r="C1307" s="61">
        <v>20251120</v>
      </c>
      <c r="D1307" s="420" t="s">
        <v>890</v>
      </c>
      <c r="E1307" s="60">
        <v>0</v>
      </c>
      <c r="F1307" s="60">
        <v>364256.00000000006</v>
      </c>
      <c r="G1307" s="60">
        <v>733031</v>
      </c>
      <c r="H1307" s="421" t="str">
        <f t="shared" si="100"/>
        <v>splnená podmienka vyrovnaného rozpočtu</v>
      </c>
      <c r="I1307" s="60">
        <f t="shared" si="101"/>
        <v>368774.99999999994</v>
      </c>
      <c r="J1307" s="421" t="str">
        <f t="shared" si="104"/>
        <v>výdavky rastú</v>
      </c>
      <c r="K1307" s="421" t="str">
        <f t="shared" si="102"/>
        <v>dlhová brzda sa neplní</v>
      </c>
      <c r="L1307" s="421" t="str">
        <f t="shared" si="103"/>
        <v>dlhová brzda sa neplní + rozpočet v termíne</v>
      </c>
    </row>
    <row r="1308" spans="1:12">
      <c r="A1308" s="61">
        <v>519308</v>
      </c>
      <c r="B1308" s="61" t="s">
        <v>1969</v>
      </c>
      <c r="C1308" s="61">
        <v>20251114</v>
      </c>
      <c r="D1308" s="420" t="s">
        <v>890</v>
      </c>
      <c r="E1308" s="60">
        <v>14883</v>
      </c>
      <c r="F1308" s="60">
        <v>38519</v>
      </c>
      <c r="G1308" s="60">
        <v>143589</v>
      </c>
      <c r="H1308" s="421" t="str">
        <f t="shared" si="100"/>
        <v>splnená podmienka vyrovnaného rozpočtu</v>
      </c>
      <c r="I1308" s="60">
        <f t="shared" si="101"/>
        <v>105070</v>
      </c>
      <c r="J1308" s="421" t="str">
        <f t="shared" si="104"/>
        <v>výdavky rastú</v>
      </c>
      <c r="K1308" s="421" t="str">
        <f t="shared" si="102"/>
        <v>dlhová brzda sa neplní</v>
      </c>
      <c r="L1308" s="421" t="str">
        <f t="shared" si="103"/>
        <v>dlhová brzda sa neplní + rozpočet v termíne</v>
      </c>
    </row>
    <row r="1309" spans="1:12">
      <c r="A1309" s="61">
        <v>519316</v>
      </c>
      <c r="B1309" s="61" t="s">
        <v>1970</v>
      </c>
      <c r="C1309" s="61">
        <v>20251107</v>
      </c>
      <c r="D1309" s="420" t="s">
        <v>890</v>
      </c>
      <c r="E1309" s="60">
        <v>6636</v>
      </c>
      <c r="F1309" s="60">
        <v>245825</v>
      </c>
      <c r="G1309" s="60">
        <v>279291</v>
      </c>
      <c r="H1309" s="421" t="str">
        <f t="shared" si="100"/>
        <v>splnená podmienka vyrovnaného rozpočtu</v>
      </c>
      <c r="I1309" s="60">
        <f t="shared" si="101"/>
        <v>33466</v>
      </c>
      <c r="J1309" s="421" t="str">
        <f t="shared" si="104"/>
        <v>výdavky rastú</v>
      </c>
      <c r="K1309" s="421" t="str">
        <f t="shared" si="102"/>
        <v>dlhová brzda sa neplní</v>
      </c>
      <c r="L1309" s="421" t="str">
        <f t="shared" si="103"/>
        <v>dlhová brzda sa neplní + rozpočet v termíne</v>
      </c>
    </row>
    <row r="1310" spans="1:12">
      <c r="A1310" s="61">
        <v>519324</v>
      </c>
      <c r="B1310" s="61" t="s">
        <v>1971</v>
      </c>
      <c r="C1310" s="61">
        <v>20251121</v>
      </c>
      <c r="D1310" s="420" t="s">
        <v>890</v>
      </c>
      <c r="E1310" s="60">
        <v>50104</v>
      </c>
      <c r="F1310" s="60">
        <v>566271</v>
      </c>
      <c r="G1310" s="60">
        <v>570763</v>
      </c>
      <c r="H1310" s="421" t="str">
        <f t="shared" si="100"/>
        <v>splnená podmienka vyrovnaného rozpočtu</v>
      </c>
      <c r="I1310" s="60">
        <f t="shared" si="101"/>
        <v>4492</v>
      </c>
      <c r="J1310" s="421" t="str">
        <f t="shared" si="104"/>
        <v>výdavky rastú</v>
      </c>
      <c r="K1310" s="421" t="str">
        <f t="shared" si="102"/>
        <v>dlhová brzda sa neplní</v>
      </c>
      <c r="L1310" s="421" t="str">
        <f t="shared" si="103"/>
        <v>dlhová brzda sa neplní + rozpočet v termíne</v>
      </c>
    </row>
    <row r="1311" spans="1:12">
      <c r="A1311" s="61">
        <v>519332</v>
      </c>
      <c r="B1311" s="61" t="s">
        <v>1972</v>
      </c>
      <c r="C1311" s="61">
        <v>20251106</v>
      </c>
      <c r="D1311" s="420" t="s">
        <v>890</v>
      </c>
      <c r="E1311" s="60">
        <v>0</v>
      </c>
      <c r="F1311" s="60">
        <v>37812</v>
      </c>
      <c r="G1311" s="60">
        <v>41400</v>
      </c>
      <c r="H1311" s="421" t="str">
        <f t="shared" si="100"/>
        <v>splnená podmienka vyrovnaného rozpočtu</v>
      </c>
      <c r="I1311" s="60">
        <f t="shared" si="101"/>
        <v>3588</v>
      </c>
      <c r="J1311" s="421" t="str">
        <f t="shared" si="104"/>
        <v>výdavky rastú</v>
      </c>
      <c r="K1311" s="421" t="str">
        <f t="shared" si="102"/>
        <v>dlhová brzda sa neplní</v>
      </c>
      <c r="L1311" s="421" t="str">
        <f t="shared" si="103"/>
        <v>dlhová brzda sa neplní + rozpočet v termíne</v>
      </c>
    </row>
    <row r="1312" spans="1:12">
      <c r="A1312" s="61">
        <v>519341</v>
      </c>
      <c r="B1312" s="61" t="s">
        <v>1973</v>
      </c>
      <c r="C1312" s="61">
        <v>20251121</v>
      </c>
      <c r="D1312" s="420" t="s">
        <v>890</v>
      </c>
      <c r="E1312" s="60">
        <v>70456</v>
      </c>
      <c r="F1312" s="60">
        <v>544967</v>
      </c>
      <c r="G1312" s="60">
        <v>646460</v>
      </c>
      <c r="H1312" s="421" t="str">
        <f t="shared" si="100"/>
        <v>splnená podmienka vyrovnaného rozpočtu</v>
      </c>
      <c r="I1312" s="60">
        <f t="shared" si="101"/>
        <v>101493</v>
      </c>
      <c r="J1312" s="421" t="str">
        <f t="shared" si="104"/>
        <v>výdavky rastú</v>
      </c>
      <c r="K1312" s="421" t="str">
        <f t="shared" si="102"/>
        <v>dlhová brzda sa neplní</v>
      </c>
      <c r="L1312" s="421" t="str">
        <f t="shared" si="103"/>
        <v>dlhová brzda sa neplní + rozpočet v termíne</v>
      </c>
    </row>
    <row r="1313" spans="1:12">
      <c r="A1313" s="61">
        <v>519359</v>
      </c>
      <c r="B1313" s="61" t="s">
        <v>1891</v>
      </c>
      <c r="C1313" s="61">
        <v>20251120</v>
      </c>
      <c r="D1313" s="420" t="s">
        <v>890</v>
      </c>
      <c r="E1313" s="60">
        <v>111800</v>
      </c>
      <c r="F1313" s="60">
        <v>209633</v>
      </c>
      <c r="G1313" s="60">
        <v>496196</v>
      </c>
      <c r="H1313" s="421" t="str">
        <f t="shared" si="100"/>
        <v>splnená podmienka vyrovnaného rozpočtu</v>
      </c>
      <c r="I1313" s="60">
        <f t="shared" si="101"/>
        <v>286563</v>
      </c>
      <c r="J1313" s="421" t="str">
        <f t="shared" si="104"/>
        <v>výdavky rastú</v>
      </c>
      <c r="K1313" s="421" t="str">
        <f t="shared" si="102"/>
        <v>dlhová brzda sa neplní</v>
      </c>
      <c r="L1313" s="421" t="str">
        <f t="shared" si="103"/>
        <v>dlhová brzda sa neplní + rozpočet v termíne</v>
      </c>
    </row>
    <row r="1314" spans="1:12">
      <c r="A1314" s="61">
        <v>519367</v>
      </c>
      <c r="B1314" s="61" t="s">
        <v>1974</v>
      </c>
      <c r="C1314" s="61">
        <v>20251120</v>
      </c>
      <c r="D1314" s="420" t="s">
        <v>890</v>
      </c>
      <c r="E1314" s="60">
        <v>-23956</v>
      </c>
      <c r="F1314" s="60">
        <v>312621</v>
      </c>
      <c r="G1314" s="60">
        <v>2083942</v>
      </c>
      <c r="H1314" s="421" t="str">
        <f t="shared" si="100"/>
        <v>nesplnená podmienka vyrovnaného rozpočtu</v>
      </c>
      <c r="I1314" s="60">
        <f t="shared" si="101"/>
        <v>1771321</v>
      </c>
      <c r="J1314" s="421" t="str">
        <f t="shared" si="104"/>
        <v>výdavky rastú</v>
      </c>
      <c r="K1314" s="421" t="str">
        <f t="shared" si="102"/>
        <v>dlhová brzda sa neplní</v>
      </c>
      <c r="L1314" s="421" t="str">
        <f t="shared" si="103"/>
        <v>dlhová brzda sa neplní + rozpočet v termíne</v>
      </c>
    </row>
    <row r="1315" spans="1:12">
      <c r="A1315" s="61">
        <v>519375</v>
      </c>
      <c r="B1315" s="61" t="s">
        <v>1975</v>
      </c>
      <c r="C1315" s="61">
        <v>20251121</v>
      </c>
      <c r="D1315" s="420" t="s">
        <v>890</v>
      </c>
      <c r="E1315" s="60">
        <v>-14603</v>
      </c>
      <c r="F1315" s="60">
        <v>523153</v>
      </c>
      <c r="G1315" s="60">
        <v>889430</v>
      </c>
      <c r="H1315" s="421" t="str">
        <f t="shared" si="100"/>
        <v>nesplnená podmienka vyrovnaného rozpočtu</v>
      </c>
      <c r="I1315" s="60">
        <f t="shared" si="101"/>
        <v>366277</v>
      </c>
      <c r="J1315" s="421" t="str">
        <f t="shared" si="104"/>
        <v>výdavky rastú</v>
      </c>
      <c r="K1315" s="421" t="str">
        <f t="shared" si="102"/>
        <v>dlhová brzda sa neplní</v>
      </c>
      <c r="L1315" s="421" t="str">
        <f t="shared" si="103"/>
        <v>dlhová brzda sa neplní + rozpočet v termíne</v>
      </c>
    </row>
    <row r="1316" spans="1:12">
      <c r="A1316" s="61">
        <v>519383</v>
      </c>
      <c r="B1316" s="61" t="s">
        <v>1976</v>
      </c>
      <c r="C1316" s="61">
        <v>20251120</v>
      </c>
      <c r="D1316" s="420" t="s">
        <v>890</v>
      </c>
      <c r="E1316" s="60">
        <v>-5040</v>
      </c>
      <c r="F1316" s="60">
        <v>36079</v>
      </c>
      <c r="G1316" s="60">
        <v>46698</v>
      </c>
      <c r="H1316" s="421" t="str">
        <f t="shared" si="100"/>
        <v>nesplnená podmienka vyrovnaného rozpočtu</v>
      </c>
      <c r="I1316" s="60">
        <f t="shared" si="101"/>
        <v>10619</v>
      </c>
      <c r="J1316" s="421" t="str">
        <f t="shared" si="104"/>
        <v>výdavky rastú</v>
      </c>
      <c r="K1316" s="421" t="str">
        <f t="shared" si="102"/>
        <v>dlhová brzda sa neplní</v>
      </c>
      <c r="L1316" s="421" t="str">
        <f t="shared" si="103"/>
        <v>dlhová brzda sa neplní + rozpočet v termíne</v>
      </c>
    </row>
    <row r="1317" spans="1:12">
      <c r="A1317" s="61">
        <v>519391</v>
      </c>
      <c r="B1317" s="61" t="s">
        <v>1977</v>
      </c>
      <c r="C1317" s="61">
        <v>20251105</v>
      </c>
      <c r="D1317" s="420" t="s">
        <v>890</v>
      </c>
      <c r="E1317" s="60">
        <v>19680</v>
      </c>
      <c r="F1317" s="60">
        <v>1749926</v>
      </c>
      <c r="G1317" s="60">
        <v>1771870</v>
      </c>
      <c r="H1317" s="421" t="str">
        <f t="shared" si="100"/>
        <v>splnená podmienka vyrovnaného rozpočtu</v>
      </c>
      <c r="I1317" s="60">
        <f t="shared" si="101"/>
        <v>21944</v>
      </c>
      <c r="J1317" s="421" t="str">
        <f t="shared" si="104"/>
        <v>výdavky rastú</v>
      </c>
      <c r="K1317" s="421" t="str">
        <f t="shared" si="102"/>
        <v>dlhová brzda sa neplní</v>
      </c>
      <c r="L1317" s="421" t="str">
        <f t="shared" si="103"/>
        <v>dlhová brzda sa neplní + rozpočet v termíne</v>
      </c>
    </row>
    <row r="1318" spans="1:12">
      <c r="A1318" s="61">
        <v>519405</v>
      </c>
      <c r="B1318" s="61" t="s">
        <v>1978</v>
      </c>
      <c r="C1318" s="61">
        <v>20251101</v>
      </c>
      <c r="D1318" s="420" t="s">
        <v>890</v>
      </c>
      <c r="E1318" s="60">
        <v>-82680</v>
      </c>
      <c r="F1318" s="60">
        <v>148523</v>
      </c>
      <c r="G1318" s="60">
        <v>168057</v>
      </c>
      <c r="H1318" s="421" t="str">
        <f t="shared" si="100"/>
        <v>nesplnená podmienka vyrovnaného rozpočtu</v>
      </c>
      <c r="I1318" s="60">
        <f t="shared" si="101"/>
        <v>19534</v>
      </c>
      <c r="J1318" s="421" t="str">
        <f t="shared" si="104"/>
        <v>výdavky rastú</v>
      </c>
      <c r="K1318" s="421" t="str">
        <f t="shared" si="102"/>
        <v>dlhová brzda sa neplní</v>
      </c>
      <c r="L1318" s="421" t="str">
        <f t="shared" si="103"/>
        <v>dlhová brzda sa neplní + rozpočet v termíne</v>
      </c>
    </row>
    <row r="1319" spans="1:12">
      <c r="A1319" s="61">
        <v>519413</v>
      </c>
      <c r="B1319" s="61" t="s">
        <v>1979</v>
      </c>
      <c r="C1319" s="61">
        <v>20251107</v>
      </c>
      <c r="D1319" s="420" t="s">
        <v>890</v>
      </c>
      <c r="E1319" s="60">
        <v>-29300</v>
      </c>
      <c r="F1319" s="60">
        <v>80505</v>
      </c>
      <c r="G1319" s="60">
        <v>84850</v>
      </c>
      <c r="H1319" s="421" t="str">
        <f t="shared" si="100"/>
        <v>nesplnená podmienka vyrovnaného rozpočtu</v>
      </c>
      <c r="I1319" s="60">
        <f t="shared" si="101"/>
        <v>4345</v>
      </c>
      <c r="J1319" s="421" t="str">
        <f t="shared" si="104"/>
        <v>výdavky rastú</v>
      </c>
      <c r="K1319" s="421" t="str">
        <f t="shared" si="102"/>
        <v>dlhová brzda sa neplní</v>
      </c>
      <c r="L1319" s="421" t="str">
        <f t="shared" si="103"/>
        <v>dlhová brzda sa neplní + rozpočet v termíne</v>
      </c>
    </row>
    <row r="1320" spans="1:12">
      <c r="A1320" s="61">
        <v>519421</v>
      </c>
      <c r="B1320" s="61" t="s">
        <v>1980</v>
      </c>
      <c r="C1320" s="61">
        <v>20251120</v>
      </c>
      <c r="D1320" s="420" t="s">
        <v>890</v>
      </c>
      <c r="E1320" s="60">
        <v>-347400</v>
      </c>
      <c r="F1320" s="60">
        <v>1210200</v>
      </c>
      <c r="G1320" s="60">
        <v>1697400</v>
      </c>
      <c r="H1320" s="421" t="str">
        <f t="shared" si="100"/>
        <v>nesplnená podmienka vyrovnaného rozpočtu</v>
      </c>
      <c r="I1320" s="60">
        <f t="shared" si="101"/>
        <v>487200</v>
      </c>
      <c r="J1320" s="421" t="str">
        <f t="shared" si="104"/>
        <v>výdavky rastú</v>
      </c>
      <c r="K1320" s="421" t="str">
        <f t="shared" si="102"/>
        <v>dlhová brzda sa neplní</v>
      </c>
      <c r="L1320" s="421" t="str">
        <f t="shared" si="103"/>
        <v>dlhová brzda sa neplní + rozpočet v termíne</v>
      </c>
    </row>
    <row r="1321" spans="1:12">
      <c r="A1321" s="61">
        <v>519430</v>
      </c>
      <c r="B1321" s="61" t="s">
        <v>1263</v>
      </c>
      <c r="C1321" s="61">
        <v>20251121</v>
      </c>
      <c r="D1321" s="420" t="s">
        <v>890</v>
      </c>
      <c r="E1321" s="60">
        <v>7258</v>
      </c>
      <c r="F1321" s="60">
        <v>200261</v>
      </c>
      <c r="G1321" s="60">
        <v>795185</v>
      </c>
      <c r="H1321" s="421" t="str">
        <f t="shared" si="100"/>
        <v>splnená podmienka vyrovnaného rozpočtu</v>
      </c>
      <c r="I1321" s="60">
        <f t="shared" si="101"/>
        <v>594924</v>
      </c>
      <c r="J1321" s="421" t="str">
        <f t="shared" si="104"/>
        <v>výdavky rastú</v>
      </c>
      <c r="K1321" s="421" t="str">
        <f t="shared" si="102"/>
        <v>dlhová brzda sa neplní</v>
      </c>
      <c r="L1321" s="421" t="str">
        <f t="shared" si="103"/>
        <v>dlhová brzda sa neplní + rozpočet v termíne</v>
      </c>
    </row>
    <row r="1322" spans="1:12">
      <c r="A1322" s="61">
        <v>519014</v>
      </c>
      <c r="B1322" s="61" t="s">
        <v>1672</v>
      </c>
      <c r="C1322" s="61">
        <v>20251112</v>
      </c>
      <c r="D1322" s="420" t="s">
        <v>890</v>
      </c>
      <c r="E1322" s="60">
        <v>1306</v>
      </c>
      <c r="F1322" s="60">
        <v>176611</v>
      </c>
      <c r="G1322" s="60">
        <v>271632</v>
      </c>
      <c r="H1322" s="421" t="str">
        <f t="shared" si="100"/>
        <v>splnená podmienka vyrovnaného rozpočtu</v>
      </c>
      <c r="I1322" s="60">
        <f t="shared" si="101"/>
        <v>95021</v>
      </c>
      <c r="J1322" s="421" t="str">
        <f t="shared" si="104"/>
        <v>výdavky rastú</v>
      </c>
      <c r="K1322" s="421" t="str">
        <f t="shared" si="102"/>
        <v>dlhová brzda sa neplní</v>
      </c>
      <c r="L1322" s="421" t="str">
        <f t="shared" si="103"/>
        <v>dlhová brzda sa neplní + rozpočet v termíne</v>
      </c>
    </row>
    <row r="1323" spans="1:12">
      <c r="A1323" s="61">
        <v>519022</v>
      </c>
      <c r="B1323" s="61" t="s">
        <v>1981</v>
      </c>
      <c r="C1323" s="61">
        <v>20251121</v>
      </c>
      <c r="D1323" s="420" t="s">
        <v>890</v>
      </c>
      <c r="E1323" s="60">
        <v>-30000</v>
      </c>
      <c r="F1323" s="60">
        <v>127825</v>
      </c>
      <c r="G1323" s="60">
        <v>173172</v>
      </c>
      <c r="H1323" s="421" t="str">
        <f t="shared" si="100"/>
        <v>nesplnená podmienka vyrovnaného rozpočtu</v>
      </c>
      <c r="I1323" s="60">
        <f t="shared" si="101"/>
        <v>45347</v>
      </c>
      <c r="J1323" s="421" t="str">
        <f t="shared" si="104"/>
        <v>výdavky rastú</v>
      </c>
      <c r="K1323" s="421" t="str">
        <f t="shared" si="102"/>
        <v>dlhová brzda sa neplní</v>
      </c>
      <c r="L1323" s="421" t="str">
        <f t="shared" si="103"/>
        <v>dlhová brzda sa neplní + rozpočet v termíne</v>
      </c>
    </row>
    <row r="1324" spans="1:12">
      <c r="A1324" s="61">
        <v>519049</v>
      </c>
      <c r="B1324" s="61" t="s">
        <v>1982</v>
      </c>
      <c r="C1324" s="61">
        <v>20251119</v>
      </c>
      <c r="D1324" s="420" t="s">
        <v>890</v>
      </c>
      <c r="E1324" s="60">
        <v>-40000</v>
      </c>
      <c r="F1324" s="60">
        <v>553057</v>
      </c>
      <c r="G1324" s="60">
        <v>666763</v>
      </c>
      <c r="H1324" s="421" t="str">
        <f t="shared" si="100"/>
        <v>nesplnená podmienka vyrovnaného rozpočtu</v>
      </c>
      <c r="I1324" s="60">
        <f t="shared" si="101"/>
        <v>113706</v>
      </c>
      <c r="J1324" s="421" t="str">
        <f t="shared" si="104"/>
        <v>výdavky rastú</v>
      </c>
      <c r="K1324" s="421" t="str">
        <f t="shared" si="102"/>
        <v>dlhová brzda sa neplní</v>
      </c>
      <c r="L1324" s="421" t="str">
        <f t="shared" si="103"/>
        <v>dlhová brzda sa neplní + rozpočet v termíne</v>
      </c>
    </row>
    <row r="1325" spans="1:12">
      <c r="A1325" s="61">
        <v>519057</v>
      </c>
      <c r="B1325" s="61" t="s">
        <v>1983</v>
      </c>
      <c r="C1325" s="61">
        <v>20251110</v>
      </c>
      <c r="D1325" s="420" t="s">
        <v>890</v>
      </c>
      <c r="E1325" s="60">
        <v>45400</v>
      </c>
      <c r="F1325" s="60">
        <v>496500</v>
      </c>
      <c r="G1325" s="60">
        <v>1224005</v>
      </c>
      <c r="H1325" s="421" t="str">
        <f t="shared" si="100"/>
        <v>splnená podmienka vyrovnaného rozpočtu</v>
      </c>
      <c r="I1325" s="60">
        <f t="shared" si="101"/>
        <v>727505</v>
      </c>
      <c r="J1325" s="421" t="str">
        <f t="shared" si="104"/>
        <v>výdavky rastú</v>
      </c>
      <c r="K1325" s="421" t="str">
        <f t="shared" si="102"/>
        <v>dlhová brzda sa neplní</v>
      </c>
      <c r="L1325" s="421" t="str">
        <f t="shared" si="103"/>
        <v>dlhová brzda sa neplní + rozpočet v termíne</v>
      </c>
    </row>
    <row r="1326" spans="1:12">
      <c r="A1326" s="61">
        <v>519065</v>
      </c>
      <c r="B1326" s="61" t="s">
        <v>1984</v>
      </c>
      <c r="C1326" s="61">
        <v>20251120</v>
      </c>
      <c r="D1326" s="420" t="s">
        <v>890</v>
      </c>
      <c r="E1326" s="60">
        <v>-443126</v>
      </c>
      <c r="F1326" s="60">
        <v>482927</v>
      </c>
      <c r="G1326" s="60">
        <v>1393318.68</v>
      </c>
      <c r="H1326" s="421" t="str">
        <f t="shared" si="100"/>
        <v>nesplnená podmienka vyrovnaného rozpočtu</v>
      </c>
      <c r="I1326" s="60">
        <f t="shared" si="101"/>
        <v>910391.67999999993</v>
      </c>
      <c r="J1326" s="421" t="str">
        <f t="shared" si="104"/>
        <v>výdavky rastú</v>
      </c>
      <c r="K1326" s="421" t="str">
        <f t="shared" si="102"/>
        <v>dlhová brzda sa neplní</v>
      </c>
      <c r="L1326" s="421" t="str">
        <f t="shared" si="103"/>
        <v>dlhová brzda sa neplní + rozpočet v termíne</v>
      </c>
    </row>
    <row r="1327" spans="1:12">
      <c r="A1327" s="61">
        <v>519073</v>
      </c>
      <c r="B1327" s="61" t="s">
        <v>1985</v>
      </c>
      <c r="C1327" s="61">
        <v>20251121</v>
      </c>
      <c r="D1327" s="420" t="s">
        <v>890</v>
      </c>
      <c r="E1327" s="60">
        <v>-22000</v>
      </c>
      <c r="F1327" s="60">
        <v>62624</v>
      </c>
      <c r="G1327" s="60">
        <v>81131</v>
      </c>
      <c r="H1327" s="421" t="str">
        <f t="shared" si="100"/>
        <v>nesplnená podmienka vyrovnaného rozpočtu</v>
      </c>
      <c r="I1327" s="60">
        <f t="shared" si="101"/>
        <v>18507</v>
      </c>
      <c r="J1327" s="421" t="str">
        <f t="shared" si="104"/>
        <v>výdavky rastú</v>
      </c>
      <c r="K1327" s="421" t="str">
        <f t="shared" si="102"/>
        <v>dlhová brzda sa neplní</v>
      </c>
      <c r="L1327" s="421" t="str">
        <f t="shared" si="103"/>
        <v>dlhová brzda sa neplní + rozpočet v termíne</v>
      </c>
    </row>
    <row r="1328" spans="1:12">
      <c r="A1328" s="61">
        <v>519081</v>
      </c>
      <c r="B1328" s="61" t="s">
        <v>1986</v>
      </c>
      <c r="C1328" s="61">
        <v>20251117</v>
      </c>
      <c r="D1328" s="420" t="s">
        <v>890</v>
      </c>
      <c r="E1328" s="60">
        <v>-70772</v>
      </c>
      <c r="F1328" s="60">
        <v>112382</v>
      </c>
      <c r="G1328" s="60">
        <v>7741339</v>
      </c>
      <c r="H1328" s="421" t="str">
        <f t="shared" si="100"/>
        <v>nesplnená podmienka vyrovnaného rozpočtu</v>
      </c>
      <c r="I1328" s="60">
        <f t="shared" si="101"/>
        <v>7628957</v>
      </c>
      <c r="J1328" s="421" t="str">
        <f t="shared" si="104"/>
        <v>výdavky rastú</v>
      </c>
      <c r="K1328" s="421" t="str">
        <f t="shared" si="102"/>
        <v>dlhová brzda sa neplní</v>
      </c>
      <c r="L1328" s="421" t="str">
        <f t="shared" si="103"/>
        <v>dlhová brzda sa neplní + rozpočet v termíne</v>
      </c>
    </row>
    <row r="1329" spans="1:12">
      <c r="A1329" s="61">
        <v>519090</v>
      </c>
      <c r="B1329" s="61" t="s">
        <v>1987</v>
      </c>
      <c r="C1329" s="61">
        <v>20251106</v>
      </c>
      <c r="D1329" s="420" t="s">
        <v>890</v>
      </c>
      <c r="E1329" s="60">
        <v>9780</v>
      </c>
      <c r="F1329" s="60">
        <v>44845</v>
      </c>
      <c r="G1329" s="60">
        <v>46962</v>
      </c>
      <c r="H1329" s="421" t="str">
        <f t="shared" si="100"/>
        <v>splnená podmienka vyrovnaného rozpočtu</v>
      </c>
      <c r="I1329" s="60">
        <f t="shared" si="101"/>
        <v>2117</v>
      </c>
      <c r="J1329" s="421" t="str">
        <f t="shared" si="104"/>
        <v>výdavky rastú</v>
      </c>
      <c r="K1329" s="421" t="str">
        <f t="shared" si="102"/>
        <v>dlhová brzda sa neplní</v>
      </c>
      <c r="L1329" s="421" t="str">
        <f t="shared" si="103"/>
        <v>dlhová brzda sa neplní + rozpočet v termíne</v>
      </c>
    </row>
    <row r="1330" spans="1:12">
      <c r="A1330" s="61">
        <v>519103</v>
      </c>
      <c r="B1330" s="61" t="s">
        <v>1988</v>
      </c>
      <c r="C1330" s="61">
        <v>20251119</v>
      </c>
      <c r="D1330" s="420" t="s">
        <v>890</v>
      </c>
      <c r="E1330" s="60">
        <v>2108</v>
      </c>
      <c r="F1330" s="60">
        <v>56319</v>
      </c>
      <c r="G1330" s="60">
        <v>58119</v>
      </c>
      <c r="H1330" s="421" t="str">
        <f t="shared" si="100"/>
        <v>splnená podmienka vyrovnaného rozpočtu</v>
      </c>
      <c r="I1330" s="60">
        <f t="shared" si="101"/>
        <v>1800</v>
      </c>
      <c r="J1330" s="421" t="str">
        <f t="shared" si="104"/>
        <v>výdavky rastú</v>
      </c>
      <c r="K1330" s="421" t="str">
        <f t="shared" si="102"/>
        <v>dlhová brzda sa neplní</v>
      </c>
      <c r="L1330" s="421" t="str">
        <f t="shared" si="103"/>
        <v>dlhová brzda sa neplní + rozpočet v termíne</v>
      </c>
    </row>
    <row r="1331" spans="1:12">
      <c r="A1331" s="61">
        <v>519111</v>
      </c>
      <c r="B1331" s="61" t="s">
        <v>1989</v>
      </c>
      <c r="C1331" s="61">
        <v>20251112</v>
      </c>
      <c r="D1331" s="420" t="s">
        <v>890</v>
      </c>
      <c r="E1331" s="60">
        <v>47105</v>
      </c>
      <c r="F1331" s="60">
        <v>545408</v>
      </c>
      <c r="G1331" s="60">
        <v>584806</v>
      </c>
      <c r="H1331" s="421" t="str">
        <f t="shared" si="100"/>
        <v>splnená podmienka vyrovnaného rozpočtu</v>
      </c>
      <c r="I1331" s="60">
        <f t="shared" si="101"/>
        <v>39398</v>
      </c>
      <c r="J1331" s="421" t="str">
        <f t="shared" si="104"/>
        <v>výdavky rastú</v>
      </c>
      <c r="K1331" s="421" t="str">
        <f t="shared" si="102"/>
        <v>dlhová brzda sa neplní</v>
      </c>
      <c r="L1331" s="421" t="str">
        <f t="shared" si="103"/>
        <v>dlhová brzda sa neplní + rozpočet v termíne</v>
      </c>
    </row>
    <row r="1332" spans="1:12">
      <c r="A1332" s="61">
        <v>519138</v>
      </c>
      <c r="B1332" s="61" t="s">
        <v>1990</v>
      </c>
      <c r="C1332" s="61">
        <v>20251120</v>
      </c>
      <c r="D1332" s="420" t="s">
        <v>890</v>
      </c>
      <c r="E1332" s="60">
        <v>-40000</v>
      </c>
      <c r="F1332" s="60">
        <v>248033</v>
      </c>
      <c r="G1332" s="60">
        <v>2094783</v>
      </c>
      <c r="H1332" s="421" t="str">
        <f t="shared" si="100"/>
        <v>nesplnená podmienka vyrovnaného rozpočtu</v>
      </c>
      <c r="I1332" s="60">
        <f t="shared" si="101"/>
        <v>1846750</v>
      </c>
      <c r="J1332" s="421" t="str">
        <f t="shared" si="104"/>
        <v>výdavky rastú</v>
      </c>
      <c r="K1332" s="421" t="str">
        <f t="shared" si="102"/>
        <v>dlhová brzda sa neplní</v>
      </c>
      <c r="L1332" s="421" t="str">
        <f t="shared" si="103"/>
        <v>dlhová brzda sa neplní + rozpočet v termíne</v>
      </c>
    </row>
    <row r="1333" spans="1:12">
      <c r="A1333" s="61">
        <v>519154</v>
      </c>
      <c r="B1333" s="61" t="s">
        <v>1991</v>
      </c>
      <c r="C1333" s="61">
        <v>20251121</v>
      </c>
      <c r="D1333" s="420" t="s">
        <v>890</v>
      </c>
      <c r="E1333" s="60">
        <v>-11880</v>
      </c>
      <c r="F1333" s="60">
        <v>104210</v>
      </c>
      <c r="G1333" s="60">
        <v>121658</v>
      </c>
      <c r="H1333" s="421" t="str">
        <f t="shared" si="100"/>
        <v>nesplnená podmienka vyrovnaného rozpočtu</v>
      </c>
      <c r="I1333" s="60">
        <f t="shared" si="101"/>
        <v>17448</v>
      </c>
      <c r="J1333" s="421" t="str">
        <f t="shared" si="104"/>
        <v>výdavky rastú</v>
      </c>
      <c r="K1333" s="421" t="str">
        <f t="shared" si="102"/>
        <v>dlhová brzda sa neplní</v>
      </c>
      <c r="L1333" s="421" t="str">
        <f t="shared" si="103"/>
        <v>dlhová brzda sa neplní + rozpočet v termíne</v>
      </c>
    </row>
    <row r="1334" spans="1:12">
      <c r="A1334" s="61">
        <v>519162</v>
      </c>
      <c r="B1334" s="61" t="s">
        <v>724</v>
      </c>
      <c r="C1334" s="61">
        <v>20251118</v>
      </c>
      <c r="D1334" s="420" t="s">
        <v>890</v>
      </c>
      <c r="E1334" s="60">
        <v>16980</v>
      </c>
      <c r="F1334" s="60">
        <v>1069115</v>
      </c>
      <c r="G1334" s="60">
        <v>955147</v>
      </c>
      <c r="H1334" s="421" t="str">
        <f t="shared" si="100"/>
        <v>splnená podmienka vyrovnaného rozpočtu</v>
      </c>
      <c r="I1334" s="61">
        <f t="shared" si="101"/>
        <v>-113968</v>
      </c>
      <c r="J1334" s="421" t="str">
        <f t="shared" si="104"/>
        <v>nerastúce výdavky</v>
      </c>
      <c r="K1334" s="421" t="str">
        <f t="shared" si="102"/>
        <v>dlhová brzda sa plní</v>
      </c>
      <c r="L1334" s="421" t="str">
        <f t="shared" si="103"/>
        <v>dlhová brzda sa plní + rozpočet v termíne</v>
      </c>
    </row>
    <row r="1335" spans="1:12">
      <c r="A1335" s="61">
        <v>519171</v>
      </c>
      <c r="B1335" s="61" t="s">
        <v>1992</v>
      </c>
      <c r="C1335" s="61">
        <v>20251114</v>
      </c>
      <c r="D1335" s="420" t="s">
        <v>890</v>
      </c>
      <c r="E1335" s="60">
        <v>30802</v>
      </c>
      <c r="F1335" s="60">
        <v>2073026</v>
      </c>
      <c r="G1335" s="60">
        <v>2288451</v>
      </c>
      <c r="H1335" s="421" t="str">
        <f t="shared" si="100"/>
        <v>splnená podmienka vyrovnaného rozpočtu</v>
      </c>
      <c r="I1335" s="60">
        <f t="shared" si="101"/>
        <v>215425</v>
      </c>
      <c r="J1335" s="421" t="str">
        <f t="shared" si="104"/>
        <v>výdavky rastú</v>
      </c>
      <c r="K1335" s="421" t="str">
        <f t="shared" si="102"/>
        <v>dlhová brzda sa neplní</v>
      </c>
      <c r="L1335" s="421" t="str">
        <f t="shared" si="103"/>
        <v>dlhová brzda sa neplní + rozpočet v termíne</v>
      </c>
    </row>
    <row r="1336" spans="1:12">
      <c r="A1336" s="61">
        <v>519189</v>
      </c>
      <c r="B1336" s="61" t="s">
        <v>1676</v>
      </c>
      <c r="C1336" s="61">
        <v>20251117</v>
      </c>
      <c r="D1336" s="420" t="s">
        <v>890</v>
      </c>
      <c r="E1336" s="60">
        <v>-22920</v>
      </c>
      <c r="F1336" s="60">
        <v>659852</v>
      </c>
      <c r="G1336" s="60">
        <v>1508074</v>
      </c>
      <c r="H1336" s="421" t="str">
        <f t="shared" si="100"/>
        <v>nesplnená podmienka vyrovnaného rozpočtu</v>
      </c>
      <c r="I1336" s="60">
        <f t="shared" si="101"/>
        <v>848222</v>
      </c>
      <c r="J1336" s="421" t="str">
        <f t="shared" si="104"/>
        <v>výdavky rastú</v>
      </c>
      <c r="K1336" s="421" t="str">
        <f t="shared" si="102"/>
        <v>dlhová brzda sa neplní</v>
      </c>
      <c r="L1336" s="421" t="str">
        <f t="shared" si="103"/>
        <v>dlhová brzda sa neplní + rozpočet v termíne</v>
      </c>
    </row>
    <row r="1337" spans="1:12">
      <c r="A1337" s="61">
        <v>519197</v>
      </c>
      <c r="B1337" s="61" t="s">
        <v>1993</v>
      </c>
      <c r="C1337" s="61">
        <v>20251118</v>
      </c>
      <c r="D1337" s="420" t="s">
        <v>890</v>
      </c>
      <c r="E1337" s="60">
        <v>-598719</v>
      </c>
      <c r="F1337" s="60">
        <v>5924100</v>
      </c>
      <c r="G1337" s="60">
        <v>7438864</v>
      </c>
      <c r="H1337" s="421" t="str">
        <f t="shared" si="100"/>
        <v>nesplnená podmienka vyrovnaného rozpočtu</v>
      </c>
      <c r="I1337" s="60">
        <f t="shared" si="101"/>
        <v>1514764</v>
      </c>
      <c r="J1337" s="421" t="str">
        <f t="shared" si="104"/>
        <v>výdavky rastú</v>
      </c>
      <c r="K1337" s="421" t="str">
        <f t="shared" si="102"/>
        <v>dlhová brzda sa neplní</v>
      </c>
      <c r="L1337" s="421" t="str">
        <f t="shared" si="103"/>
        <v>dlhová brzda sa neplní + rozpočet v termíne</v>
      </c>
    </row>
    <row r="1338" spans="1:12">
      <c r="A1338" s="61">
        <v>519201</v>
      </c>
      <c r="B1338" s="61" t="s">
        <v>725</v>
      </c>
      <c r="C1338" s="61">
        <v>20251110</v>
      </c>
      <c r="D1338" s="420" t="s">
        <v>890</v>
      </c>
      <c r="E1338" s="60">
        <v>0</v>
      </c>
      <c r="F1338" s="60">
        <v>404770</v>
      </c>
      <c r="G1338" s="60">
        <v>400245</v>
      </c>
      <c r="H1338" s="421" t="str">
        <f t="shared" si="100"/>
        <v>splnená podmienka vyrovnaného rozpočtu</v>
      </c>
      <c r="I1338" s="61">
        <f t="shared" si="101"/>
        <v>-4525</v>
      </c>
      <c r="J1338" s="421" t="str">
        <f t="shared" si="104"/>
        <v>nerastúce výdavky</v>
      </c>
      <c r="K1338" s="421" t="str">
        <f t="shared" si="102"/>
        <v>dlhová brzda sa plní</v>
      </c>
      <c r="L1338" s="421" t="str">
        <f t="shared" si="103"/>
        <v>dlhová brzda sa plní + rozpočet v termíne</v>
      </c>
    </row>
    <row r="1339" spans="1:12">
      <c r="A1339" s="61">
        <v>519219</v>
      </c>
      <c r="B1339" s="61" t="s">
        <v>1994</v>
      </c>
      <c r="C1339" s="61">
        <v>20251031</v>
      </c>
      <c r="D1339" s="420" t="s">
        <v>890</v>
      </c>
      <c r="E1339" s="60">
        <v>-5040</v>
      </c>
      <c r="F1339" s="60">
        <v>180560</v>
      </c>
      <c r="G1339" s="60">
        <v>356160</v>
      </c>
      <c r="H1339" s="421" t="str">
        <f t="shared" si="100"/>
        <v>nesplnená podmienka vyrovnaného rozpočtu</v>
      </c>
      <c r="I1339" s="60">
        <f t="shared" si="101"/>
        <v>175600</v>
      </c>
      <c r="J1339" s="421" t="str">
        <f t="shared" si="104"/>
        <v>výdavky rastú</v>
      </c>
      <c r="K1339" s="421" t="str">
        <f t="shared" si="102"/>
        <v>dlhová brzda sa neplní</v>
      </c>
      <c r="L1339" s="421" t="str">
        <f t="shared" si="103"/>
        <v>dlhová brzda sa neplní + rozpočet v termíne</v>
      </c>
    </row>
    <row r="1340" spans="1:12">
      <c r="A1340" s="61">
        <v>519227</v>
      </c>
      <c r="B1340" s="61" t="s">
        <v>1995</v>
      </c>
      <c r="C1340" s="61">
        <v>20251119</v>
      </c>
      <c r="D1340" s="420" t="s">
        <v>890</v>
      </c>
      <c r="E1340" s="60">
        <v>40452</v>
      </c>
      <c r="F1340" s="60">
        <v>480318</v>
      </c>
      <c r="G1340" s="60">
        <v>3240448</v>
      </c>
      <c r="H1340" s="421" t="str">
        <f t="shared" si="100"/>
        <v>splnená podmienka vyrovnaného rozpočtu</v>
      </c>
      <c r="I1340" s="60">
        <f t="shared" si="101"/>
        <v>2760130</v>
      </c>
      <c r="J1340" s="421" t="str">
        <f t="shared" si="104"/>
        <v>výdavky rastú</v>
      </c>
      <c r="K1340" s="421" t="str">
        <f t="shared" si="102"/>
        <v>dlhová brzda sa neplní</v>
      </c>
      <c r="L1340" s="421" t="str">
        <f t="shared" si="103"/>
        <v>dlhová brzda sa neplní + rozpočet v termíne</v>
      </c>
    </row>
    <row r="1341" spans="1:12">
      <c r="A1341" s="61">
        <v>519235</v>
      </c>
      <c r="B1341" s="61" t="s">
        <v>1996</v>
      </c>
      <c r="C1341" s="61">
        <v>20251120</v>
      </c>
      <c r="D1341" s="420" t="s">
        <v>890</v>
      </c>
      <c r="E1341" s="60">
        <v>-257500</v>
      </c>
      <c r="F1341" s="60">
        <v>1410474</v>
      </c>
      <c r="G1341" s="60">
        <v>1946212</v>
      </c>
      <c r="H1341" s="421" t="str">
        <f t="shared" si="100"/>
        <v>nesplnená podmienka vyrovnaného rozpočtu</v>
      </c>
      <c r="I1341" s="60">
        <f t="shared" si="101"/>
        <v>535738</v>
      </c>
      <c r="J1341" s="421" t="str">
        <f t="shared" si="104"/>
        <v>výdavky rastú</v>
      </c>
      <c r="K1341" s="421" t="str">
        <f t="shared" si="102"/>
        <v>dlhová brzda sa neplní</v>
      </c>
      <c r="L1341" s="421" t="str">
        <f t="shared" si="103"/>
        <v>dlhová brzda sa neplní + rozpočet v termíne</v>
      </c>
    </row>
    <row r="1342" spans="1:12">
      <c r="A1342" s="61">
        <v>518794</v>
      </c>
      <c r="B1342" s="61" t="s">
        <v>1997</v>
      </c>
      <c r="C1342" s="61">
        <v>20251111</v>
      </c>
      <c r="D1342" s="420" t="s">
        <v>890</v>
      </c>
      <c r="E1342" s="60">
        <v>13800</v>
      </c>
      <c r="F1342" s="60">
        <v>626156</v>
      </c>
      <c r="G1342" s="60">
        <v>678045.2</v>
      </c>
      <c r="H1342" s="421" t="str">
        <f t="shared" si="100"/>
        <v>splnená podmienka vyrovnaného rozpočtu</v>
      </c>
      <c r="I1342" s="60">
        <f t="shared" si="101"/>
        <v>51889.199999999953</v>
      </c>
      <c r="J1342" s="421" t="str">
        <f t="shared" si="104"/>
        <v>výdavky rastú</v>
      </c>
      <c r="K1342" s="421" t="str">
        <f t="shared" si="102"/>
        <v>dlhová brzda sa neplní</v>
      </c>
      <c r="L1342" s="421" t="str">
        <f t="shared" si="103"/>
        <v>dlhová brzda sa neplní + rozpočet v termíne</v>
      </c>
    </row>
    <row r="1343" spans="1:12">
      <c r="A1343" s="61">
        <v>518808</v>
      </c>
      <c r="B1343" s="61" t="s">
        <v>1998</v>
      </c>
      <c r="C1343" s="61">
        <v>20251110</v>
      </c>
      <c r="D1343" s="420" t="s">
        <v>890</v>
      </c>
      <c r="E1343" s="60">
        <v>-1992815</v>
      </c>
      <c r="F1343" s="60">
        <v>14354600</v>
      </c>
      <c r="G1343" s="60">
        <v>9903106</v>
      </c>
      <c r="H1343" s="421" t="str">
        <f t="shared" si="100"/>
        <v>nesplnená podmienka vyrovnaného rozpočtu</v>
      </c>
      <c r="I1343" s="60">
        <f t="shared" si="101"/>
        <v>-4451494</v>
      </c>
      <c r="J1343" s="421" t="str">
        <f t="shared" si="104"/>
        <v>nerastúce výdavky</v>
      </c>
      <c r="K1343" s="421" t="str">
        <f t="shared" si="102"/>
        <v>dlhová brzda sa neplní</v>
      </c>
      <c r="L1343" s="421" t="str">
        <f t="shared" si="103"/>
        <v>dlhová brzda sa neplní + rozpočet v termíne</v>
      </c>
    </row>
    <row r="1344" spans="1:12">
      <c r="A1344" s="61">
        <v>518816</v>
      </c>
      <c r="B1344" s="61" t="s">
        <v>726</v>
      </c>
      <c r="C1344" s="61">
        <v>20251114</v>
      </c>
      <c r="D1344" s="420" t="s">
        <v>890</v>
      </c>
      <c r="E1344" s="60">
        <v>0</v>
      </c>
      <c r="F1344" s="60">
        <v>166954</v>
      </c>
      <c r="G1344" s="60">
        <v>153799</v>
      </c>
      <c r="H1344" s="421" t="str">
        <f t="shared" si="100"/>
        <v>splnená podmienka vyrovnaného rozpočtu</v>
      </c>
      <c r="I1344" s="61">
        <f t="shared" si="101"/>
        <v>-13155</v>
      </c>
      <c r="J1344" s="421" t="str">
        <f t="shared" si="104"/>
        <v>nerastúce výdavky</v>
      </c>
      <c r="K1344" s="421" t="str">
        <f t="shared" si="102"/>
        <v>dlhová brzda sa plní</v>
      </c>
      <c r="L1344" s="421" t="str">
        <f t="shared" si="103"/>
        <v>dlhová brzda sa plní + rozpočet v termíne</v>
      </c>
    </row>
    <row r="1345" spans="1:12">
      <c r="A1345" s="61">
        <v>518824</v>
      </c>
      <c r="B1345" s="61" t="s">
        <v>1999</v>
      </c>
      <c r="C1345" s="61">
        <v>20251030</v>
      </c>
      <c r="D1345" s="420" t="s">
        <v>890</v>
      </c>
      <c r="E1345" s="60">
        <v>-412795</v>
      </c>
      <c r="F1345" s="60">
        <v>1735018</v>
      </c>
      <c r="G1345" s="60">
        <v>1754162</v>
      </c>
      <c r="H1345" s="421" t="str">
        <f t="shared" si="100"/>
        <v>nesplnená podmienka vyrovnaného rozpočtu</v>
      </c>
      <c r="I1345" s="60">
        <f t="shared" si="101"/>
        <v>19144</v>
      </c>
      <c r="J1345" s="421" t="str">
        <f t="shared" si="104"/>
        <v>výdavky rastú</v>
      </c>
      <c r="K1345" s="421" t="str">
        <f t="shared" si="102"/>
        <v>dlhová brzda sa neplní</v>
      </c>
      <c r="L1345" s="421" t="str">
        <f t="shared" si="103"/>
        <v>dlhová brzda sa neplní + rozpočet v termíne</v>
      </c>
    </row>
    <row r="1346" spans="1:12">
      <c r="A1346" s="61">
        <v>518832</v>
      </c>
      <c r="B1346" s="61" t="s">
        <v>2000</v>
      </c>
      <c r="C1346" s="61">
        <v>20251119</v>
      </c>
      <c r="D1346" s="420" t="s">
        <v>890</v>
      </c>
      <c r="E1346" s="60">
        <v>0</v>
      </c>
      <c r="F1346" s="60">
        <v>37920</v>
      </c>
      <c r="G1346" s="60">
        <v>37940</v>
      </c>
      <c r="H1346" s="421" t="str">
        <f t="shared" si="100"/>
        <v>splnená podmienka vyrovnaného rozpočtu</v>
      </c>
      <c r="I1346" s="60">
        <f t="shared" si="101"/>
        <v>20</v>
      </c>
      <c r="J1346" s="421" t="str">
        <f t="shared" si="104"/>
        <v>výdavky rastú</v>
      </c>
      <c r="K1346" s="421" t="str">
        <f t="shared" si="102"/>
        <v>dlhová brzda sa neplní</v>
      </c>
      <c r="L1346" s="421" t="str">
        <f t="shared" si="103"/>
        <v>dlhová brzda sa neplní + rozpočet v termíne</v>
      </c>
    </row>
    <row r="1347" spans="1:12">
      <c r="A1347" s="61">
        <v>518841</v>
      </c>
      <c r="B1347" s="61" t="s">
        <v>2001</v>
      </c>
      <c r="C1347" s="61">
        <v>20251118</v>
      </c>
      <c r="D1347" s="420" t="s">
        <v>890</v>
      </c>
      <c r="E1347" s="60">
        <v>0</v>
      </c>
      <c r="F1347" s="60">
        <v>78150</v>
      </c>
      <c r="G1347" s="60">
        <v>78500</v>
      </c>
      <c r="H1347" s="421" t="str">
        <f t="shared" ref="H1347:H1410" si="105">IF(E1347&gt;=0,"splnená podmienka vyrovnaného rozpočtu","nesplnená podmienka vyrovnaného rozpočtu")</f>
        <v>splnená podmienka vyrovnaného rozpočtu</v>
      </c>
      <c r="I1347" s="60">
        <f t="shared" ref="I1347:I1410" si="106">G1347-F1347</f>
        <v>350</v>
      </c>
      <c r="J1347" s="421" t="str">
        <f t="shared" si="104"/>
        <v>výdavky rastú</v>
      </c>
      <c r="K1347" s="421" t="str">
        <f t="shared" ref="K1347:K1410" si="107">IF((H1347="splnená podmienka vyrovnaného rozpočtu")*(J1347="nerastúce výdavky"),"dlhová brzda sa plní","dlhová brzda sa neplní")</f>
        <v>dlhová brzda sa neplní</v>
      </c>
      <c r="L1347" s="421" t="str">
        <f t="shared" ref="L1347:L1410" si="108">K1347&amp;" + "&amp;D1347</f>
        <v>dlhová brzda sa neplní + rozpočet v termíne</v>
      </c>
    </row>
    <row r="1348" spans="1:12">
      <c r="A1348" s="61">
        <v>518867</v>
      </c>
      <c r="B1348" s="61" t="s">
        <v>2002</v>
      </c>
      <c r="C1348" s="61">
        <v>20251119</v>
      </c>
      <c r="D1348" s="420" t="s">
        <v>890</v>
      </c>
      <c r="E1348" s="60">
        <v>-169249</v>
      </c>
      <c r="F1348" s="60">
        <v>600710</v>
      </c>
      <c r="G1348" s="60">
        <v>983919</v>
      </c>
      <c r="H1348" s="421" t="str">
        <f t="shared" si="105"/>
        <v>nesplnená podmienka vyrovnaného rozpočtu</v>
      </c>
      <c r="I1348" s="60">
        <f t="shared" si="106"/>
        <v>383209</v>
      </c>
      <c r="J1348" s="421" t="str">
        <f t="shared" ref="J1348:J1411" si="109">IF(I1348&lt;=0,"nerastúce výdavky","výdavky rastú")</f>
        <v>výdavky rastú</v>
      </c>
      <c r="K1348" s="421" t="str">
        <f t="shared" si="107"/>
        <v>dlhová brzda sa neplní</v>
      </c>
      <c r="L1348" s="421" t="str">
        <f t="shared" si="108"/>
        <v>dlhová brzda sa neplní + rozpočet v termíne</v>
      </c>
    </row>
    <row r="1349" spans="1:12">
      <c r="A1349" s="61">
        <v>518875</v>
      </c>
      <c r="B1349" s="61" t="s">
        <v>2003</v>
      </c>
      <c r="C1349" s="61">
        <v>20251030</v>
      </c>
      <c r="D1349" s="420" t="s">
        <v>890</v>
      </c>
      <c r="E1349" s="60">
        <v>500</v>
      </c>
      <c r="F1349" s="60">
        <v>270490</v>
      </c>
      <c r="G1349" s="60">
        <v>311050</v>
      </c>
      <c r="H1349" s="421" t="str">
        <f t="shared" si="105"/>
        <v>splnená podmienka vyrovnaného rozpočtu</v>
      </c>
      <c r="I1349" s="60">
        <f t="shared" si="106"/>
        <v>40560</v>
      </c>
      <c r="J1349" s="421" t="str">
        <f t="shared" si="109"/>
        <v>výdavky rastú</v>
      </c>
      <c r="K1349" s="421" t="str">
        <f t="shared" si="107"/>
        <v>dlhová brzda sa neplní</v>
      </c>
      <c r="L1349" s="421" t="str">
        <f t="shared" si="108"/>
        <v>dlhová brzda sa neplní + rozpočet v termíne</v>
      </c>
    </row>
    <row r="1350" spans="1:12">
      <c r="A1350" s="61">
        <v>518883</v>
      </c>
      <c r="B1350" s="61" t="s">
        <v>727</v>
      </c>
      <c r="C1350" s="61">
        <v>20251206</v>
      </c>
      <c r="D1350" s="420" t="s">
        <v>911</v>
      </c>
      <c r="E1350" s="60">
        <v>0</v>
      </c>
      <c r="F1350" s="60">
        <v>28900</v>
      </c>
      <c r="G1350" s="60">
        <v>28900</v>
      </c>
      <c r="H1350" s="421" t="str">
        <f t="shared" si="105"/>
        <v>splnená podmienka vyrovnaného rozpočtu</v>
      </c>
      <c r="I1350" s="61">
        <f t="shared" si="106"/>
        <v>0</v>
      </c>
      <c r="J1350" s="421" t="str">
        <f t="shared" si="109"/>
        <v>nerastúce výdavky</v>
      </c>
      <c r="K1350" s="421" t="str">
        <f t="shared" si="107"/>
        <v>dlhová brzda sa plní</v>
      </c>
      <c r="L1350" s="421" t="str">
        <f t="shared" si="108"/>
        <v>dlhová brzda sa plní + rozpočet po termíne</v>
      </c>
    </row>
    <row r="1351" spans="1:12">
      <c r="A1351" s="61">
        <v>518891</v>
      </c>
      <c r="B1351" s="61" t="s">
        <v>2004</v>
      </c>
      <c r="C1351" s="61">
        <v>20251014</v>
      </c>
      <c r="D1351" s="420" t="s">
        <v>890</v>
      </c>
      <c r="E1351" s="60">
        <v>-16000</v>
      </c>
      <c r="F1351" s="60">
        <v>588089</v>
      </c>
      <c r="G1351" s="60">
        <v>536727</v>
      </c>
      <c r="H1351" s="421" t="str">
        <f t="shared" si="105"/>
        <v>nesplnená podmienka vyrovnaného rozpočtu</v>
      </c>
      <c r="I1351" s="60">
        <f t="shared" si="106"/>
        <v>-51362</v>
      </c>
      <c r="J1351" s="421" t="str">
        <f t="shared" si="109"/>
        <v>nerastúce výdavky</v>
      </c>
      <c r="K1351" s="421" t="str">
        <f t="shared" si="107"/>
        <v>dlhová brzda sa neplní</v>
      </c>
      <c r="L1351" s="421" t="str">
        <f t="shared" si="108"/>
        <v>dlhová brzda sa neplní + rozpočet v termíne</v>
      </c>
    </row>
    <row r="1352" spans="1:12">
      <c r="A1352" s="61">
        <v>518905</v>
      </c>
      <c r="B1352" s="61" t="s">
        <v>2005</v>
      </c>
      <c r="C1352" s="61">
        <v>20251120</v>
      </c>
      <c r="D1352" s="420" t="s">
        <v>890</v>
      </c>
      <c r="E1352" s="60">
        <v>2952</v>
      </c>
      <c r="F1352" s="60">
        <v>62829</v>
      </c>
      <c r="G1352" s="60">
        <v>64848</v>
      </c>
      <c r="H1352" s="421" t="str">
        <f t="shared" si="105"/>
        <v>splnená podmienka vyrovnaného rozpočtu</v>
      </c>
      <c r="I1352" s="60">
        <f t="shared" si="106"/>
        <v>2019</v>
      </c>
      <c r="J1352" s="421" t="str">
        <f t="shared" si="109"/>
        <v>výdavky rastú</v>
      </c>
      <c r="K1352" s="421" t="str">
        <f t="shared" si="107"/>
        <v>dlhová brzda sa neplní</v>
      </c>
      <c r="L1352" s="421" t="str">
        <f t="shared" si="108"/>
        <v>dlhová brzda sa neplní + rozpočet v termíne</v>
      </c>
    </row>
    <row r="1353" spans="1:12">
      <c r="A1353" s="61">
        <v>518913</v>
      </c>
      <c r="B1353" s="61" t="s">
        <v>2006</v>
      </c>
      <c r="C1353" s="61">
        <v>20251111</v>
      </c>
      <c r="D1353" s="420" t="s">
        <v>890</v>
      </c>
      <c r="E1353" s="60">
        <v>22714</v>
      </c>
      <c r="F1353" s="60">
        <v>1017691</v>
      </c>
      <c r="G1353" s="60">
        <v>1164022</v>
      </c>
      <c r="H1353" s="421" t="str">
        <f t="shared" si="105"/>
        <v>splnená podmienka vyrovnaného rozpočtu</v>
      </c>
      <c r="I1353" s="60">
        <f t="shared" si="106"/>
        <v>146331</v>
      </c>
      <c r="J1353" s="421" t="str">
        <f t="shared" si="109"/>
        <v>výdavky rastú</v>
      </c>
      <c r="K1353" s="421" t="str">
        <f t="shared" si="107"/>
        <v>dlhová brzda sa neplní</v>
      </c>
      <c r="L1353" s="421" t="str">
        <f t="shared" si="108"/>
        <v>dlhová brzda sa neplní + rozpočet v termíne</v>
      </c>
    </row>
    <row r="1354" spans="1:12">
      <c r="A1354" s="61">
        <v>518921</v>
      </c>
      <c r="B1354" s="61" t="s">
        <v>2007</v>
      </c>
      <c r="C1354" s="61">
        <v>20251118</v>
      </c>
      <c r="D1354" s="420" t="s">
        <v>890</v>
      </c>
      <c r="E1354" s="60">
        <v>-1466160</v>
      </c>
      <c r="F1354" s="60">
        <v>2587200.7000000002</v>
      </c>
      <c r="G1354" s="60">
        <v>3673459</v>
      </c>
      <c r="H1354" s="421" t="str">
        <f t="shared" si="105"/>
        <v>nesplnená podmienka vyrovnaného rozpočtu</v>
      </c>
      <c r="I1354" s="60">
        <f t="shared" si="106"/>
        <v>1086258.2999999998</v>
      </c>
      <c r="J1354" s="421" t="str">
        <f t="shared" si="109"/>
        <v>výdavky rastú</v>
      </c>
      <c r="K1354" s="421" t="str">
        <f t="shared" si="107"/>
        <v>dlhová brzda sa neplní</v>
      </c>
      <c r="L1354" s="421" t="str">
        <f t="shared" si="108"/>
        <v>dlhová brzda sa neplní + rozpočet v termíne</v>
      </c>
    </row>
    <row r="1355" spans="1:12">
      <c r="A1355" s="61">
        <v>518930</v>
      </c>
      <c r="B1355" s="61" t="s">
        <v>2008</v>
      </c>
      <c r="C1355" s="61">
        <v>20251119</v>
      </c>
      <c r="D1355" s="420" t="s">
        <v>890</v>
      </c>
      <c r="E1355" s="60">
        <v>-98946</v>
      </c>
      <c r="F1355" s="60">
        <v>294883</v>
      </c>
      <c r="G1355" s="60">
        <v>422577</v>
      </c>
      <c r="H1355" s="421" t="str">
        <f t="shared" si="105"/>
        <v>nesplnená podmienka vyrovnaného rozpočtu</v>
      </c>
      <c r="I1355" s="60">
        <f t="shared" si="106"/>
        <v>127694</v>
      </c>
      <c r="J1355" s="421" t="str">
        <f t="shared" si="109"/>
        <v>výdavky rastú</v>
      </c>
      <c r="K1355" s="421" t="str">
        <f t="shared" si="107"/>
        <v>dlhová brzda sa neplní</v>
      </c>
      <c r="L1355" s="421" t="str">
        <f t="shared" si="108"/>
        <v>dlhová brzda sa neplní + rozpočet v termíne</v>
      </c>
    </row>
    <row r="1356" spans="1:12">
      <c r="A1356" s="61">
        <v>518956</v>
      </c>
      <c r="B1356" s="61" t="s">
        <v>2009</v>
      </c>
      <c r="C1356" s="61">
        <v>20251119</v>
      </c>
      <c r="D1356" s="420" t="s">
        <v>890</v>
      </c>
      <c r="E1356" s="60">
        <v>-11790</v>
      </c>
      <c r="F1356" s="60">
        <v>51050</v>
      </c>
      <c r="G1356" s="60">
        <v>58700</v>
      </c>
      <c r="H1356" s="421" t="str">
        <f t="shared" si="105"/>
        <v>nesplnená podmienka vyrovnaného rozpočtu</v>
      </c>
      <c r="I1356" s="60">
        <f t="shared" si="106"/>
        <v>7650</v>
      </c>
      <c r="J1356" s="421" t="str">
        <f t="shared" si="109"/>
        <v>výdavky rastú</v>
      </c>
      <c r="K1356" s="421" t="str">
        <f t="shared" si="107"/>
        <v>dlhová brzda sa neplní</v>
      </c>
      <c r="L1356" s="421" t="str">
        <f t="shared" si="108"/>
        <v>dlhová brzda sa neplní + rozpočet v termíne</v>
      </c>
    </row>
    <row r="1357" spans="1:12">
      <c r="A1357" s="61">
        <v>518964</v>
      </c>
      <c r="B1357" s="61" t="s">
        <v>2010</v>
      </c>
      <c r="C1357" s="61">
        <v>20251029</v>
      </c>
      <c r="D1357" s="420" t="s">
        <v>890</v>
      </c>
      <c r="E1357" s="60">
        <v>-70093</v>
      </c>
      <c r="F1357" s="60">
        <v>275250</v>
      </c>
      <c r="G1357" s="60">
        <v>817743</v>
      </c>
      <c r="H1357" s="421" t="str">
        <f t="shared" si="105"/>
        <v>nesplnená podmienka vyrovnaného rozpočtu</v>
      </c>
      <c r="I1357" s="60">
        <f t="shared" si="106"/>
        <v>542493</v>
      </c>
      <c r="J1357" s="421" t="str">
        <f t="shared" si="109"/>
        <v>výdavky rastú</v>
      </c>
      <c r="K1357" s="421" t="str">
        <f t="shared" si="107"/>
        <v>dlhová brzda sa neplní</v>
      </c>
      <c r="L1357" s="421" t="str">
        <f t="shared" si="108"/>
        <v>dlhová brzda sa neplní + rozpočet v termíne</v>
      </c>
    </row>
    <row r="1358" spans="1:12">
      <c r="A1358" s="61">
        <v>518972</v>
      </c>
      <c r="B1358" s="61" t="s">
        <v>2011</v>
      </c>
      <c r="C1358" s="61">
        <v>20251027</v>
      </c>
      <c r="D1358" s="420" t="s">
        <v>890</v>
      </c>
      <c r="E1358" s="60">
        <v>-632437</v>
      </c>
      <c r="F1358" s="60">
        <v>2778231</v>
      </c>
      <c r="G1358" s="60">
        <v>3483195</v>
      </c>
      <c r="H1358" s="421" t="str">
        <f t="shared" si="105"/>
        <v>nesplnená podmienka vyrovnaného rozpočtu</v>
      </c>
      <c r="I1358" s="60">
        <f t="shared" si="106"/>
        <v>704964</v>
      </c>
      <c r="J1358" s="421" t="str">
        <f t="shared" si="109"/>
        <v>výdavky rastú</v>
      </c>
      <c r="K1358" s="421" t="str">
        <f t="shared" si="107"/>
        <v>dlhová brzda sa neplní</v>
      </c>
      <c r="L1358" s="421" t="str">
        <f t="shared" si="108"/>
        <v>dlhová brzda sa neplní + rozpočet v termíne</v>
      </c>
    </row>
    <row r="1359" spans="1:12">
      <c r="A1359" s="61">
        <v>518981</v>
      </c>
      <c r="B1359" s="61" t="s">
        <v>2012</v>
      </c>
      <c r="C1359" s="61">
        <v>20251022</v>
      </c>
      <c r="D1359" s="420" t="s">
        <v>890</v>
      </c>
      <c r="E1359" s="60">
        <v>-58900</v>
      </c>
      <c r="F1359" s="60">
        <v>302401</v>
      </c>
      <c r="G1359" s="60">
        <v>685490</v>
      </c>
      <c r="H1359" s="421" t="str">
        <f t="shared" si="105"/>
        <v>nesplnená podmienka vyrovnaného rozpočtu</v>
      </c>
      <c r="I1359" s="60">
        <f t="shared" si="106"/>
        <v>383089</v>
      </c>
      <c r="J1359" s="421" t="str">
        <f t="shared" si="109"/>
        <v>výdavky rastú</v>
      </c>
      <c r="K1359" s="421" t="str">
        <f t="shared" si="107"/>
        <v>dlhová brzda sa neplní</v>
      </c>
      <c r="L1359" s="421" t="str">
        <f t="shared" si="108"/>
        <v>dlhová brzda sa neplní + rozpočet v termíne</v>
      </c>
    </row>
    <row r="1360" spans="1:12">
      <c r="A1360" s="61">
        <v>518999</v>
      </c>
      <c r="B1360" s="61" t="s">
        <v>2013</v>
      </c>
      <c r="C1360" s="61">
        <v>20251118</v>
      </c>
      <c r="D1360" s="420" t="s">
        <v>890</v>
      </c>
      <c r="E1360" s="60">
        <v>0</v>
      </c>
      <c r="F1360" s="60">
        <v>26861</v>
      </c>
      <c r="G1360" s="60">
        <v>40151</v>
      </c>
      <c r="H1360" s="421" t="str">
        <f t="shared" si="105"/>
        <v>splnená podmienka vyrovnaného rozpočtu</v>
      </c>
      <c r="I1360" s="60">
        <f t="shared" si="106"/>
        <v>13290</v>
      </c>
      <c r="J1360" s="421" t="str">
        <f t="shared" si="109"/>
        <v>výdavky rastú</v>
      </c>
      <c r="K1360" s="421" t="str">
        <f t="shared" si="107"/>
        <v>dlhová brzda sa neplní</v>
      </c>
      <c r="L1360" s="421" t="str">
        <f t="shared" si="108"/>
        <v>dlhová brzda sa neplní + rozpočet v termíne</v>
      </c>
    </row>
    <row r="1361" spans="1:12">
      <c r="A1361" s="61">
        <v>519006</v>
      </c>
      <c r="B1361" s="61" t="s">
        <v>2014</v>
      </c>
      <c r="C1361" s="61">
        <v>20251118</v>
      </c>
      <c r="D1361" s="420" t="s">
        <v>890</v>
      </c>
      <c r="E1361" s="60">
        <v>101894</v>
      </c>
      <c r="F1361" s="60">
        <v>36452569</v>
      </c>
      <c r="G1361" s="60">
        <v>39228990</v>
      </c>
      <c r="H1361" s="421" t="str">
        <f t="shared" si="105"/>
        <v>splnená podmienka vyrovnaného rozpočtu</v>
      </c>
      <c r="I1361" s="60">
        <f t="shared" si="106"/>
        <v>2776421</v>
      </c>
      <c r="J1361" s="421" t="str">
        <f t="shared" si="109"/>
        <v>výdavky rastú</v>
      </c>
      <c r="K1361" s="421" t="str">
        <f t="shared" si="107"/>
        <v>dlhová brzda sa neplní</v>
      </c>
      <c r="L1361" s="421" t="str">
        <f t="shared" si="108"/>
        <v>dlhová brzda sa neplní + rozpočet v termíne</v>
      </c>
    </row>
    <row r="1362" spans="1:12">
      <c r="A1362" s="61">
        <v>518557</v>
      </c>
      <c r="B1362" s="61" t="s">
        <v>2015</v>
      </c>
      <c r="C1362" s="61">
        <v>20251119</v>
      </c>
      <c r="D1362" s="420" t="s">
        <v>890</v>
      </c>
      <c r="E1362" s="60">
        <v>-2188501.6800000002</v>
      </c>
      <c r="F1362" s="60">
        <v>10999404.749999998</v>
      </c>
      <c r="G1362" s="60">
        <v>14292513.779999999</v>
      </c>
      <c r="H1362" s="421" t="str">
        <f t="shared" si="105"/>
        <v>nesplnená podmienka vyrovnaného rozpočtu</v>
      </c>
      <c r="I1362" s="60">
        <f t="shared" si="106"/>
        <v>3293109.0300000012</v>
      </c>
      <c r="J1362" s="421" t="str">
        <f t="shared" si="109"/>
        <v>výdavky rastú</v>
      </c>
      <c r="K1362" s="421" t="str">
        <f t="shared" si="107"/>
        <v>dlhová brzda sa neplní</v>
      </c>
      <c r="L1362" s="421" t="str">
        <f t="shared" si="108"/>
        <v>dlhová brzda sa neplní + rozpočet v termíne</v>
      </c>
    </row>
    <row r="1363" spans="1:12">
      <c r="A1363" s="61">
        <v>518565</v>
      </c>
      <c r="B1363" s="61" t="s">
        <v>2016</v>
      </c>
      <c r="C1363" s="61">
        <v>20251119</v>
      </c>
      <c r="D1363" s="420" t="s">
        <v>890</v>
      </c>
      <c r="E1363" s="60">
        <v>7890.57</v>
      </c>
      <c r="F1363" s="60">
        <v>41258.910000000003</v>
      </c>
      <c r="G1363" s="60">
        <v>112940.52</v>
      </c>
      <c r="H1363" s="421" t="str">
        <f t="shared" si="105"/>
        <v>splnená podmienka vyrovnaného rozpočtu</v>
      </c>
      <c r="I1363" s="60">
        <f t="shared" si="106"/>
        <v>71681.61</v>
      </c>
      <c r="J1363" s="421" t="str">
        <f t="shared" si="109"/>
        <v>výdavky rastú</v>
      </c>
      <c r="K1363" s="421" t="str">
        <f t="shared" si="107"/>
        <v>dlhová brzda sa neplní</v>
      </c>
      <c r="L1363" s="421" t="str">
        <f t="shared" si="108"/>
        <v>dlhová brzda sa neplní + rozpočet v termíne</v>
      </c>
    </row>
    <row r="1364" spans="1:12">
      <c r="A1364" s="61">
        <v>518573</v>
      </c>
      <c r="B1364" s="61" t="s">
        <v>2017</v>
      </c>
      <c r="C1364" s="61">
        <v>20251026</v>
      </c>
      <c r="D1364" s="420" t="s">
        <v>890</v>
      </c>
      <c r="E1364" s="60">
        <v>-18548</v>
      </c>
      <c r="F1364" s="60">
        <v>156390</v>
      </c>
      <c r="G1364" s="60">
        <v>152778</v>
      </c>
      <c r="H1364" s="421" t="str">
        <f t="shared" si="105"/>
        <v>nesplnená podmienka vyrovnaného rozpočtu</v>
      </c>
      <c r="I1364" s="60">
        <f t="shared" si="106"/>
        <v>-3612</v>
      </c>
      <c r="J1364" s="421" t="str">
        <f t="shared" si="109"/>
        <v>nerastúce výdavky</v>
      </c>
      <c r="K1364" s="421" t="str">
        <f t="shared" si="107"/>
        <v>dlhová brzda sa neplní</v>
      </c>
      <c r="L1364" s="421" t="str">
        <f t="shared" si="108"/>
        <v>dlhová brzda sa neplní + rozpočet v termíne</v>
      </c>
    </row>
    <row r="1365" spans="1:12">
      <c r="A1365" s="61">
        <v>518590</v>
      </c>
      <c r="B1365" s="61" t="s">
        <v>2018</v>
      </c>
      <c r="C1365" s="61">
        <v>20251110</v>
      </c>
      <c r="D1365" s="420" t="s">
        <v>890</v>
      </c>
      <c r="E1365" s="60">
        <v>-1424356</v>
      </c>
      <c r="F1365" s="60">
        <v>6472500</v>
      </c>
      <c r="G1365" s="60">
        <v>7716256</v>
      </c>
      <c r="H1365" s="421" t="str">
        <f t="shared" si="105"/>
        <v>nesplnená podmienka vyrovnaného rozpočtu</v>
      </c>
      <c r="I1365" s="60">
        <f t="shared" si="106"/>
        <v>1243756</v>
      </c>
      <c r="J1365" s="421" t="str">
        <f t="shared" si="109"/>
        <v>výdavky rastú</v>
      </c>
      <c r="K1365" s="421" t="str">
        <f t="shared" si="107"/>
        <v>dlhová brzda sa neplní</v>
      </c>
      <c r="L1365" s="421" t="str">
        <f t="shared" si="108"/>
        <v>dlhová brzda sa neplní + rozpočet v termíne</v>
      </c>
    </row>
    <row r="1366" spans="1:12">
      <c r="A1366" s="61">
        <v>518603</v>
      </c>
      <c r="B1366" s="61" t="s">
        <v>728</v>
      </c>
      <c r="C1366" s="61">
        <v>20251118</v>
      </c>
      <c r="D1366" s="420" t="s">
        <v>890</v>
      </c>
      <c r="E1366" s="60">
        <v>0</v>
      </c>
      <c r="F1366" s="60">
        <v>90925</v>
      </c>
      <c r="G1366" s="60">
        <v>89150</v>
      </c>
      <c r="H1366" s="421" t="str">
        <f t="shared" si="105"/>
        <v>splnená podmienka vyrovnaného rozpočtu</v>
      </c>
      <c r="I1366" s="61">
        <f t="shared" si="106"/>
        <v>-1775</v>
      </c>
      <c r="J1366" s="421" t="str">
        <f t="shared" si="109"/>
        <v>nerastúce výdavky</v>
      </c>
      <c r="K1366" s="421" t="str">
        <f t="shared" si="107"/>
        <v>dlhová brzda sa plní</v>
      </c>
      <c r="L1366" s="421" t="str">
        <f t="shared" si="108"/>
        <v>dlhová brzda sa plní + rozpočet v termíne</v>
      </c>
    </row>
    <row r="1367" spans="1:12">
      <c r="A1367" s="61">
        <v>518611</v>
      </c>
      <c r="B1367" s="61" t="s">
        <v>2019</v>
      </c>
      <c r="C1367" s="61">
        <v>20251117</v>
      </c>
      <c r="D1367" s="420" t="s">
        <v>890</v>
      </c>
      <c r="E1367" s="60">
        <v>-100000</v>
      </c>
      <c r="F1367" s="60">
        <v>628161</v>
      </c>
      <c r="G1367" s="60">
        <v>748959</v>
      </c>
      <c r="H1367" s="421" t="str">
        <f t="shared" si="105"/>
        <v>nesplnená podmienka vyrovnaného rozpočtu</v>
      </c>
      <c r="I1367" s="60">
        <f t="shared" si="106"/>
        <v>120798</v>
      </c>
      <c r="J1367" s="421" t="str">
        <f t="shared" si="109"/>
        <v>výdavky rastú</v>
      </c>
      <c r="K1367" s="421" t="str">
        <f t="shared" si="107"/>
        <v>dlhová brzda sa neplní</v>
      </c>
      <c r="L1367" s="421" t="str">
        <f t="shared" si="108"/>
        <v>dlhová brzda sa neplní + rozpočet v termíne</v>
      </c>
    </row>
    <row r="1368" spans="1:12">
      <c r="A1368" s="61">
        <v>518620</v>
      </c>
      <c r="B1368" s="61" t="s">
        <v>2020</v>
      </c>
      <c r="C1368" s="61">
        <v>20251119</v>
      </c>
      <c r="D1368" s="420" t="s">
        <v>890</v>
      </c>
      <c r="E1368" s="60">
        <v>14373.31</v>
      </c>
      <c r="F1368" s="60">
        <v>294197.48</v>
      </c>
      <c r="G1368" s="60">
        <v>648136.48</v>
      </c>
      <c r="H1368" s="421" t="str">
        <f t="shared" si="105"/>
        <v>splnená podmienka vyrovnaného rozpočtu</v>
      </c>
      <c r="I1368" s="60">
        <f t="shared" si="106"/>
        <v>353939</v>
      </c>
      <c r="J1368" s="421" t="str">
        <f t="shared" si="109"/>
        <v>výdavky rastú</v>
      </c>
      <c r="K1368" s="421" t="str">
        <f t="shared" si="107"/>
        <v>dlhová brzda sa neplní</v>
      </c>
      <c r="L1368" s="421" t="str">
        <f t="shared" si="108"/>
        <v>dlhová brzda sa neplní + rozpočet v termíne</v>
      </c>
    </row>
    <row r="1369" spans="1:12">
      <c r="A1369" s="61">
        <v>518646</v>
      </c>
      <c r="B1369" s="61" t="s">
        <v>2021</v>
      </c>
      <c r="C1369" s="61">
        <v>20251112</v>
      </c>
      <c r="D1369" s="420" t="s">
        <v>890</v>
      </c>
      <c r="E1369" s="60">
        <v>2496</v>
      </c>
      <c r="F1369" s="60">
        <v>85504</v>
      </c>
      <c r="G1369" s="60">
        <v>94044</v>
      </c>
      <c r="H1369" s="421" t="str">
        <f t="shared" si="105"/>
        <v>splnená podmienka vyrovnaného rozpočtu</v>
      </c>
      <c r="I1369" s="60">
        <f t="shared" si="106"/>
        <v>8540</v>
      </c>
      <c r="J1369" s="421" t="str">
        <f t="shared" si="109"/>
        <v>výdavky rastú</v>
      </c>
      <c r="K1369" s="421" t="str">
        <f t="shared" si="107"/>
        <v>dlhová brzda sa neplní</v>
      </c>
      <c r="L1369" s="421" t="str">
        <f t="shared" si="108"/>
        <v>dlhová brzda sa neplní + rozpočet v termíne</v>
      </c>
    </row>
    <row r="1370" spans="1:12">
      <c r="A1370" s="61">
        <v>518654</v>
      </c>
      <c r="B1370" s="61" t="s">
        <v>2022</v>
      </c>
      <c r="C1370" s="61">
        <v>20251026</v>
      </c>
      <c r="D1370" s="420" t="s">
        <v>890</v>
      </c>
      <c r="E1370" s="60">
        <v>-1000</v>
      </c>
      <c r="F1370" s="60">
        <v>28543</v>
      </c>
      <c r="G1370" s="60">
        <v>28737</v>
      </c>
      <c r="H1370" s="421" t="str">
        <f t="shared" si="105"/>
        <v>nesplnená podmienka vyrovnaného rozpočtu</v>
      </c>
      <c r="I1370" s="60">
        <f t="shared" si="106"/>
        <v>194</v>
      </c>
      <c r="J1370" s="421" t="str">
        <f t="shared" si="109"/>
        <v>výdavky rastú</v>
      </c>
      <c r="K1370" s="421" t="str">
        <f t="shared" si="107"/>
        <v>dlhová brzda sa neplní</v>
      </c>
      <c r="L1370" s="421" t="str">
        <f t="shared" si="108"/>
        <v>dlhová brzda sa neplní + rozpočet v termíne</v>
      </c>
    </row>
    <row r="1371" spans="1:12">
      <c r="A1371" s="61">
        <v>518662</v>
      </c>
      <c r="B1371" s="61" t="s">
        <v>2023</v>
      </c>
      <c r="C1371" s="61">
        <v>20251113</v>
      </c>
      <c r="D1371" s="420" t="s">
        <v>890</v>
      </c>
      <c r="E1371" s="60">
        <v>-385700</v>
      </c>
      <c r="F1371" s="60">
        <v>3383722</v>
      </c>
      <c r="G1371" s="60">
        <v>3973291</v>
      </c>
      <c r="H1371" s="421" t="str">
        <f t="shared" si="105"/>
        <v>nesplnená podmienka vyrovnaného rozpočtu</v>
      </c>
      <c r="I1371" s="60">
        <f t="shared" si="106"/>
        <v>589569</v>
      </c>
      <c r="J1371" s="421" t="str">
        <f t="shared" si="109"/>
        <v>výdavky rastú</v>
      </c>
      <c r="K1371" s="421" t="str">
        <f t="shared" si="107"/>
        <v>dlhová brzda sa neplní</v>
      </c>
      <c r="L1371" s="421" t="str">
        <f t="shared" si="108"/>
        <v>dlhová brzda sa neplní + rozpočet v termíne</v>
      </c>
    </row>
    <row r="1372" spans="1:12">
      <c r="A1372" s="61">
        <v>518671</v>
      </c>
      <c r="B1372" s="61" t="s">
        <v>729</v>
      </c>
      <c r="C1372" s="61">
        <v>20251008</v>
      </c>
      <c r="D1372" s="420" t="s">
        <v>890</v>
      </c>
      <c r="E1372" s="60">
        <v>10000</v>
      </c>
      <c r="F1372" s="60">
        <v>1186122</v>
      </c>
      <c r="G1372" s="60">
        <v>196424</v>
      </c>
      <c r="H1372" s="421" t="str">
        <f t="shared" si="105"/>
        <v>splnená podmienka vyrovnaného rozpočtu</v>
      </c>
      <c r="I1372" s="61">
        <f t="shared" si="106"/>
        <v>-989698</v>
      </c>
      <c r="J1372" s="421" t="str">
        <f t="shared" si="109"/>
        <v>nerastúce výdavky</v>
      </c>
      <c r="K1372" s="421" t="str">
        <f t="shared" si="107"/>
        <v>dlhová brzda sa plní</v>
      </c>
      <c r="L1372" s="421" t="str">
        <f t="shared" si="108"/>
        <v>dlhová brzda sa plní + rozpočet v termíne</v>
      </c>
    </row>
    <row r="1373" spans="1:12">
      <c r="A1373" s="61">
        <v>518689</v>
      </c>
      <c r="B1373" s="61" t="s">
        <v>2024</v>
      </c>
      <c r="C1373" s="61">
        <v>20251110</v>
      </c>
      <c r="D1373" s="420" t="s">
        <v>890</v>
      </c>
      <c r="E1373" s="60">
        <v>-514964</v>
      </c>
      <c r="F1373" s="60">
        <v>2664825</v>
      </c>
      <c r="G1373" s="60">
        <v>3876656</v>
      </c>
      <c r="H1373" s="421" t="str">
        <f t="shared" si="105"/>
        <v>nesplnená podmienka vyrovnaného rozpočtu</v>
      </c>
      <c r="I1373" s="60">
        <f t="shared" si="106"/>
        <v>1211831</v>
      </c>
      <c r="J1373" s="421" t="str">
        <f t="shared" si="109"/>
        <v>výdavky rastú</v>
      </c>
      <c r="K1373" s="421" t="str">
        <f t="shared" si="107"/>
        <v>dlhová brzda sa neplní</v>
      </c>
      <c r="L1373" s="421" t="str">
        <f t="shared" si="108"/>
        <v>dlhová brzda sa neplní + rozpočet v termíne</v>
      </c>
    </row>
    <row r="1374" spans="1:12">
      <c r="A1374" s="61">
        <v>518697</v>
      </c>
      <c r="B1374" s="61" t="s">
        <v>2025</v>
      </c>
      <c r="C1374" s="61">
        <v>20251022</v>
      </c>
      <c r="D1374" s="420" t="s">
        <v>890</v>
      </c>
      <c r="E1374" s="60">
        <v>-40000</v>
      </c>
      <c r="F1374" s="60">
        <v>469000</v>
      </c>
      <c r="G1374" s="60">
        <v>235000</v>
      </c>
      <c r="H1374" s="421" t="str">
        <f t="shared" si="105"/>
        <v>nesplnená podmienka vyrovnaného rozpočtu</v>
      </c>
      <c r="I1374" s="60">
        <f t="shared" si="106"/>
        <v>-234000</v>
      </c>
      <c r="J1374" s="421" t="str">
        <f t="shared" si="109"/>
        <v>nerastúce výdavky</v>
      </c>
      <c r="K1374" s="421" t="str">
        <f t="shared" si="107"/>
        <v>dlhová brzda sa neplní</v>
      </c>
      <c r="L1374" s="421" t="str">
        <f t="shared" si="108"/>
        <v>dlhová brzda sa neplní + rozpočet v termíne</v>
      </c>
    </row>
    <row r="1375" spans="1:12">
      <c r="A1375" s="61">
        <v>518701</v>
      </c>
      <c r="B1375" s="61" t="s">
        <v>2026</v>
      </c>
      <c r="C1375" s="61">
        <v>20251027</v>
      </c>
      <c r="D1375" s="420" t="s">
        <v>890</v>
      </c>
      <c r="E1375" s="60">
        <v>0</v>
      </c>
      <c r="F1375" s="60">
        <v>114700</v>
      </c>
      <c r="G1375" s="60">
        <v>130800</v>
      </c>
      <c r="H1375" s="421" t="str">
        <f t="shared" si="105"/>
        <v>splnená podmienka vyrovnaného rozpočtu</v>
      </c>
      <c r="I1375" s="60">
        <f t="shared" si="106"/>
        <v>16100</v>
      </c>
      <c r="J1375" s="421" t="str">
        <f t="shared" si="109"/>
        <v>výdavky rastú</v>
      </c>
      <c r="K1375" s="421" t="str">
        <f t="shared" si="107"/>
        <v>dlhová brzda sa neplní</v>
      </c>
      <c r="L1375" s="421" t="str">
        <f t="shared" si="108"/>
        <v>dlhová brzda sa neplní + rozpočet v termíne</v>
      </c>
    </row>
    <row r="1376" spans="1:12">
      <c r="A1376" s="61">
        <v>518719</v>
      </c>
      <c r="B1376" s="61" t="s">
        <v>2027</v>
      </c>
      <c r="C1376" s="61">
        <v>20251113</v>
      </c>
      <c r="D1376" s="420" t="s">
        <v>890</v>
      </c>
      <c r="E1376" s="60">
        <v>-100000</v>
      </c>
      <c r="F1376" s="60">
        <v>1165004</v>
      </c>
      <c r="G1376" s="60">
        <v>921021</v>
      </c>
      <c r="H1376" s="421" t="str">
        <f t="shared" si="105"/>
        <v>nesplnená podmienka vyrovnaného rozpočtu</v>
      </c>
      <c r="I1376" s="60">
        <f t="shared" si="106"/>
        <v>-243983</v>
      </c>
      <c r="J1376" s="421" t="str">
        <f t="shared" si="109"/>
        <v>nerastúce výdavky</v>
      </c>
      <c r="K1376" s="421" t="str">
        <f t="shared" si="107"/>
        <v>dlhová brzda sa neplní</v>
      </c>
      <c r="L1376" s="421" t="str">
        <f t="shared" si="108"/>
        <v>dlhová brzda sa neplní + rozpočet v termíne</v>
      </c>
    </row>
    <row r="1377" spans="1:12">
      <c r="A1377" s="61">
        <v>518727</v>
      </c>
      <c r="B1377" s="61" t="s">
        <v>990</v>
      </c>
      <c r="C1377" s="61">
        <v>20251118</v>
      </c>
      <c r="D1377" s="420" t="s">
        <v>890</v>
      </c>
      <c r="E1377" s="60">
        <v>-6680</v>
      </c>
      <c r="F1377" s="60">
        <v>1069247</v>
      </c>
      <c r="G1377" s="60">
        <v>662502</v>
      </c>
      <c r="H1377" s="421" t="str">
        <f t="shared" si="105"/>
        <v>nesplnená podmienka vyrovnaného rozpočtu</v>
      </c>
      <c r="I1377" s="60">
        <f t="shared" si="106"/>
        <v>-406745</v>
      </c>
      <c r="J1377" s="421" t="str">
        <f t="shared" si="109"/>
        <v>nerastúce výdavky</v>
      </c>
      <c r="K1377" s="421" t="str">
        <f t="shared" si="107"/>
        <v>dlhová brzda sa neplní</v>
      </c>
      <c r="L1377" s="421" t="str">
        <f t="shared" si="108"/>
        <v>dlhová brzda sa neplní + rozpočet v termíne</v>
      </c>
    </row>
    <row r="1378" spans="1:12">
      <c r="A1378" s="61">
        <v>518735</v>
      </c>
      <c r="B1378" s="61" t="s">
        <v>2028</v>
      </c>
      <c r="C1378" s="61">
        <v>20251118</v>
      </c>
      <c r="D1378" s="420" t="s">
        <v>890</v>
      </c>
      <c r="E1378" s="60">
        <v>-395201.24</v>
      </c>
      <c r="F1378" s="60">
        <v>2268460</v>
      </c>
      <c r="G1378" s="60">
        <v>2470214.33</v>
      </c>
      <c r="H1378" s="421" t="str">
        <f t="shared" si="105"/>
        <v>nesplnená podmienka vyrovnaného rozpočtu</v>
      </c>
      <c r="I1378" s="60">
        <f t="shared" si="106"/>
        <v>201754.33000000007</v>
      </c>
      <c r="J1378" s="421" t="str">
        <f t="shared" si="109"/>
        <v>výdavky rastú</v>
      </c>
      <c r="K1378" s="421" t="str">
        <f t="shared" si="107"/>
        <v>dlhová brzda sa neplní</v>
      </c>
      <c r="L1378" s="421" t="str">
        <f t="shared" si="108"/>
        <v>dlhová brzda sa neplní + rozpočet v termíne</v>
      </c>
    </row>
    <row r="1379" spans="1:12">
      <c r="A1379" s="61">
        <v>518743</v>
      </c>
      <c r="B1379" s="61" t="s">
        <v>2029</v>
      </c>
      <c r="C1379" s="61">
        <v>20251120</v>
      </c>
      <c r="D1379" s="420" t="s">
        <v>890</v>
      </c>
      <c r="E1379" s="60">
        <v>-51125</v>
      </c>
      <c r="F1379" s="60">
        <v>69500</v>
      </c>
      <c r="G1379" s="60">
        <v>93135</v>
      </c>
      <c r="H1379" s="421" t="str">
        <f t="shared" si="105"/>
        <v>nesplnená podmienka vyrovnaného rozpočtu</v>
      </c>
      <c r="I1379" s="60">
        <f t="shared" si="106"/>
        <v>23635</v>
      </c>
      <c r="J1379" s="421" t="str">
        <f t="shared" si="109"/>
        <v>výdavky rastú</v>
      </c>
      <c r="K1379" s="421" t="str">
        <f t="shared" si="107"/>
        <v>dlhová brzda sa neplní</v>
      </c>
      <c r="L1379" s="421" t="str">
        <f t="shared" si="108"/>
        <v>dlhová brzda sa neplní + rozpočet v termíne</v>
      </c>
    </row>
    <row r="1380" spans="1:12">
      <c r="A1380" s="61">
        <v>518751</v>
      </c>
      <c r="B1380" s="61" t="s">
        <v>2030</v>
      </c>
      <c r="C1380" s="61">
        <v>20251106</v>
      </c>
      <c r="D1380" s="420" t="s">
        <v>890</v>
      </c>
      <c r="E1380" s="60">
        <v>-78546.28</v>
      </c>
      <c r="F1380" s="60">
        <v>1673607.07</v>
      </c>
      <c r="G1380" s="60">
        <v>1599519.16</v>
      </c>
      <c r="H1380" s="421" t="str">
        <f t="shared" si="105"/>
        <v>nesplnená podmienka vyrovnaného rozpočtu</v>
      </c>
      <c r="I1380" s="60">
        <f t="shared" si="106"/>
        <v>-74087.910000000149</v>
      </c>
      <c r="J1380" s="421" t="str">
        <f t="shared" si="109"/>
        <v>nerastúce výdavky</v>
      </c>
      <c r="K1380" s="421" t="str">
        <f t="shared" si="107"/>
        <v>dlhová brzda sa neplní</v>
      </c>
      <c r="L1380" s="421" t="str">
        <f t="shared" si="108"/>
        <v>dlhová brzda sa neplní + rozpočet v termíne</v>
      </c>
    </row>
    <row r="1381" spans="1:12">
      <c r="A1381" s="61">
        <v>518760</v>
      </c>
      <c r="B1381" s="61" t="s">
        <v>2031</v>
      </c>
      <c r="C1381" s="61">
        <v>20251118</v>
      </c>
      <c r="D1381" s="420" t="s">
        <v>890</v>
      </c>
      <c r="E1381" s="60">
        <v>23120</v>
      </c>
      <c r="F1381" s="60">
        <v>983818</v>
      </c>
      <c r="G1381" s="60">
        <v>1006278</v>
      </c>
      <c r="H1381" s="421" t="str">
        <f t="shared" si="105"/>
        <v>splnená podmienka vyrovnaného rozpočtu</v>
      </c>
      <c r="I1381" s="60">
        <f t="shared" si="106"/>
        <v>22460</v>
      </c>
      <c r="J1381" s="421" t="str">
        <f t="shared" si="109"/>
        <v>výdavky rastú</v>
      </c>
      <c r="K1381" s="421" t="str">
        <f t="shared" si="107"/>
        <v>dlhová brzda sa neplní</v>
      </c>
      <c r="L1381" s="421" t="str">
        <f t="shared" si="108"/>
        <v>dlhová brzda sa neplní + rozpočet v termíne</v>
      </c>
    </row>
    <row r="1382" spans="1:12">
      <c r="A1382" s="61">
        <v>518344</v>
      </c>
      <c r="B1382" s="61" t="s">
        <v>730</v>
      </c>
      <c r="C1382" s="61">
        <v>20251029</v>
      </c>
      <c r="D1382" s="420" t="s">
        <v>890</v>
      </c>
      <c r="E1382" s="60">
        <v>0</v>
      </c>
      <c r="F1382" s="60">
        <v>85003</v>
      </c>
      <c r="G1382" s="60">
        <v>57075</v>
      </c>
      <c r="H1382" s="421" t="str">
        <f t="shared" si="105"/>
        <v>splnená podmienka vyrovnaného rozpočtu</v>
      </c>
      <c r="I1382" s="61">
        <f t="shared" si="106"/>
        <v>-27928</v>
      </c>
      <c r="J1382" s="421" t="str">
        <f t="shared" si="109"/>
        <v>nerastúce výdavky</v>
      </c>
      <c r="K1382" s="421" t="str">
        <f t="shared" si="107"/>
        <v>dlhová brzda sa plní</v>
      </c>
      <c r="L1382" s="421" t="str">
        <f t="shared" si="108"/>
        <v>dlhová brzda sa plní + rozpočet v termíne</v>
      </c>
    </row>
    <row r="1383" spans="1:12">
      <c r="A1383" s="61">
        <v>518352</v>
      </c>
      <c r="B1383" s="61" t="s">
        <v>2032</v>
      </c>
      <c r="C1383" s="61">
        <v>20251121</v>
      </c>
      <c r="D1383" s="420" t="s">
        <v>890</v>
      </c>
      <c r="E1383" s="60">
        <v>0</v>
      </c>
      <c r="F1383" s="60">
        <v>62622</v>
      </c>
      <c r="G1383" s="60">
        <v>68885</v>
      </c>
      <c r="H1383" s="421" t="str">
        <f t="shared" si="105"/>
        <v>splnená podmienka vyrovnaného rozpočtu</v>
      </c>
      <c r="I1383" s="60">
        <f t="shared" si="106"/>
        <v>6263</v>
      </c>
      <c r="J1383" s="421" t="str">
        <f t="shared" si="109"/>
        <v>výdavky rastú</v>
      </c>
      <c r="K1383" s="421" t="str">
        <f t="shared" si="107"/>
        <v>dlhová brzda sa neplní</v>
      </c>
      <c r="L1383" s="421" t="str">
        <f t="shared" si="108"/>
        <v>dlhová brzda sa neplní + rozpočet v termíne</v>
      </c>
    </row>
    <row r="1384" spans="1:12">
      <c r="A1384" s="61">
        <v>518361</v>
      </c>
      <c r="B1384" s="61" t="s">
        <v>731</v>
      </c>
      <c r="C1384" s="61">
        <v>20251113</v>
      </c>
      <c r="D1384" s="420" t="s">
        <v>890</v>
      </c>
      <c r="E1384" s="60">
        <v>4000</v>
      </c>
      <c r="F1384" s="60">
        <v>393690</v>
      </c>
      <c r="G1384" s="60">
        <v>240260</v>
      </c>
      <c r="H1384" s="421" t="str">
        <f t="shared" si="105"/>
        <v>splnená podmienka vyrovnaného rozpočtu</v>
      </c>
      <c r="I1384" s="61">
        <f t="shared" si="106"/>
        <v>-153430</v>
      </c>
      <c r="J1384" s="421" t="str">
        <f t="shared" si="109"/>
        <v>nerastúce výdavky</v>
      </c>
      <c r="K1384" s="421" t="str">
        <f t="shared" si="107"/>
        <v>dlhová brzda sa plní</v>
      </c>
      <c r="L1384" s="421" t="str">
        <f t="shared" si="108"/>
        <v>dlhová brzda sa plní + rozpočet v termíne</v>
      </c>
    </row>
    <row r="1385" spans="1:12">
      <c r="A1385" s="61">
        <v>518379</v>
      </c>
      <c r="B1385" s="61" t="s">
        <v>2033</v>
      </c>
      <c r="C1385" s="61">
        <v>20251030</v>
      </c>
      <c r="D1385" s="420" t="s">
        <v>890</v>
      </c>
      <c r="E1385" s="60">
        <v>47960</v>
      </c>
      <c r="F1385" s="60">
        <v>1391050</v>
      </c>
      <c r="G1385" s="60">
        <v>1495025</v>
      </c>
      <c r="H1385" s="421" t="str">
        <f t="shared" si="105"/>
        <v>splnená podmienka vyrovnaného rozpočtu</v>
      </c>
      <c r="I1385" s="60">
        <f t="shared" si="106"/>
        <v>103975</v>
      </c>
      <c r="J1385" s="421" t="str">
        <f t="shared" si="109"/>
        <v>výdavky rastú</v>
      </c>
      <c r="K1385" s="421" t="str">
        <f t="shared" si="107"/>
        <v>dlhová brzda sa neplní</v>
      </c>
      <c r="L1385" s="421" t="str">
        <f t="shared" si="108"/>
        <v>dlhová brzda sa neplní + rozpočet v termíne</v>
      </c>
    </row>
    <row r="1386" spans="1:12">
      <c r="A1386" s="61">
        <v>518387</v>
      </c>
      <c r="B1386" s="61" t="s">
        <v>2034</v>
      </c>
      <c r="C1386" s="61">
        <v>20251120</v>
      </c>
      <c r="D1386" s="420" t="s">
        <v>890</v>
      </c>
      <c r="E1386" s="60">
        <v>-2589540</v>
      </c>
      <c r="F1386" s="60">
        <v>3684955</v>
      </c>
      <c r="G1386" s="60">
        <v>6111434</v>
      </c>
      <c r="H1386" s="421" t="str">
        <f t="shared" si="105"/>
        <v>nesplnená podmienka vyrovnaného rozpočtu</v>
      </c>
      <c r="I1386" s="60">
        <f t="shared" si="106"/>
        <v>2426479</v>
      </c>
      <c r="J1386" s="421" t="str">
        <f t="shared" si="109"/>
        <v>výdavky rastú</v>
      </c>
      <c r="K1386" s="421" t="str">
        <f t="shared" si="107"/>
        <v>dlhová brzda sa neplní</v>
      </c>
      <c r="L1386" s="421" t="str">
        <f t="shared" si="108"/>
        <v>dlhová brzda sa neplní + rozpočet v termíne</v>
      </c>
    </row>
    <row r="1387" spans="1:12">
      <c r="A1387" s="61">
        <v>518409</v>
      </c>
      <c r="B1387" s="61" t="s">
        <v>2035</v>
      </c>
      <c r="C1387" s="61">
        <v>20251117</v>
      </c>
      <c r="D1387" s="420" t="s">
        <v>890</v>
      </c>
      <c r="E1387" s="60">
        <v>-91699.29</v>
      </c>
      <c r="F1387" s="60">
        <v>1273355</v>
      </c>
      <c r="G1387" s="60">
        <v>3202214.34</v>
      </c>
      <c r="H1387" s="421" t="str">
        <f t="shared" si="105"/>
        <v>nesplnená podmienka vyrovnaného rozpočtu</v>
      </c>
      <c r="I1387" s="60">
        <f t="shared" si="106"/>
        <v>1928859.3399999999</v>
      </c>
      <c r="J1387" s="421" t="str">
        <f t="shared" si="109"/>
        <v>výdavky rastú</v>
      </c>
      <c r="K1387" s="421" t="str">
        <f t="shared" si="107"/>
        <v>dlhová brzda sa neplní</v>
      </c>
      <c r="L1387" s="421" t="str">
        <f t="shared" si="108"/>
        <v>dlhová brzda sa neplní + rozpočet v termíne</v>
      </c>
    </row>
    <row r="1388" spans="1:12">
      <c r="A1388" s="61">
        <v>518417</v>
      </c>
      <c r="B1388" s="61" t="s">
        <v>2036</v>
      </c>
      <c r="C1388" s="61">
        <v>20251112</v>
      </c>
      <c r="D1388" s="420" t="s">
        <v>890</v>
      </c>
      <c r="E1388" s="60">
        <v>-60100</v>
      </c>
      <c r="F1388" s="60">
        <v>1995078</v>
      </c>
      <c r="G1388" s="60">
        <v>2010096</v>
      </c>
      <c r="H1388" s="421" t="str">
        <f t="shared" si="105"/>
        <v>nesplnená podmienka vyrovnaného rozpočtu</v>
      </c>
      <c r="I1388" s="60">
        <f t="shared" si="106"/>
        <v>15018</v>
      </c>
      <c r="J1388" s="421" t="str">
        <f t="shared" si="109"/>
        <v>výdavky rastú</v>
      </c>
      <c r="K1388" s="421" t="str">
        <f t="shared" si="107"/>
        <v>dlhová brzda sa neplní</v>
      </c>
      <c r="L1388" s="421" t="str">
        <f t="shared" si="108"/>
        <v>dlhová brzda sa neplní + rozpočet v termíne</v>
      </c>
    </row>
    <row r="1389" spans="1:12">
      <c r="A1389" s="61">
        <v>518425</v>
      </c>
      <c r="B1389" s="61" t="s">
        <v>2037</v>
      </c>
      <c r="C1389" s="61">
        <v>20251120</v>
      </c>
      <c r="D1389" s="420" t="s">
        <v>890</v>
      </c>
      <c r="E1389" s="60">
        <v>-13700</v>
      </c>
      <c r="F1389" s="60">
        <v>694351</v>
      </c>
      <c r="G1389" s="60">
        <v>706614</v>
      </c>
      <c r="H1389" s="421" t="str">
        <f t="shared" si="105"/>
        <v>nesplnená podmienka vyrovnaného rozpočtu</v>
      </c>
      <c r="I1389" s="60">
        <f t="shared" si="106"/>
        <v>12263</v>
      </c>
      <c r="J1389" s="421" t="str">
        <f t="shared" si="109"/>
        <v>výdavky rastú</v>
      </c>
      <c r="K1389" s="421" t="str">
        <f t="shared" si="107"/>
        <v>dlhová brzda sa neplní</v>
      </c>
      <c r="L1389" s="421" t="str">
        <f t="shared" si="108"/>
        <v>dlhová brzda sa neplní + rozpočet v termíne</v>
      </c>
    </row>
    <row r="1390" spans="1:12">
      <c r="A1390" s="61">
        <v>518433</v>
      </c>
      <c r="B1390" s="61" t="s">
        <v>732</v>
      </c>
      <c r="C1390" s="61">
        <v>20251017</v>
      </c>
      <c r="D1390" s="420" t="s">
        <v>890</v>
      </c>
      <c r="E1390" s="60">
        <v>0</v>
      </c>
      <c r="F1390" s="60">
        <v>87750</v>
      </c>
      <c r="G1390" s="60">
        <v>77750</v>
      </c>
      <c r="H1390" s="421" t="str">
        <f t="shared" si="105"/>
        <v>splnená podmienka vyrovnaného rozpočtu</v>
      </c>
      <c r="I1390" s="61">
        <f t="shared" si="106"/>
        <v>-10000</v>
      </c>
      <c r="J1390" s="421" t="str">
        <f t="shared" si="109"/>
        <v>nerastúce výdavky</v>
      </c>
      <c r="K1390" s="421" t="str">
        <f t="shared" si="107"/>
        <v>dlhová brzda sa plní</v>
      </c>
      <c r="L1390" s="421" t="str">
        <f t="shared" si="108"/>
        <v>dlhová brzda sa plní + rozpočet v termíne</v>
      </c>
    </row>
    <row r="1391" spans="1:12">
      <c r="A1391" s="61">
        <v>518441</v>
      </c>
      <c r="B1391" s="61" t="s">
        <v>733</v>
      </c>
      <c r="C1391" s="61">
        <v>20251026</v>
      </c>
      <c r="D1391" s="420" t="s">
        <v>890</v>
      </c>
      <c r="E1391" s="60">
        <v>0</v>
      </c>
      <c r="F1391" s="60">
        <v>65600</v>
      </c>
      <c r="G1391" s="60">
        <v>63100</v>
      </c>
      <c r="H1391" s="421" t="str">
        <f t="shared" si="105"/>
        <v>splnená podmienka vyrovnaného rozpočtu</v>
      </c>
      <c r="I1391" s="61">
        <f t="shared" si="106"/>
        <v>-2500</v>
      </c>
      <c r="J1391" s="421" t="str">
        <f t="shared" si="109"/>
        <v>nerastúce výdavky</v>
      </c>
      <c r="K1391" s="421" t="str">
        <f t="shared" si="107"/>
        <v>dlhová brzda sa plní</v>
      </c>
      <c r="L1391" s="421" t="str">
        <f t="shared" si="108"/>
        <v>dlhová brzda sa plní + rozpočet v termíne</v>
      </c>
    </row>
    <row r="1392" spans="1:12">
      <c r="A1392" s="61">
        <v>518450</v>
      </c>
      <c r="B1392" s="61" t="s">
        <v>2038</v>
      </c>
      <c r="C1392" s="61">
        <v>20251120</v>
      </c>
      <c r="D1392" s="420" t="s">
        <v>890</v>
      </c>
      <c r="E1392" s="60">
        <v>0</v>
      </c>
      <c r="F1392" s="60">
        <v>97148</v>
      </c>
      <c r="G1392" s="60">
        <v>98767</v>
      </c>
      <c r="H1392" s="421" t="str">
        <f t="shared" si="105"/>
        <v>splnená podmienka vyrovnaného rozpočtu</v>
      </c>
      <c r="I1392" s="60">
        <f t="shared" si="106"/>
        <v>1619</v>
      </c>
      <c r="J1392" s="421" t="str">
        <f t="shared" si="109"/>
        <v>výdavky rastú</v>
      </c>
      <c r="K1392" s="421" t="str">
        <f t="shared" si="107"/>
        <v>dlhová brzda sa neplní</v>
      </c>
      <c r="L1392" s="421" t="str">
        <f t="shared" si="108"/>
        <v>dlhová brzda sa neplní + rozpočet v termíne</v>
      </c>
    </row>
    <row r="1393" spans="1:12">
      <c r="A1393" s="61">
        <v>518468</v>
      </c>
      <c r="B1393" s="61" t="s">
        <v>2039</v>
      </c>
      <c r="C1393" s="61">
        <v>20251021</v>
      </c>
      <c r="D1393" s="420" t="s">
        <v>890</v>
      </c>
      <c r="E1393" s="60">
        <v>-205252</v>
      </c>
      <c r="F1393" s="60">
        <v>8127733</v>
      </c>
      <c r="G1393" s="60">
        <v>8789043</v>
      </c>
      <c r="H1393" s="421" t="str">
        <f t="shared" si="105"/>
        <v>nesplnená podmienka vyrovnaného rozpočtu</v>
      </c>
      <c r="I1393" s="60">
        <f t="shared" si="106"/>
        <v>661310</v>
      </c>
      <c r="J1393" s="421" t="str">
        <f t="shared" si="109"/>
        <v>výdavky rastú</v>
      </c>
      <c r="K1393" s="421" t="str">
        <f t="shared" si="107"/>
        <v>dlhová brzda sa neplní</v>
      </c>
      <c r="L1393" s="421" t="str">
        <f t="shared" si="108"/>
        <v>dlhová brzda sa neplní + rozpočet v termíne</v>
      </c>
    </row>
    <row r="1394" spans="1:12">
      <c r="A1394" s="61">
        <v>518476</v>
      </c>
      <c r="B1394" s="61" t="s">
        <v>2040</v>
      </c>
      <c r="C1394" s="61">
        <v>20251114</v>
      </c>
      <c r="D1394" s="420" t="s">
        <v>890</v>
      </c>
      <c r="E1394" s="60">
        <v>-110000</v>
      </c>
      <c r="F1394" s="60">
        <v>210100</v>
      </c>
      <c r="G1394" s="60">
        <v>250680</v>
      </c>
      <c r="H1394" s="421" t="str">
        <f t="shared" si="105"/>
        <v>nesplnená podmienka vyrovnaného rozpočtu</v>
      </c>
      <c r="I1394" s="60">
        <f t="shared" si="106"/>
        <v>40580</v>
      </c>
      <c r="J1394" s="421" t="str">
        <f t="shared" si="109"/>
        <v>výdavky rastú</v>
      </c>
      <c r="K1394" s="421" t="str">
        <f t="shared" si="107"/>
        <v>dlhová brzda sa neplní</v>
      </c>
      <c r="L1394" s="421" t="str">
        <f t="shared" si="108"/>
        <v>dlhová brzda sa neplní + rozpočet v termíne</v>
      </c>
    </row>
    <row r="1395" spans="1:12">
      <c r="A1395" s="61">
        <v>518484</v>
      </c>
      <c r="B1395" s="61" t="s">
        <v>2041</v>
      </c>
      <c r="C1395" s="61">
        <v>20251026</v>
      </c>
      <c r="D1395" s="420" t="s">
        <v>890</v>
      </c>
      <c r="E1395" s="60">
        <v>-42740</v>
      </c>
      <c r="F1395" s="60">
        <v>141284</v>
      </c>
      <c r="G1395" s="60">
        <v>148241</v>
      </c>
      <c r="H1395" s="421" t="str">
        <f t="shared" si="105"/>
        <v>nesplnená podmienka vyrovnaného rozpočtu</v>
      </c>
      <c r="I1395" s="60">
        <f t="shared" si="106"/>
        <v>6957</v>
      </c>
      <c r="J1395" s="421" t="str">
        <f t="shared" si="109"/>
        <v>výdavky rastú</v>
      </c>
      <c r="K1395" s="421" t="str">
        <f t="shared" si="107"/>
        <v>dlhová brzda sa neplní</v>
      </c>
      <c r="L1395" s="421" t="str">
        <f t="shared" si="108"/>
        <v>dlhová brzda sa neplní + rozpočet v termíne</v>
      </c>
    </row>
    <row r="1396" spans="1:12">
      <c r="A1396" s="61">
        <v>518492</v>
      </c>
      <c r="B1396" s="61" t="s">
        <v>2042</v>
      </c>
      <c r="C1396" s="61">
        <v>20251114</v>
      </c>
      <c r="D1396" s="420" t="s">
        <v>890</v>
      </c>
      <c r="E1396" s="60">
        <v>-29160</v>
      </c>
      <c r="F1396" s="60">
        <v>364183</v>
      </c>
      <c r="G1396" s="60">
        <v>384326</v>
      </c>
      <c r="H1396" s="421" t="str">
        <f t="shared" si="105"/>
        <v>nesplnená podmienka vyrovnaného rozpočtu</v>
      </c>
      <c r="I1396" s="60">
        <f t="shared" si="106"/>
        <v>20143</v>
      </c>
      <c r="J1396" s="421" t="str">
        <f t="shared" si="109"/>
        <v>výdavky rastú</v>
      </c>
      <c r="K1396" s="421" t="str">
        <f t="shared" si="107"/>
        <v>dlhová brzda sa neplní</v>
      </c>
      <c r="L1396" s="421" t="str">
        <f t="shared" si="108"/>
        <v>dlhová brzda sa neplní + rozpočet v termíne</v>
      </c>
    </row>
    <row r="1397" spans="1:12">
      <c r="A1397" s="61">
        <v>518506</v>
      </c>
      <c r="B1397" s="61" t="s">
        <v>1495</v>
      </c>
      <c r="C1397" s="61">
        <v>20251027</v>
      </c>
      <c r="D1397" s="420" t="s">
        <v>890</v>
      </c>
      <c r="E1397" s="60">
        <v>-837662</v>
      </c>
      <c r="F1397" s="60">
        <v>1070210</v>
      </c>
      <c r="G1397" s="60">
        <v>2101962</v>
      </c>
      <c r="H1397" s="421" t="str">
        <f t="shared" si="105"/>
        <v>nesplnená podmienka vyrovnaného rozpočtu</v>
      </c>
      <c r="I1397" s="60">
        <f t="shared" si="106"/>
        <v>1031752</v>
      </c>
      <c r="J1397" s="421" t="str">
        <f t="shared" si="109"/>
        <v>výdavky rastú</v>
      </c>
      <c r="K1397" s="421" t="str">
        <f t="shared" si="107"/>
        <v>dlhová brzda sa neplní</v>
      </c>
      <c r="L1397" s="421" t="str">
        <f t="shared" si="108"/>
        <v>dlhová brzda sa neplní + rozpočet v termíne</v>
      </c>
    </row>
    <row r="1398" spans="1:12">
      <c r="A1398" s="61">
        <v>518514</v>
      </c>
      <c r="B1398" s="61" t="s">
        <v>2043</v>
      </c>
      <c r="C1398" s="61">
        <v>20251013</v>
      </c>
      <c r="D1398" s="420" t="s">
        <v>890</v>
      </c>
      <c r="E1398" s="60">
        <v>-21190</v>
      </c>
      <c r="F1398" s="60">
        <v>79451</v>
      </c>
      <c r="G1398" s="60">
        <v>91832.5</v>
      </c>
      <c r="H1398" s="421" t="str">
        <f t="shared" si="105"/>
        <v>nesplnená podmienka vyrovnaného rozpočtu</v>
      </c>
      <c r="I1398" s="60">
        <f t="shared" si="106"/>
        <v>12381.5</v>
      </c>
      <c r="J1398" s="421" t="str">
        <f t="shared" si="109"/>
        <v>výdavky rastú</v>
      </c>
      <c r="K1398" s="421" t="str">
        <f t="shared" si="107"/>
        <v>dlhová brzda sa neplní</v>
      </c>
      <c r="L1398" s="421" t="str">
        <f t="shared" si="108"/>
        <v>dlhová brzda sa neplní + rozpočet v termíne</v>
      </c>
    </row>
    <row r="1399" spans="1:12">
      <c r="A1399" s="61">
        <v>518522</v>
      </c>
      <c r="B1399" s="61" t="s">
        <v>734</v>
      </c>
      <c r="C1399" s="61">
        <v>20251030</v>
      </c>
      <c r="D1399" s="420" t="s">
        <v>890</v>
      </c>
      <c r="E1399" s="60">
        <v>5000</v>
      </c>
      <c r="F1399" s="60">
        <v>810820</v>
      </c>
      <c r="G1399" s="60">
        <v>660325</v>
      </c>
      <c r="H1399" s="421" t="str">
        <f t="shared" si="105"/>
        <v>splnená podmienka vyrovnaného rozpočtu</v>
      </c>
      <c r="I1399" s="61">
        <f t="shared" si="106"/>
        <v>-150495</v>
      </c>
      <c r="J1399" s="421" t="str">
        <f t="shared" si="109"/>
        <v>nerastúce výdavky</v>
      </c>
      <c r="K1399" s="421" t="str">
        <f t="shared" si="107"/>
        <v>dlhová brzda sa plní</v>
      </c>
      <c r="L1399" s="421" t="str">
        <f t="shared" si="108"/>
        <v>dlhová brzda sa plní + rozpočet v termíne</v>
      </c>
    </row>
    <row r="1400" spans="1:12">
      <c r="A1400" s="61">
        <v>518531</v>
      </c>
      <c r="B1400" s="61" t="s">
        <v>2044</v>
      </c>
      <c r="C1400" s="61">
        <v>20251024</v>
      </c>
      <c r="D1400" s="420" t="s">
        <v>890</v>
      </c>
      <c r="E1400" s="60">
        <v>0</v>
      </c>
      <c r="F1400" s="60">
        <v>73980</v>
      </c>
      <c r="G1400" s="60">
        <v>76411</v>
      </c>
      <c r="H1400" s="421" t="str">
        <f t="shared" si="105"/>
        <v>splnená podmienka vyrovnaného rozpočtu</v>
      </c>
      <c r="I1400" s="60">
        <f t="shared" si="106"/>
        <v>2431</v>
      </c>
      <c r="J1400" s="421" t="str">
        <f t="shared" si="109"/>
        <v>výdavky rastú</v>
      </c>
      <c r="K1400" s="421" t="str">
        <f t="shared" si="107"/>
        <v>dlhová brzda sa neplní</v>
      </c>
      <c r="L1400" s="421" t="str">
        <f t="shared" si="108"/>
        <v>dlhová brzda sa neplní + rozpočet v termíne</v>
      </c>
    </row>
    <row r="1401" spans="1:12">
      <c r="A1401" s="61">
        <v>518549</v>
      </c>
      <c r="B1401" s="61" t="s">
        <v>2045</v>
      </c>
      <c r="C1401" s="61">
        <v>20251029</v>
      </c>
      <c r="D1401" s="420" t="s">
        <v>890</v>
      </c>
      <c r="E1401" s="60">
        <v>-41250</v>
      </c>
      <c r="F1401" s="60">
        <v>2358168</v>
      </c>
      <c r="G1401" s="60">
        <v>2639567</v>
      </c>
      <c r="H1401" s="421" t="str">
        <f t="shared" si="105"/>
        <v>nesplnená podmienka vyrovnaného rozpočtu</v>
      </c>
      <c r="I1401" s="60">
        <f t="shared" si="106"/>
        <v>281399</v>
      </c>
      <c r="J1401" s="421" t="str">
        <f t="shared" si="109"/>
        <v>výdavky rastú</v>
      </c>
      <c r="K1401" s="421" t="str">
        <f t="shared" si="107"/>
        <v>dlhová brzda sa neplní</v>
      </c>
      <c r="L1401" s="421" t="str">
        <f t="shared" si="108"/>
        <v>dlhová brzda sa neplní + rozpočet v termíne</v>
      </c>
    </row>
    <row r="1402" spans="1:12">
      <c r="A1402" s="61">
        <v>518115</v>
      </c>
      <c r="B1402" s="61" t="s">
        <v>2046</v>
      </c>
      <c r="C1402" s="61">
        <v>20251118</v>
      </c>
      <c r="D1402" s="420" t="s">
        <v>890</v>
      </c>
      <c r="E1402" s="60">
        <v>-2832</v>
      </c>
      <c r="F1402" s="60">
        <v>75752</v>
      </c>
      <c r="G1402" s="60">
        <v>88124</v>
      </c>
      <c r="H1402" s="421" t="str">
        <f t="shared" si="105"/>
        <v>nesplnená podmienka vyrovnaného rozpočtu</v>
      </c>
      <c r="I1402" s="60">
        <f t="shared" si="106"/>
        <v>12372</v>
      </c>
      <c r="J1402" s="421" t="str">
        <f t="shared" si="109"/>
        <v>výdavky rastú</v>
      </c>
      <c r="K1402" s="421" t="str">
        <f t="shared" si="107"/>
        <v>dlhová brzda sa neplní</v>
      </c>
      <c r="L1402" s="421" t="str">
        <f t="shared" si="108"/>
        <v>dlhová brzda sa neplní + rozpočet v termíne</v>
      </c>
    </row>
    <row r="1403" spans="1:12">
      <c r="A1403" s="61">
        <v>518123</v>
      </c>
      <c r="B1403" s="61" t="s">
        <v>2047</v>
      </c>
      <c r="C1403" s="61">
        <v>20251103</v>
      </c>
      <c r="D1403" s="420" t="s">
        <v>890</v>
      </c>
      <c r="E1403" s="60">
        <v>-9157</v>
      </c>
      <c r="F1403" s="60">
        <v>110995</v>
      </c>
      <c r="G1403" s="60">
        <v>132720</v>
      </c>
      <c r="H1403" s="421" t="str">
        <f t="shared" si="105"/>
        <v>nesplnená podmienka vyrovnaného rozpočtu</v>
      </c>
      <c r="I1403" s="60">
        <f t="shared" si="106"/>
        <v>21725</v>
      </c>
      <c r="J1403" s="421" t="str">
        <f t="shared" si="109"/>
        <v>výdavky rastú</v>
      </c>
      <c r="K1403" s="421" t="str">
        <f t="shared" si="107"/>
        <v>dlhová brzda sa neplní</v>
      </c>
      <c r="L1403" s="421" t="str">
        <f t="shared" si="108"/>
        <v>dlhová brzda sa neplní + rozpočet v termíne</v>
      </c>
    </row>
    <row r="1404" spans="1:12">
      <c r="A1404" s="61">
        <v>518131</v>
      </c>
      <c r="B1404" s="61" t="s">
        <v>735</v>
      </c>
      <c r="C1404" s="61">
        <v>20251119</v>
      </c>
      <c r="D1404" s="420" t="s">
        <v>890</v>
      </c>
      <c r="E1404" s="60">
        <v>0</v>
      </c>
      <c r="F1404" s="60">
        <v>596584</v>
      </c>
      <c r="G1404" s="60">
        <v>556840</v>
      </c>
      <c r="H1404" s="421" t="str">
        <f t="shared" si="105"/>
        <v>splnená podmienka vyrovnaného rozpočtu</v>
      </c>
      <c r="I1404" s="61">
        <f t="shared" si="106"/>
        <v>-39744</v>
      </c>
      <c r="J1404" s="421" t="str">
        <f t="shared" si="109"/>
        <v>nerastúce výdavky</v>
      </c>
      <c r="K1404" s="421" t="str">
        <f t="shared" si="107"/>
        <v>dlhová brzda sa plní</v>
      </c>
      <c r="L1404" s="421" t="str">
        <f t="shared" si="108"/>
        <v>dlhová brzda sa plní + rozpočet v termíne</v>
      </c>
    </row>
    <row r="1405" spans="1:12">
      <c r="A1405" s="61">
        <v>518140</v>
      </c>
      <c r="B1405" s="61" t="s">
        <v>2048</v>
      </c>
      <c r="C1405" s="61">
        <v>20251106</v>
      </c>
      <c r="D1405" s="420" t="s">
        <v>890</v>
      </c>
      <c r="E1405" s="60">
        <v>-56096</v>
      </c>
      <c r="F1405" s="60">
        <v>957091</v>
      </c>
      <c r="G1405" s="60">
        <v>302989</v>
      </c>
      <c r="H1405" s="421" t="str">
        <f t="shared" si="105"/>
        <v>nesplnená podmienka vyrovnaného rozpočtu</v>
      </c>
      <c r="I1405" s="60">
        <f t="shared" si="106"/>
        <v>-654102</v>
      </c>
      <c r="J1405" s="421" t="str">
        <f t="shared" si="109"/>
        <v>nerastúce výdavky</v>
      </c>
      <c r="K1405" s="421" t="str">
        <f t="shared" si="107"/>
        <v>dlhová brzda sa neplní</v>
      </c>
      <c r="L1405" s="421" t="str">
        <f t="shared" si="108"/>
        <v>dlhová brzda sa neplní + rozpočet v termíne</v>
      </c>
    </row>
    <row r="1406" spans="1:12">
      <c r="A1406" s="61">
        <v>518158</v>
      </c>
      <c r="B1406" s="61" t="s">
        <v>2049</v>
      </c>
      <c r="C1406" s="61">
        <v>20251103</v>
      </c>
      <c r="D1406" s="420" t="s">
        <v>890</v>
      </c>
      <c r="E1406" s="60">
        <v>-32538603</v>
      </c>
      <c r="F1406" s="60">
        <v>84610634</v>
      </c>
      <c r="G1406" s="60">
        <v>102369984</v>
      </c>
      <c r="H1406" s="421" t="str">
        <f t="shared" si="105"/>
        <v>nesplnená podmienka vyrovnaného rozpočtu</v>
      </c>
      <c r="I1406" s="60">
        <f t="shared" si="106"/>
        <v>17759350</v>
      </c>
      <c r="J1406" s="421" t="str">
        <f t="shared" si="109"/>
        <v>výdavky rastú</v>
      </c>
      <c r="K1406" s="421" t="str">
        <f t="shared" si="107"/>
        <v>dlhová brzda sa neplní</v>
      </c>
      <c r="L1406" s="421" t="str">
        <f t="shared" si="108"/>
        <v>dlhová brzda sa neplní + rozpočet v termíne</v>
      </c>
    </row>
    <row r="1407" spans="1:12">
      <c r="A1407" s="61">
        <v>518166</v>
      </c>
      <c r="B1407" s="61" t="s">
        <v>2050</v>
      </c>
      <c r="C1407" s="61">
        <v>20251029</v>
      </c>
      <c r="D1407" s="420" t="s">
        <v>890</v>
      </c>
      <c r="E1407" s="60">
        <v>-142440</v>
      </c>
      <c r="F1407" s="60">
        <v>703766</v>
      </c>
      <c r="G1407" s="60">
        <v>1008415</v>
      </c>
      <c r="H1407" s="421" t="str">
        <f t="shared" si="105"/>
        <v>nesplnená podmienka vyrovnaného rozpočtu</v>
      </c>
      <c r="I1407" s="60">
        <f t="shared" si="106"/>
        <v>304649</v>
      </c>
      <c r="J1407" s="421" t="str">
        <f t="shared" si="109"/>
        <v>výdavky rastú</v>
      </c>
      <c r="K1407" s="421" t="str">
        <f t="shared" si="107"/>
        <v>dlhová brzda sa neplní</v>
      </c>
      <c r="L1407" s="421" t="str">
        <f t="shared" si="108"/>
        <v>dlhová brzda sa neplní + rozpočet v termíne</v>
      </c>
    </row>
    <row r="1408" spans="1:12">
      <c r="A1408" s="61">
        <v>518174</v>
      </c>
      <c r="B1408" s="61" t="s">
        <v>2051</v>
      </c>
      <c r="C1408" s="61">
        <v>20251022</v>
      </c>
      <c r="D1408" s="420" t="s">
        <v>890</v>
      </c>
      <c r="E1408" s="60">
        <v>-45000</v>
      </c>
      <c r="F1408" s="60">
        <v>79197</v>
      </c>
      <c r="G1408" s="60">
        <v>128595</v>
      </c>
      <c r="H1408" s="421" t="str">
        <f t="shared" si="105"/>
        <v>nesplnená podmienka vyrovnaného rozpočtu</v>
      </c>
      <c r="I1408" s="60">
        <f t="shared" si="106"/>
        <v>49398</v>
      </c>
      <c r="J1408" s="421" t="str">
        <f t="shared" si="109"/>
        <v>výdavky rastú</v>
      </c>
      <c r="K1408" s="421" t="str">
        <f t="shared" si="107"/>
        <v>dlhová brzda sa neplní</v>
      </c>
      <c r="L1408" s="421" t="str">
        <f t="shared" si="108"/>
        <v>dlhová brzda sa neplní + rozpočet v termíne</v>
      </c>
    </row>
    <row r="1409" spans="1:12">
      <c r="A1409" s="61">
        <v>518204</v>
      </c>
      <c r="B1409" s="61" t="s">
        <v>2052</v>
      </c>
      <c r="C1409" s="61">
        <v>20251023</v>
      </c>
      <c r="D1409" s="420" t="s">
        <v>890</v>
      </c>
      <c r="E1409" s="60">
        <v>-11270</v>
      </c>
      <c r="F1409" s="60">
        <v>2463096</v>
      </c>
      <c r="G1409" s="60">
        <v>2949048</v>
      </c>
      <c r="H1409" s="421" t="str">
        <f t="shared" si="105"/>
        <v>nesplnená podmienka vyrovnaného rozpočtu</v>
      </c>
      <c r="I1409" s="60">
        <f t="shared" si="106"/>
        <v>485952</v>
      </c>
      <c r="J1409" s="421" t="str">
        <f t="shared" si="109"/>
        <v>výdavky rastú</v>
      </c>
      <c r="K1409" s="421" t="str">
        <f t="shared" si="107"/>
        <v>dlhová brzda sa neplní</v>
      </c>
      <c r="L1409" s="421" t="str">
        <f t="shared" si="108"/>
        <v>dlhová brzda sa neplní + rozpočet v termíne</v>
      </c>
    </row>
    <row r="1410" spans="1:12">
      <c r="A1410" s="61">
        <v>518212</v>
      </c>
      <c r="B1410" s="61" t="s">
        <v>2053</v>
      </c>
      <c r="C1410" s="61">
        <v>20251118</v>
      </c>
      <c r="D1410" s="420" t="s">
        <v>890</v>
      </c>
      <c r="E1410" s="60">
        <v>-126462.22</v>
      </c>
      <c r="F1410" s="60">
        <v>1451589.7</v>
      </c>
      <c r="G1410" s="60">
        <v>1864341.22</v>
      </c>
      <c r="H1410" s="421" t="str">
        <f t="shared" si="105"/>
        <v>nesplnená podmienka vyrovnaného rozpočtu</v>
      </c>
      <c r="I1410" s="60">
        <f t="shared" si="106"/>
        <v>412751.52</v>
      </c>
      <c r="J1410" s="421" t="str">
        <f t="shared" si="109"/>
        <v>výdavky rastú</v>
      </c>
      <c r="K1410" s="421" t="str">
        <f t="shared" si="107"/>
        <v>dlhová brzda sa neplní</v>
      </c>
      <c r="L1410" s="421" t="str">
        <f t="shared" si="108"/>
        <v>dlhová brzda sa neplní + rozpočet v termíne</v>
      </c>
    </row>
    <row r="1411" spans="1:12">
      <c r="A1411" s="61">
        <v>518221</v>
      </c>
      <c r="B1411" s="61" t="s">
        <v>2054</v>
      </c>
      <c r="C1411" s="61">
        <v>20251103</v>
      </c>
      <c r="D1411" s="420" t="s">
        <v>890</v>
      </c>
      <c r="E1411" s="60">
        <v>1000</v>
      </c>
      <c r="F1411" s="60">
        <v>57000</v>
      </c>
      <c r="G1411" s="60">
        <v>76180</v>
      </c>
      <c r="H1411" s="421" t="str">
        <f t="shared" ref="H1411:H1474" si="110">IF(E1411&gt;=0,"splnená podmienka vyrovnaného rozpočtu","nesplnená podmienka vyrovnaného rozpočtu")</f>
        <v>splnená podmienka vyrovnaného rozpočtu</v>
      </c>
      <c r="I1411" s="60">
        <f t="shared" ref="I1411:I1474" si="111">G1411-F1411</f>
        <v>19180</v>
      </c>
      <c r="J1411" s="421" t="str">
        <f t="shared" si="109"/>
        <v>výdavky rastú</v>
      </c>
      <c r="K1411" s="421" t="str">
        <f t="shared" ref="K1411:K1474" si="112">IF((H1411="splnená podmienka vyrovnaného rozpočtu")*(J1411="nerastúce výdavky"),"dlhová brzda sa plní","dlhová brzda sa neplní")</f>
        <v>dlhová brzda sa neplní</v>
      </c>
      <c r="L1411" s="421" t="str">
        <f t="shared" ref="L1411:L1474" si="113">K1411&amp;" + "&amp;D1411</f>
        <v>dlhová brzda sa neplní + rozpočet v termíne</v>
      </c>
    </row>
    <row r="1412" spans="1:12">
      <c r="A1412" s="61">
        <v>518239</v>
      </c>
      <c r="B1412" s="61" t="s">
        <v>2055</v>
      </c>
      <c r="C1412" s="61">
        <v>20251114</v>
      </c>
      <c r="D1412" s="420" t="s">
        <v>890</v>
      </c>
      <c r="E1412" s="60">
        <v>54.9</v>
      </c>
      <c r="F1412" s="60">
        <v>896538.76</v>
      </c>
      <c r="G1412" s="60">
        <v>1084826.3399999999</v>
      </c>
      <c r="H1412" s="421" t="str">
        <f t="shared" si="110"/>
        <v>splnená podmienka vyrovnaného rozpočtu</v>
      </c>
      <c r="I1412" s="60">
        <f t="shared" si="111"/>
        <v>188287.57999999984</v>
      </c>
      <c r="J1412" s="421" t="str">
        <f t="shared" ref="J1412:J1475" si="114">IF(I1412&lt;=0,"nerastúce výdavky","výdavky rastú")</f>
        <v>výdavky rastú</v>
      </c>
      <c r="K1412" s="421" t="str">
        <f t="shared" si="112"/>
        <v>dlhová brzda sa neplní</v>
      </c>
      <c r="L1412" s="421" t="str">
        <f t="shared" si="113"/>
        <v>dlhová brzda sa neplní + rozpočet v termíne</v>
      </c>
    </row>
    <row r="1413" spans="1:12">
      <c r="A1413" s="61">
        <v>518247</v>
      </c>
      <c r="B1413" s="61" t="s">
        <v>736</v>
      </c>
      <c r="C1413" s="61">
        <v>20251105</v>
      </c>
      <c r="D1413" s="420" t="s">
        <v>890</v>
      </c>
      <c r="E1413" s="60">
        <v>0</v>
      </c>
      <c r="F1413" s="60">
        <v>243613</v>
      </c>
      <c r="G1413" s="60">
        <v>197708</v>
      </c>
      <c r="H1413" s="421" t="str">
        <f t="shared" si="110"/>
        <v>splnená podmienka vyrovnaného rozpočtu</v>
      </c>
      <c r="I1413" s="61">
        <f t="shared" si="111"/>
        <v>-45905</v>
      </c>
      <c r="J1413" s="421" t="str">
        <f t="shared" si="114"/>
        <v>nerastúce výdavky</v>
      </c>
      <c r="K1413" s="421" t="str">
        <f t="shared" si="112"/>
        <v>dlhová brzda sa plní</v>
      </c>
      <c r="L1413" s="421" t="str">
        <f t="shared" si="113"/>
        <v>dlhová brzda sa plní + rozpočet v termíne</v>
      </c>
    </row>
    <row r="1414" spans="1:12">
      <c r="A1414" s="61">
        <v>518255</v>
      </c>
      <c r="B1414" s="61" t="s">
        <v>2056</v>
      </c>
      <c r="C1414" s="61">
        <v>20251110</v>
      </c>
      <c r="D1414" s="420" t="s">
        <v>890</v>
      </c>
      <c r="E1414" s="60">
        <v>-11500</v>
      </c>
      <c r="F1414" s="60">
        <v>415200</v>
      </c>
      <c r="G1414" s="60">
        <v>532400</v>
      </c>
      <c r="H1414" s="421" t="str">
        <f t="shared" si="110"/>
        <v>nesplnená podmienka vyrovnaného rozpočtu</v>
      </c>
      <c r="I1414" s="60">
        <f t="shared" si="111"/>
        <v>117200</v>
      </c>
      <c r="J1414" s="421" t="str">
        <f t="shared" si="114"/>
        <v>výdavky rastú</v>
      </c>
      <c r="K1414" s="421" t="str">
        <f t="shared" si="112"/>
        <v>dlhová brzda sa neplní</v>
      </c>
      <c r="L1414" s="421" t="str">
        <f t="shared" si="113"/>
        <v>dlhová brzda sa neplní + rozpočet v termíne</v>
      </c>
    </row>
    <row r="1415" spans="1:12">
      <c r="A1415" s="61">
        <v>518263</v>
      </c>
      <c r="B1415" s="61" t="s">
        <v>2057</v>
      </c>
      <c r="C1415" s="61">
        <v>20251027</v>
      </c>
      <c r="D1415" s="420" t="s">
        <v>890</v>
      </c>
      <c r="E1415" s="60">
        <v>-4122295</v>
      </c>
      <c r="F1415" s="60">
        <v>23605991</v>
      </c>
      <c r="G1415" s="60">
        <v>24746985</v>
      </c>
      <c r="H1415" s="421" t="str">
        <f t="shared" si="110"/>
        <v>nesplnená podmienka vyrovnaného rozpočtu</v>
      </c>
      <c r="I1415" s="60">
        <f t="shared" si="111"/>
        <v>1140994</v>
      </c>
      <c r="J1415" s="421" t="str">
        <f t="shared" si="114"/>
        <v>výdavky rastú</v>
      </c>
      <c r="K1415" s="421" t="str">
        <f t="shared" si="112"/>
        <v>dlhová brzda sa neplní</v>
      </c>
      <c r="L1415" s="421" t="str">
        <f t="shared" si="113"/>
        <v>dlhová brzda sa neplní + rozpočet v termíne</v>
      </c>
    </row>
    <row r="1416" spans="1:12">
      <c r="A1416" s="61">
        <v>518271</v>
      </c>
      <c r="B1416" s="61" t="s">
        <v>2058</v>
      </c>
      <c r="C1416" s="61">
        <v>20251118</v>
      </c>
      <c r="D1416" s="420" t="s">
        <v>890</v>
      </c>
      <c r="E1416" s="60">
        <v>0</v>
      </c>
      <c r="F1416" s="60">
        <v>848600</v>
      </c>
      <c r="G1416" s="60">
        <v>869000</v>
      </c>
      <c r="H1416" s="421" t="str">
        <f t="shared" si="110"/>
        <v>splnená podmienka vyrovnaného rozpočtu</v>
      </c>
      <c r="I1416" s="60">
        <f t="shared" si="111"/>
        <v>20400</v>
      </c>
      <c r="J1416" s="421" t="str">
        <f t="shared" si="114"/>
        <v>výdavky rastú</v>
      </c>
      <c r="K1416" s="421" t="str">
        <f t="shared" si="112"/>
        <v>dlhová brzda sa neplní</v>
      </c>
      <c r="L1416" s="421" t="str">
        <f t="shared" si="113"/>
        <v>dlhová brzda sa neplní + rozpočet v termíne</v>
      </c>
    </row>
    <row r="1417" spans="1:12">
      <c r="A1417" s="61">
        <v>518280</v>
      </c>
      <c r="B1417" s="61" t="s">
        <v>2059</v>
      </c>
      <c r="C1417" s="61">
        <v>20251116</v>
      </c>
      <c r="D1417" s="420" t="s">
        <v>890</v>
      </c>
      <c r="E1417" s="60">
        <v>-110000</v>
      </c>
      <c r="F1417" s="60">
        <v>186070</v>
      </c>
      <c r="G1417" s="60">
        <v>240240</v>
      </c>
      <c r="H1417" s="421" t="str">
        <f t="shared" si="110"/>
        <v>nesplnená podmienka vyrovnaného rozpočtu</v>
      </c>
      <c r="I1417" s="60">
        <f t="shared" si="111"/>
        <v>54170</v>
      </c>
      <c r="J1417" s="421" t="str">
        <f t="shared" si="114"/>
        <v>výdavky rastú</v>
      </c>
      <c r="K1417" s="421" t="str">
        <f t="shared" si="112"/>
        <v>dlhová brzda sa neplní</v>
      </c>
      <c r="L1417" s="421" t="str">
        <f t="shared" si="113"/>
        <v>dlhová brzda sa neplní + rozpočet v termíne</v>
      </c>
    </row>
    <row r="1418" spans="1:12">
      <c r="A1418" s="61">
        <v>518298</v>
      </c>
      <c r="B1418" s="61" t="s">
        <v>2060</v>
      </c>
      <c r="C1418" s="61">
        <v>20251112</v>
      </c>
      <c r="D1418" s="420" t="s">
        <v>890</v>
      </c>
      <c r="E1418" s="60">
        <v>-231587</v>
      </c>
      <c r="F1418" s="60">
        <v>2574562</v>
      </c>
      <c r="G1418" s="60">
        <v>2770590</v>
      </c>
      <c r="H1418" s="421" t="str">
        <f t="shared" si="110"/>
        <v>nesplnená podmienka vyrovnaného rozpočtu</v>
      </c>
      <c r="I1418" s="60">
        <f t="shared" si="111"/>
        <v>196028</v>
      </c>
      <c r="J1418" s="421" t="str">
        <f t="shared" si="114"/>
        <v>výdavky rastú</v>
      </c>
      <c r="K1418" s="421" t="str">
        <f t="shared" si="112"/>
        <v>dlhová brzda sa neplní</v>
      </c>
      <c r="L1418" s="421" t="str">
        <f t="shared" si="113"/>
        <v>dlhová brzda sa neplní + rozpočet v termíne</v>
      </c>
    </row>
    <row r="1419" spans="1:12">
      <c r="A1419" s="61">
        <v>518301</v>
      </c>
      <c r="B1419" s="61" t="s">
        <v>737</v>
      </c>
      <c r="C1419" s="61">
        <v>20251119</v>
      </c>
      <c r="D1419" s="420" t="s">
        <v>890</v>
      </c>
      <c r="E1419" s="60">
        <v>1200</v>
      </c>
      <c r="F1419" s="60">
        <v>63343</v>
      </c>
      <c r="G1419" s="60">
        <v>60031</v>
      </c>
      <c r="H1419" s="421" t="str">
        <f t="shared" si="110"/>
        <v>splnená podmienka vyrovnaného rozpočtu</v>
      </c>
      <c r="I1419" s="61">
        <f t="shared" si="111"/>
        <v>-3312</v>
      </c>
      <c r="J1419" s="421" t="str">
        <f t="shared" si="114"/>
        <v>nerastúce výdavky</v>
      </c>
      <c r="K1419" s="421" t="str">
        <f t="shared" si="112"/>
        <v>dlhová brzda sa plní</v>
      </c>
      <c r="L1419" s="421" t="str">
        <f t="shared" si="113"/>
        <v>dlhová brzda sa plní + rozpočet v termíne</v>
      </c>
    </row>
    <row r="1420" spans="1:12">
      <c r="A1420" s="61">
        <v>518310</v>
      </c>
      <c r="B1420" s="61" t="s">
        <v>2061</v>
      </c>
      <c r="C1420" s="61">
        <v>20251030</v>
      </c>
      <c r="D1420" s="420" t="s">
        <v>890</v>
      </c>
      <c r="E1420" s="60">
        <v>-11957</v>
      </c>
      <c r="F1420" s="60">
        <v>182498.6</v>
      </c>
      <c r="G1420" s="60">
        <v>180245</v>
      </c>
      <c r="H1420" s="421" t="str">
        <f t="shared" si="110"/>
        <v>nesplnená podmienka vyrovnaného rozpočtu</v>
      </c>
      <c r="I1420" s="60">
        <f t="shared" si="111"/>
        <v>-2253.6000000000058</v>
      </c>
      <c r="J1420" s="421" t="str">
        <f t="shared" si="114"/>
        <v>nerastúce výdavky</v>
      </c>
      <c r="K1420" s="421" t="str">
        <f t="shared" si="112"/>
        <v>dlhová brzda sa neplní</v>
      </c>
      <c r="L1420" s="421" t="str">
        <f t="shared" si="113"/>
        <v>dlhová brzda sa neplní + rozpočet v termíne</v>
      </c>
    </row>
    <row r="1421" spans="1:12">
      <c r="A1421" s="61">
        <v>518336</v>
      </c>
      <c r="B1421" s="61" t="s">
        <v>2062</v>
      </c>
      <c r="C1421" s="61">
        <v>20251113</v>
      </c>
      <c r="D1421" s="420" t="s">
        <v>890</v>
      </c>
      <c r="E1421" s="60">
        <v>0</v>
      </c>
      <c r="F1421" s="60">
        <v>70420</v>
      </c>
      <c r="G1421" s="60">
        <v>93510</v>
      </c>
      <c r="H1421" s="421" t="str">
        <f t="shared" si="110"/>
        <v>splnená podmienka vyrovnaného rozpočtu</v>
      </c>
      <c r="I1421" s="60">
        <f t="shared" si="111"/>
        <v>23090</v>
      </c>
      <c r="J1421" s="421" t="str">
        <f t="shared" si="114"/>
        <v>výdavky rastú</v>
      </c>
      <c r="K1421" s="421" t="str">
        <f t="shared" si="112"/>
        <v>dlhová brzda sa neplní</v>
      </c>
      <c r="L1421" s="421" t="str">
        <f t="shared" si="113"/>
        <v>dlhová brzda sa neplní + rozpočet v termíne</v>
      </c>
    </row>
    <row r="1422" spans="1:12">
      <c r="A1422" s="61">
        <v>517895</v>
      </c>
      <c r="B1422" s="61" t="s">
        <v>738</v>
      </c>
      <c r="C1422" s="61">
        <v>20251112</v>
      </c>
      <c r="D1422" s="420" t="s">
        <v>890</v>
      </c>
      <c r="E1422" s="60">
        <v>1268050</v>
      </c>
      <c r="F1422" s="60">
        <v>2057630</v>
      </c>
      <c r="G1422" s="60">
        <v>1109060</v>
      </c>
      <c r="H1422" s="421" t="str">
        <f t="shared" si="110"/>
        <v>splnená podmienka vyrovnaného rozpočtu</v>
      </c>
      <c r="I1422" s="61">
        <f t="shared" si="111"/>
        <v>-948570</v>
      </c>
      <c r="J1422" s="421" t="str">
        <f t="shared" si="114"/>
        <v>nerastúce výdavky</v>
      </c>
      <c r="K1422" s="421" t="str">
        <f t="shared" si="112"/>
        <v>dlhová brzda sa plní</v>
      </c>
      <c r="L1422" s="421" t="str">
        <f t="shared" si="113"/>
        <v>dlhová brzda sa plní + rozpočet v termíne</v>
      </c>
    </row>
    <row r="1423" spans="1:12">
      <c r="A1423" s="61">
        <v>517917</v>
      </c>
      <c r="B1423" s="61" t="s">
        <v>2063</v>
      </c>
      <c r="C1423" s="61">
        <v>20251113</v>
      </c>
      <c r="D1423" s="420" t="s">
        <v>890</v>
      </c>
      <c r="E1423" s="60">
        <v>-723140</v>
      </c>
      <c r="F1423" s="60">
        <v>8038214</v>
      </c>
      <c r="G1423" s="60">
        <v>10829964</v>
      </c>
      <c r="H1423" s="421" t="str">
        <f t="shared" si="110"/>
        <v>nesplnená podmienka vyrovnaného rozpočtu</v>
      </c>
      <c r="I1423" s="60">
        <f t="shared" si="111"/>
        <v>2791750</v>
      </c>
      <c r="J1423" s="421" t="str">
        <f t="shared" si="114"/>
        <v>výdavky rastú</v>
      </c>
      <c r="K1423" s="421" t="str">
        <f t="shared" si="112"/>
        <v>dlhová brzda sa neplní</v>
      </c>
      <c r="L1423" s="421" t="str">
        <f t="shared" si="113"/>
        <v>dlhová brzda sa neplní + rozpočet v termíne</v>
      </c>
    </row>
    <row r="1424" spans="1:12">
      <c r="A1424" s="61">
        <v>517925</v>
      </c>
      <c r="B1424" s="61" t="s">
        <v>2064</v>
      </c>
      <c r="C1424" s="61">
        <v>20251114</v>
      </c>
      <c r="D1424" s="420" t="s">
        <v>890</v>
      </c>
      <c r="E1424" s="60">
        <v>-53416</v>
      </c>
      <c r="F1424" s="60">
        <v>1288073</v>
      </c>
      <c r="G1424" s="60">
        <v>1299205</v>
      </c>
      <c r="H1424" s="421" t="str">
        <f t="shared" si="110"/>
        <v>nesplnená podmienka vyrovnaného rozpočtu</v>
      </c>
      <c r="I1424" s="60">
        <f t="shared" si="111"/>
        <v>11132</v>
      </c>
      <c r="J1424" s="421" t="str">
        <f t="shared" si="114"/>
        <v>výdavky rastú</v>
      </c>
      <c r="K1424" s="421" t="str">
        <f t="shared" si="112"/>
        <v>dlhová brzda sa neplní</v>
      </c>
      <c r="L1424" s="421" t="str">
        <f t="shared" si="113"/>
        <v>dlhová brzda sa neplní + rozpočet v termíne</v>
      </c>
    </row>
    <row r="1425" spans="1:12">
      <c r="A1425" s="61">
        <v>517933</v>
      </c>
      <c r="B1425" s="61" t="s">
        <v>2065</v>
      </c>
      <c r="C1425" s="61">
        <v>20251118</v>
      </c>
      <c r="D1425" s="420" t="s">
        <v>890</v>
      </c>
      <c r="E1425" s="60">
        <v>-416876</v>
      </c>
      <c r="F1425" s="60">
        <v>3986456</v>
      </c>
      <c r="G1425" s="60">
        <v>4913513</v>
      </c>
      <c r="H1425" s="421" t="str">
        <f t="shared" si="110"/>
        <v>nesplnená podmienka vyrovnaného rozpočtu</v>
      </c>
      <c r="I1425" s="60">
        <f t="shared" si="111"/>
        <v>927057</v>
      </c>
      <c r="J1425" s="421" t="str">
        <f t="shared" si="114"/>
        <v>výdavky rastú</v>
      </c>
      <c r="K1425" s="421" t="str">
        <f t="shared" si="112"/>
        <v>dlhová brzda sa neplní</v>
      </c>
      <c r="L1425" s="421" t="str">
        <f t="shared" si="113"/>
        <v>dlhová brzda sa neplní + rozpočet v termíne</v>
      </c>
    </row>
    <row r="1426" spans="1:12">
      <c r="A1426" s="61">
        <v>517941</v>
      </c>
      <c r="B1426" s="61" t="s">
        <v>2066</v>
      </c>
      <c r="C1426" s="61">
        <v>20251119</v>
      </c>
      <c r="D1426" s="420" t="s">
        <v>890</v>
      </c>
      <c r="E1426" s="60">
        <v>-249574</v>
      </c>
      <c r="F1426" s="60">
        <v>4330790</v>
      </c>
      <c r="G1426" s="60">
        <v>3934322</v>
      </c>
      <c r="H1426" s="421" t="str">
        <f t="shared" si="110"/>
        <v>nesplnená podmienka vyrovnaného rozpočtu</v>
      </c>
      <c r="I1426" s="60">
        <f t="shared" si="111"/>
        <v>-396468</v>
      </c>
      <c r="J1426" s="421" t="str">
        <f t="shared" si="114"/>
        <v>nerastúce výdavky</v>
      </c>
      <c r="K1426" s="421" t="str">
        <f t="shared" si="112"/>
        <v>dlhová brzda sa neplní</v>
      </c>
      <c r="L1426" s="421" t="str">
        <f t="shared" si="113"/>
        <v>dlhová brzda sa neplní + rozpočet v termíne</v>
      </c>
    </row>
    <row r="1427" spans="1:12">
      <c r="A1427" s="61">
        <v>517950</v>
      </c>
      <c r="B1427" s="61" t="s">
        <v>2067</v>
      </c>
      <c r="C1427" s="61">
        <v>20251120</v>
      </c>
      <c r="D1427" s="420" t="s">
        <v>890</v>
      </c>
      <c r="E1427" s="60">
        <v>94803</v>
      </c>
      <c r="F1427" s="60">
        <v>1660200</v>
      </c>
      <c r="G1427" s="60">
        <v>1743230</v>
      </c>
      <c r="H1427" s="421" t="str">
        <f t="shared" si="110"/>
        <v>splnená podmienka vyrovnaného rozpočtu</v>
      </c>
      <c r="I1427" s="60">
        <f t="shared" si="111"/>
        <v>83030</v>
      </c>
      <c r="J1427" s="421" t="str">
        <f t="shared" si="114"/>
        <v>výdavky rastú</v>
      </c>
      <c r="K1427" s="421" t="str">
        <f t="shared" si="112"/>
        <v>dlhová brzda sa neplní</v>
      </c>
      <c r="L1427" s="421" t="str">
        <f t="shared" si="113"/>
        <v>dlhová brzda sa neplní + rozpočet v termíne</v>
      </c>
    </row>
    <row r="1428" spans="1:12">
      <c r="A1428" s="61">
        <v>517968</v>
      </c>
      <c r="B1428" s="61" t="s">
        <v>2068</v>
      </c>
      <c r="C1428" s="61">
        <v>20251114</v>
      </c>
      <c r="D1428" s="420" t="s">
        <v>890</v>
      </c>
      <c r="E1428" s="60">
        <v>4530</v>
      </c>
      <c r="F1428" s="60">
        <v>765383</v>
      </c>
      <c r="G1428" s="60">
        <v>845860</v>
      </c>
      <c r="H1428" s="421" t="str">
        <f t="shared" si="110"/>
        <v>splnená podmienka vyrovnaného rozpočtu</v>
      </c>
      <c r="I1428" s="60">
        <f t="shared" si="111"/>
        <v>80477</v>
      </c>
      <c r="J1428" s="421" t="str">
        <f t="shared" si="114"/>
        <v>výdavky rastú</v>
      </c>
      <c r="K1428" s="421" t="str">
        <f t="shared" si="112"/>
        <v>dlhová brzda sa neplní</v>
      </c>
      <c r="L1428" s="421" t="str">
        <f t="shared" si="113"/>
        <v>dlhová brzda sa neplní + rozpočet v termíne</v>
      </c>
    </row>
    <row r="1429" spans="1:12">
      <c r="A1429" s="61">
        <v>517976</v>
      </c>
      <c r="B1429" s="61" t="s">
        <v>2069</v>
      </c>
      <c r="C1429" s="61">
        <v>20251114</v>
      </c>
      <c r="D1429" s="420" t="s">
        <v>890</v>
      </c>
      <c r="E1429" s="60">
        <v>-38311</v>
      </c>
      <c r="F1429" s="60">
        <v>399116</v>
      </c>
      <c r="G1429" s="60">
        <v>460995</v>
      </c>
      <c r="H1429" s="421" t="str">
        <f t="shared" si="110"/>
        <v>nesplnená podmienka vyrovnaného rozpočtu</v>
      </c>
      <c r="I1429" s="60">
        <f t="shared" si="111"/>
        <v>61879</v>
      </c>
      <c r="J1429" s="421" t="str">
        <f t="shared" si="114"/>
        <v>výdavky rastú</v>
      </c>
      <c r="K1429" s="421" t="str">
        <f t="shared" si="112"/>
        <v>dlhová brzda sa neplní</v>
      </c>
      <c r="L1429" s="421" t="str">
        <f t="shared" si="113"/>
        <v>dlhová brzda sa neplní + rozpočet v termíne</v>
      </c>
    </row>
    <row r="1430" spans="1:12">
      <c r="A1430" s="61">
        <v>517984</v>
      </c>
      <c r="B1430" s="61" t="s">
        <v>2070</v>
      </c>
      <c r="C1430" s="61">
        <v>20251119</v>
      </c>
      <c r="D1430" s="420" t="s">
        <v>890</v>
      </c>
      <c r="E1430" s="60">
        <v>-162105</v>
      </c>
      <c r="F1430" s="60">
        <v>3405384</v>
      </c>
      <c r="G1430" s="60">
        <v>3635877</v>
      </c>
      <c r="H1430" s="421" t="str">
        <f t="shared" si="110"/>
        <v>nesplnená podmienka vyrovnaného rozpočtu</v>
      </c>
      <c r="I1430" s="60">
        <f t="shared" si="111"/>
        <v>230493</v>
      </c>
      <c r="J1430" s="421" t="str">
        <f t="shared" si="114"/>
        <v>výdavky rastú</v>
      </c>
      <c r="K1430" s="421" t="str">
        <f t="shared" si="112"/>
        <v>dlhová brzda sa neplní</v>
      </c>
      <c r="L1430" s="421" t="str">
        <f t="shared" si="113"/>
        <v>dlhová brzda sa neplní + rozpočet v termíne</v>
      </c>
    </row>
    <row r="1431" spans="1:12">
      <c r="A1431" s="61">
        <v>517992</v>
      </c>
      <c r="B1431" s="61" t="s">
        <v>2071</v>
      </c>
      <c r="C1431" s="61">
        <v>20251112</v>
      </c>
      <c r="D1431" s="420" t="s">
        <v>890</v>
      </c>
      <c r="E1431" s="60">
        <v>-64496.55</v>
      </c>
      <c r="F1431" s="60">
        <v>1535919.96</v>
      </c>
      <c r="G1431" s="60">
        <v>1697844.41</v>
      </c>
      <c r="H1431" s="421" t="str">
        <f t="shared" si="110"/>
        <v>nesplnená podmienka vyrovnaného rozpočtu</v>
      </c>
      <c r="I1431" s="60">
        <f t="shared" si="111"/>
        <v>161924.44999999995</v>
      </c>
      <c r="J1431" s="421" t="str">
        <f t="shared" si="114"/>
        <v>výdavky rastú</v>
      </c>
      <c r="K1431" s="421" t="str">
        <f t="shared" si="112"/>
        <v>dlhová brzda sa neplní</v>
      </c>
      <c r="L1431" s="421" t="str">
        <f t="shared" si="113"/>
        <v>dlhová brzda sa neplní + rozpočet v termíne</v>
      </c>
    </row>
    <row r="1432" spans="1:12">
      <c r="A1432" s="61">
        <v>518000</v>
      </c>
      <c r="B1432" s="61" t="s">
        <v>2072</v>
      </c>
      <c r="C1432" s="61">
        <v>20251119</v>
      </c>
      <c r="D1432" s="420" t="s">
        <v>890</v>
      </c>
      <c r="E1432" s="60">
        <v>-187031</v>
      </c>
      <c r="F1432" s="60">
        <v>932079</v>
      </c>
      <c r="G1432" s="60">
        <v>1403500</v>
      </c>
      <c r="H1432" s="421" t="str">
        <f t="shared" si="110"/>
        <v>nesplnená podmienka vyrovnaného rozpočtu</v>
      </c>
      <c r="I1432" s="60">
        <f t="shared" si="111"/>
        <v>471421</v>
      </c>
      <c r="J1432" s="421" t="str">
        <f t="shared" si="114"/>
        <v>výdavky rastú</v>
      </c>
      <c r="K1432" s="421" t="str">
        <f t="shared" si="112"/>
        <v>dlhová brzda sa neplní</v>
      </c>
      <c r="L1432" s="421" t="str">
        <f t="shared" si="113"/>
        <v>dlhová brzda sa neplní + rozpočet v termíne</v>
      </c>
    </row>
    <row r="1433" spans="1:12">
      <c r="A1433" s="61">
        <v>518018</v>
      </c>
      <c r="B1433" s="61" t="s">
        <v>2073</v>
      </c>
      <c r="C1433" s="61">
        <v>20251120</v>
      </c>
      <c r="D1433" s="420" t="s">
        <v>890</v>
      </c>
      <c r="E1433" s="60">
        <v>149665.94</v>
      </c>
      <c r="F1433" s="60">
        <v>3884603.03</v>
      </c>
      <c r="G1433" s="60">
        <v>3926334.06</v>
      </c>
      <c r="H1433" s="421" t="str">
        <f t="shared" si="110"/>
        <v>splnená podmienka vyrovnaného rozpočtu</v>
      </c>
      <c r="I1433" s="60">
        <f t="shared" si="111"/>
        <v>41731.030000000261</v>
      </c>
      <c r="J1433" s="421" t="str">
        <f t="shared" si="114"/>
        <v>výdavky rastú</v>
      </c>
      <c r="K1433" s="421" t="str">
        <f t="shared" si="112"/>
        <v>dlhová brzda sa neplní</v>
      </c>
      <c r="L1433" s="421" t="str">
        <f t="shared" si="113"/>
        <v>dlhová brzda sa neplní + rozpočet v termíne</v>
      </c>
    </row>
    <row r="1434" spans="1:12">
      <c r="A1434" s="61">
        <v>518034</v>
      </c>
      <c r="B1434" s="61" t="s">
        <v>2074</v>
      </c>
      <c r="C1434" s="61">
        <v>20251119</v>
      </c>
      <c r="D1434" s="420" t="s">
        <v>890</v>
      </c>
      <c r="E1434" s="60">
        <v>-1356772</v>
      </c>
      <c r="F1434" s="60">
        <v>5125887</v>
      </c>
      <c r="G1434" s="60">
        <v>7050010</v>
      </c>
      <c r="H1434" s="421" t="str">
        <f t="shared" si="110"/>
        <v>nesplnená podmienka vyrovnaného rozpočtu</v>
      </c>
      <c r="I1434" s="60">
        <f t="shared" si="111"/>
        <v>1924123</v>
      </c>
      <c r="J1434" s="421" t="str">
        <f t="shared" si="114"/>
        <v>výdavky rastú</v>
      </c>
      <c r="K1434" s="421" t="str">
        <f t="shared" si="112"/>
        <v>dlhová brzda sa neplní</v>
      </c>
      <c r="L1434" s="421" t="str">
        <f t="shared" si="113"/>
        <v>dlhová brzda sa neplní + rozpočet v termíne</v>
      </c>
    </row>
    <row r="1435" spans="1:12">
      <c r="A1435" s="61">
        <v>518042</v>
      </c>
      <c r="B1435" s="61" t="s">
        <v>2075</v>
      </c>
      <c r="C1435" s="61">
        <v>20251114</v>
      </c>
      <c r="D1435" s="420" t="s">
        <v>890</v>
      </c>
      <c r="E1435" s="60">
        <v>15900</v>
      </c>
      <c r="F1435" s="60">
        <v>4612036</v>
      </c>
      <c r="G1435" s="60">
        <v>6811708</v>
      </c>
      <c r="H1435" s="421" t="str">
        <f t="shared" si="110"/>
        <v>splnená podmienka vyrovnaného rozpočtu</v>
      </c>
      <c r="I1435" s="60">
        <f t="shared" si="111"/>
        <v>2199672</v>
      </c>
      <c r="J1435" s="421" t="str">
        <f t="shared" si="114"/>
        <v>výdavky rastú</v>
      </c>
      <c r="K1435" s="421" t="str">
        <f t="shared" si="112"/>
        <v>dlhová brzda sa neplní</v>
      </c>
      <c r="L1435" s="421" t="str">
        <f t="shared" si="113"/>
        <v>dlhová brzda sa neplní + rozpočet v termíne</v>
      </c>
    </row>
    <row r="1436" spans="1:12">
      <c r="A1436" s="61">
        <v>518051</v>
      </c>
      <c r="B1436" s="61" t="s">
        <v>2076</v>
      </c>
      <c r="C1436" s="61">
        <v>20251117</v>
      </c>
      <c r="D1436" s="420" t="s">
        <v>890</v>
      </c>
      <c r="E1436" s="60">
        <v>-234996</v>
      </c>
      <c r="F1436" s="60">
        <v>2291699</v>
      </c>
      <c r="G1436" s="60">
        <v>3262694</v>
      </c>
      <c r="H1436" s="421" t="str">
        <f t="shared" si="110"/>
        <v>nesplnená podmienka vyrovnaného rozpočtu</v>
      </c>
      <c r="I1436" s="60">
        <f t="shared" si="111"/>
        <v>970995</v>
      </c>
      <c r="J1436" s="421" t="str">
        <f t="shared" si="114"/>
        <v>výdavky rastú</v>
      </c>
      <c r="K1436" s="421" t="str">
        <f t="shared" si="112"/>
        <v>dlhová brzda sa neplní</v>
      </c>
      <c r="L1436" s="421" t="str">
        <f t="shared" si="113"/>
        <v>dlhová brzda sa neplní + rozpočet v termíne</v>
      </c>
    </row>
    <row r="1437" spans="1:12">
      <c r="A1437" s="61">
        <v>518069</v>
      </c>
      <c r="B1437" s="61" t="s">
        <v>2077</v>
      </c>
      <c r="C1437" s="61">
        <v>20250923</v>
      </c>
      <c r="D1437" s="420" t="s">
        <v>890</v>
      </c>
      <c r="E1437" s="60">
        <v>-1827284</v>
      </c>
      <c r="F1437" s="60">
        <v>5449878</v>
      </c>
      <c r="G1437" s="60">
        <v>7090001</v>
      </c>
      <c r="H1437" s="421" t="str">
        <f t="shared" si="110"/>
        <v>nesplnená podmienka vyrovnaného rozpočtu</v>
      </c>
      <c r="I1437" s="60">
        <f t="shared" si="111"/>
        <v>1640123</v>
      </c>
      <c r="J1437" s="421" t="str">
        <f t="shared" si="114"/>
        <v>výdavky rastú</v>
      </c>
      <c r="K1437" s="421" t="str">
        <f t="shared" si="112"/>
        <v>dlhová brzda sa neplní</v>
      </c>
      <c r="L1437" s="421" t="str">
        <f t="shared" si="113"/>
        <v>dlhová brzda sa neplní + rozpočet v termíne</v>
      </c>
    </row>
    <row r="1438" spans="1:12">
      <c r="A1438" s="61">
        <v>518077</v>
      </c>
      <c r="B1438" s="421" t="s">
        <v>739</v>
      </c>
      <c r="C1438" s="61">
        <v>20251215</v>
      </c>
      <c r="D1438" s="420" t="s">
        <v>911</v>
      </c>
      <c r="E1438" s="60">
        <v>-1830</v>
      </c>
      <c r="F1438" s="60">
        <v>281499</v>
      </c>
      <c r="G1438" s="60">
        <v>306943</v>
      </c>
      <c r="H1438" s="421" t="str">
        <f t="shared" si="110"/>
        <v>nesplnená podmienka vyrovnaného rozpočtu</v>
      </c>
      <c r="I1438" s="60">
        <f t="shared" si="111"/>
        <v>25444</v>
      </c>
      <c r="J1438" s="421" t="str">
        <f t="shared" si="114"/>
        <v>výdavky rastú</v>
      </c>
      <c r="K1438" s="421" t="str">
        <f t="shared" si="112"/>
        <v>dlhová brzda sa neplní</v>
      </c>
      <c r="L1438" s="421" t="str">
        <f t="shared" si="113"/>
        <v>dlhová brzda sa neplní + rozpočet po termíne</v>
      </c>
    </row>
    <row r="1439" spans="1:12">
      <c r="A1439" s="61">
        <v>518085</v>
      </c>
      <c r="B1439" s="61" t="s">
        <v>2078</v>
      </c>
      <c r="C1439" s="61">
        <v>20251119</v>
      </c>
      <c r="D1439" s="420" t="s">
        <v>890</v>
      </c>
      <c r="E1439" s="60">
        <v>-40136</v>
      </c>
      <c r="F1439" s="60">
        <v>3181350.4</v>
      </c>
      <c r="G1439" s="60">
        <v>3254674.2</v>
      </c>
      <c r="H1439" s="421" t="str">
        <f t="shared" si="110"/>
        <v>nesplnená podmienka vyrovnaného rozpočtu</v>
      </c>
      <c r="I1439" s="60">
        <f t="shared" si="111"/>
        <v>73323.800000000279</v>
      </c>
      <c r="J1439" s="421" t="str">
        <f t="shared" si="114"/>
        <v>výdavky rastú</v>
      </c>
      <c r="K1439" s="421" t="str">
        <f t="shared" si="112"/>
        <v>dlhová brzda sa neplní</v>
      </c>
      <c r="L1439" s="421" t="str">
        <f t="shared" si="113"/>
        <v>dlhová brzda sa neplní + rozpočet v termíne</v>
      </c>
    </row>
    <row r="1440" spans="1:12">
      <c r="A1440" s="61">
        <v>518093</v>
      </c>
      <c r="B1440" s="61" t="s">
        <v>2079</v>
      </c>
      <c r="C1440" s="61">
        <v>20251118</v>
      </c>
      <c r="D1440" s="420" t="s">
        <v>890</v>
      </c>
      <c r="E1440" s="60">
        <v>-1301381</v>
      </c>
      <c r="F1440" s="60">
        <v>3755135</v>
      </c>
      <c r="G1440" s="60">
        <v>4327178</v>
      </c>
      <c r="H1440" s="421" t="str">
        <f t="shared" si="110"/>
        <v>nesplnená podmienka vyrovnaného rozpočtu</v>
      </c>
      <c r="I1440" s="60">
        <f t="shared" si="111"/>
        <v>572043</v>
      </c>
      <c r="J1440" s="421" t="str">
        <f t="shared" si="114"/>
        <v>výdavky rastú</v>
      </c>
      <c r="K1440" s="421" t="str">
        <f t="shared" si="112"/>
        <v>dlhová brzda sa neplní</v>
      </c>
      <c r="L1440" s="421" t="str">
        <f t="shared" si="113"/>
        <v>dlhová brzda sa neplní + rozpočet v termíne</v>
      </c>
    </row>
    <row r="1441" spans="1:12">
      <c r="A1441" s="61">
        <v>518107</v>
      </c>
      <c r="B1441" s="61" t="s">
        <v>2080</v>
      </c>
      <c r="C1441" s="61">
        <v>20251106</v>
      </c>
      <c r="D1441" s="420" t="s">
        <v>890</v>
      </c>
      <c r="E1441" s="60">
        <v>0</v>
      </c>
      <c r="F1441" s="60">
        <v>90921</v>
      </c>
      <c r="G1441" s="60">
        <v>98206</v>
      </c>
      <c r="H1441" s="421" t="str">
        <f t="shared" si="110"/>
        <v>splnená podmienka vyrovnaného rozpočtu</v>
      </c>
      <c r="I1441" s="60">
        <f t="shared" si="111"/>
        <v>7285</v>
      </c>
      <c r="J1441" s="421" t="str">
        <f t="shared" si="114"/>
        <v>výdavky rastú</v>
      </c>
      <c r="K1441" s="421" t="str">
        <f t="shared" si="112"/>
        <v>dlhová brzda sa neplní</v>
      </c>
      <c r="L1441" s="421" t="str">
        <f t="shared" si="113"/>
        <v>dlhová brzda sa neplní + rozpočet v termíne</v>
      </c>
    </row>
    <row r="1442" spans="1:12">
      <c r="A1442" s="61">
        <v>517623</v>
      </c>
      <c r="B1442" s="61" t="s">
        <v>2081</v>
      </c>
      <c r="C1442" s="61">
        <v>20251120</v>
      </c>
      <c r="D1442" s="420" t="s">
        <v>890</v>
      </c>
      <c r="E1442" s="60">
        <v>69157.259999999995</v>
      </c>
      <c r="F1442" s="60">
        <v>798388.42</v>
      </c>
      <c r="G1442" s="60">
        <v>963495.74</v>
      </c>
      <c r="H1442" s="421" t="str">
        <f t="shared" si="110"/>
        <v>splnená podmienka vyrovnaného rozpočtu</v>
      </c>
      <c r="I1442" s="60">
        <f t="shared" si="111"/>
        <v>165107.31999999995</v>
      </c>
      <c r="J1442" s="421" t="str">
        <f t="shared" si="114"/>
        <v>výdavky rastú</v>
      </c>
      <c r="K1442" s="421" t="str">
        <f t="shared" si="112"/>
        <v>dlhová brzda sa neplní</v>
      </c>
      <c r="L1442" s="421" t="str">
        <f t="shared" si="113"/>
        <v>dlhová brzda sa neplní + rozpočet v termíne</v>
      </c>
    </row>
    <row r="1443" spans="1:12">
      <c r="A1443" s="61">
        <v>517631</v>
      </c>
      <c r="B1443" s="61" t="s">
        <v>740</v>
      </c>
      <c r="C1443" s="61">
        <v>20251119</v>
      </c>
      <c r="D1443" s="420" t="s">
        <v>890</v>
      </c>
      <c r="E1443" s="60">
        <v>7941.31</v>
      </c>
      <c r="F1443" s="60">
        <v>334359.05000000005</v>
      </c>
      <c r="G1443" s="60">
        <v>332559.11</v>
      </c>
      <c r="H1443" s="421" t="str">
        <f t="shared" si="110"/>
        <v>splnená podmienka vyrovnaného rozpočtu</v>
      </c>
      <c r="I1443" s="61">
        <f t="shared" si="111"/>
        <v>-1799.9400000000605</v>
      </c>
      <c r="J1443" s="421" t="str">
        <f t="shared" si="114"/>
        <v>nerastúce výdavky</v>
      </c>
      <c r="K1443" s="421" t="str">
        <f t="shared" si="112"/>
        <v>dlhová brzda sa plní</v>
      </c>
      <c r="L1443" s="421" t="str">
        <f t="shared" si="113"/>
        <v>dlhová brzda sa plní + rozpočet v termíne</v>
      </c>
    </row>
    <row r="1444" spans="1:12">
      <c r="A1444" s="61">
        <v>517640</v>
      </c>
      <c r="B1444" s="421" t="s">
        <v>741</v>
      </c>
      <c r="C1444" s="61">
        <v>20251215</v>
      </c>
      <c r="D1444" s="420" t="s">
        <v>911</v>
      </c>
      <c r="E1444" s="60">
        <v>-250000</v>
      </c>
      <c r="F1444" s="60">
        <v>784743</v>
      </c>
      <c r="G1444" s="60">
        <v>1059958</v>
      </c>
      <c r="H1444" s="421" t="str">
        <f t="shared" si="110"/>
        <v>nesplnená podmienka vyrovnaného rozpočtu</v>
      </c>
      <c r="I1444" s="60">
        <f t="shared" si="111"/>
        <v>275215</v>
      </c>
      <c r="J1444" s="421" t="str">
        <f t="shared" si="114"/>
        <v>výdavky rastú</v>
      </c>
      <c r="K1444" s="421" t="str">
        <f t="shared" si="112"/>
        <v>dlhová brzda sa neplní</v>
      </c>
      <c r="L1444" s="421" t="str">
        <f t="shared" si="113"/>
        <v>dlhová brzda sa neplní + rozpočet po termíne</v>
      </c>
    </row>
    <row r="1445" spans="1:12">
      <c r="A1445" s="61">
        <v>517658</v>
      </c>
      <c r="B1445" s="61" t="s">
        <v>610</v>
      </c>
      <c r="C1445" s="61">
        <v>20251105</v>
      </c>
      <c r="D1445" s="420" t="s">
        <v>890</v>
      </c>
      <c r="E1445" s="60">
        <v>80754.61</v>
      </c>
      <c r="F1445" s="60">
        <v>3104647.6999999997</v>
      </c>
      <c r="G1445" s="60">
        <v>2111208.14</v>
      </c>
      <c r="H1445" s="421" t="str">
        <f t="shared" si="110"/>
        <v>splnená podmienka vyrovnaného rozpočtu</v>
      </c>
      <c r="I1445" s="61">
        <f t="shared" si="111"/>
        <v>-993439.55999999959</v>
      </c>
      <c r="J1445" s="421" t="str">
        <f t="shared" si="114"/>
        <v>nerastúce výdavky</v>
      </c>
      <c r="K1445" s="421" t="str">
        <f t="shared" si="112"/>
        <v>dlhová brzda sa plní</v>
      </c>
      <c r="L1445" s="421" t="str">
        <f t="shared" si="113"/>
        <v>dlhová brzda sa plní + rozpočet v termíne</v>
      </c>
    </row>
    <row r="1446" spans="1:12">
      <c r="A1446" s="61">
        <v>517674</v>
      </c>
      <c r="B1446" s="61" t="s">
        <v>2082</v>
      </c>
      <c r="C1446" s="61">
        <v>20251110</v>
      </c>
      <c r="D1446" s="420" t="s">
        <v>890</v>
      </c>
      <c r="E1446" s="60">
        <v>0</v>
      </c>
      <c r="F1446" s="60">
        <v>1697673</v>
      </c>
      <c r="G1446" s="60">
        <v>1936031</v>
      </c>
      <c r="H1446" s="421" t="str">
        <f t="shared" si="110"/>
        <v>splnená podmienka vyrovnaného rozpočtu</v>
      </c>
      <c r="I1446" s="60">
        <f t="shared" si="111"/>
        <v>238358</v>
      </c>
      <c r="J1446" s="421" t="str">
        <f t="shared" si="114"/>
        <v>výdavky rastú</v>
      </c>
      <c r="K1446" s="421" t="str">
        <f t="shared" si="112"/>
        <v>dlhová brzda sa neplní</v>
      </c>
      <c r="L1446" s="421" t="str">
        <f t="shared" si="113"/>
        <v>dlhová brzda sa neplní + rozpočet v termíne</v>
      </c>
    </row>
    <row r="1447" spans="1:12">
      <c r="A1447" s="61">
        <v>517682</v>
      </c>
      <c r="B1447" s="61" t="s">
        <v>2083</v>
      </c>
      <c r="C1447" s="61">
        <v>20251118</v>
      </c>
      <c r="D1447" s="420" t="s">
        <v>890</v>
      </c>
      <c r="E1447" s="60">
        <v>-427076</v>
      </c>
      <c r="F1447" s="60">
        <v>1814605.53</v>
      </c>
      <c r="G1447" s="60">
        <v>2221634.5099999998</v>
      </c>
      <c r="H1447" s="421" t="str">
        <f t="shared" si="110"/>
        <v>nesplnená podmienka vyrovnaného rozpočtu</v>
      </c>
      <c r="I1447" s="60">
        <f t="shared" si="111"/>
        <v>407028.97999999975</v>
      </c>
      <c r="J1447" s="421" t="str">
        <f t="shared" si="114"/>
        <v>výdavky rastú</v>
      </c>
      <c r="K1447" s="421" t="str">
        <f t="shared" si="112"/>
        <v>dlhová brzda sa neplní</v>
      </c>
      <c r="L1447" s="421" t="str">
        <f t="shared" si="113"/>
        <v>dlhová brzda sa neplní + rozpočet v termíne</v>
      </c>
    </row>
    <row r="1448" spans="1:12">
      <c r="A1448" s="61">
        <v>517691</v>
      </c>
      <c r="B1448" s="61" t="s">
        <v>2084</v>
      </c>
      <c r="C1448" s="61">
        <v>20251120</v>
      </c>
      <c r="D1448" s="420" t="s">
        <v>890</v>
      </c>
      <c r="E1448" s="60">
        <v>-214007.22</v>
      </c>
      <c r="F1448" s="60">
        <v>2061633.84</v>
      </c>
      <c r="G1448" s="60">
        <v>2545064.04</v>
      </c>
      <c r="H1448" s="421" t="str">
        <f t="shared" si="110"/>
        <v>nesplnená podmienka vyrovnaného rozpočtu</v>
      </c>
      <c r="I1448" s="60">
        <f t="shared" si="111"/>
        <v>483430.19999999995</v>
      </c>
      <c r="J1448" s="421" t="str">
        <f t="shared" si="114"/>
        <v>výdavky rastú</v>
      </c>
      <c r="K1448" s="421" t="str">
        <f t="shared" si="112"/>
        <v>dlhová brzda sa neplní</v>
      </c>
      <c r="L1448" s="421" t="str">
        <f t="shared" si="113"/>
        <v>dlhová brzda sa neplní + rozpočet v termíne</v>
      </c>
    </row>
    <row r="1449" spans="1:12">
      <c r="A1449" s="61">
        <v>517704</v>
      </c>
      <c r="B1449" s="61" t="s">
        <v>742</v>
      </c>
      <c r="C1449" s="61">
        <v>20251120</v>
      </c>
      <c r="D1449" s="420" t="s">
        <v>890</v>
      </c>
      <c r="E1449" s="60">
        <v>104732</v>
      </c>
      <c r="F1449" s="60">
        <v>576711</v>
      </c>
      <c r="G1449" s="60">
        <v>568832</v>
      </c>
      <c r="H1449" s="421" t="str">
        <f t="shared" si="110"/>
        <v>splnená podmienka vyrovnaného rozpočtu</v>
      </c>
      <c r="I1449" s="61">
        <f t="shared" si="111"/>
        <v>-7879</v>
      </c>
      <c r="J1449" s="421" t="str">
        <f t="shared" si="114"/>
        <v>nerastúce výdavky</v>
      </c>
      <c r="K1449" s="421" t="str">
        <f t="shared" si="112"/>
        <v>dlhová brzda sa plní</v>
      </c>
      <c r="L1449" s="421" t="str">
        <f t="shared" si="113"/>
        <v>dlhová brzda sa plní + rozpočet v termíne</v>
      </c>
    </row>
    <row r="1450" spans="1:12">
      <c r="A1450" s="61">
        <v>517712</v>
      </c>
      <c r="B1450" s="61" t="s">
        <v>2085</v>
      </c>
      <c r="C1450" s="61">
        <v>20251113</v>
      </c>
      <c r="D1450" s="420" t="s">
        <v>890</v>
      </c>
      <c r="E1450" s="60">
        <v>0</v>
      </c>
      <c r="F1450" s="60">
        <v>1559114</v>
      </c>
      <c r="G1450" s="60">
        <v>1694956</v>
      </c>
      <c r="H1450" s="421" t="str">
        <f t="shared" si="110"/>
        <v>splnená podmienka vyrovnaného rozpočtu</v>
      </c>
      <c r="I1450" s="60">
        <f t="shared" si="111"/>
        <v>135842</v>
      </c>
      <c r="J1450" s="421" t="str">
        <f t="shared" si="114"/>
        <v>výdavky rastú</v>
      </c>
      <c r="K1450" s="421" t="str">
        <f t="shared" si="112"/>
        <v>dlhová brzda sa neplní</v>
      </c>
      <c r="L1450" s="421" t="str">
        <f t="shared" si="113"/>
        <v>dlhová brzda sa neplní + rozpočet v termíne</v>
      </c>
    </row>
    <row r="1451" spans="1:12">
      <c r="A1451" s="61">
        <v>517721</v>
      </c>
      <c r="B1451" s="61" t="s">
        <v>2086</v>
      </c>
      <c r="C1451" s="61">
        <v>20251120</v>
      </c>
      <c r="D1451" s="420" t="s">
        <v>890</v>
      </c>
      <c r="E1451" s="60">
        <v>-73100</v>
      </c>
      <c r="F1451" s="60">
        <v>1013635</v>
      </c>
      <c r="G1451" s="60">
        <v>1254260</v>
      </c>
      <c r="H1451" s="421" t="str">
        <f t="shared" si="110"/>
        <v>nesplnená podmienka vyrovnaného rozpočtu</v>
      </c>
      <c r="I1451" s="60">
        <f t="shared" si="111"/>
        <v>240625</v>
      </c>
      <c r="J1451" s="421" t="str">
        <f t="shared" si="114"/>
        <v>výdavky rastú</v>
      </c>
      <c r="K1451" s="421" t="str">
        <f t="shared" si="112"/>
        <v>dlhová brzda sa neplní</v>
      </c>
      <c r="L1451" s="421" t="str">
        <f t="shared" si="113"/>
        <v>dlhová brzda sa neplní + rozpočet v termíne</v>
      </c>
    </row>
    <row r="1452" spans="1:12">
      <c r="A1452" s="61">
        <v>517739</v>
      </c>
      <c r="B1452" s="61" t="s">
        <v>2087</v>
      </c>
      <c r="C1452" s="61">
        <v>20251112</v>
      </c>
      <c r="D1452" s="420" t="s">
        <v>890</v>
      </c>
      <c r="E1452" s="60">
        <v>183</v>
      </c>
      <c r="F1452" s="60">
        <v>2102763</v>
      </c>
      <c r="G1452" s="60">
        <v>2427912</v>
      </c>
      <c r="H1452" s="421" t="str">
        <f t="shared" si="110"/>
        <v>splnená podmienka vyrovnaného rozpočtu</v>
      </c>
      <c r="I1452" s="60">
        <f t="shared" si="111"/>
        <v>325149</v>
      </c>
      <c r="J1452" s="421" t="str">
        <f t="shared" si="114"/>
        <v>výdavky rastú</v>
      </c>
      <c r="K1452" s="421" t="str">
        <f t="shared" si="112"/>
        <v>dlhová brzda sa neplní</v>
      </c>
      <c r="L1452" s="421" t="str">
        <f t="shared" si="113"/>
        <v>dlhová brzda sa neplní + rozpočet v termíne</v>
      </c>
    </row>
    <row r="1453" spans="1:12">
      <c r="A1453" s="61">
        <v>517755</v>
      </c>
      <c r="B1453" s="61" t="s">
        <v>2088</v>
      </c>
      <c r="C1453" s="61">
        <v>20251120</v>
      </c>
      <c r="D1453" s="420" t="s">
        <v>890</v>
      </c>
      <c r="E1453" s="60">
        <v>-345139</v>
      </c>
      <c r="F1453" s="60">
        <v>1449082.8</v>
      </c>
      <c r="G1453" s="60">
        <v>1816899</v>
      </c>
      <c r="H1453" s="421" t="str">
        <f t="shared" si="110"/>
        <v>nesplnená podmienka vyrovnaného rozpočtu</v>
      </c>
      <c r="I1453" s="60">
        <f t="shared" si="111"/>
        <v>367816.19999999995</v>
      </c>
      <c r="J1453" s="421" t="str">
        <f t="shared" si="114"/>
        <v>výdavky rastú</v>
      </c>
      <c r="K1453" s="421" t="str">
        <f t="shared" si="112"/>
        <v>dlhová brzda sa neplní</v>
      </c>
      <c r="L1453" s="421" t="str">
        <f t="shared" si="113"/>
        <v>dlhová brzda sa neplní + rozpočet v termíne</v>
      </c>
    </row>
    <row r="1454" spans="1:12">
      <c r="A1454" s="61">
        <v>517763</v>
      </c>
      <c r="B1454" s="61" t="s">
        <v>2089</v>
      </c>
      <c r="C1454" s="61">
        <v>20251119</v>
      </c>
      <c r="D1454" s="420" t="s">
        <v>890</v>
      </c>
      <c r="E1454" s="60">
        <v>-43000</v>
      </c>
      <c r="F1454" s="60">
        <v>818000</v>
      </c>
      <c r="G1454" s="60">
        <v>907000</v>
      </c>
      <c r="H1454" s="421" t="str">
        <f t="shared" si="110"/>
        <v>nesplnená podmienka vyrovnaného rozpočtu</v>
      </c>
      <c r="I1454" s="60">
        <f t="shared" si="111"/>
        <v>89000</v>
      </c>
      <c r="J1454" s="421" t="str">
        <f t="shared" si="114"/>
        <v>výdavky rastú</v>
      </c>
      <c r="K1454" s="421" t="str">
        <f t="shared" si="112"/>
        <v>dlhová brzda sa neplní</v>
      </c>
      <c r="L1454" s="421" t="str">
        <f t="shared" si="113"/>
        <v>dlhová brzda sa neplní + rozpočet v termíne</v>
      </c>
    </row>
    <row r="1455" spans="1:12">
      <c r="A1455" s="61">
        <v>517771</v>
      </c>
      <c r="B1455" s="61" t="s">
        <v>2090</v>
      </c>
      <c r="C1455" s="61">
        <v>20251120</v>
      </c>
      <c r="D1455" s="420" t="s">
        <v>890</v>
      </c>
      <c r="E1455" s="60">
        <v>-206170</v>
      </c>
      <c r="F1455" s="60">
        <v>877639</v>
      </c>
      <c r="G1455" s="60">
        <v>1107549</v>
      </c>
      <c r="H1455" s="421" t="str">
        <f t="shared" si="110"/>
        <v>nesplnená podmienka vyrovnaného rozpočtu</v>
      </c>
      <c r="I1455" s="60">
        <f t="shared" si="111"/>
        <v>229910</v>
      </c>
      <c r="J1455" s="421" t="str">
        <f t="shared" si="114"/>
        <v>výdavky rastú</v>
      </c>
      <c r="K1455" s="421" t="str">
        <f t="shared" si="112"/>
        <v>dlhová brzda sa neplní</v>
      </c>
      <c r="L1455" s="421" t="str">
        <f t="shared" si="113"/>
        <v>dlhová brzda sa neplní + rozpočet v termíne</v>
      </c>
    </row>
    <row r="1456" spans="1:12">
      <c r="A1456" s="61">
        <v>517780</v>
      </c>
      <c r="B1456" s="61" t="s">
        <v>743</v>
      </c>
      <c r="C1456" s="61">
        <v>20251031</v>
      </c>
      <c r="D1456" s="420" t="s">
        <v>890</v>
      </c>
      <c r="E1456" s="60">
        <v>7500</v>
      </c>
      <c r="F1456" s="60">
        <v>265000</v>
      </c>
      <c r="G1456" s="60">
        <v>226000</v>
      </c>
      <c r="H1456" s="421" t="str">
        <f t="shared" si="110"/>
        <v>splnená podmienka vyrovnaného rozpočtu</v>
      </c>
      <c r="I1456" s="61">
        <f t="shared" si="111"/>
        <v>-39000</v>
      </c>
      <c r="J1456" s="421" t="str">
        <f t="shared" si="114"/>
        <v>nerastúce výdavky</v>
      </c>
      <c r="K1456" s="421" t="str">
        <f t="shared" si="112"/>
        <v>dlhová brzda sa plní</v>
      </c>
      <c r="L1456" s="421" t="str">
        <f t="shared" si="113"/>
        <v>dlhová brzda sa plní + rozpočet v termíne</v>
      </c>
    </row>
    <row r="1457" spans="1:12">
      <c r="A1457" s="61">
        <v>517798</v>
      </c>
      <c r="B1457" s="61" t="s">
        <v>2091</v>
      </c>
      <c r="C1457" s="61">
        <v>20251112</v>
      </c>
      <c r="D1457" s="420" t="s">
        <v>890</v>
      </c>
      <c r="E1457" s="60">
        <v>25432</v>
      </c>
      <c r="F1457" s="60">
        <v>575857</v>
      </c>
      <c r="G1457" s="60">
        <v>624938</v>
      </c>
      <c r="H1457" s="421" t="str">
        <f t="shared" si="110"/>
        <v>splnená podmienka vyrovnaného rozpočtu</v>
      </c>
      <c r="I1457" s="60">
        <f t="shared" si="111"/>
        <v>49081</v>
      </c>
      <c r="J1457" s="421" t="str">
        <f t="shared" si="114"/>
        <v>výdavky rastú</v>
      </c>
      <c r="K1457" s="421" t="str">
        <f t="shared" si="112"/>
        <v>dlhová brzda sa neplní</v>
      </c>
      <c r="L1457" s="421" t="str">
        <f t="shared" si="113"/>
        <v>dlhová brzda sa neplní + rozpočet v termíne</v>
      </c>
    </row>
    <row r="1458" spans="1:12">
      <c r="A1458" s="61">
        <v>517801</v>
      </c>
      <c r="B1458" s="61" t="s">
        <v>744</v>
      </c>
      <c r="C1458" s="61">
        <v>20251113</v>
      </c>
      <c r="D1458" s="420" t="s">
        <v>890</v>
      </c>
      <c r="E1458" s="60">
        <v>66000</v>
      </c>
      <c r="F1458" s="60">
        <v>1208700</v>
      </c>
      <c r="G1458" s="60">
        <v>833300</v>
      </c>
      <c r="H1458" s="421" t="str">
        <f t="shared" si="110"/>
        <v>splnená podmienka vyrovnaného rozpočtu</v>
      </c>
      <c r="I1458" s="61">
        <f t="shared" si="111"/>
        <v>-375400</v>
      </c>
      <c r="J1458" s="421" t="str">
        <f t="shared" si="114"/>
        <v>nerastúce výdavky</v>
      </c>
      <c r="K1458" s="421" t="str">
        <f t="shared" si="112"/>
        <v>dlhová brzda sa plní</v>
      </c>
      <c r="L1458" s="421" t="str">
        <f t="shared" si="113"/>
        <v>dlhová brzda sa plní + rozpočet v termíne</v>
      </c>
    </row>
    <row r="1459" spans="1:12">
      <c r="A1459" s="61">
        <v>517828</v>
      </c>
      <c r="B1459" s="61" t="s">
        <v>2092</v>
      </c>
      <c r="C1459" s="61">
        <v>20251103</v>
      </c>
      <c r="D1459" s="420" t="s">
        <v>890</v>
      </c>
      <c r="E1459" s="60">
        <v>-574000</v>
      </c>
      <c r="F1459" s="60">
        <v>2782827.45</v>
      </c>
      <c r="G1459" s="60">
        <v>1870812</v>
      </c>
      <c r="H1459" s="421" t="str">
        <f t="shared" si="110"/>
        <v>nesplnená podmienka vyrovnaného rozpočtu</v>
      </c>
      <c r="I1459" s="60">
        <f t="shared" si="111"/>
        <v>-912015.45000000019</v>
      </c>
      <c r="J1459" s="421" t="str">
        <f t="shared" si="114"/>
        <v>nerastúce výdavky</v>
      </c>
      <c r="K1459" s="421" t="str">
        <f t="shared" si="112"/>
        <v>dlhová brzda sa neplní</v>
      </c>
      <c r="L1459" s="421" t="str">
        <f t="shared" si="113"/>
        <v>dlhová brzda sa neplní + rozpočet v termíne</v>
      </c>
    </row>
    <row r="1460" spans="1:12">
      <c r="A1460" s="61">
        <v>517861</v>
      </c>
      <c r="B1460" s="61" t="s">
        <v>2093</v>
      </c>
      <c r="C1460" s="61">
        <v>20251029</v>
      </c>
      <c r="D1460" s="420" t="s">
        <v>890</v>
      </c>
      <c r="E1460" s="60">
        <v>12370</v>
      </c>
      <c r="F1460" s="60">
        <v>1510865</v>
      </c>
      <c r="G1460" s="60">
        <v>1607960</v>
      </c>
      <c r="H1460" s="421" t="str">
        <f t="shared" si="110"/>
        <v>splnená podmienka vyrovnaného rozpočtu</v>
      </c>
      <c r="I1460" s="60">
        <f t="shared" si="111"/>
        <v>97095</v>
      </c>
      <c r="J1460" s="421" t="str">
        <f t="shared" si="114"/>
        <v>výdavky rastú</v>
      </c>
      <c r="K1460" s="421" t="str">
        <f t="shared" si="112"/>
        <v>dlhová brzda sa neplní</v>
      </c>
      <c r="L1460" s="421" t="str">
        <f t="shared" si="113"/>
        <v>dlhová brzda sa neplní + rozpočet v termíne</v>
      </c>
    </row>
    <row r="1461" spans="1:12">
      <c r="A1461" s="61">
        <v>517879</v>
      </c>
      <c r="B1461" s="61" t="s">
        <v>745</v>
      </c>
      <c r="C1461" s="61">
        <v>20251120</v>
      </c>
      <c r="D1461" s="420" t="s">
        <v>890</v>
      </c>
      <c r="E1461" s="60">
        <v>11582</v>
      </c>
      <c r="F1461" s="60">
        <v>1363904</v>
      </c>
      <c r="G1461" s="60">
        <v>830246</v>
      </c>
      <c r="H1461" s="421" t="str">
        <f t="shared" si="110"/>
        <v>splnená podmienka vyrovnaného rozpočtu</v>
      </c>
      <c r="I1461" s="61">
        <f t="shared" si="111"/>
        <v>-533658</v>
      </c>
      <c r="J1461" s="421" t="str">
        <f t="shared" si="114"/>
        <v>nerastúce výdavky</v>
      </c>
      <c r="K1461" s="421" t="str">
        <f t="shared" si="112"/>
        <v>dlhová brzda sa plní</v>
      </c>
      <c r="L1461" s="421" t="str">
        <f t="shared" si="113"/>
        <v>dlhová brzda sa plní + rozpočet v termíne</v>
      </c>
    </row>
    <row r="1462" spans="1:12">
      <c r="A1462" s="61">
        <v>517330</v>
      </c>
      <c r="B1462" s="61" t="s">
        <v>2094</v>
      </c>
      <c r="C1462" s="61">
        <v>20251121</v>
      </c>
      <c r="D1462" s="420" t="s">
        <v>890</v>
      </c>
      <c r="E1462" s="60">
        <v>-50000</v>
      </c>
      <c r="F1462" s="60">
        <v>1324917.8999999999</v>
      </c>
      <c r="G1462" s="60">
        <v>931744</v>
      </c>
      <c r="H1462" s="421" t="str">
        <f t="shared" si="110"/>
        <v>nesplnená podmienka vyrovnaného rozpočtu</v>
      </c>
      <c r="I1462" s="60">
        <f t="shared" si="111"/>
        <v>-393173.89999999991</v>
      </c>
      <c r="J1462" s="421" t="str">
        <f t="shared" si="114"/>
        <v>nerastúce výdavky</v>
      </c>
      <c r="K1462" s="421" t="str">
        <f t="shared" si="112"/>
        <v>dlhová brzda sa neplní</v>
      </c>
      <c r="L1462" s="421" t="str">
        <f t="shared" si="113"/>
        <v>dlhová brzda sa neplní + rozpočet v termíne</v>
      </c>
    </row>
    <row r="1463" spans="1:12">
      <c r="A1463" s="61">
        <v>517348</v>
      </c>
      <c r="B1463" s="61" t="s">
        <v>2095</v>
      </c>
      <c r="C1463" s="61">
        <v>20251121</v>
      </c>
      <c r="D1463" s="420" t="s">
        <v>890</v>
      </c>
      <c r="E1463" s="60">
        <v>8050</v>
      </c>
      <c r="F1463" s="60">
        <v>420871</v>
      </c>
      <c r="G1463" s="60">
        <v>426254</v>
      </c>
      <c r="H1463" s="421" t="str">
        <f t="shared" si="110"/>
        <v>splnená podmienka vyrovnaného rozpočtu</v>
      </c>
      <c r="I1463" s="60">
        <f t="shared" si="111"/>
        <v>5383</v>
      </c>
      <c r="J1463" s="421" t="str">
        <f t="shared" si="114"/>
        <v>výdavky rastú</v>
      </c>
      <c r="K1463" s="421" t="str">
        <f t="shared" si="112"/>
        <v>dlhová brzda sa neplní</v>
      </c>
      <c r="L1463" s="421" t="str">
        <f t="shared" si="113"/>
        <v>dlhová brzda sa neplní + rozpočet v termíne</v>
      </c>
    </row>
    <row r="1464" spans="1:12">
      <c r="A1464" s="61">
        <v>517356</v>
      </c>
      <c r="B1464" s="61" t="s">
        <v>2096</v>
      </c>
      <c r="C1464" s="61">
        <v>20251120</v>
      </c>
      <c r="D1464" s="420" t="s">
        <v>890</v>
      </c>
      <c r="E1464" s="60">
        <v>-2690</v>
      </c>
      <c r="F1464" s="60">
        <v>323738</v>
      </c>
      <c r="G1464" s="60">
        <v>353780</v>
      </c>
      <c r="H1464" s="421" t="str">
        <f t="shared" si="110"/>
        <v>nesplnená podmienka vyrovnaného rozpočtu</v>
      </c>
      <c r="I1464" s="60">
        <f t="shared" si="111"/>
        <v>30042</v>
      </c>
      <c r="J1464" s="421" t="str">
        <f t="shared" si="114"/>
        <v>výdavky rastú</v>
      </c>
      <c r="K1464" s="421" t="str">
        <f t="shared" si="112"/>
        <v>dlhová brzda sa neplní</v>
      </c>
      <c r="L1464" s="421" t="str">
        <f t="shared" si="113"/>
        <v>dlhová brzda sa neplní + rozpočet v termíne</v>
      </c>
    </row>
    <row r="1465" spans="1:12">
      <c r="A1465" s="61">
        <v>517364</v>
      </c>
      <c r="B1465" s="61" t="s">
        <v>2097</v>
      </c>
      <c r="C1465" s="61">
        <v>20251119</v>
      </c>
      <c r="D1465" s="420" t="s">
        <v>890</v>
      </c>
      <c r="E1465" s="60">
        <v>-1758646</v>
      </c>
      <c r="F1465" s="60">
        <v>4611233</v>
      </c>
      <c r="G1465" s="60">
        <v>5260736</v>
      </c>
      <c r="H1465" s="421" t="str">
        <f t="shared" si="110"/>
        <v>nesplnená podmienka vyrovnaného rozpočtu</v>
      </c>
      <c r="I1465" s="60">
        <f t="shared" si="111"/>
        <v>649503</v>
      </c>
      <c r="J1465" s="421" t="str">
        <f t="shared" si="114"/>
        <v>výdavky rastú</v>
      </c>
      <c r="K1465" s="421" t="str">
        <f t="shared" si="112"/>
        <v>dlhová brzda sa neplní</v>
      </c>
      <c r="L1465" s="421" t="str">
        <f t="shared" si="113"/>
        <v>dlhová brzda sa neplní + rozpočet v termíne</v>
      </c>
    </row>
    <row r="1466" spans="1:12">
      <c r="A1466" s="61">
        <v>517372</v>
      </c>
      <c r="B1466" s="61" t="s">
        <v>1531</v>
      </c>
      <c r="C1466" s="61">
        <v>20251117</v>
      </c>
      <c r="D1466" s="420" t="s">
        <v>890</v>
      </c>
      <c r="E1466" s="60">
        <v>-33500</v>
      </c>
      <c r="F1466" s="60">
        <v>65843</v>
      </c>
      <c r="G1466" s="60">
        <v>102851</v>
      </c>
      <c r="H1466" s="421" t="str">
        <f t="shared" si="110"/>
        <v>nesplnená podmienka vyrovnaného rozpočtu</v>
      </c>
      <c r="I1466" s="60">
        <f t="shared" si="111"/>
        <v>37008</v>
      </c>
      <c r="J1466" s="421" t="str">
        <f t="shared" si="114"/>
        <v>výdavky rastú</v>
      </c>
      <c r="K1466" s="421" t="str">
        <f t="shared" si="112"/>
        <v>dlhová brzda sa neplní</v>
      </c>
      <c r="L1466" s="421" t="str">
        <f t="shared" si="113"/>
        <v>dlhová brzda sa neplní + rozpočet v termíne</v>
      </c>
    </row>
    <row r="1467" spans="1:12">
      <c r="A1467" s="61">
        <v>517381</v>
      </c>
      <c r="B1467" s="61" t="s">
        <v>2098</v>
      </c>
      <c r="C1467" s="61">
        <v>20251119</v>
      </c>
      <c r="D1467" s="420" t="s">
        <v>890</v>
      </c>
      <c r="E1467" s="60">
        <v>-458740</v>
      </c>
      <c r="F1467" s="60">
        <v>7208030</v>
      </c>
      <c r="G1467" s="60">
        <v>7721349</v>
      </c>
      <c r="H1467" s="421" t="str">
        <f t="shared" si="110"/>
        <v>nesplnená podmienka vyrovnaného rozpočtu</v>
      </c>
      <c r="I1467" s="60">
        <f t="shared" si="111"/>
        <v>513319</v>
      </c>
      <c r="J1467" s="421" t="str">
        <f t="shared" si="114"/>
        <v>výdavky rastú</v>
      </c>
      <c r="K1467" s="421" t="str">
        <f t="shared" si="112"/>
        <v>dlhová brzda sa neplní</v>
      </c>
      <c r="L1467" s="421" t="str">
        <f t="shared" si="113"/>
        <v>dlhová brzda sa neplní + rozpočet v termíne</v>
      </c>
    </row>
    <row r="1468" spans="1:12">
      <c r="A1468" s="61">
        <v>517399</v>
      </c>
      <c r="B1468" s="61" t="s">
        <v>2099</v>
      </c>
      <c r="C1468" s="61">
        <v>20251105</v>
      </c>
      <c r="D1468" s="420" t="s">
        <v>890</v>
      </c>
      <c r="E1468" s="60">
        <v>124906</v>
      </c>
      <c r="F1468" s="60">
        <v>1408315</v>
      </c>
      <c r="G1468" s="60">
        <v>1516670</v>
      </c>
      <c r="H1468" s="421" t="str">
        <f t="shared" si="110"/>
        <v>splnená podmienka vyrovnaného rozpočtu</v>
      </c>
      <c r="I1468" s="60">
        <f t="shared" si="111"/>
        <v>108355</v>
      </c>
      <c r="J1468" s="421" t="str">
        <f t="shared" si="114"/>
        <v>výdavky rastú</v>
      </c>
      <c r="K1468" s="421" t="str">
        <f t="shared" si="112"/>
        <v>dlhová brzda sa neplní</v>
      </c>
      <c r="L1468" s="421" t="str">
        <f t="shared" si="113"/>
        <v>dlhová brzda sa neplní + rozpočet v termíne</v>
      </c>
    </row>
    <row r="1469" spans="1:12">
      <c r="A1469" s="61">
        <v>517402</v>
      </c>
      <c r="B1469" s="61" t="s">
        <v>2100</v>
      </c>
      <c r="C1469" s="61">
        <v>20251118</v>
      </c>
      <c r="D1469" s="420" t="s">
        <v>890</v>
      </c>
      <c r="E1469" s="60">
        <v>-17717492</v>
      </c>
      <c r="F1469" s="60">
        <v>118640112</v>
      </c>
      <c r="G1469" s="60">
        <v>134170047</v>
      </c>
      <c r="H1469" s="421" t="str">
        <f t="shared" si="110"/>
        <v>nesplnená podmienka vyrovnaného rozpočtu</v>
      </c>
      <c r="I1469" s="60">
        <f t="shared" si="111"/>
        <v>15529935</v>
      </c>
      <c r="J1469" s="421" t="str">
        <f t="shared" si="114"/>
        <v>výdavky rastú</v>
      </c>
      <c r="K1469" s="421" t="str">
        <f t="shared" si="112"/>
        <v>dlhová brzda sa neplní</v>
      </c>
      <c r="L1469" s="421" t="str">
        <f t="shared" si="113"/>
        <v>dlhová brzda sa neplní + rozpočet v termíne</v>
      </c>
    </row>
    <row r="1470" spans="1:12">
      <c r="A1470" s="61">
        <v>517429</v>
      </c>
      <c r="B1470" s="61" t="s">
        <v>2101</v>
      </c>
      <c r="C1470" s="61">
        <v>20251030</v>
      </c>
      <c r="D1470" s="420" t="s">
        <v>890</v>
      </c>
      <c r="E1470" s="60">
        <v>72936</v>
      </c>
      <c r="F1470" s="60">
        <v>3520019</v>
      </c>
      <c r="G1470" s="60">
        <v>3802180</v>
      </c>
      <c r="H1470" s="421" t="str">
        <f t="shared" si="110"/>
        <v>splnená podmienka vyrovnaného rozpočtu</v>
      </c>
      <c r="I1470" s="60">
        <f t="shared" si="111"/>
        <v>282161</v>
      </c>
      <c r="J1470" s="421" t="str">
        <f t="shared" si="114"/>
        <v>výdavky rastú</v>
      </c>
      <c r="K1470" s="421" t="str">
        <f t="shared" si="112"/>
        <v>dlhová brzda sa neplní</v>
      </c>
      <c r="L1470" s="421" t="str">
        <f t="shared" si="113"/>
        <v>dlhová brzda sa neplní + rozpočet v termíne</v>
      </c>
    </row>
    <row r="1471" spans="1:12">
      <c r="A1471" s="61">
        <v>517461</v>
      </c>
      <c r="B1471" s="61" t="s">
        <v>2102</v>
      </c>
      <c r="C1471" s="61">
        <v>20251121</v>
      </c>
      <c r="D1471" s="420" t="s">
        <v>890</v>
      </c>
      <c r="E1471" s="60">
        <v>-1118700</v>
      </c>
      <c r="F1471" s="60">
        <v>15182180</v>
      </c>
      <c r="G1471" s="60">
        <v>19121430</v>
      </c>
      <c r="H1471" s="421" t="str">
        <f t="shared" si="110"/>
        <v>nesplnená podmienka vyrovnaného rozpočtu</v>
      </c>
      <c r="I1471" s="60">
        <f t="shared" si="111"/>
        <v>3939250</v>
      </c>
      <c r="J1471" s="421" t="str">
        <f t="shared" si="114"/>
        <v>výdavky rastú</v>
      </c>
      <c r="K1471" s="421" t="str">
        <f t="shared" si="112"/>
        <v>dlhová brzda sa neplní</v>
      </c>
      <c r="L1471" s="421" t="str">
        <f t="shared" si="113"/>
        <v>dlhová brzda sa neplní + rozpočet v termíne</v>
      </c>
    </row>
    <row r="1472" spans="1:12">
      <c r="A1472" s="61">
        <v>517470</v>
      </c>
      <c r="B1472" s="61" t="s">
        <v>2103</v>
      </c>
      <c r="C1472" s="61">
        <v>20251105</v>
      </c>
      <c r="D1472" s="420" t="s">
        <v>890</v>
      </c>
      <c r="E1472" s="60">
        <v>-9000</v>
      </c>
      <c r="F1472" s="60">
        <v>164202</v>
      </c>
      <c r="G1472" s="60">
        <v>183328</v>
      </c>
      <c r="H1472" s="421" t="str">
        <f t="shared" si="110"/>
        <v>nesplnená podmienka vyrovnaného rozpočtu</v>
      </c>
      <c r="I1472" s="60">
        <f t="shared" si="111"/>
        <v>19126</v>
      </c>
      <c r="J1472" s="421" t="str">
        <f t="shared" si="114"/>
        <v>výdavky rastú</v>
      </c>
      <c r="K1472" s="421" t="str">
        <f t="shared" si="112"/>
        <v>dlhová brzda sa neplní</v>
      </c>
      <c r="L1472" s="421" t="str">
        <f t="shared" si="113"/>
        <v>dlhová brzda sa neplní + rozpočet v termíne</v>
      </c>
    </row>
    <row r="1473" spans="1:12">
      <c r="A1473" s="61">
        <v>517488</v>
      </c>
      <c r="B1473" s="61" t="s">
        <v>2104</v>
      </c>
      <c r="C1473" s="61">
        <v>20251117</v>
      </c>
      <c r="D1473" s="420" t="s">
        <v>890</v>
      </c>
      <c r="E1473" s="60">
        <v>-335318</v>
      </c>
      <c r="F1473" s="60">
        <v>2857359.6799999997</v>
      </c>
      <c r="G1473" s="60">
        <v>3015190</v>
      </c>
      <c r="H1473" s="421" t="str">
        <f t="shared" si="110"/>
        <v>nesplnená podmienka vyrovnaného rozpočtu</v>
      </c>
      <c r="I1473" s="60">
        <f t="shared" si="111"/>
        <v>157830.3200000003</v>
      </c>
      <c r="J1473" s="421" t="str">
        <f t="shared" si="114"/>
        <v>výdavky rastú</v>
      </c>
      <c r="K1473" s="421" t="str">
        <f t="shared" si="112"/>
        <v>dlhová brzda sa neplní</v>
      </c>
      <c r="L1473" s="421" t="str">
        <f t="shared" si="113"/>
        <v>dlhová brzda sa neplní + rozpočet v termíne</v>
      </c>
    </row>
    <row r="1474" spans="1:12">
      <c r="A1474" s="61">
        <v>517496</v>
      </c>
      <c r="B1474" s="61" t="s">
        <v>2105</v>
      </c>
      <c r="C1474" s="61">
        <v>20251121</v>
      </c>
      <c r="D1474" s="420" t="s">
        <v>890</v>
      </c>
      <c r="E1474" s="60">
        <v>-2502</v>
      </c>
      <c r="F1474" s="60">
        <v>992429.3</v>
      </c>
      <c r="G1474" s="60">
        <v>1367242.16</v>
      </c>
      <c r="H1474" s="421" t="str">
        <f t="shared" si="110"/>
        <v>nesplnená podmienka vyrovnaného rozpočtu</v>
      </c>
      <c r="I1474" s="60">
        <f t="shared" si="111"/>
        <v>374812.85999999987</v>
      </c>
      <c r="J1474" s="421" t="str">
        <f t="shared" si="114"/>
        <v>výdavky rastú</v>
      </c>
      <c r="K1474" s="421" t="str">
        <f t="shared" si="112"/>
        <v>dlhová brzda sa neplní</v>
      </c>
      <c r="L1474" s="421" t="str">
        <f t="shared" si="113"/>
        <v>dlhová brzda sa neplní + rozpočet v termíne</v>
      </c>
    </row>
    <row r="1475" spans="1:12">
      <c r="A1475" s="61">
        <v>517500</v>
      </c>
      <c r="B1475" s="61" t="s">
        <v>2106</v>
      </c>
      <c r="C1475" s="61">
        <v>20251113</v>
      </c>
      <c r="D1475" s="420" t="s">
        <v>890</v>
      </c>
      <c r="E1475" s="60">
        <v>-48799.24</v>
      </c>
      <c r="F1475" s="60">
        <v>2357910.5</v>
      </c>
      <c r="G1475" s="60">
        <v>3294639.91</v>
      </c>
      <c r="H1475" s="421" t="str">
        <f t="shared" ref="H1475:H1538" si="115">IF(E1475&gt;=0,"splnená podmienka vyrovnaného rozpočtu","nesplnená podmienka vyrovnaného rozpočtu")</f>
        <v>nesplnená podmienka vyrovnaného rozpočtu</v>
      </c>
      <c r="I1475" s="60">
        <f t="shared" ref="I1475:I1538" si="116">G1475-F1475</f>
        <v>936729.41000000015</v>
      </c>
      <c r="J1475" s="421" t="str">
        <f t="shared" si="114"/>
        <v>výdavky rastú</v>
      </c>
      <c r="K1475" s="421" t="str">
        <f t="shared" ref="K1475:K1538" si="117">IF((H1475="splnená podmienka vyrovnaného rozpočtu")*(J1475="nerastúce výdavky"),"dlhová brzda sa plní","dlhová brzda sa neplní")</f>
        <v>dlhová brzda sa neplní</v>
      </c>
      <c r="L1475" s="421" t="str">
        <f t="shared" ref="L1475:L1538" si="118">K1475&amp;" + "&amp;D1475</f>
        <v>dlhová brzda sa neplní + rozpočet v termíne</v>
      </c>
    </row>
    <row r="1476" spans="1:12">
      <c r="A1476" s="61">
        <v>517518</v>
      </c>
      <c r="B1476" s="61" t="s">
        <v>2107</v>
      </c>
      <c r="C1476" s="61">
        <v>20251120</v>
      </c>
      <c r="D1476" s="420" t="s">
        <v>890</v>
      </c>
      <c r="E1476" s="60">
        <v>-410000</v>
      </c>
      <c r="F1476" s="60">
        <v>2496000</v>
      </c>
      <c r="G1476" s="60">
        <v>2843000</v>
      </c>
      <c r="H1476" s="421" t="str">
        <f t="shared" si="115"/>
        <v>nesplnená podmienka vyrovnaného rozpočtu</v>
      </c>
      <c r="I1476" s="60">
        <f t="shared" si="116"/>
        <v>347000</v>
      </c>
      <c r="J1476" s="421" t="str">
        <f t="shared" ref="J1476:J1539" si="119">IF(I1476&lt;=0,"nerastúce výdavky","výdavky rastú")</f>
        <v>výdavky rastú</v>
      </c>
      <c r="K1476" s="421" t="str">
        <f t="shared" si="117"/>
        <v>dlhová brzda sa neplní</v>
      </c>
      <c r="L1476" s="421" t="str">
        <f t="shared" si="118"/>
        <v>dlhová brzda sa neplní + rozpočet v termíne</v>
      </c>
    </row>
    <row r="1477" spans="1:12">
      <c r="A1477" s="61">
        <v>517526</v>
      </c>
      <c r="B1477" s="421" t="s">
        <v>746</v>
      </c>
      <c r="C1477" s="61">
        <v>20251210</v>
      </c>
      <c r="D1477" s="420" t="s">
        <v>911</v>
      </c>
      <c r="E1477" s="60">
        <v>-332900</v>
      </c>
      <c r="F1477" s="60">
        <v>2582261</v>
      </c>
      <c r="G1477" s="60">
        <v>4258432</v>
      </c>
      <c r="H1477" s="421" t="str">
        <f t="shared" si="115"/>
        <v>nesplnená podmienka vyrovnaného rozpočtu</v>
      </c>
      <c r="I1477" s="60">
        <f t="shared" si="116"/>
        <v>1676171</v>
      </c>
      <c r="J1477" s="421" t="str">
        <f t="shared" si="119"/>
        <v>výdavky rastú</v>
      </c>
      <c r="K1477" s="421" t="str">
        <f t="shared" si="117"/>
        <v>dlhová brzda sa neplní</v>
      </c>
      <c r="L1477" s="421" t="str">
        <f t="shared" si="118"/>
        <v>dlhová brzda sa neplní + rozpočet po termíne</v>
      </c>
    </row>
    <row r="1478" spans="1:12">
      <c r="A1478" s="61">
        <v>517542</v>
      </c>
      <c r="B1478" s="61" t="s">
        <v>2108</v>
      </c>
      <c r="C1478" s="61">
        <v>20251112</v>
      </c>
      <c r="D1478" s="420" t="s">
        <v>890</v>
      </c>
      <c r="E1478" s="60">
        <v>-33255.72</v>
      </c>
      <c r="F1478" s="60">
        <v>682002.41</v>
      </c>
      <c r="G1478" s="60">
        <v>707258.82</v>
      </c>
      <c r="H1478" s="421" t="str">
        <f t="shared" si="115"/>
        <v>nesplnená podmienka vyrovnaného rozpočtu</v>
      </c>
      <c r="I1478" s="60">
        <f t="shared" si="116"/>
        <v>25256.409999999916</v>
      </c>
      <c r="J1478" s="421" t="str">
        <f t="shared" si="119"/>
        <v>výdavky rastú</v>
      </c>
      <c r="K1478" s="421" t="str">
        <f t="shared" si="117"/>
        <v>dlhová brzda sa neplní</v>
      </c>
      <c r="L1478" s="421" t="str">
        <f t="shared" si="118"/>
        <v>dlhová brzda sa neplní + rozpočet v termíne</v>
      </c>
    </row>
    <row r="1479" spans="1:12">
      <c r="A1479" s="61">
        <v>517551</v>
      </c>
      <c r="B1479" s="61" t="s">
        <v>2109</v>
      </c>
      <c r="C1479" s="61">
        <v>20251120</v>
      </c>
      <c r="D1479" s="420" t="s">
        <v>890</v>
      </c>
      <c r="E1479" s="60">
        <v>-150000</v>
      </c>
      <c r="F1479" s="60">
        <v>3582500</v>
      </c>
      <c r="G1479" s="60">
        <v>4167133.0000000005</v>
      </c>
      <c r="H1479" s="421" t="str">
        <f t="shared" si="115"/>
        <v>nesplnená podmienka vyrovnaného rozpočtu</v>
      </c>
      <c r="I1479" s="60">
        <f t="shared" si="116"/>
        <v>584633.00000000047</v>
      </c>
      <c r="J1479" s="421" t="str">
        <f t="shared" si="119"/>
        <v>výdavky rastú</v>
      </c>
      <c r="K1479" s="421" t="str">
        <f t="shared" si="117"/>
        <v>dlhová brzda sa neplní</v>
      </c>
      <c r="L1479" s="421" t="str">
        <f t="shared" si="118"/>
        <v>dlhová brzda sa neplní + rozpočet v termíne</v>
      </c>
    </row>
    <row r="1480" spans="1:12">
      <c r="A1480" s="61">
        <v>517577</v>
      </c>
      <c r="B1480" s="61" t="s">
        <v>2110</v>
      </c>
      <c r="C1480" s="61">
        <v>20251009</v>
      </c>
      <c r="D1480" s="420" t="s">
        <v>890</v>
      </c>
      <c r="E1480" s="60">
        <v>-3570</v>
      </c>
      <c r="F1480" s="60">
        <v>2229401</v>
      </c>
      <c r="G1480" s="60">
        <v>2227218</v>
      </c>
      <c r="H1480" s="421" t="str">
        <f t="shared" si="115"/>
        <v>nesplnená podmienka vyrovnaného rozpočtu</v>
      </c>
      <c r="I1480" s="60">
        <f t="shared" si="116"/>
        <v>-2183</v>
      </c>
      <c r="J1480" s="421" t="str">
        <f t="shared" si="119"/>
        <v>nerastúce výdavky</v>
      </c>
      <c r="K1480" s="421" t="str">
        <f t="shared" si="117"/>
        <v>dlhová brzda sa neplní</v>
      </c>
      <c r="L1480" s="421" t="str">
        <f t="shared" si="118"/>
        <v>dlhová brzda sa neplní + rozpočet v termíne</v>
      </c>
    </row>
    <row r="1481" spans="1:12">
      <c r="A1481" s="61">
        <v>517593</v>
      </c>
      <c r="B1481" s="61" t="s">
        <v>2111</v>
      </c>
      <c r="C1481" s="61">
        <v>20251119</v>
      </c>
      <c r="D1481" s="420" t="s">
        <v>890</v>
      </c>
      <c r="E1481" s="60">
        <v>-158008.18</v>
      </c>
      <c r="F1481" s="60">
        <v>1049865.52</v>
      </c>
      <c r="G1481" s="60">
        <v>2003120.18</v>
      </c>
      <c r="H1481" s="421" t="str">
        <f t="shared" si="115"/>
        <v>nesplnená podmienka vyrovnaného rozpočtu</v>
      </c>
      <c r="I1481" s="60">
        <f t="shared" si="116"/>
        <v>953254.65999999992</v>
      </c>
      <c r="J1481" s="421" t="str">
        <f t="shared" si="119"/>
        <v>výdavky rastú</v>
      </c>
      <c r="K1481" s="421" t="str">
        <f t="shared" si="117"/>
        <v>dlhová brzda sa neplní</v>
      </c>
      <c r="L1481" s="421" t="str">
        <f t="shared" si="118"/>
        <v>dlhová brzda sa neplní + rozpočet v termíne</v>
      </c>
    </row>
    <row r="1482" spans="1:12">
      <c r="A1482" s="61">
        <v>517071</v>
      </c>
      <c r="B1482" s="61" t="s">
        <v>2112</v>
      </c>
      <c r="C1482" s="61">
        <v>20251112</v>
      </c>
      <c r="D1482" s="420" t="s">
        <v>890</v>
      </c>
      <c r="E1482" s="60">
        <v>5100</v>
      </c>
      <c r="F1482" s="60">
        <v>99480</v>
      </c>
      <c r="G1482" s="60">
        <v>105435</v>
      </c>
      <c r="H1482" s="421" t="str">
        <f t="shared" si="115"/>
        <v>splnená podmienka vyrovnaného rozpočtu</v>
      </c>
      <c r="I1482" s="60">
        <f t="shared" si="116"/>
        <v>5955</v>
      </c>
      <c r="J1482" s="421" t="str">
        <f t="shared" si="119"/>
        <v>výdavky rastú</v>
      </c>
      <c r="K1482" s="421" t="str">
        <f t="shared" si="117"/>
        <v>dlhová brzda sa neplní</v>
      </c>
      <c r="L1482" s="421" t="str">
        <f t="shared" si="118"/>
        <v>dlhová brzda sa neplní + rozpočet v termíne</v>
      </c>
    </row>
    <row r="1483" spans="1:12">
      <c r="A1483" s="61">
        <v>517089</v>
      </c>
      <c r="B1483" s="61" t="s">
        <v>2113</v>
      </c>
      <c r="C1483" s="61">
        <v>20251118</v>
      </c>
      <c r="D1483" s="420" t="s">
        <v>890</v>
      </c>
      <c r="E1483" s="60">
        <v>0</v>
      </c>
      <c r="F1483" s="60">
        <v>248625</v>
      </c>
      <c r="G1483" s="60">
        <v>253998</v>
      </c>
      <c r="H1483" s="421" t="str">
        <f t="shared" si="115"/>
        <v>splnená podmienka vyrovnaného rozpočtu</v>
      </c>
      <c r="I1483" s="60">
        <f t="shared" si="116"/>
        <v>5373</v>
      </c>
      <c r="J1483" s="421" t="str">
        <f t="shared" si="119"/>
        <v>výdavky rastú</v>
      </c>
      <c r="K1483" s="421" t="str">
        <f t="shared" si="117"/>
        <v>dlhová brzda sa neplní</v>
      </c>
      <c r="L1483" s="421" t="str">
        <f t="shared" si="118"/>
        <v>dlhová brzda sa neplní + rozpočet v termíne</v>
      </c>
    </row>
    <row r="1484" spans="1:12">
      <c r="A1484" s="61">
        <v>517097</v>
      </c>
      <c r="B1484" s="61" t="s">
        <v>2114</v>
      </c>
      <c r="C1484" s="61">
        <v>20251118</v>
      </c>
      <c r="D1484" s="420" t="s">
        <v>890</v>
      </c>
      <c r="E1484" s="60">
        <v>-415528</v>
      </c>
      <c r="F1484" s="60">
        <v>10810645</v>
      </c>
      <c r="G1484" s="60">
        <v>11154451</v>
      </c>
      <c r="H1484" s="421" t="str">
        <f t="shared" si="115"/>
        <v>nesplnená podmienka vyrovnaného rozpočtu</v>
      </c>
      <c r="I1484" s="60">
        <f t="shared" si="116"/>
        <v>343806</v>
      </c>
      <c r="J1484" s="421" t="str">
        <f t="shared" si="119"/>
        <v>výdavky rastú</v>
      </c>
      <c r="K1484" s="421" t="str">
        <f t="shared" si="117"/>
        <v>dlhová brzda sa neplní</v>
      </c>
      <c r="L1484" s="421" t="str">
        <f t="shared" si="118"/>
        <v>dlhová brzda sa neplní + rozpočet v termíne</v>
      </c>
    </row>
    <row r="1485" spans="1:12">
      <c r="A1485" s="61">
        <v>517119</v>
      </c>
      <c r="B1485" s="61" t="s">
        <v>2115</v>
      </c>
      <c r="C1485" s="61">
        <v>20251112</v>
      </c>
      <c r="D1485" s="420" t="s">
        <v>890</v>
      </c>
      <c r="E1485" s="60">
        <v>18000</v>
      </c>
      <c r="F1485" s="60">
        <v>495110</v>
      </c>
      <c r="G1485" s="60">
        <v>765820</v>
      </c>
      <c r="H1485" s="421" t="str">
        <f t="shared" si="115"/>
        <v>splnená podmienka vyrovnaného rozpočtu</v>
      </c>
      <c r="I1485" s="60">
        <f t="shared" si="116"/>
        <v>270710</v>
      </c>
      <c r="J1485" s="421" t="str">
        <f t="shared" si="119"/>
        <v>výdavky rastú</v>
      </c>
      <c r="K1485" s="421" t="str">
        <f t="shared" si="117"/>
        <v>dlhová brzda sa neplní</v>
      </c>
      <c r="L1485" s="421" t="str">
        <f t="shared" si="118"/>
        <v>dlhová brzda sa neplní + rozpočet v termíne</v>
      </c>
    </row>
    <row r="1486" spans="1:12">
      <c r="A1486" s="61">
        <v>517127</v>
      </c>
      <c r="B1486" s="61" t="s">
        <v>2116</v>
      </c>
      <c r="C1486" s="61">
        <v>20251120</v>
      </c>
      <c r="D1486" s="420" t="s">
        <v>890</v>
      </c>
      <c r="E1486" s="60">
        <v>-38360</v>
      </c>
      <c r="F1486" s="60">
        <v>81200</v>
      </c>
      <c r="G1486" s="60">
        <v>128060</v>
      </c>
      <c r="H1486" s="421" t="str">
        <f t="shared" si="115"/>
        <v>nesplnená podmienka vyrovnaného rozpočtu</v>
      </c>
      <c r="I1486" s="60">
        <f t="shared" si="116"/>
        <v>46860</v>
      </c>
      <c r="J1486" s="421" t="str">
        <f t="shared" si="119"/>
        <v>výdavky rastú</v>
      </c>
      <c r="K1486" s="421" t="str">
        <f t="shared" si="117"/>
        <v>dlhová brzda sa neplní</v>
      </c>
      <c r="L1486" s="421" t="str">
        <f t="shared" si="118"/>
        <v>dlhová brzda sa neplní + rozpočet v termíne</v>
      </c>
    </row>
    <row r="1487" spans="1:12">
      <c r="A1487" s="61">
        <v>517135</v>
      </c>
      <c r="B1487" s="61" t="s">
        <v>2117</v>
      </c>
      <c r="C1487" s="61">
        <v>20251024</v>
      </c>
      <c r="D1487" s="420" t="s">
        <v>890</v>
      </c>
      <c r="E1487" s="60">
        <v>0</v>
      </c>
      <c r="F1487" s="60">
        <v>250000</v>
      </c>
      <c r="G1487" s="60">
        <v>270603</v>
      </c>
      <c r="H1487" s="421" t="str">
        <f t="shared" si="115"/>
        <v>splnená podmienka vyrovnaného rozpočtu</v>
      </c>
      <c r="I1487" s="60">
        <f t="shared" si="116"/>
        <v>20603</v>
      </c>
      <c r="J1487" s="421" t="str">
        <f t="shared" si="119"/>
        <v>výdavky rastú</v>
      </c>
      <c r="K1487" s="421" t="str">
        <f t="shared" si="117"/>
        <v>dlhová brzda sa neplní</v>
      </c>
      <c r="L1487" s="421" t="str">
        <f t="shared" si="118"/>
        <v>dlhová brzda sa neplní + rozpočet v termíne</v>
      </c>
    </row>
    <row r="1488" spans="1:12">
      <c r="A1488" s="61">
        <v>517143</v>
      </c>
      <c r="B1488" s="61" t="s">
        <v>745</v>
      </c>
      <c r="C1488" s="61">
        <v>20251120</v>
      </c>
      <c r="D1488" s="420" t="s">
        <v>890</v>
      </c>
      <c r="E1488" s="60">
        <v>0</v>
      </c>
      <c r="F1488" s="60">
        <v>277664</v>
      </c>
      <c r="G1488" s="60">
        <v>295181</v>
      </c>
      <c r="H1488" s="421" t="str">
        <f t="shared" si="115"/>
        <v>splnená podmienka vyrovnaného rozpočtu</v>
      </c>
      <c r="I1488" s="60">
        <f t="shared" si="116"/>
        <v>17517</v>
      </c>
      <c r="J1488" s="421" t="str">
        <f t="shared" si="119"/>
        <v>výdavky rastú</v>
      </c>
      <c r="K1488" s="421" t="str">
        <f t="shared" si="117"/>
        <v>dlhová brzda sa neplní</v>
      </c>
      <c r="L1488" s="421" t="str">
        <f t="shared" si="118"/>
        <v>dlhová brzda sa neplní + rozpočet v termíne</v>
      </c>
    </row>
    <row r="1489" spans="1:12">
      <c r="A1489" s="61">
        <v>517160</v>
      </c>
      <c r="B1489" s="61" t="s">
        <v>2118</v>
      </c>
      <c r="C1489" s="61">
        <v>20251120</v>
      </c>
      <c r="D1489" s="420" t="s">
        <v>890</v>
      </c>
      <c r="E1489" s="60">
        <v>0</v>
      </c>
      <c r="F1489" s="60">
        <v>74500</v>
      </c>
      <c r="G1489" s="60">
        <v>89659</v>
      </c>
      <c r="H1489" s="421" t="str">
        <f t="shared" si="115"/>
        <v>splnená podmienka vyrovnaného rozpočtu</v>
      </c>
      <c r="I1489" s="60">
        <f t="shared" si="116"/>
        <v>15159</v>
      </c>
      <c r="J1489" s="421" t="str">
        <f t="shared" si="119"/>
        <v>výdavky rastú</v>
      </c>
      <c r="K1489" s="421" t="str">
        <f t="shared" si="117"/>
        <v>dlhová brzda sa neplní</v>
      </c>
      <c r="L1489" s="421" t="str">
        <f t="shared" si="118"/>
        <v>dlhová brzda sa neplní + rozpočet v termíne</v>
      </c>
    </row>
    <row r="1490" spans="1:12">
      <c r="A1490" s="61">
        <v>517178</v>
      </c>
      <c r="B1490" s="61" t="s">
        <v>2119</v>
      </c>
      <c r="C1490" s="61">
        <v>20251029</v>
      </c>
      <c r="D1490" s="420" t="s">
        <v>890</v>
      </c>
      <c r="E1490" s="60">
        <v>-107076</v>
      </c>
      <c r="F1490" s="60">
        <v>2263686</v>
      </c>
      <c r="G1490" s="60">
        <v>1578973</v>
      </c>
      <c r="H1490" s="421" t="str">
        <f t="shared" si="115"/>
        <v>nesplnená podmienka vyrovnaného rozpočtu</v>
      </c>
      <c r="I1490" s="60">
        <f t="shared" si="116"/>
        <v>-684713</v>
      </c>
      <c r="J1490" s="421" t="str">
        <f t="shared" si="119"/>
        <v>nerastúce výdavky</v>
      </c>
      <c r="K1490" s="421" t="str">
        <f t="shared" si="117"/>
        <v>dlhová brzda sa neplní</v>
      </c>
      <c r="L1490" s="421" t="str">
        <f t="shared" si="118"/>
        <v>dlhová brzda sa neplní + rozpočet v termíne</v>
      </c>
    </row>
    <row r="1491" spans="1:12">
      <c r="A1491" s="61">
        <v>517186</v>
      </c>
      <c r="B1491" s="61" t="s">
        <v>747</v>
      </c>
      <c r="C1491" s="61">
        <v>20251118</v>
      </c>
      <c r="D1491" s="420" t="s">
        <v>890</v>
      </c>
      <c r="E1491" s="60">
        <v>19830</v>
      </c>
      <c r="F1491" s="60">
        <v>1013452</v>
      </c>
      <c r="G1491" s="60">
        <v>505660</v>
      </c>
      <c r="H1491" s="421" t="str">
        <f t="shared" si="115"/>
        <v>splnená podmienka vyrovnaného rozpočtu</v>
      </c>
      <c r="I1491" s="61">
        <f t="shared" si="116"/>
        <v>-507792</v>
      </c>
      <c r="J1491" s="421" t="str">
        <f t="shared" si="119"/>
        <v>nerastúce výdavky</v>
      </c>
      <c r="K1491" s="421" t="str">
        <f t="shared" si="117"/>
        <v>dlhová brzda sa plní</v>
      </c>
      <c r="L1491" s="421" t="str">
        <f t="shared" si="118"/>
        <v>dlhová brzda sa plní + rozpočet v termíne</v>
      </c>
    </row>
    <row r="1492" spans="1:12">
      <c r="A1492" s="61">
        <v>517194</v>
      </c>
      <c r="B1492" s="61" t="s">
        <v>748</v>
      </c>
      <c r="C1492" s="61">
        <v>20251113</v>
      </c>
      <c r="D1492" s="420" t="s">
        <v>890</v>
      </c>
      <c r="E1492" s="60">
        <v>19700</v>
      </c>
      <c r="F1492" s="60">
        <v>1694888</v>
      </c>
      <c r="G1492" s="60">
        <v>991475</v>
      </c>
      <c r="H1492" s="421" t="str">
        <f t="shared" si="115"/>
        <v>splnená podmienka vyrovnaného rozpočtu</v>
      </c>
      <c r="I1492" s="61">
        <f t="shared" si="116"/>
        <v>-703413</v>
      </c>
      <c r="J1492" s="421" t="str">
        <f t="shared" si="119"/>
        <v>nerastúce výdavky</v>
      </c>
      <c r="K1492" s="421" t="str">
        <f t="shared" si="117"/>
        <v>dlhová brzda sa plní</v>
      </c>
      <c r="L1492" s="421" t="str">
        <f t="shared" si="118"/>
        <v>dlhová brzda sa plní + rozpočet v termíne</v>
      </c>
    </row>
    <row r="1493" spans="1:12">
      <c r="A1493" s="61">
        <v>517216</v>
      </c>
      <c r="B1493" s="61" t="s">
        <v>2120</v>
      </c>
      <c r="C1493" s="61">
        <v>20251117</v>
      </c>
      <c r="D1493" s="420" t="s">
        <v>890</v>
      </c>
      <c r="E1493" s="60">
        <v>-23000</v>
      </c>
      <c r="F1493" s="60">
        <v>201500</v>
      </c>
      <c r="G1493" s="60">
        <v>177550</v>
      </c>
      <c r="H1493" s="421" t="str">
        <f t="shared" si="115"/>
        <v>nesplnená podmienka vyrovnaného rozpočtu</v>
      </c>
      <c r="I1493" s="60">
        <f t="shared" si="116"/>
        <v>-23950</v>
      </c>
      <c r="J1493" s="421" t="str">
        <f t="shared" si="119"/>
        <v>nerastúce výdavky</v>
      </c>
      <c r="K1493" s="421" t="str">
        <f t="shared" si="117"/>
        <v>dlhová brzda sa neplní</v>
      </c>
      <c r="L1493" s="421" t="str">
        <f t="shared" si="118"/>
        <v>dlhová brzda sa neplní + rozpočet v termíne</v>
      </c>
    </row>
    <row r="1494" spans="1:12">
      <c r="A1494" s="61">
        <v>517232</v>
      </c>
      <c r="B1494" s="61" t="s">
        <v>2121</v>
      </c>
      <c r="C1494" s="61">
        <v>20251031</v>
      </c>
      <c r="D1494" s="420" t="s">
        <v>890</v>
      </c>
      <c r="E1494" s="60">
        <v>-28971</v>
      </c>
      <c r="F1494" s="60">
        <v>416125</v>
      </c>
      <c r="G1494" s="60">
        <v>774929</v>
      </c>
      <c r="H1494" s="421" t="str">
        <f t="shared" si="115"/>
        <v>nesplnená podmienka vyrovnaného rozpočtu</v>
      </c>
      <c r="I1494" s="60">
        <f t="shared" si="116"/>
        <v>358804</v>
      </c>
      <c r="J1494" s="421" t="str">
        <f t="shared" si="119"/>
        <v>výdavky rastú</v>
      </c>
      <c r="K1494" s="421" t="str">
        <f t="shared" si="117"/>
        <v>dlhová brzda sa neplní</v>
      </c>
      <c r="L1494" s="421" t="str">
        <f t="shared" si="118"/>
        <v>dlhová brzda sa neplní + rozpočet v termíne</v>
      </c>
    </row>
    <row r="1495" spans="1:12">
      <c r="A1495" s="61">
        <v>517241</v>
      </c>
      <c r="B1495" s="61" t="s">
        <v>2122</v>
      </c>
      <c r="C1495" s="61">
        <v>20251028</v>
      </c>
      <c r="D1495" s="420" t="s">
        <v>890</v>
      </c>
      <c r="E1495" s="60">
        <v>-14701</v>
      </c>
      <c r="F1495" s="60">
        <v>490530</v>
      </c>
      <c r="G1495" s="60">
        <v>524481</v>
      </c>
      <c r="H1495" s="421" t="str">
        <f t="shared" si="115"/>
        <v>nesplnená podmienka vyrovnaného rozpočtu</v>
      </c>
      <c r="I1495" s="60">
        <f t="shared" si="116"/>
        <v>33951</v>
      </c>
      <c r="J1495" s="421" t="str">
        <f t="shared" si="119"/>
        <v>výdavky rastú</v>
      </c>
      <c r="K1495" s="421" t="str">
        <f t="shared" si="117"/>
        <v>dlhová brzda sa neplní</v>
      </c>
      <c r="L1495" s="421" t="str">
        <f t="shared" si="118"/>
        <v>dlhová brzda sa neplní + rozpočet v termíne</v>
      </c>
    </row>
    <row r="1496" spans="1:12">
      <c r="A1496" s="61">
        <v>517259</v>
      </c>
      <c r="B1496" s="61" t="s">
        <v>2123</v>
      </c>
      <c r="C1496" s="61">
        <v>20251120</v>
      </c>
      <c r="D1496" s="420" t="s">
        <v>890</v>
      </c>
      <c r="E1496" s="60">
        <v>-159951</v>
      </c>
      <c r="F1496" s="60">
        <v>257520</v>
      </c>
      <c r="G1496" s="60">
        <v>408045</v>
      </c>
      <c r="H1496" s="421" t="str">
        <f t="shared" si="115"/>
        <v>nesplnená podmienka vyrovnaného rozpočtu</v>
      </c>
      <c r="I1496" s="60">
        <f t="shared" si="116"/>
        <v>150525</v>
      </c>
      <c r="J1496" s="421" t="str">
        <f t="shared" si="119"/>
        <v>výdavky rastú</v>
      </c>
      <c r="K1496" s="421" t="str">
        <f t="shared" si="117"/>
        <v>dlhová brzda sa neplní</v>
      </c>
      <c r="L1496" s="421" t="str">
        <f t="shared" si="118"/>
        <v>dlhová brzda sa neplní + rozpočet v termíne</v>
      </c>
    </row>
    <row r="1497" spans="1:12">
      <c r="A1497" s="61">
        <v>517267</v>
      </c>
      <c r="B1497" s="61" t="s">
        <v>2124</v>
      </c>
      <c r="C1497" s="61">
        <v>20251112</v>
      </c>
      <c r="D1497" s="420" t="s">
        <v>890</v>
      </c>
      <c r="E1497" s="60">
        <v>-77000</v>
      </c>
      <c r="F1497" s="60">
        <v>923000</v>
      </c>
      <c r="G1497" s="60">
        <v>2762800</v>
      </c>
      <c r="H1497" s="421" t="str">
        <f t="shared" si="115"/>
        <v>nesplnená podmienka vyrovnaného rozpočtu</v>
      </c>
      <c r="I1497" s="60">
        <f t="shared" si="116"/>
        <v>1839800</v>
      </c>
      <c r="J1497" s="421" t="str">
        <f t="shared" si="119"/>
        <v>výdavky rastú</v>
      </c>
      <c r="K1497" s="421" t="str">
        <f t="shared" si="117"/>
        <v>dlhová brzda sa neplní</v>
      </c>
      <c r="L1497" s="421" t="str">
        <f t="shared" si="118"/>
        <v>dlhová brzda sa neplní + rozpočet v termíne</v>
      </c>
    </row>
    <row r="1498" spans="1:12">
      <c r="A1498" s="61">
        <v>517283</v>
      </c>
      <c r="B1498" s="61" t="s">
        <v>2125</v>
      </c>
      <c r="C1498" s="61">
        <v>20251120</v>
      </c>
      <c r="D1498" s="420" t="s">
        <v>890</v>
      </c>
      <c r="E1498" s="60">
        <v>81962</v>
      </c>
      <c r="F1498" s="60">
        <v>1406029</v>
      </c>
      <c r="G1498" s="60">
        <v>1683129</v>
      </c>
      <c r="H1498" s="421" t="str">
        <f t="shared" si="115"/>
        <v>splnená podmienka vyrovnaného rozpočtu</v>
      </c>
      <c r="I1498" s="60">
        <f t="shared" si="116"/>
        <v>277100</v>
      </c>
      <c r="J1498" s="421" t="str">
        <f t="shared" si="119"/>
        <v>výdavky rastú</v>
      </c>
      <c r="K1498" s="421" t="str">
        <f t="shared" si="117"/>
        <v>dlhová brzda sa neplní</v>
      </c>
      <c r="L1498" s="421" t="str">
        <f t="shared" si="118"/>
        <v>dlhová brzda sa neplní + rozpočet v termíne</v>
      </c>
    </row>
    <row r="1499" spans="1:12">
      <c r="A1499" s="61">
        <v>517291</v>
      </c>
      <c r="B1499" s="61" t="s">
        <v>2126</v>
      </c>
      <c r="C1499" s="61">
        <v>20251118</v>
      </c>
      <c r="D1499" s="420" t="s">
        <v>890</v>
      </c>
      <c r="E1499" s="60">
        <v>-203053</v>
      </c>
      <c r="F1499" s="60">
        <v>1834048</v>
      </c>
      <c r="G1499" s="60">
        <v>1827007</v>
      </c>
      <c r="H1499" s="421" t="str">
        <f t="shared" si="115"/>
        <v>nesplnená podmienka vyrovnaného rozpočtu</v>
      </c>
      <c r="I1499" s="60">
        <f t="shared" si="116"/>
        <v>-7041</v>
      </c>
      <c r="J1499" s="421" t="str">
        <f t="shared" si="119"/>
        <v>nerastúce výdavky</v>
      </c>
      <c r="K1499" s="421" t="str">
        <f t="shared" si="117"/>
        <v>dlhová brzda sa neplní</v>
      </c>
      <c r="L1499" s="421" t="str">
        <f t="shared" si="118"/>
        <v>dlhová brzda sa neplní + rozpočet v termíne</v>
      </c>
    </row>
    <row r="1500" spans="1:12">
      <c r="A1500" s="61">
        <v>517305</v>
      </c>
      <c r="B1500" s="61" t="s">
        <v>2127</v>
      </c>
      <c r="C1500" s="61">
        <v>20251119</v>
      </c>
      <c r="D1500" s="420" t="s">
        <v>890</v>
      </c>
      <c r="E1500" s="60">
        <v>-71000</v>
      </c>
      <c r="F1500" s="60">
        <v>1332200</v>
      </c>
      <c r="G1500" s="60">
        <v>3626000</v>
      </c>
      <c r="H1500" s="421" t="str">
        <f t="shared" si="115"/>
        <v>nesplnená podmienka vyrovnaného rozpočtu</v>
      </c>
      <c r="I1500" s="60">
        <f t="shared" si="116"/>
        <v>2293800</v>
      </c>
      <c r="J1500" s="421" t="str">
        <f t="shared" si="119"/>
        <v>výdavky rastú</v>
      </c>
      <c r="K1500" s="421" t="str">
        <f t="shared" si="117"/>
        <v>dlhová brzda sa neplní</v>
      </c>
      <c r="L1500" s="421" t="str">
        <f t="shared" si="118"/>
        <v>dlhová brzda sa neplní + rozpočet v termíne</v>
      </c>
    </row>
    <row r="1501" spans="1:12">
      <c r="A1501" s="61">
        <v>517313</v>
      </c>
      <c r="B1501" s="61" t="s">
        <v>2128</v>
      </c>
      <c r="C1501" s="61">
        <v>20251120</v>
      </c>
      <c r="D1501" s="420" t="s">
        <v>890</v>
      </c>
      <c r="E1501" s="60">
        <v>-93031.51</v>
      </c>
      <c r="F1501" s="60">
        <v>1805304</v>
      </c>
      <c r="G1501" s="60">
        <v>1958320.5099999998</v>
      </c>
      <c r="H1501" s="421" t="str">
        <f t="shared" si="115"/>
        <v>nesplnená podmienka vyrovnaného rozpočtu</v>
      </c>
      <c r="I1501" s="60">
        <f t="shared" si="116"/>
        <v>153016.50999999978</v>
      </c>
      <c r="J1501" s="421" t="str">
        <f t="shared" si="119"/>
        <v>výdavky rastú</v>
      </c>
      <c r="K1501" s="421" t="str">
        <f t="shared" si="117"/>
        <v>dlhová brzda sa neplní</v>
      </c>
      <c r="L1501" s="421" t="str">
        <f t="shared" si="118"/>
        <v>dlhová brzda sa neplní + rozpočet v termíne</v>
      </c>
    </row>
    <row r="1502" spans="1:12">
      <c r="A1502" s="61">
        <v>516813</v>
      </c>
      <c r="B1502" s="61" t="s">
        <v>2129</v>
      </c>
      <c r="C1502" s="61">
        <v>20251030</v>
      </c>
      <c r="D1502" s="420" t="s">
        <v>890</v>
      </c>
      <c r="E1502" s="60">
        <v>8130</v>
      </c>
      <c r="F1502" s="60">
        <v>343436</v>
      </c>
      <c r="G1502" s="60">
        <v>437143</v>
      </c>
      <c r="H1502" s="421" t="str">
        <f t="shared" si="115"/>
        <v>splnená podmienka vyrovnaného rozpočtu</v>
      </c>
      <c r="I1502" s="60">
        <f t="shared" si="116"/>
        <v>93707</v>
      </c>
      <c r="J1502" s="421" t="str">
        <f t="shared" si="119"/>
        <v>výdavky rastú</v>
      </c>
      <c r="K1502" s="421" t="str">
        <f t="shared" si="117"/>
        <v>dlhová brzda sa neplní</v>
      </c>
      <c r="L1502" s="421" t="str">
        <f t="shared" si="118"/>
        <v>dlhová brzda sa neplní + rozpočet v termíne</v>
      </c>
    </row>
    <row r="1503" spans="1:12">
      <c r="A1503" s="61">
        <v>516821</v>
      </c>
      <c r="B1503" s="61" t="s">
        <v>2130</v>
      </c>
      <c r="C1503" s="61">
        <v>20251119</v>
      </c>
      <c r="D1503" s="420" t="s">
        <v>890</v>
      </c>
      <c r="E1503" s="60">
        <v>0</v>
      </c>
      <c r="F1503" s="60">
        <v>239917</v>
      </c>
      <c r="G1503" s="60">
        <v>296745</v>
      </c>
      <c r="H1503" s="421" t="str">
        <f t="shared" si="115"/>
        <v>splnená podmienka vyrovnaného rozpočtu</v>
      </c>
      <c r="I1503" s="60">
        <f t="shared" si="116"/>
        <v>56828</v>
      </c>
      <c r="J1503" s="421" t="str">
        <f t="shared" si="119"/>
        <v>výdavky rastú</v>
      </c>
      <c r="K1503" s="421" t="str">
        <f t="shared" si="117"/>
        <v>dlhová brzda sa neplní</v>
      </c>
      <c r="L1503" s="421" t="str">
        <f t="shared" si="118"/>
        <v>dlhová brzda sa neplní + rozpočet v termíne</v>
      </c>
    </row>
    <row r="1504" spans="1:12">
      <c r="A1504" s="61">
        <v>516830</v>
      </c>
      <c r="B1504" s="61" t="s">
        <v>2131</v>
      </c>
      <c r="C1504" s="61">
        <v>20251119</v>
      </c>
      <c r="D1504" s="420" t="s">
        <v>890</v>
      </c>
      <c r="E1504" s="60">
        <v>-872083.68</v>
      </c>
      <c r="F1504" s="60">
        <v>1894045.6099999999</v>
      </c>
      <c r="G1504" s="60">
        <v>2310465.2599999998</v>
      </c>
      <c r="H1504" s="421" t="str">
        <f t="shared" si="115"/>
        <v>nesplnená podmienka vyrovnaného rozpočtu</v>
      </c>
      <c r="I1504" s="60">
        <f t="shared" si="116"/>
        <v>416419.64999999991</v>
      </c>
      <c r="J1504" s="421" t="str">
        <f t="shared" si="119"/>
        <v>výdavky rastú</v>
      </c>
      <c r="K1504" s="421" t="str">
        <f t="shared" si="117"/>
        <v>dlhová brzda sa neplní</v>
      </c>
      <c r="L1504" s="421" t="str">
        <f t="shared" si="118"/>
        <v>dlhová brzda sa neplní + rozpočet v termíne</v>
      </c>
    </row>
    <row r="1505" spans="1:12">
      <c r="A1505" s="61">
        <v>516848</v>
      </c>
      <c r="B1505" s="61" t="s">
        <v>2132</v>
      </c>
      <c r="C1505" s="61">
        <v>20251113</v>
      </c>
      <c r="D1505" s="420" t="s">
        <v>890</v>
      </c>
      <c r="E1505" s="60">
        <v>-33424</v>
      </c>
      <c r="F1505" s="60">
        <v>323300</v>
      </c>
      <c r="G1505" s="60">
        <v>343832</v>
      </c>
      <c r="H1505" s="421" t="str">
        <f t="shared" si="115"/>
        <v>nesplnená podmienka vyrovnaného rozpočtu</v>
      </c>
      <c r="I1505" s="60">
        <f t="shared" si="116"/>
        <v>20532</v>
      </c>
      <c r="J1505" s="421" t="str">
        <f t="shared" si="119"/>
        <v>výdavky rastú</v>
      </c>
      <c r="K1505" s="421" t="str">
        <f t="shared" si="117"/>
        <v>dlhová brzda sa neplní</v>
      </c>
      <c r="L1505" s="421" t="str">
        <f t="shared" si="118"/>
        <v>dlhová brzda sa neplní + rozpočet v termíne</v>
      </c>
    </row>
    <row r="1506" spans="1:12">
      <c r="A1506" s="61">
        <v>516856</v>
      </c>
      <c r="B1506" s="61" t="s">
        <v>2133</v>
      </c>
      <c r="C1506" s="61">
        <v>20251121</v>
      </c>
      <c r="D1506" s="420" t="s">
        <v>890</v>
      </c>
      <c r="E1506" s="60">
        <v>-70000</v>
      </c>
      <c r="F1506" s="60">
        <v>226411</v>
      </c>
      <c r="G1506" s="60">
        <v>368804</v>
      </c>
      <c r="H1506" s="421" t="str">
        <f t="shared" si="115"/>
        <v>nesplnená podmienka vyrovnaného rozpočtu</v>
      </c>
      <c r="I1506" s="60">
        <f t="shared" si="116"/>
        <v>142393</v>
      </c>
      <c r="J1506" s="421" t="str">
        <f t="shared" si="119"/>
        <v>výdavky rastú</v>
      </c>
      <c r="K1506" s="421" t="str">
        <f t="shared" si="117"/>
        <v>dlhová brzda sa neplní</v>
      </c>
      <c r="L1506" s="421" t="str">
        <f t="shared" si="118"/>
        <v>dlhová brzda sa neplní + rozpočet v termíne</v>
      </c>
    </row>
    <row r="1507" spans="1:12">
      <c r="A1507" s="61">
        <v>516872</v>
      </c>
      <c r="B1507" s="61" t="s">
        <v>2134</v>
      </c>
      <c r="C1507" s="61">
        <v>20251113</v>
      </c>
      <c r="D1507" s="420" t="s">
        <v>890</v>
      </c>
      <c r="E1507" s="60">
        <v>-67425.350000000006</v>
      </c>
      <c r="F1507" s="60">
        <v>2531971.44</v>
      </c>
      <c r="G1507" s="60">
        <v>2729445.35</v>
      </c>
      <c r="H1507" s="421" t="str">
        <f t="shared" si="115"/>
        <v>nesplnená podmienka vyrovnaného rozpočtu</v>
      </c>
      <c r="I1507" s="60">
        <f t="shared" si="116"/>
        <v>197473.91000000015</v>
      </c>
      <c r="J1507" s="421" t="str">
        <f t="shared" si="119"/>
        <v>výdavky rastú</v>
      </c>
      <c r="K1507" s="421" t="str">
        <f t="shared" si="117"/>
        <v>dlhová brzda sa neplní</v>
      </c>
      <c r="L1507" s="421" t="str">
        <f t="shared" si="118"/>
        <v>dlhová brzda sa neplní + rozpočet v termíne</v>
      </c>
    </row>
    <row r="1508" spans="1:12">
      <c r="A1508" s="61">
        <v>516881</v>
      </c>
      <c r="B1508" s="61" t="s">
        <v>2135</v>
      </c>
      <c r="C1508" s="61">
        <v>20251121</v>
      </c>
      <c r="D1508" s="420" t="s">
        <v>890</v>
      </c>
      <c r="E1508" s="60">
        <v>-318748</v>
      </c>
      <c r="F1508" s="60">
        <v>1012868</v>
      </c>
      <c r="G1508" s="60">
        <v>1459099</v>
      </c>
      <c r="H1508" s="421" t="str">
        <f t="shared" si="115"/>
        <v>nesplnená podmienka vyrovnaného rozpočtu</v>
      </c>
      <c r="I1508" s="60">
        <f t="shared" si="116"/>
        <v>446231</v>
      </c>
      <c r="J1508" s="421" t="str">
        <f t="shared" si="119"/>
        <v>výdavky rastú</v>
      </c>
      <c r="K1508" s="421" t="str">
        <f t="shared" si="117"/>
        <v>dlhová brzda sa neplní</v>
      </c>
      <c r="L1508" s="421" t="str">
        <f t="shared" si="118"/>
        <v>dlhová brzda sa neplní + rozpočet v termíne</v>
      </c>
    </row>
    <row r="1509" spans="1:12">
      <c r="A1509" s="61">
        <v>516902</v>
      </c>
      <c r="B1509" s="61" t="s">
        <v>2136</v>
      </c>
      <c r="C1509" s="61">
        <v>20251117</v>
      </c>
      <c r="D1509" s="420" t="s">
        <v>890</v>
      </c>
      <c r="E1509" s="60">
        <v>0</v>
      </c>
      <c r="F1509" s="60">
        <v>124750</v>
      </c>
      <c r="G1509" s="60">
        <v>126970</v>
      </c>
      <c r="H1509" s="421" t="str">
        <f t="shared" si="115"/>
        <v>splnená podmienka vyrovnaného rozpočtu</v>
      </c>
      <c r="I1509" s="60">
        <f t="shared" si="116"/>
        <v>2220</v>
      </c>
      <c r="J1509" s="421" t="str">
        <f t="shared" si="119"/>
        <v>výdavky rastú</v>
      </c>
      <c r="K1509" s="421" t="str">
        <f t="shared" si="117"/>
        <v>dlhová brzda sa neplní</v>
      </c>
      <c r="L1509" s="421" t="str">
        <f t="shared" si="118"/>
        <v>dlhová brzda sa neplní + rozpočet v termíne</v>
      </c>
    </row>
    <row r="1510" spans="1:12">
      <c r="A1510" s="61">
        <v>516937</v>
      </c>
      <c r="B1510" s="61" t="s">
        <v>2137</v>
      </c>
      <c r="C1510" s="61">
        <v>20251112</v>
      </c>
      <c r="D1510" s="420" t="s">
        <v>890</v>
      </c>
      <c r="E1510" s="60">
        <v>-6706</v>
      </c>
      <c r="F1510" s="60">
        <v>218573</v>
      </c>
      <c r="G1510" s="60">
        <v>246486</v>
      </c>
      <c r="H1510" s="421" t="str">
        <f t="shared" si="115"/>
        <v>nesplnená podmienka vyrovnaného rozpočtu</v>
      </c>
      <c r="I1510" s="60">
        <f t="shared" si="116"/>
        <v>27913</v>
      </c>
      <c r="J1510" s="421" t="str">
        <f t="shared" si="119"/>
        <v>výdavky rastú</v>
      </c>
      <c r="K1510" s="421" t="str">
        <f t="shared" si="117"/>
        <v>dlhová brzda sa neplní</v>
      </c>
      <c r="L1510" s="421" t="str">
        <f t="shared" si="118"/>
        <v>dlhová brzda sa neplní + rozpočet v termíne</v>
      </c>
    </row>
    <row r="1511" spans="1:12">
      <c r="A1511" s="61">
        <v>516945</v>
      </c>
      <c r="B1511" s="61" t="s">
        <v>749</v>
      </c>
      <c r="C1511" s="61">
        <v>20251106</v>
      </c>
      <c r="D1511" s="420" t="s">
        <v>890</v>
      </c>
      <c r="E1511" s="60">
        <v>7068.35</v>
      </c>
      <c r="F1511" s="60">
        <v>300259.07999999996</v>
      </c>
      <c r="G1511" s="60">
        <v>279384.73</v>
      </c>
      <c r="H1511" s="421" t="str">
        <f t="shared" si="115"/>
        <v>splnená podmienka vyrovnaného rozpočtu</v>
      </c>
      <c r="I1511" s="61">
        <f t="shared" si="116"/>
        <v>-20874.349999999977</v>
      </c>
      <c r="J1511" s="421" t="str">
        <f t="shared" si="119"/>
        <v>nerastúce výdavky</v>
      </c>
      <c r="K1511" s="421" t="str">
        <f t="shared" si="117"/>
        <v>dlhová brzda sa plní</v>
      </c>
      <c r="L1511" s="421" t="str">
        <f t="shared" si="118"/>
        <v>dlhová brzda sa plní + rozpočet v termíne</v>
      </c>
    </row>
    <row r="1512" spans="1:12">
      <c r="A1512" s="61">
        <v>516953</v>
      </c>
      <c r="B1512" s="61" t="s">
        <v>2138</v>
      </c>
      <c r="C1512" s="61">
        <v>20251112</v>
      </c>
      <c r="D1512" s="420" t="s">
        <v>890</v>
      </c>
      <c r="E1512" s="60">
        <v>-36000</v>
      </c>
      <c r="F1512" s="60">
        <v>73920</v>
      </c>
      <c r="G1512" s="60">
        <v>114820</v>
      </c>
      <c r="H1512" s="421" t="str">
        <f t="shared" si="115"/>
        <v>nesplnená podmienka vyrovnaného rozpočtu</v>
      </c>
      <c r="I1512" s="60">
        <f t="shared" si="116"/>
        <v>40900</v>
      </c>
      <c r="J1512" s="421" t="str">
        <f t="shared" si="119"/>
        <v>výdavky rastú</v>
      </c>
      <c r="K1512" s="421" t="str">
        <f t="shared" si="117"/>
        <v>dlhová brzda sa neplní</v>
      </c>
      <c r="L1512" s="421" t="str">
        <f t="shared" si="118"/>
        <v>dlhová brzda sa neplní + rozpočet v termíne</v>
      </c>
    </row>
    <row r="1513" spans="1:12">
      <c r="A1513" s="61">
        <v>516961</v>
      </c>
      <c r="B1513" s="61" t="s">
        <v>2139</v>
      </c>
      <c r="C1513" s="61">
        <v>20251027</v>
      </c>
      <c r="D1513" s="420" t="s">
        <v>890</v>
      </c>
      <c r="E1513" s="60">
        <v>-453910</v>
      </c>
      <c r="F1513" s="60">
        <v>1199250</v>
      </c>
      <c r="G1513" s="60">
        <v>943995</v>
      </c>
      <c r="H1513" s="421" t="str">
        <f t="shared" si="115"/>
        <v>nesplnená podmienka vyrovnaného rozpočtu</v>
      </c>
      <c r="I1513" s="60">
        <f t="shared" si="116"/>
        <v>-255255</v>
      </c>
      <c r="J1513" s="421" t="str">
        <f t="shared" si="119"/>
        <v>nerastúce výdavky</v>
      </c>
      <c r="K1513" s="421" t="str">
        <f t="shared" si="117"/>
        <v>dlhová brzda sa neplní</v>
      </c>
      <c r="L1513" s="421" t="str">
        <f t="shared" si="118"/>
        <v>dlhová brzda sa neplní + rozpočet v termíne</v>
      </c>
    </row>
    <row r="1514" spans="1:12">
      <c r="A1514" s="61">
        <v>516970</v>
      </c>
      <c r="B1514" s="61" t="s">
        <v>2140</v>
      </c>
      <c r="C1514" s="61">
        <v>20251023</v>
      </c>
      <c r="D1514" s="420" t="s">
        <v>890</v>
      </c>
      <c r="E1514" s="60">
        <v>-1715250</v>
      </c>
      <c r="F1514" s="60">
        <v>7480460</v>
      </c>
      <c r="G1514" s="60">
        <v>8535052</v>
      </c>
      <c r="H1514" s="421" t="str">
        <f t="shared" si="115"/>
        <v>nesplnená podmienka vyrovnaného rozpočtu</v>
      </c>
      <c r="I1514" s="60">
        <f t="shared" si="116"/>
        <v>1054592</v>
      </c>
      <c r="J1514" s="421" t="str">
        <f t="shared" si="119"/>
        <v>výdavky rastú</v>
      </c>
      <c r="K1514" s="421" t="str">
        <f t="shared" si="117"/>
        <v>dlhová brzda sa neplní</v>
      </c>
      <c r="L1514" s="421" t="str">
        <f t="shared" si="118"/>
        <v>dlhová brzda sa neplní + rozpočet v termíne</v>
      </c>
    </row>
    <row r="1515" spans="1:12">
      <c r="A1515" s="61">
        <v>516988</v>
      </c>
      <c r="B1515" s="61" t="s">
        <v>2141</v>
      </c>
      <c r="C1515" s="61">
        <v>20251028</v>
      </c>
      <c r="D1515" s="420" t="s">
        <v>890</v>
      </c>
      <c r="E1515" s="60">
        <v>5480</v>
      </c>
      <c r="F1515" s="60">
        <v>113840</v>
      </c>
      <c r="G1515" s="60">
        <v>125470</v>
      </c>
      <c r="H1515" s="421" t="str">
        <f t="shared" si="115"/>
        <v>splnená podmienka vyrovnaného rozpočtu</v>
      </c>
      <c r="I1515" s="60">
        <f t="shared" si="116"/>
        <v>11630</v>
      </c>
      <c r="J1515" s="421" t="str">
        <f t="shared" si="119"/>
        <v>výdavky rastú</v>
      </c>
      <c r="K1515" s="421" t="str">
        <f t="shared" si="117"/>
        <v>dlhová brzda sa neplní</v>
      </c>
      <c r="L1515" s="421" t="str">
        <f t="shared" si="118"/>
        <v>dlhová brzda sa neplní + rozpočet v termíne</v>
      </c>
    </row>
    <row r="1516" spans="1:12">
      <c r="A1516" s="61">
        <v>516996</v>
      </c>
      <c r="B1516" s="61" t="s">
        <v>2142</v>
      </c>
      <c r="C1516" s="61">
        <v>20251028</v>
      </c>
      <c r="D1516" s="420" t="s">
        <v>890</v>
      </c>
      <c r="E1516" s="60">
        <v>0</v>
      </c>
      <c r="F1516" s="60">
        <v>162606</v>
      </c>
      <c r="G1516" s="60">
        <v>166549</v>
      </c>
      <c r="H1516" s="421" t="str">
        <f t="shared" si="115"/>
        <v>splnená podmienka vyrovnaného rozpočtu</v>
      </c>
      <c r="I1516" s="60">
        <f t="shared" si="116"/>
        <v>3943</v>
      </c>
      <c r="J1516" s="421" t="str">
        <f t="shared" si="119"/>
        <v>výdavky rastú</v>
      </c>
      <c r="K1516" s="421" t="str">
        <f t="shared" si="117"/>
        <v>dlhová brzda sa neplní</v>
      </c>
      <c r="L1516" s="421" t="str">
        <f t="shared" si="118"/>
        <v>dlhová brzda sa neplní + rozpočet v termíne</v>
      </c>
    </row>
    <row r="1517" spans="1:12">
      <c r="A1517" s="61">
        <v>517011</v>
      </c>
      <c r="B1517" s="61" t="s">
        <v>2143</v>
      </c>
      <c r="C1517" s="61">
        <v>20251121</v>
      </c>
      <c r="D1517" s="420" t="s">
        <v>890</v>
      </c>
      <c r="E1517" s="60">
        <v>-70828</v>
      </c>
      <c r="F1517" s="60">
        <v>221297</v>
      </c>
      <c r="G1517" s="60">
        <v>1206605</v>
      </c>
      <c r="H1517" s="421" t="str">
        <f t="shared" si="115"/>
        <v>nesplnená podmienka vyrovnaného rozpočtu</v>
      </c>
      <c r="I1517" s="60">
        <f t="shared" si="116"/>
        <v>985308</v>
      </c>
      <c r="J1517" s="421" t="str">
        <f t="shared" si="119"/>
        <v>výdavky rastú</v>
      </c>
      <c r="K1517" s="421" t="str">
        <f t="shared" si="117"/>
        <v>dlhová brzda sa neplní</v>
      </c>
      <c r="L1517" s="421" t="str">
        <f t="shared" si="118"/>
        <v>dlhová brzda sa neplní + rozpočet v termíne</v>
      </c>
    </row>
    <row r="1518" spans="1:12">
      <c r="A1518" s="61">
        <v>517020</v>
      </c>
      <c r="B1518" s="61" t="s">
        <v>2144</v>
      </c>
      <c r="C1518" s="61">
        <v>20251104</v>
      </c>
      <c r="D1518" s="420" t="s">
        <v>890</v>
      </c>
      <c r="E1518" s="60">
        <v>-2450</v>
      </c>
      <c r="F1518" s="60">
        <v>457805</v>
      </c>
      <c r="G1518" s="60">
        <v>477830</v>
      </c>
      <c r="H1518" s="421" t="str">
        <f t="shared" si="115"/>
        <v>nesplnená podmienka vyrovnaného rozpočtu</v>
      </c>
      <c r="I1518" s="60">
        <f t="shared" si="116"/>
        <v>20025</v>
      </c>
      <c r="J1518" s="421" t="str">
        <f t="shared" si="119"/>
        <v>výdavky rastú</v>
      </c>
      <c r="K1518" s="421" t="str">
        <f t="shared" si="117"/>
        <v>dlhová brzda sa neplní</v>
      </c>
      <c r="L1518" s="421" t="str">
        <f t="shared" si="118"/>
        <v>dlhová brzda sa neplní + rozpočet v termíne</v>
      </c>
    </row>
    <row r="1519" spans="1:12">
      <c r="A1519" s="61">
        <v>517038</v>
      </c>
      <c r="B1519" s="61" t="s">
        <v>2145</v>
      </c>
      <c r="C1519" s="61">
        <v>20251114</v>
      </c>
      <c r="D1519" s="420" t="s">
        <v>890</v>
      </c>
      <c r="E1519" s="60">
        <v>-225000</v>
      </c>
      <c r="F1519" s="60">
        <v>1082100</v>
      </c>
      <c r="G1519" s="60">
        <v>1319580</v>
      </c>
      <c r="H1519" s="421" t="str">
        <f t="shared" si="115"/>
        <v>nesplnená podmienka vyrovnaného rozpočtu</v>
      </c>
      <c r="I1519" s="60">
        <f t="shared" si="116"/>
        <v>237480</v>
      </c>
      <c r="J1519" s="421" t="str">
        <f t="shared" si="119"/>
        <v>výdavky rastú</v>
      </c>
      <c r="K1519" s="421" t="str">
        <f t="shared" si="117"/>
        <v>dlhová brzda sa neplní</v>
      </c>
      <c r="L1519" s="421" t="str">
        <f t="shared" si="118"/>
        <v>dlhová brzda sa neplní + rozpočet v termíne</v>
      </c>
    </row>
    <row r="1520" spans="1:12">
      <c r="A1520" s="61">
        <v>517046</v>
      </c>
      <c r="B1520" s="61" t="s">
        <v>1746</v>
      </c>
      <c r="C1520" s="61">
        <v>20250925</v>
      </c>
      <c r="D1520" s="420" t="s">
        <v>890</v>
      </c>
      <c r="E1520" s="60">
        <v>-50000</v>
      </c>
      <c r="F1520" s="60">
        <v>104000</v>
      </c>
      <c r="G1520" s="60">
        <v>141000</v>
      </c>
      <c r="H1520" s="421" t="str">
        <f t="shared" si="115"/>
        <v>nesplnená podmienka vyrovnaného rozpočtu</v>
      </c>
      <c r="I1520" s="60">
        <f t="shared" si="116"/>
        <v>37000</v>
      </c>
      <c r="J1520" s="421" t="str">
        <f t="shared" si="119"/>
        <v>výdavky rastú</v>
      </c>
      <c r="K1520" s="421" t="str">
        <f t="shared" si="117"/>
        <v>dlhová brzda sa neplní</v>
      </c>
      <c r="L1520" s="421" t="str">
        <f t="shared" si="118"/>
        <v>dlhová brzda sa neplní + rozpočet v termíne</v>
      </c>
    </row>
    <row r="1521" spans="1:12">
      <c r="A1521" s="61">
        <v>517062</v>
      </c>
      <c r="B1521" s="61" t="s">
        <v>2146</v>
      </c>
      <c r="C1521" s="61">
        <v>20251117</v>
      </c>
      <c r="D1521" s="420" t="s">
        <v>890</v>
      </c>
      <c r="E1521" s="60">
        <v>-2412013.48</v>
      </c>
      <c r="F1521" s="60">
        <v>912500</v>
      </c>
      <c r="G1521" s="60">
        <v>4566311.62</v>
      </c>
      <c r="H1521" s="421" t="str">
        <f t="shared" si="115"/>
        <v>nesplnená podmienka vyrovnaného rozpočtu</v>
      </c>
      <c r="I1521" s="60">
        <f t="shared" si="116"/>
        <v>3653811.62</v>
      </c>
      <c r="J1521" s="421" t="str">
        <f t="shared" si="119"/>
        <v>výdavky rastú</v>
      </c>
      <c r="K1521" s="421" t="str">
        <f t="shared" si="117"/>
        <v>dlhová brzda sa neplní</v>
      </c>
      <c r="L1521" s="421" t="str">
        <f t="shared" si="118"/>
        <v>dlhová brzda sa neplní + rozpočet v termíne</v>
      </c>
    </row>
    <row r="1522" spans="1:12">
      <c r="A1522" s="61">
        <v>516554</v>
      </c>
      <c r="B1522" s="61" t="s">
        <v>1241</v>
      </c>
      <c r="C1522" s="61">
        <v>20251113</v>
      </c>
      <c r="D1522" s="420" t="s">
        <v>890</v>
      </c>
      <c r="E1522" s="60">
        <v>16000</v>
      </c>
      <c r="F1522" s="60">
        <v>264659</v>
      </c>
      <c r="G1522" s="60">
        <v>307625</v>
      </c>
      <c r="H1522" s="421" t="str">
        <f t="shared" si="115"/>
        <v>splnená podmienka vyrovnaného rozpočtu</v>
      </c>
      <c r="I1522" s="60">
        <f t="shared" si="116"/>
        <v>42966</v>
      </c>
      <c r="J1522" s="421" t="str">
        <f t="shared" si="119"/>
        <v>výdavky rastú</v>
      </c>
      <c r="K1522" s="421" t="str">
        <f t="shared" si="117"/>
        <v>dlhová brzda sa neplní</v>
      </c>
      <c r="L1522" s="421" t="str">
        <f t="shared" si="118"/>
        <v>dlhová brzda sa neplní + rozpočet v termíne</v>
      </c>
    </row>
    <row r="1523" spans="1:12">
      <c r="A1523" s="61">
        <v>516562</v>
      </c>
      <c r="B1523" s="61" t="s">
        <v>750</v>
      </c>
      <c r="C1523" s="61">
        <v>20251105</v>
      </c>
      <c r="D1523" s="420" t="s">
        <v>890</v>
      </c>
      <c r="E1523" s="60">
        <v>0</v>
      </c>
      <c r="F1523" s="60">
        <v>51800</v>
      </c>
      <c r="G1523" s="60">
        <v>51200</v>
      </c>
      <c r="H1523" s="421" t="str">
        <f t="shared" si="115"/>
        <v>splnená podmienka vyrovnaného rozpočtu</v>
      </c>
      <c r="I1523" s="61">
        <f t="shared" si="116"/>
        <v>-600</v>
      </c>
      <c r="J1523" s="421" t="str">
        <f t="shared" si="119"/>
        <v>nerastúce výdavky</v>
      </c>
      <c r="K1523" s="421" t="str">
        <f t="shared" si="117"/>
        <v>dlhová brzda sa plní</v>
      </c>
      <c r="L1523" s="421" t="str">
        <f t="shared" si="118"/>
        <v>dlhová brzda sa plní + rozpočet v termíne</v>
      </c>
    </row>
    <row r="1524" spans="1:12">
      <c r="A1524" s="61">
        <v>516571</v>
      </c>
      <c r="B1524" s="61" t="s">
        <v>2147</v>
      </c>
      <c r="C1524" s="61">
        <v>20251121</v>
      </c>
      <c r="D1524" s="420" t="s">
        <v>890</v>
      </c>
      <c r="E1524" s="60">
        <v>12000</v>
      </c>
      <c r="F1524" s="60">
        <v>1409562</v>
      </c>
      <c r="G1524" s="60">
        <v>1472735</v>
      </c>
      <c r="H1524" s="421" t="str">
        <f t="shared" si="115"/>
        <v>splnená podmienka vyrovnaného rozpočtu</v>
      </c>
      <c r="I1524" s="60">
        <f t="shared" si="116"/>
        <v>63173</v>
      </c>
      <c r="J1524" s="421" t="str">
        <f t="shared" si="119"/>
        <v>výdavky rastú</v>
      </c>
      <c r="K1524" s="421" t="str">
        <f t="shared" si="117"/>
        <v>dlhová brzda sa neplní</v>
      </c>
      <c r="L1524" s="421" t="str">
        <f t="shared" si="118"/>
        <v>dlhová brzda sa neplní + rozpočet v termíne</v>
      </c>
    </row>
    <row r="1525" spans="1:12">
      <c r="A1525" s="61">
        <v>516589</v>
      </c>
      <c r="B1525" s="61" t="s">
        <v>2148</v>
      </c>
      <c r="C1525" s="61">
        <v>20251121</v>
      </c>
      <c r="D1525" s="420" t="s">
        <v>890</v>
      </c>
      <c r="E1525" s="60">
        <v>-6658000</v>
      </c>
      <c r="F1525" s="60">
        <v>20942820</v>
      </c>
      <c r="G1525" s="60">
        <v>47128809</v>
      </c>
      <c r="H1525" s="421" t="str">
        <f t="shared" si="115"/>
        <v>nesplnená podmienka vyrovnaného rozpočtu</v>
      </c>
      <c r="I1525" s="60">
        <f t="shared" si="116"/>
        <v>26185989</v>
      </c>
      <c r="J1525" s="421" t="str">
        <f t="shared" si="119"/>
        <v>výdavky rastú</v>
      </c>
      <c r="K1525" s="421" t="str">
        <f t="shared" si="117"/>
        <v>dlhová brzda sa neplní</v>
      </c>
      <c r="L1525" s="421" t="str">
        <f t="shared" si="118"/>
        <v>dlhová brzda sa neplní + rozpočet v termíne</v>
      </c>
    </row>
    <row r="1526" spans="1:12">
      <c r="A1526" s="61">
        <v>516597</v>
      </c>
      <c r="B1526" s="61" t="s">
        <v>2149</v>
      </c>
      <c r="C1526" s="61">
        <v>20251106</v>
      </c>
      <c r="D1526" s="420" t="s">
        <v>890</v>
      </c>
      <c r="E1526" s="60">
        <v>-1386789</v>
      </c>
      <c r="F1526" s="60">
        <v>1444845</v>
      </c>
      <c r="G1526" s="60">
        <v>3172177</v>
      </c>
      <c r="H1526" s="421" t="str">
        <f t="shared" si="115"/>
        <v>nesplnená podmienka vyrovnaného rozpočtu</v>
      </c>
      <c r="I1526" s="60">
        <f t="shared" si="116"/>
        <v>1727332</v>
      </c>
      <c r="J1526" s="421" t="str">
        <f t="shared" si="119"/>
        <v>výdavky rastú</v>
      </c>
      <c r="K1526" s="421" t="str">
        <f t="shared" si="117"/>
        <v>dlhová brzda sa neplní</v>
      </c>
      <c r="L1526" s="421" t="str">
        <f t="shared" si="118"/>
        <v>dlhová brzda sa neplní + rozpočet v termíne</v>
      </c>
    </row>
    <row r="1527" spans="1:12">
      <c r="A1527" s="61">
        <v>516601</v>
      </c>
      <c r="B1527" s="61" t="s">
        <v>2150</v>
      </c>
      <c r="C1527" s="61">
        <v>20251107</v>
      </c>
      <c r="D1527" s="420" t="s">
        <v>890</v>
      </c>
      <c r="E1527" s="60">
        <v>-55000</v>
      </c>
      <c r="F1527" s="60">
        <v>173550</v>
      </c>
      <c r="G1527" s="60">
        <v>224350</v>
      </c>
      <c r="H1527" s="421" t="str">
        <f t="shared" si="115"/>
        <v>nesplnená podmienka vyrovnaného rozpočtu</v>
      </c>
      <c r="I1527" s="60">
        <f t="shared" si="116"/>
        <v>50800</v>
      </c>
      <c r="J1527" s="421" t="str">
        <f t="shared" si="119"/>
        <v>výdavky rastú</v>
      </c>
      <c r="K1527" s="421" t="str">
        <f t="shared" si="117"/>
        <v>dlhová brzda sa neplní</v>
      </c>
      <c r="L1527" s="421" t="str">
        <f t="shared" si="118"/>
        <v>dlhová brzda sa neplní + rozpočet v termíne</v>
      </c>
    </row>
    <row r="1528" spans="1:12">
      <c r="A1528" s="61">
        <v>516627</v>
      </c>
      <c r="B1528" s="61" t="s">
        <v>2151</v>
      </c>
      <c r="C1528" s="61">
        <v>20251113</v>
      </c>
      <c r="D1528" s="420" t="s">
        <v>890</v>
      </c>
      <c r="E1528" s="60">
        <v>-41242</v>
      </c>
      <c r="F1528" s="60">
        <v>1340579</v>
      </c>
      <c r="G1528" s="60">
        <v>1561421</v>
      </c>
      <c r="H1528" s="421" t="str">
        <f t="shared" si="115"/>
        <v>nesplnená podmienka vyrovnaného rozpočtu</v>
      </c>
      <c r="I1528" s="60">
        <f t="shared" si="116"/>
        <v>220842</v>
      </c>
      <c r="J1528" s="421" t="str">
        <f t="shared" si="119"/>
        <v>výdavky rastú</v>
      </c>
      <c r="K1528" s="421" t="str">
        <f t="shared" si="117"/>
        <v>dlhová brzda sa neplní</v>
      </c>
      <c r="L1528" s="421" t="str">
        <f t="shared" si="118"/>
        <v>dlhová brzda sa neplní + rozpočet v termíne</v>
      </c>
    </row>
    <row r="1529" spans="1:12">
      <c r="A1529" s="61">
        <v>516643</v>
      </c>
      <c r="B1529" s="61" t="s">
        <v>2152</v>
      </c>
      <c r="C1529" s="61">
        <v>20251029</v>
      </c>
      <c r="D1529" s="420" t="s">
        <v>890</v>
      </c>
      <c r="E1529" s="60">
        <v>-180830</v>
      </c>
      <c r="F1529" s="60">
        <v>15647945</v>
      </c>
      <c r="G1529" s="60">
        <v>27238248</v>
      </c>
      <c r="H1529" s="421" t="str">
        <f t="shared" si="115"/>
        <v>nesplnená podmienka vyrovnaného rozpočtu</v>
      </c>
      <c r="I1529" s="60">
        <f t="shared" si="116"/>
        <v>11590303</v>
      </c>
      <c r="J1529" s="421" t="str">
        <f t="shared" si="119"/>
        <v>výdavky rastú</v>
      </c>
      <c r="K1529" s="421" t="str">
        <f t="shared" si="117"/>
        <v>dlhová brzda sa neplní</v>
      </c>
      <c r="L1529" s="421" t="str">
        <f t="shared" si="118"/>
        <v>dlhová brzda sa neplní + rozpočet v termíne</v>
      </c>
    </row>
    <row r="1530" spans="1:12">
      <c r="A1530" s="61">
        <v>516651</v>
      </c>
      <c r="B1530" s="61" t="s">
        <v>2153</v>
      </c>
      <c r="C1530" s="61">
        <v>20251023</v>
      </c>
      <c r="D1530" s="420" t="s">
        <v>890</v>
      </c>
      <c r="E1530" s="60">
        <v>-53000</v>
      </c>
      <c r="F1530" s="60">
        <v>233475</v>
      </c>
      <c r="G1530" s="60">
        <v>271480</v>
      </c>
      <c r="H1530" s="421" t="str">
        <f t="shared" si="115"/>
        <v>nesplnená podmienka vyrovnaného rozpočtu</v>
      </c>
      <c r="I1530" s="60">
        <f t="shared" si="116"/>
        <v>38005</v>
      </c>
      <c r="J1530" s="421" t="str">
        <f t="shared" si="119"/>
        <v>výdavky rastú</v>
      </c>
      <c r="K1530" s="421" t="str">
        <f t="shared" si="117"/>
        <v>dlhová brzda sa neplní</v>
      </c>
      <c r="L1530" s="421" t="str">
        <f t="shared" si="118"/>
        <v>dlhová brzda sa neplní + rozpočet v termíne</v>
      </c>
    </row>
    <row r="1531" spans="1:12">
      <c r="A1531" s="61">
        <v>516660</v>
      </c>
      <c r="B1531" s="61" t="s">
        <v>2154</v>
      </c>
      <c r="C1531" s="61">
        <v>20251119</v>
      </c>
      <c r="D1531" s="420" t="s">
        <v>890</v>
      </c>
      <c r="E1531" s="60">
        <v>-53674.6</v>
      </c>
      <c r="F1531" s="60">
        <v>334710</v>
      </c>
      <c r="G1531" s="60">
        <v>1368456.98</v>
      </c>
      <c r="H1531" s="421" t="str">
        <f t="shared" si="115"/>
        <v>nesplnená podmienka vyrovnaného rozpočtu</v>
      </c>
      <c r="I1531" s="60">
        <f t="shared" si="116"/>
        <v>1033746.98</v>
      </c>
      <c r="J1531" s="421" t="str">
        <f t="shared" si="119"/>
        <v>výdavky rastú</v>
      </c>
      <c r="K1531" s="421" t="str">
        <f t="shared" si="117"/>
        <v>dlhová brzda sa neplní</v>
      </c>
      <c r="L1531" s="421" t="str">
        <f t="shared" si="118"/>
        <v>dlhová brzda sa neplní + rozpočet v termíne</v>
      </c>
    </row>
    <row r="1532" spans="1:12">
      <c r="A1532" s="61">
        <v>516678</v>
      </c>
      <c r="B1532" s="61" t="s">
        <v>2155</v>
      </c>
      <c r="C1532" s="61">
        <v>20251104</v>
      </c>
      <c r="D1532" s="420" t="s">
        <v>890</v>
      </c>
      <c r="E1532" s="60">
        <v>0</v>
      </c>
      <c r="F1532" s="60">
        <v>82463</v>
      </c>
      <c r="G1532" s="60">
        <v>91304</v>
      </c>
      <c r="H1532" s="421" t="str">
        <f t="shared" si="115"/>
        <v>splnená podmienka vyrovnaného rozpočtu</v>
      </c>
      <c r="I1532" s="60">
        <f t="shared" si="116"/>
        <v>8841</v>
      </c>
      <c r="J1532" s="421" t="str">
        <f t="shared" si="119"/>
        <v>výdavky rastú</v>
      </c>
      <c r="K1532" s="421" t="str">
        <f t="shared" si="117"/>
        <v>dlhová brzda sa neplní</v>
      </c>
      <c r="L1532" s="421" t="str">
        <f t="shared" si="118"/>
        <v>dlhová brzda sa neplní + rozpočet v termíne</v>
      </c>
    </row>
    <row r="1533" spans="1:12">
      <c r="A1533" s="61">
        <v>516708</v>
      </c>
      <c r="B1533" s="61" t="s">
        <v>2156</v>
      </c>
      <c r="C1533" s="61">
        <v>20251016</v>
      </c>
      <c r="D1533" s="420" t="s">
        <v>890</v>
      </c>
      <c r="E1533" s="60">
        <v>0</v>
      </c>
      <c r="F1533" s="60">
        <v>1633590</v>
      </c>
      <c r="G1533" s="60">
        <v>3893206</v>
      </c>
      <c r="H1533" s="421" t="str">
        <f t="shared" si="115"/>
        <v>splnená podmienka vyrovnaného rozpočtu</v>
      </c>
      <c r="I1533" s="60">
        <f t="shared" si="116"/>
        <v>2259616</v>
      </c>
      <c r="J1533" s="421" t="str">
        <f t="shared" si="119"/>
        <v>výdavky rastú</v>
      </c>
      <c r="K1533" s="421" t="str">
        <f t="shared" si="117"/>
        <v>dlhová brzda sa neplní</v>
      </c>
      <c r="L1533" s="421" t="str">
        <f t="shared" si="118"/>
        <v>dlhová brzda sa neplní + rozpočet v termíne</v>
      </c>
    </row>
    <row r="1534" spans="1:12">
      <c r="A1534" s="61">
        <v>516716</v>
      </c>
      <c r="B1534" s="61" t="s">
        <v>2157</v>
      </c>
      <c r="C1534" s="61">
        <v>20251121</v>
      </c>
      <c r="D1534" s="420" t="s">
        <v>890</v>
      </c>
      <c r="E1534" s="60">
        <v>-18990</v>
      </c>
      <c r="F1534" s="60">
        <v>100291</v>
      </c>
      <c r="G1534" s="60">
        <v>105807.02</v>
      </c>
      <c r="H1534" s="421" t="str">
        <f t="shared" si="115"/>
        <v>nesplnená podmienka vyrovnaného rozpočtu</v>
      </c>
      <c r="I1534" s="60">
        <f t="shared" si="116"/>
        <v>5516.0200000000041</v>
      </c>
      <c r="J1534" s="421" t="str">
        <f t="shared" si="119"/>
        <v>výdavky rastú</v>
      </c>
      <c r="K1534" s="421" t="str">
        <f t="shared" si="117"/>
        <v>dlhová brzda sa neplní</v>
      </c>
      <c r="L1534" s="421" t="str">
        <f t="shared" si="118"/>
        <v>dlhová brzda sa neplní + rozpočet v termíne</v>
      </c>
    </row>
    <row r="1535" spans="1:12">
      <c r="A1535" s="61">
        <v>516724</v>
      </c>
      <c r="B1535" s="61" t="s">
        <v>2158</v>
      </c>
      <c r="C1535" s="61">
        <v>20251119</v>
      </c>
      <c r="D1535" s="420" t="s">
        <v>890</v>
      </c>
      <c r="E1535" s="60">
        <v>-2000</v>
      </c>
      <c r="F1535" s="60">
        <v>167770</v>
      </c>
      <c r="G1535" s="60">
        <v>159990</v>
      </c>
      <c r="H1535" s="421" t="str">
        <f t="shared" si="115"/>
        <v>nesplnená podmienka vyrovnaného rozpočtu</v>
      </c>
      <c r="I1535" s="60">
        <f t="shared" si="116"/>
        <v>-7780</v>
      </c>
      <c r="J1535" s="421" t="str">
        <f t="shared" si="119"/>
        <v>nerastúce výdavky</v>
      </c>
      <c r="K1535" s="421" t="str">
        <f t="shared" si="117"/>
        <v>dlhová brzda sa neplní</v>
      </c>
      <c r="L1535" s="421" t="str">
        <f t="shared" si="118"/>
        <v>dlhová brzda sa neplní + rozpočet v termíne</v>
      </c>
    </row>
    <row r="1536" spans="1:12">
      <c r="A1536" s="61">
        <v>516732</v>
      </c>
      <c r="B1536" s="61" t="s">
        <v>2159</v>
      </c>
      <c r="C1536" s="61">
        <v>20251111</v>
      </c>
      <c r="D1536" s="420" t="s">
        <v>890</v>
      </c>
      <c r="E1536" s="60">
        <v>-30000</v>
      </c>
      <c r="F1536" s="60">
        <v>84900</v>
      </c>
      <c r="G1536" s="60">
        <v>124400</v>
      </c>
      <c r="H1536" s="421" t="str">
        <f t="shared" si="115"/>
        <v>nesplnená podmienka vyrovnaného rozpočtu</v>
      </c>
      <c r="I1536" s="60">
        <f t="shared" si="116"/>
        <v>39500</v>
      </c>
      <c r="J1536" s="421" t="str">
        <f t="shared" si="119"/>
        <v>výdavky rastú</v>
      </c>
      <c r="K1536" s="421" t="str">
        <f t="shared" si="117"/>
        <v>dlhová brzda sa neplní</v>
      </c>
      <c r="L1536" s="421" t="str">
        <f t="shared" si="118"/>
        <v>dlhová brzda sa neplní + rozpočet v termíne</v>
      </c>
    </row>
    <row r="1537" spans="1:12">
      <c r="A1537" s="61">
        <v>516741</v>
      </c>
      <c r="B1537" s="61" t="s">
        <v>2160</v>
      </c>
      <c r="C1537" s="61">
        <v>20251118</v>
      </c>
      <c r="D1537" s="420" t="s">
        <v>890</v>
      </c>
      <c r="E1537" s="60">
        <v>85150</v>
      </c>
      <c r="F1537" s="60">
        <v>447685</v>
      </c>
      <c r="G1537" s="60">
        <v>478750</v>
      </c>
      <c r="H1537" s="421" t="str">
        <f t="shared" si="115"/>
        <v>splnená podmienka vyrovnaného rozpočtu</v>
      </c>
      <c r="I1537" s="60">
        <f t="shared" si="116"/>
        <v>31065</v>
      </c>
      <c r="J1537" s="421" t="str">
        <f t="shared" si="119"/>
        <v>výdavky rastú</v>
      </c>
      <c r="K1537" s="421" t="str">
        <f t="shared" si="117"/>
        <v>dlhová brzda sa neplní</v>
      </c>
      <c r="L1537" s="421" t="str">
        <f t="shared" si="118"/>
        <v>dlhová brzda sa neplní + rozpočet v termíne</v>
      </c>
    </row>
    <row r="1538" spans="1:12">
      <c r="A1538" s="61">
        <v>516759</v>
      </c>
      <c r="B1538" s="61" t="s">
        <v>2161</v>
      </c>
      <c r="C1538" s="61">
        <v>20251117</v>
      </c>
      <c r="D1538" s="420" t="s">
        <v>890</v>
      </c>
      <c r="E1538" s="60">
        <v>-209078</v>
      </c>
      <c r="F1538" s="60">
        <v>2701886</v>
      </c>
      <c r="G1538" s="60">
        <v>3180759</v>
      </c>
      <c r="H1538" s="421" t="str">
        <f t="shared" si="115"/>
        <v>nesplnená podmienka vyrovnaného rozpočtu</v>
      </c>
      <c r="I1538" s="60">
        <f t="shared" si="116"/>
        <v>478873</v>
      </c>
      <c r="J1538" s="421" t="str">
        <f t="shared" si="119"/>
        <v>výdavky rastú</v>
      </c>
      <c r="K1538" s="421" t="str">
        <f t="shared" si="117"/>
        <v>dlhová brzda sa neplní</v>
      </c>
      <c r="L1538" s="421" t="str">
        <f t="shared" si="118"/>
        <v>dlhová brzda sa neplní + rozpočet v termíne</v>
      </c>
    </row>
    <row r="1539" spans="1:12">
      <c r="A1539" s="61">
        <v>516767</v>
      </c>
      <c r="B1539" s="61" t="s">
        <v>2162</v>
      </c>
      <c r="C1539" s="61">
        <v>20251120</v>
      </c>
      <c r="D1539" s="420" t="s">
        <v>890</v>
      </c>
      <c r="E1539" s="60">
        <v>-659800</v>
      </c>
      <c r="F1539" s="60">
        <v>4092396</v>
      </c>
      <c r="G1539" s="60">
        <v>4300923</v>
      </c>
      <c r="H1539" s="421" t="str">
        <f t="shared" ref="H1539:H1602" si="120">IF(E1539&gt;=0,"splnená podmienka vyrovnaného rozpočtu","nesplnená podmienka vyrovnaného rozpočtu")</f>
        <v>nesplnená podmienka vyrovnaného rozpočtu</v>
      </c>
      <c r="I1539" s="60">
        <f t="shared" ref="I1539:I1602" si="121">G1539-F1539</f>
        <v>208527</v>
      </c>
      <c r="J1539" s="421" t="str">
        <f t="shared" si="119"/>
        <v>výdavky rastú</v>
      </c>
      <c r="K1539" s="421" t="str">
        <f t="shared" ref="K1539:K1602" si="122">IF((H1539="splnená podmienka vyrovnaného rozpočtu")*(J1539="nerastúce výdavky"),"dlhová brzda sa plní","dlhová brzda sa neplní")</f>
        <v>dlhová brzda sa neplní</v>
      </c>
      <c r="L1539" s="421" t="str">
        <f t="shared" ref="L1539:L1602" si="123">K1539&amp;" + "&amp;D1539</f>
        <v>dlhová brzda sa neplní + rozpočet v termíne</v>
      </c>
    </row>
    <row r="1540" spans="1:12">
      <c r="A1540" s="61">
        <v>516791</v>
      </c>
      <c r="B1540" s="61" t="s">
        <v>2163</v>
      </c>
      <c r="C1540" s="61">
        <v>20251022</v>
      </c>
      <c r="D1540" s="420" t="s">
        <v>890</v>
      </c>
      <c r="E1540" s="60">
        <v>0</v>
      </c>
      <c r="F1540" s="60">
        <v>905875</v>
      </c>
      <c r="G1540" s="60">
        <v>915852</v>
      </c>
      <c r="H1540" s="421" t="str">
        <f t="shared" si="120"/>
        <v>splnená podmienka vyrovnaného rozpočtu</v>
      </c>
      <c r="I1540" s="60">
        <f t="shared" si="121"/>
        <v>9977</v>
      </c>
      <c r="J1540" s="421" t="str">
        <f t="shared" ref="J1540:J1603" si="124">IF(I1540&lt;=0,"nerastúce výdavky","výdavky rastú")</f>
        <v>výdavky rastú</v>
      </c>
      <c r="K1540" s="421" t="str">
        <f t="shared" si="122"/>
        <v>dlhová brzda sa neplní</v>
      </c>
      <c r="L1540" s="421" t="str">
        <f t="shared" si="123"/>
        <v>dlhová brzda sa neplní + rozpočet v termíne</v>
      </c>
    </row>
    <row r="1541" spans="1:12">
      <c r="A1541" s="61">
        <v>516805</v>
      </c>
      <c r="B1541" s="61" t="s">
        <v>2164</v>
      </c>
      <c r="C1541" s="61">
        <v>20251029</v>
      </c>
      <c r="D1541" s="420" t="s">
        <v>890</v>
      </c>
      <c r="E1541" s="60">
        <v>37000</v>
      </c>
      <c r="F1541" s="60">
        <v>404613</v>
      </c>
      <c r="G1541" s="60">
        <v>434590</v>
      </c>
      <c r="H1541" s="421" t="str">
        <f t="shared" si="120"/>
        <v>splnená podmienka vyrovnaného rozpočtu</v>
      </c>
      <c r="I1541" s="60">
        <f t="shared" si="121"/>
        <v>29977</v>
      </c>
      <c r="J1541" s="421" t="str">
        <f t="shared" si="124"/>
        <v>výdavky rastú</v>
      </c>
      <c r="K1541" s="421" t="str">
        <f t="shared" si="122"/>
        <v>dlhová brzda sa neplní</v>
      </c>
      <c r="L1541" s="421" t="str">
        <f t="shared" si="123"/>
        <v>dlhová brzda sa neplní + rozpočet v termíne</v>
      </c>
    </row>
    <row r="1542" spans="1:12">
      <c r="A1542" s="61">
        <v>516317</v>
      </c>
      <c r="B1542" s="61" t="s">
        <v>2165</v>
      </c>
      <c r="C1542" s="61">
        <v>20251113</v>
      </c>
      <c r="D1542" s="420" t="s">
        <v>890</v>
      </c>
      <c r="E1542" s="60">
        <v>-55149</v>
      </c>
      <c r="F1542" s="60">
        <v>1016019.82</v>
      </c>
      <c r="G1542" s="60">
        <v>545975.08000000007</v>
      </c>
      <c r="H1542" s="421" t="str">
        <f t="shared" si="120"/>
        <v>nesplnená podmienka vyrovnaného rozpočtu</v>
      </c>
      <c r="I1542" s="60">
        <f t="shared" si="121"/>
        <v>-470044.73999999987</v>
      </c>
      <c r="J1542" s="421" t="str">
        <f t="shared" si="124"/>
        <v>nerastúce výdavky</v>
      </c>
      <c r="K1542" s="421" t="str">
        <f t="shared" si="122"/>
        <v>dlhová brzda sa neplní</v>
      </c>
      <c r="L1542" s="421" t="str">
        <f t="shared" si="123"/>
        <v>dlhová brzda sa neplní + rozpočet v termíne</v>
      </c>
    </row>
    <row r="1543" spans="1:12">
      <c r="A1543" s="61">
        <v>516333</v>
      </c>
      <c r="B1543" s="61" t="s">
        <v>751</v>
      </c>
      <c r="C1543" s="61">
        <v>20251114</v>
      </c>
      <c r="D1543" s="420" t="s">
        <v>890</v>
      </c>
      <c r="E1543" s="60">
        <v>272073</v>
      </c>
      <c r="F1543" s="60">
        <v>622016</v>
      </c>
      <c r="G1543" s="60">
        <v>339459</v>
      </c>
      <c r="H1543" s="421" t="str">
        <f t="shared" si="120"/>
        <v>splnená podmienka vyrovnaného rozpočtu</v>
      </c>
      <c r="I1543" s="61">
        <f t="shared" si="121"/>
        <v>-282557</v>
      </c>
      <c r="J1543" s="421" t="str">
        <f t="shared" si="124"/>
        <v>nerastúce výdavky</v>
      </c>
      <c r="K1543" s="421" t="str">
        <f t="shared" si="122"/>
        <v>dlhová brzda sa plní</v>
      </c>
      <c r="L1543" s="421" t="str">
        <f t="shared" si="123"/>
        <v>dlhová brzda sa plní + rozpočet v termíne</v>
      </c>
    </row>
    <row r="1544" spans="1:12">
      <c r="A1544" s="61">
        <v>516341</v>
      </c>
      <c r="B1544" s="61" t="s">
        <v>2166</v>
      </c>
      <c r="C1544" s="61">
        <v>20251114</v>
      </c>
      <c r="D1544" s="420" t="s">
        <v>890</v>
      </c>
      <c r="E1544" s="60">
        <v>-1625</v>
      </c>
      <c r="F1544" s="60">
        <v>66900</v>
      </c>
      <c r="G1544" s="60">
        <v>182400</v>
      </c>
      <c r="H1544" s="421" t="str">
        <f t="shared" si="120"/>
        <v>nesplnená podmienka vyrovnaného rozpočtu</v>
      </c>
      <c r="I1544" s="60">
        <f t="shared" si="121"/>
        <v>115500</v>
      </c>
      <c r="J1544" s="421" t="str">
        <f t="shared" si="124"/>
        <v>výdavky rastú</v>
      </c>
      <c r="K1544" s="421" t="str">
        <f t="shared" si="122"/>
        <v>dlhová brzda sa neplní</v>
      </c>
      <c r="L1544" s="421" t="str">
        <f t="shared" si="123"/>
        <v>dlhová brzda sa neplní + rozpočet v termíne</v>
      </c>
    </row>
    <row r="1545" spans="1:12">
      <c r="A1545" s="61">
        <v>516368</v>
      </c>
      <c r="B1545" s="61" t="s">
        <v>752</v>
      </c>
      <c r="C1545" s="61">
        <v>20251117</v>
      </c>
      <c r="D1545" s="420" t="s">
        <v>890</v>
      </c>
      <c r="E1545" s="60">
        <v>3000</v>
      </c>
      <c r="F1545" s="60">
        <v>80500</v>
      </c>
      <c r="G1545" s="60">
        <v>80500</v>
      </c>
      <c r="H1545" s="421" t="str">
        <f t="shared" si="120"/>
        <v>splnená podmienka vyrovnaného rozpočtu</v>
      </c>
      <c r="I1545" s="61">
        <f t="shared" si="121"/>
        <v>0</v>
      </c>
      <c r="J1545" s="421" t="str">
        <f t="shared" si="124"/>
        <v>nerastúce výdavky</v>
      </c>
      <c r="K1545" s="421" t="str">
        <f t="shared" si="122"/>
        <v>dlhová brzda sa plní</v>
      </c>
      <c r="L1545" s="421" t="str">
        <f t="shared" si="123"/>
        <v>dlhová brzda sa plní + rozpočet v termíne</v>
      </c>
    </row>
    <row r="1546" spans="1:12">
      <c r="A1546" s="61">
        <v>516376</v>
      </c>
      <c r="B1546" s="61" t="s">
        <v>753</v>
      </c>
      <c r="C1546" s="61">
        <v>20251119</v>
      </c>
      <c r="D1546" s="420" t="s">
        <v>890</v>
      </c>
      <c r="E1546" s="60">
        <v>43523</v>
      </c>
      <c r="F1546" s="60">
        <v>969771</v>
      </c>
      <c r="G1546" s="60">
        <v>935807.45</v>
      </c>
      <c r="H1546" s="421" t="str">
        <f t="shared" si="120"/>
        <v>splnená podmienka vyrovnaného rozpočtu</v>
      </c>
      <c r="I1546" s="61">
        <f t="shared" si="121"/>
        <v>-33963.550000000047</v>
      </c>
      <c r="J1546" s="421" t="str">
        <f t="shared" si="124"/>
        <v>nerastúce výdavky</v>
      </c>
      <c r="K1546" s="421" t="str">
        <f t="shared" si="122"/>
        <v>dlhová brzda sa plní</v>
      </c>
      <c r="L1546" s="421" t="str">
        <f t="shared" si="123"/>
        <v>dlhová brzda sa plní + rozpočet v termíne</v>
      </c>
    </row>
    <row r="1547" spans="1:12">
      <c r="A1547" s="61">
        <v>516384</v>
      </c>
      <c r="B1547" s="61" t="s">
        <v>2167</v>
      </c>
      <c r="C1547" s="61">
        <v>20251119</v>
      </c>
      <c r="D1547" s="420" t="s">
        <v>890</v>
      </c>
      <c r="E1547" s="60">
        <v>63582</v>
      </c>
      <c r="F1547" s="60">
        <v>344485</v>
      </c>
      <c r="G1547" s="60">
        <v>354052</v>
      </c>
      <c r="H1547" s="421" t="str">
        <f t="shared" si="120"/>
        <v>splnená podmienka vyrovnaného rozpočtu</v>
      </c>
      <c r="I1547" s="60">
        <f t="shared" si="121"/>
        <v>9567</v>
      </c>
      <c r="J1547" s="421" t="str">
        <f t="shared" si="124"/>
        <v>výdavky rastú</v>
      </c>
      <c r="K1547" s="421" t="str">
        <f t="shared" si="122"/>
        <v>dlhová brzda sa neplní</v>
      </c>
      <c r="L1547" s="421" t="str">
        <f t="shared" si="123"/>
        <v>dlhová brzda sa neplní + rozpočet v termíne</v>
      </c>
    </row>
    <row r="1548" spans="1:12">
      <c r="A1548" s="61">
        <v>516392</v>
      </c>
      <c r="B1548" s="61" t="s">
        <v>2168</v>
      </c>
      <c r="C1548" s="61">
        <v>20251022</v>
      </c>
      <c r="D1548" s="420" t="s">
        <v>890</v>
      </c>
      <c r="E1548" s="60">
        <v>-450</v>
      </c>
      <c r="F1548" s="60">
        <v>62000</v>
      </c>
      <c r="G1548" s="60">
        <v>63000</v>
      </c>
      <c r="H1548" s="421" t="str">
        <f t="shared" si="120"/>
        <v>nesplnená podmienka vyrovnaného rozpočtu</v>
      </c>
      <c r="I1548" s="60">
        <f t="shared" si="121"/>
        <v>1000</v>
      </c>
      <c r="J1548" s="421" t="str">
        <f t="shared" si="124"/>
        <v>výdavky rastú</v>
      </c>
      <c r="K1548" s="421" t="str">
        <f t="shared" si="122"/>
        <v>dlhová brzda sa neplní</v>
      </c>
      <c r="L1548" s="421" t="str">
        <f t="shared" si="123"/>
        <v>dlhová brzda sa neplní + rozpočet v termíne</v>
      </c>
    </row>
    <row r="1549" spans="1:12">
      <c r="A1549" s="61">
        <v>516406</v>
      </c>
      <c r="B1549" s="61" t="s">
        <v>2169</v>
      </c>
      <c r="C1549" s="61">
        <v>20251118</v>
      </c>
      <c r="D1549" s="420" t="s">
        <v>890</v>
      </c>
      <c r="E1549" s="60">
        <v>-20000</v>
      </c>
      <c r="F1549" s="60">
        <v>434892.63</v>
      </c>
      <c r="G1549" s="60">
        <v>450675.63</v>
      </c>
      <c r="H1549" s="421" t="str">
        <f t="shared" si="120"/>
        <v>nesplnená podmienka vyrovnaného rozpočtu</v>
      </c>
      <c r="I1549" s="60">
        <f t="shared" si="121"/>
        <v>15783</v>
      </c>
      <c r="J1549" s="421" t="str">
        <f t="shared" si="124"/>
        <v>výdavky rastú</v>
      </c>
      <c r="K1549" s="421" t="str">
        <f t="shared" si="122"/>
        <v>dlhová brzda sa neplní</v>
      </c>
      <c r="L1549" s="421" t="str">
        <f t="shared" si="123"/>
        <v>dlhová brzda sa neplní + rozpočet v termíne</v>
      </c>
    </row>
    <row r="1550" spans="1:12">
      <c r="A1550" s="61">
        <v>516414</v>
      </c>
      <c r="B1550" s="61" t="s">
        <v>2170</v>
      </c>
      <c r="C1550" s="61">
        <v>20251118</v>
      </c>
      <c r="D1550" s="420" t="s">
        <v>890</v>
      </c>
      <c r="E1550" s="60">
        <v>0</v>
      </c>
      <c r="F1550" s="60">
        <v>100930</v>
      </c>
      <c r="G1550" s="60">
        <v>104900</v>
      </c>
      <c r="H1550" s="421" t="str">
        <f t="shared" si="120"/>
        <v>splnená podmienka vyrovnaného rozpočtu</v>
      </c>
      <c r="I1550" s="60">
        <f t="shared" si="121"/>
        <v>3970</v>
      </c>
      <c r="J1550" s="421" t="str">
        <f t="shared" si="124"/>
        <v>výdavky rastú</v>
      </c>
      <c r="K1550" s="421" t="str">
        <f t="shared" si="122"/>
        <v>dlhová brzda sa neplní</v>
      </c>
      <c r="L1550" s="421" t="str">
        <f t="shared" si="123"/>
        <v>dlhová brzda sa neplní + rozpočet v termíne</v>
      </c>
    </row>
    <row r="1551" spans="1:12">
      <c r="A1551" s="61">
        <v>516422</v>
      </c>
      <c r="B1551" s="61" t="s">
        <v>2171</v>
      </c>
      <c r="C1551" s="61">
        <v>20251015</v>
      </c>
      <c r="D1551" s="420" t="s">
        <v>890</v>
      </c>
      <c r="E1551" s="60">
        <v>-5000</v>
      </c>
      <c r="F1551" s="60">
        <v>51231</v>
      </c>
      <c r="G1551" s="60">
        <v>41833</v>
      </c>
      <c r="H1551" s="421" t="str">
        <f t="shared" si="120"/>
        <v>nesplnená podmienka vyrovnaného rozpočtu</v>
      </c>
      <c r="I1551" s="60">
        <f t="shared" si="121"/>
        <v>-9398</v>
      </c>
      <c r="J1551" s="421" t="str">
        <f t="shared" si="124"/>
        <v>nerastúce výdavky</v>
      </c>
      <c r="K1551" s="421" t="str">
        <f t="shared" si="122"/>
        <v>dlhová brzda sa neplní</v>
      </c>
      <c r="L1551" s="421" t="str">
        <f t="shared" si="123"/>
        <v>dlhová brzda sa neplní + rozpočet v termíne</v>
      </c>
    </row>
    <row r="1552" spans="1:12">
      <c r="A1552" s="61">
        <v>516431</v>
      </c>
      <c r="B1552" s="61" t="s">
        <v>2172</v>
      </c>
      <c r="C1552" s="61">
        <v>20251114</v>
      </c>
      <c r="D1552" s="420" t="s">
        <v>890</v>
      </c>
      <c r="E1552" s="60">
        <v>-23000</v>
      </c>
      <c r="F1552" s="60">
        <v>132200</v>
      </c>
      <c r="G1552" s="60">
        <v>167700</v>
      </c>
      <c r="H1552" s="421" t="str">
        <f t="shared" si="120"/>
        <v>nesplnená podmienka vyrovnaného rozpočtu</v>
      </c>
      <c r="I1552" s="60">
        <f t="shared" si="121"/>
        <v>35500</v>
      </c>
      <c r="J1552" s="421" t="str">
        <f t="shared" si="124"/>
        <v>výdavky rastú</v>
      </c>
      <c r="K1552" s="421" t="str">
        <f t="shared" si="122"/>
        <v>dlhová brzda sa neplní</v>
      </c>
      <c r="L1552" s="421" t="str">
        <f t="shared" si="123"/>
        <v>dlhová brzda sa neplní + rozpočet v termíne</v>
      </c>
    </row>
    <row r="1553" spans="1:12">
      <c r="A1553" s="61">
        <v>516457</v>
      </c>
      <c r="B1553" s="61" t="s">
        <v>754</v>
      </c>
      <c r="C1553" s="61">
        <v>20251020</v>
      </c>
      <c r="D1553" s="420" t="s">
        <v>890</v>
      </c>
      <c r="E1553" s="60">
        <v>0</v>
      </c>
      <c r="F1553" s="60">
        <v>100065</v>
      </c>
      <c r="G1553" s="60">
        <v>75277</v>
      </c>
      <c r="H1553" s="421" t="str">
        <f t="shared" si="120"/>
        <v>splnená podmienka vyrovnaného rozpočtu</v>
      </c>
      <c r="I1553" s="61">
        <f t="shared" si="121"/>
        <v>-24788</v>
      </c>
      <c r="J1553" s="421" t="str">
        <f t="shared" si="124"/>
        <v>nerastúce výdavky</v>
      </c>
      <c r="K1553" s="421" t="str">
        <f t="shared" si="122"/>
        <v>dlhová brzda sa plní</v>
      </c>
      <c r="L1553" s="421" t="str">
        <f t="shared" si="123"/>
        <v>dlhová brzda sa plní + rozpočet v termíne</v>
      </c>
    </row>
    <row r="1554" spans="1:12">
      <c r="A1554" s="61">
        <v>516465</v>
      </c>
      <c r="B1554" s="61" t="s">
        <v>755</v>
      </c>
      <c r="C1554" s="61">
        <v>20251119</v>
      </c>
      <c r="D1554" s="420" t="s">
        <v>890</v>
      </c>
      <c r="E1554" s="60">
        <v>801</v>
      </c>
      <c r="F1554" s="60">
        <v>4505062.32</v>
      </c>
      <c r="G1554" s="60">
        <v>2685669</v>
      </c>
      <c r="H1554" s="421" t="str">
        <f t="shared" si="120"/>
        <v>splnená podmienka vyrovnaného rozpočtu</v>
      </c>
      <c r="I1554" s="61">
        <f t="shared" si="121"/>
        <v>-1819393.3200000003</v>
      </c>
      <c r="J1554" s="421" t="str">
        <f t="shared" si="124"/>
        <v>nerastúce výdavky</v>
      </c>
      <c r="K1554" s="421" t="str">
        <f t="shared" si="122"/>
        <v>dlhová brzda sa plní</v>
      </c>
      <c r="L1554" s="421" t="str">
        <f t="shared" si="123"/>
        <v>dlhová brzda sa plní + rozpočet v termíne</v>
      </c>
    </row>
    <row r="1555" spans="1:12">
      <c r="A1555" s="61">
        <v>516473</v>
      </c>
      <c r="B1555" s="61" t="s">
        <v>2173</v>
      </c>
      <c r="C1555" s="61">
        <v>20251120</v>
      </c>
      <c r="D1555" s="420" t="s">
        <v>890</v>
      </c>
      <c r="E1555" s="60">
        <v>-765000</v>
      </c>
      <c r="F1555" s="60">
        <v>960950</v>
      </c>
      <c r="G1555" s="60">
        <v>2235280</v>
      </c>
      <c r="H1555" s="421" t="str">
        <f t="shared" si="120"/>
        <v>nesplnená podmienka vyrovnaného rozpočtu</v>
      </c>
      <c r="I1555" s="60">
        <f t="shared" si="121"/>
        <v>1274330</v>
      </c>
      <c r="J1555" s="421" t="str">
        <f t="shared" si="124"/>
        <v>výdavky rastú</v>
      </c>
      <c r="K1555" s="421" t="str">
        <f t="shared" si="122"/>
        <v>dlhová brzda sa neplní</v>
      </c>
      <c r="L1555" s="421" t="str">
        <f t="shared" si="123"/>
        <v>dlhová brzda sa neplní + rozpočet v termíne</v>
      </c>
    </row>
    <row r="1556" spans="1:12">
      <c r="A1556" s="61">
        <v>516490</v>
      </c>
      <c r="B1556" s="61" t="s">
        <v>2174</v>
      </c>
      <c r="C1556" s="61">
        <v>20251028</v>
      </c>
      <c r="D1556" s="420" t="s">
        <v>890</v>
      </c>
      <c r="E1556" s="60">
        <v>-154432</v>
      </c>
      <c r="F1556" s="60">
        <v>598825</v>
      </c>
      <c r="G1556" s="60">
        <v>438934</v>
      </c>
      <c r="H1556" s="421" t="str">
        <f t="shared" si="120"/>
        <v>nesplnená podmienka vyrovnaného rozpočtu</v>
      </c>
      <c r="I1556" s="60">
        <f t="shared" si="121"/>
        <v>-159891</v>
      </c>
      <c r="J1556" s="421" t="str">
        <f t="shared" si="124"/>
        <v>nerastúce výdavky</v>
      </c>
      <c r="K1556" s="421" t="str">
        <f t="shared" si="122"/>
        <v>dlhová brzda sa neplní</v>
      </c>
      <c r="L1556" s="421" t="str">
        <f t="shared" si="123"/>
        <v>dlhová brzda sa neplní + rozpočet v termíne</v>
      </c>
    </row>
    <row r="1557" spans="1:12">
      <c r="A1557" s="61">
        <v>516503</v>
      </c>
      <c r="B1557" s="61" t="s">
        <v>2175</v>
      </c>
      <c r="C1557" s="61">
        <v>20251016</v>
      </c>
      <c r="D1557" s="420" t="s">
        <v>890</v>
      </c>
      <c r="E1557" s="60">
        <v>-10000</v>
      </c>
      <c r="F1557" s="60">
        <v>70966</v>
      </c>
      <c r="G1557" s="60">
        <v>61366</v>
      </c>
      <c r="H1557" s="421" t="str">
        <f t="shared" si="120"/>
        <v>nesplnená podmienka vyrovnaného rozpočtu</v>
      </c>
      <c r="I1557" s="60">
        <f t="shared" si="121"/>
        <v>-9600</v>
      </c>
      <c r="J1557" s="421" t="str">
        <f t="shared" si="124"/>
        <v>nerastúce výdavky</v>
      </c>
      <c r="K1557" s="421" t="str">
        <f t="shared" si="122"/>
        <v>dlhová brzda sa neplní</v>
      </c>
      <c r="L1557" s="421" t="str">
        <f t="shared" si="123"/>
        <v>dlhová brzda sa neplní + rozpočet v termíne</v>
      </c>
    </row>
    <row r="1558" spans="1:12">
      <c r="A1558" s="61">
        <v>516511</v>
      </c>
      <c r="B1558" s="61" t="s">
        <v>1106</v>
      </c>
      <c r="C1558" s="61">
        <v>20251028</v>
      </c>
      <c r="D1558" s="420" t="s">
        <v>890</v>
      </c>
      <c r="E1558" s="60">
        <v>-15000</v>
      </c>
      <c r="F1558" s="60">
        <v>73240</v>
      </c>
      <c r="G1558" s="60">
        <v>88240</v>
      </c>
      <c r="H1558" s="421" t="str">
        <f t="shared" si="120"/>
        <v>nesplnená podmienka vyrovnaného rozpočtu</v>
      </c>
      <c r="I1558" s="60">
        <f t="shared" si="121"/>
        <v>15000</v>
      </c>
      <c r="J1558" s="421" t="str">
        <f t="shared" si="124"/>
        <v>výdavky rastú</v>
      </c>
      <c r="K1558" s="421" t="str">
        <f t="shared" si="122"/>
        <v>dlhová brzda sa neplní</v>
      </c>
      <c r="L1558" s="421" t="str">
        <f t="shared" si="123"/>
        <v>dlhová brzda sa neplní + rozpočet v termíne</v>
      </c>
    </row>
    <row r="1559" spans="1:12">
      <c r="A1559" s="61">
        <v>516520</v>
      </c>
      <c r="B1559" s="61" t="s">
        <v>2176</v>
      </c>
      <c r="C1559" s="61">
        <v>20251117</v>
      </c>
      <c r="D1559" s="420" t="s">
        <v>890</v>
      </c>
      <c r="E1559" s="60">
        <v>187514</v>
      </c>
      <c r="F1559" s="60">
        <v>2893168.3200000003</v>
      </c>
      <c r="G1559" s="60">
        <v>7124374</v>
      </c>
      <c r="H1559" s="421" t="str">
        <f t="shared" si="120"/>
        <v>splnená podmienka vyrovnaného rozpočtu</v>
      </c>
      <c r="I1559" s="60">
        <f t="shared" si="121"/>
        <v>4231205.68</v>
      </c>
      <c r="J1559" s="421" t="str">
        <f t="shared" si="124"/>
        <v>výdavky rastú</v>
      </c>
      <c r="K1559" s="421" t="str">
        <f t="shared" si="122"/>
        <v>dlhová brzda sa neplní</v>
      </c>
      <c r="L1559" s="421" t="str">
        <f t="shared" si="123"/>
        <v>dlhová brzda sa neplní + rozpočet v termíne</v>
      </c>
    </row>
    <row r="1560" spans="1:12">
      <c r="A1560" s="61">
        <v>516538</v>
      </c>
      <c r="B1560" s="61" t="s">
        <v>2177</v>
      </c>
      <c r="C1560" s="61">
        <v>20251024</v>
      </c>
      <c r="D1560" s="420" t="s">
        <v>890</v>
      </c>
      <c r="E1560" s="60">
        <v>-400988</v>
      </c>
      <c r="F1560" s="60">
        <v>287902</v>
      </c>
      <c r="G1560" s="60">
        <v>866423</v>
      </c>
      <c r="H1560" s="421" t="str">
        <f t="shared" si="120"/>
        <v>nesplnená podmienka vyrovnaného rozpočtu</v>
      </c>
      <c r="I1560" s="60">
        <f t="shared" si="121"/>
        <v>578521</v>
      </c>
      <c r="J1560" s="421" t="str">
        <f t="shared" si="124"/>
        <v>výdavky rastú</v>
      </c>
      <c r="K1560" s="421" t="str">
        <f t="shared" si="122"/>
        <v>dlhová brzda sa neplní</v>
      </c>
      <c r="L1560" s="421" t="str">
        <f t="shared" si="123"/>
        <v>dlhová brzda sa neplní + rozpočet v termíne</v>
      </c>
    </row>
    <row r="1561" spans="1:12">
      <c r="A1561" s="61">
        <v>516546</v>
      </c>
      <c r="B1561" s="61" t="s">
        <v>2178</v>
      </c>
      <c r="C1561" s="61">
        <v>20251118</v>
      </c>
      <c r="D1561" s="420" t="s">
        <v>890</v>
      </c>
      <c r="E1561" s="60">
        <v>2200</v>
      </c>
      <c r="F1561" s="60">
        <v>436925</v>
      </c>
      <c r="G1561" s="60">
        <v>465947</v>
      </c>
      <c r="H1561" s="421" t="str">
        <f t="shared" si="120"/>
        <v>splnená podmienka vyrovnaného rozpočtu</v>
      </c>
      <c r="I1561" s="60">
        <f t="shared" si="121"/>
        <v>29022</v>
      </c>
      <c r="J1561" s="421" t="str">
        <f t="shared" si="124"/>
        <v>výdavky rastú</v>
      </c>
      <c r="K1561" s="421" t="str">
        <f t="shared" si="122"/>
        <v>dlhová brzda sa neplní</v>
      </c>
      <c r="L1561" s="421" t="str">
        <f t="shared" si="123"/>
        <v>dlhová brzda sa neplní + rozpočet v termíne</v>
      </c>
    </row>
    <row r="1562" spans="1:12">
      <c r="A1562" s="61">
        <v>516091</v>
      </c>
      <c r="B1562" s="61" t="s">
        <v>2179</v>
      </c>
      <c r="C1562" s="61">
        <v>20251107</v>
      </c>
      <c r="D1562" s="420" t="s">
        <v>890</v>
      </c>
      <c r="E1562" s="60">
        <v>-80000</v>
      </c>
      <c r="F1562" s="60">
        <v>352200</v>
      </c>
      <c r="G1562" s="60">
        <v>242900</v>
      </c>
      <c r="H1562" s="421" t="str">
        <f t="shared" si="120"/>
        <v>nesplnená podmienka vyrovnaného rozpočtu</v>
      </c>
      <c r="I1562" s="60">
        <f t="shared" si="121"/>
        <v>-109300</v>
      </c>
      <c r="J1562" s="421" t="str">
        <f t="shared" si="124"/>
        <v>nerastúce výdavky</v>
      </c>
      <c r="K1562" s="421" t="str">
        <f t="shared" si="122"/>
        <v>dlhová brzda sa neplní</v>
      </c>
      <c r="L1562" s="421" t="str">
        <f t="shared" si="123"/>
        <v>dlhová brzda sa neplní + rozpočet v termíne</v>
      </c>
    </row>
    <row r="1563" spans="1:12">
      <c r="A1563" s="61">
        <v>516104</v>
      </c>
      <c r="B1563" s="61" t="s">
        <v>2180</v>
      </c>
      <c r="C1563" s="61">
        <v>20251120</v>
      </c>
      <c r="D1563" s="420" t="s">
        <v>890</v>
      </c>
      <c r="E1563" s="60">
        <v>-12100</v>
      </c>
      <c r="F1563" s="60">
        <v>148650</v>
      </c>
      <c r="G1563" s="60">
        <v>175450</v>
      </c>
      <c r="H1563" s="421" t="str">
        <f t="shared" si="120"/>
        <v>nesplnená podmienka vyrovnaného rozpočtu</v>
      </c>
      <c r="I1563" s="60">
        <f t="shared" si="121"/>
        <v>26800</v>
      </c>
      <c r="J1563" s="421" t="str">
        <f t="shared" si="124"/>
        <v>výdavky rastú</v>
      </c>
      <c r="K1563" s="421" t="str">
        <f t="shared" si="122"/>
        <v>dlhová brzda sa neplní</v>
      </c>
      <c r="L1563" s="421" t="str">
        <f t="shared" si="123"/>
        <v>dlhová brzda sa neplní + rozpočet v termíne</v>
      </c>
    </row>
    <row r="1564" spans="1:12">
      <c r="A1564" s="61">
        <v>516112</v>
      </c>
      <c r="B1564" s="61" t="s">
        <v>2181</v>
      </c>
      <c r="C1564" s="61">
        <v>20251119</v>
      </c>
      <c r="D1564" s="420" t="s">
        <v>890</v>
      </c>
      <c r="E1564" s="60">
        <v>0</v>
      </c>
      <c r="F1564" s="60">
        <v>91600</v>
      </c>
      <c r="G1564" s="60">
        <v>95500</v>
      </c>
      <c r="H1564" s="421" t="str">
        <f t="shared" si="120"/>
        <v>splnená podmienka vyrovnaného rozpočtu</v>
      </c>
      <c r="I1564" s="60">
        <f t="shared" si="121"/>
        <v>3900</v>
      </c>
      <c r="J1564" s="421" t="str">
        <f t="shared" si="124"/>
        <v>výdavky rastú</v>
      </c>
      <c r="K1564" s="421" t="str">
        <f t="shared" si="122"/>
        <v>dlhová brzda sa neplní</v>
      </c>
      <c r="L1564" s="421" t="str">
        <f t="shared" si="123"/>
        <v>dlhová brzda sa neplní + rozpočet v termíne</v>
      </c>
    </row>
    <row r="1565" spans="1:12">
      <c r="A1565" s="61">
        <v>516121</v>
      </c>
      <c r="B1565" s="61" t="s">
        <v>2182</v>
      </c>
      <c r="C1565" s="61">
        <v>20251119</v>
      </c>
      <c r="D1565" s="420" t="s">
        <v>890</v>
      </c>
      <c r="E1565" s="60">
        <v>8832</v>
      </c>
      <c r="F1565" s="60">
        <v>421399</v>
      </c>
      <c r="G1565" s="60">
        <v>448155</v>
      </c>
      <c r="H1565" s="421" t="str">
        <f t="shared" si="120"/>
        <v>splnená podmienka vyrovnaného rozpočtu</v>
      </c>
      <c r="I1565" s="60">
        <f t="shared" si="121"/>
        <v>26756</v>
      </c>
      <c r="J1565" s="421" t="str">
        <f t="shared" si="124"/>
        <v>výdavky rastú</v>
      </c>
      <c r="K1565" s="421" t="str">
        <f t="shared" si="122"/>
        <v>dlhová brzda sa neplní</v>
      </c>
      <c r="L1565" s="421" t="str">
        <f t="shared" si="123"/>
        <v>dlhová brzda sa neplní + rozpočet v termíne</v>
      </c>
    </row>
    <row r="1566" spans="1:12">
      <c r="A1566" s="61">
        <v>516139</v>
      </c>
      <c r="B1566" s="61" t="s">
        <v>2183</v>
      </c>
      <c r="C1566" s="61">
        <v>20251114</v>
      </c>
      <c r="D1566" s="420" t="s">
        <v>890</v>
      </c>
      <c r="E1566" s="60">
        <v>9612</v>
      </c>
      <c r="F1566" s="60">
        <v>217302</v>
      </c>
      <c r="G1566" s="60">
        <v>237144</v>
      </c>
      <c r="H1566" s="421" t="str">
        <f t="shared" si="120"/>
        <v>splnená podmienka vyrovnaného rozpočtu</v>
      </c>
      <c r="I1566" s="60">
        <f t="shared" si="121"/>
        <v>19842</v>
      </c>
      <c r="J1566" s="421" t="str">
        <f t="shared" si="124"/>
        <v>výdavky rastú</v>
      </c>
      <c r="K1566" s="421" t="str">
        <f t="shared" si="122"/>
        <v>dlhová brzda sa neplní</v>
      </c>
      <c r="L1566" s="421" t="str">
        <f t="shared" si="123"/>
        <v>dlhová brzda sa neplní + rozpočet v termíne</v>
      </c>
    </row>
    <row r="1567" spans="1:12">
      <c r="A1567" s="61">
        <v>516147</v>
      </c>
      <c r="B1567" s="61" t="s">
        <v>2184</v>
      </c>
      <c r="C1567" s="61">
        <v>20251114</v>
      </c>
      <c r="D1567" s="420" t="s">
        <v>890</v>
      </c>
      <c r="E1567" s="60">
        <v>-25000</v>
      </c>
      <c r="F1567" s="60">
        <v>138755</v>
      </c>
      <c r="G1567" s="60">
        <v>156245</v>
      </c>
      <c r="H1567" s="421" t="str">
        <f t="shared" si="120"/>
        <v>nesplnená podmienka vyrovnaného rozpočtu</v>
      </c>
      <c r="I1567" s="60">
        <f t="shared" si="121"/>
        <v>17490</v>
      </c>
      <c r="J1567" s="421" t="str">
        <f t="shared" si="124"/>
        <v>výdavky rastú</v>
      </c>
      <c r="K1567" s="421" t="str">
        <f t="shared" si="122"/>
        <v>dlhová brzda sa neplní</v>
      </c>
      <c r="L1567" s="421" t="str">
        <f t="shared" si="123"/>
        <v>dlhová brzda sa neplní + rozpočet v termíne</v>
      </c>
    </row>
    <row r="1568" spans="1:12">
      <c r="A1568" s="61">
        <v>516155</v>
      </c>
      <c r="B1568" s="61" t="s">
        <v>756</v>
      </c>
      <c r="C1568" s="61">
        <v>20251120</v>
      </c>
      <c r="D1568" s="420" t="s">
        <v>890</v>
      </c>
      <c r="E1568" s="60">
        <v>13765</v>
      </c>
      <c r="F1568" s="60">
        <v>595511</v>
      </c>
      <c r="G1568" s="60">
        <v>569625</v>
      </c>
      <c r="H1568" s="421" t="str">
        <f t="shared" si="120"/>
        <v>splnená podmienka vyrovnaného rozpočtu</v>
      </c>
      <c r="I1568" s="61">
        <f t="shared" si="121"/>
        <v>-25886</v>
      </c>
      <c r="J1568" s="421" t="str">
        <f t="shared" si="124"/>
        <v>nerastúce výdavky</v>
      </c>
      <c r="K1568" s="421" t="str">
        <f t="shared" si="122"/>
        <v>dlhová brzda sa plní</v>
      </c>
      <c r="L1568" s="421" t="str">
        <f t="shared" si="123"/>
        <v>dlhová brzda sa plní + rozpočet v termíne</v>
      </c>
    </row>
    <row r="1569" spans="1:12">
      <c r="A1569" s="61">
        <v>516163</v>
      </c>
      <c r="B1569" s="61" t="s">
        <v>2185</v>
      </c>
      <c r="C1569" s="61">
        <v>20251023</v>
      </c>
      <c r="D1569" s="420" t="s">
        <v>890</v>
      </c>
      <c r="E1569" s="60">
        <v>-46000</v>
      </c>
      <c r="F1569" s="60">
        <v>76400</v>
      </c>
      <c r="G1569" s="60">
        <v>126400</v>
      </c>
      <c r="H1569" s="421" t="str">
        <f t="shared" si="120"/>
        <v>nesplnená podmienka vyrovnaného rozpočtu</v>
      </c>
      <c r="I1569" s="60">
        <f t="shared" si="121"/>
        <v>50000</v>
      </c>
      <c r="J1569" s="421" t="str">
        <f t="shared" si="124"/>
        <v>výdavky rastú</v>
      </c>
      <c r="K1569" s="421" t="str">
        <f t="shared" si="122"/>
        <v>dlhová brzda sa neplní</v>
      </c>
      <c r="L1569" s="421" t="str">
        <f t="shared" si="123"/>
        <v>dlhová brzda sa neplní + rozpočet v termíne</v>
      </c>
    </row>
    <row r="1570" spans="1:12">
      <c r="A1570" s="61">
        <v>516171</v>
      </c>
      <c r="B1570" s="61" t="s">
        <v>2186</v>
      </c>
      <c r="C1570" s="61">
        <v>20251121</v>
      </c>
      <c r="D1570" s="420" t="s">
        <v>890</v>
      </c>
      <c r="E1570" s="60">
        <v>-13500</v>
      </c>
      <c r="F1570" s="60">
        <v>72645</v>
      </c>
      <c r="G1570" s="60">
        <v>265418</v>
      </c>
      <c r="H1570" s="421" t="str">
        <f t="shared" si="120"/>
        <v>nesplnená podmienka vyrovnaného rozpočtu</v>
      </c>
      <c r="I1570" s="60">
        <f t="shared" si="121"/>
        <v>192773</v>
      </c>
      <c r="J1570" s="421" t="str">
        <f t="shared" si="124"/>
        <v>výdavky rastú</v>
      </c>
      <c r="K1570" s="421" t="str">
        <f t="shared" si="122"/>
        <v>dlhová brzda sa neplní</v>
      </c>
      <c r="L1570" s="421" t="str">
        <f t="shared" si="123"/>
        <v>dlhová brzda sa neplní + rozpočet v termíne</v>
      </c>
    </row>
    <row r="1571" spans="1:12">
      <c r="A1571" s="61">
        <v>516198</v>
      </c>
      <c r="B1571" s="61" t="s">
        <v>2187</v>
      </c>
      <c r="C1571" s="61">
        <v>20251110</v>
      </c>
      <c r="D1571" s="420" t="s">
        <v>890</v>
      </c>
      <c r="E1571" s="60">
        <v>10400</v>
      </c>
      <c r="F1571" s="60">
        <v>114470</v>
      </c>
      <c r="G1571" s="60">
        <v>121870</v>
      </c>
      <c r="H1571" s="421" t="str">
        <f t="shared" si="120"/>
        <v>splnená podmienka vyrovnaného rozpočtu</v>
      </c>
      <c r="I1571" s="60">
        <f t="shared" si="121"/>
        <v>7400</v>
      </c>
      <c r="J1571" s="421" t="str">
        <f t="shared" si="124"/>
        <v>výdavky rastú</v>
      </c>
      <c r="K1571" s="421" t="str">
        <f t="shared" si="122"/>
        <v>dlhová brzda sa neplní</v>
      </c>
      <c r="L1571" s="421" t="str">
        <f t="shared" si="123"/>
        <v>dlhová brzda sa neplní + rozpočet v termíne</v>
      </c>
    </row>
    <row r="1572" spans="1:12">
      <c r="A1572" s="61">
        <v>516210</v>
      </c>
      <c r="B1572" s="61" t="s">
        <v>2188</v>
      </c>
      <c r="C1572" s="61">
        <v>20251103</v>
      </c>
      <c r="D1572" s="420" t="s">
        <v>890</v>
      </c>
      <c r="E1572" s="60">
        <v>23410</v>
      </c>
      <c r="F1572" s="60">
        <v>2079928</v>
      </c>
      <c r="G1572" s="60">
        <v>2438049</v>
      </c>
      <c r="H1572" s="421" t="str">
        <f t="shared" si="120"/>
        <v>splnená podmienka vyrovnaného rozpočtu</v>
      </c>
      <c r="I1572" s="60">
        <f t="shared" si="121"/>
        <v>358121</v>
      </c>
      <c r="J1572" s="421" t="str">
        <f t="shared" si="124"/>
        <v>výdavky rastú</v>
      </c>
      <c r="K1572" s="421" t="str">
        <f t="shared" si="122"/>
        <v>dlhová brzda sa neplní</v>
      </c>
      <c r="L1572" s="421" t="str">
        <f t="shared" si="123"/>
        <v>dlhová brzda sa neplní + rozpočet v termíne</v>
      </c>
    </row>
    <row r="1573" spans="1:12">
      <c r="A1573" s="61">
        <v>516228</v>
      </c>
      <c r="B1573" s="61" t="s">
        <v>2189</v>
      </c>
      <c r="C1573" s="61">
        <v>20251115</v>
      </c>
      <c r="D1573" s="420" t="s">
        <v>890</v>
      </c>
      <c r="E1573" s="60">
        <v>50563</v>
      </c>
      <c r="F1573" s="60">
        <v>266790.71999999997</v>
      </c>
      <c r="G1573" s="60">
        <v>266791</v>
      </c>
      <c r="H1573" s="421" t="str">
        <f t="shared" si="120"/>
        <v>splnená podmienka vyrovnaného rozpočtu</v>
      </c>
      <c r="I1573" s="60">
        <f t="shared" si="121"/>
        <v>0.28000000002793968</v>
      </c>
      <c r="J1573" s="421" t="str">
        <f t="shared" si="124"/>
        <v>výdavky rastú</v>
      </c>
      <c r="K1573" s="421" t="str">
        <f t="shared" si="122"/>
        <v>dlhová brzda sa neplní</v>
      </c>
      <c r="L1573" s="421" t="str">
        <f t="shared" si="123"/>
        <v>dlhová brzda sa neplní + rozpočet v termíne</v>
      </c>
    </row>
    <row r="1574" spans="1:12">
      <c r="A1574" s="61">
        <v>516236</v>
      </c>
      <c r="B1574" s="61" t="s">
        <v>757</v>
      </c>
      <c r="C1574" s="61">
        <v>20251114</v>
      </c>
      <c r="D1574" s="420" t="s">
        <v>890</v>
      </c>
      <c r="E1574" s="60">
        <v>91830</v>
      </c>
      <c r="F1574" s="60">
        <v>1540055.29</v>
      </c>
      <c r="G1574" s="60">
        <v>1418450</v>
      </c>
      <c r="H1574" s="421" t="str">
        <f t="shared" si="120"/>
        <v>splnená podmienka vyrovnaného rozpočtu</v>
      </c>
      <c r="I1574" s="61">
        <f t="shared" si="121"/>
        <v>-121605.29000000004</v>
      </c>
      <c r="J1574" s="421" t="str">
        <f t="shared" si="124"/>
        <v>nerastúce výdavky</v>
      </c>
      <c r="K1574" s="421" t="str">
        <f t="shared" si="122"/>
        <v>dlhová brzda sa plní</v>
      </c>
      <c r="L1574" s="421" t="str">
        <f t="shared" si="123"/>
        <v>dlhová brzda sa plní + rozpočet v termíne</v>
      </c>
    </row>
    <row r="1575" spans="1:12">
      <c r="A1575" s="61">
        <v>516244</v>
      </c>
      <c r="B1575" s="61" t="s">
        <v>2190</v>
      </c>
      <c r="C1575" s="61">
        <v>20251107</v>
      </c>
      <c r="D1575" s="420" t="s">
        <v>890</v>
      </c>
      <c r="E1575" s="60">
        <v>5370</v>
      </c>
      <c r="F1575" s="60">
        <v>370344</v>
      </c>
      <c r="G1575" s="60">
        <v>394824</v>
      </c>
      <c r="H1575" s="421" t="str">
        <f t="shared" si="120"/>
        <v>splnená podmienka vyrovnaného rozpočtu</v>
      </c>
      <c r="I1575" s="60">
        <f t="shared" si="121"/>
        <v>24480</v>
      </c>
      <c r="J1575" s="421" t="str">
        <f t="shared" si="124"/>
        <v>výdavky rastú</v>
      </c>
      <c r="K1575" s="421" t="str">
        <f t="shared" si="122"/>
        <v>dlhová brzda sa neplní</v>
      </c>
      <c r="L1575" s="421" t="str">
        <f t="shared" si="123"/>
        <v>dlhová brzda sa neplní + rozpočet v termíne</v>
      </c>
    </row>
    <row r="1576" spans="1:12">
      <c r="A1576" s="61">
        <v>516252</v>
      </c>
      <c r="B1576" s="61" t="s">
        <v>2191</v>
      </c>
      <c r="C1576" s="61">
        <v>20251119</v>
      </c>
      <c r="D1576" s="420" t="s">
        <v>890</v>
      </c>
      <c r="E1576" s="60">
        <v>32525</v>
      </c>
      <c r="F1576" s="60">
        <v>288380</v>
      </c>
      <c r="G1576" s="60">
        <v>288475</v>
      </c>
      <c r="H1576" s="421" t="str">
        <f t="shared" si="120"/>
        <v>splnená podmienka vyrovnaného rozpočtu</v>
      </c>
      <c r="I1576" s="60">
        <f t="shared" si="121"/>
        <v>95</v>
      </c>
      <c r="J1576" s="421" t="str">
        <f t="shared" si="124"/>
        <v>výdavky rastú</v>
      </c>
      <c r="K1576" s="421" t="str">
        <f t="shared" si="122"/>
        <v>dlhová brzda sa neplní</v>
      </c>
      <c r="L1576" s="421" t="str">
        <f t="shared" si="123"/>
        <v>dlhová brzda sa neplní + rozpočet v termíne</v>
      </c>
    </row>
    <row r="1577" spans="1:12">
      <c r="A1577" s="61">
        <v>516261</v>
      </c>
      <c r="B1577" s="61" t="s">
        <v>2192</v>
      </c>
      <c r="C1577" s="61">
        <v>20251121</v>
      </c>
      <c r="D1577" s="420" t="s">
        <v>890</v>
      </c>
      <c r="E1577" s="60">
        <v>-1073438</v>
      </c>
      <c r="F1577" s="60">
        <v>278133</v>
      </c>
      <c r="G1577" s="60">
        <v>1362515</v>
      </c>
      <c r="H1577" s="421" t="str">
        <f t="shared" si="120"/>
        <v>nesplnená podmienka vyrovnaného rozpočtu</v>
      </c>
      <c r="I1577" s="60">
        <f t="shared" si="121"/>
        <v>1084382</v>
      </c>
      <c r="J1577" s="421" t="str">
        <f t="shared" si="124"/>
        <v>výdavky rastú</v>
      </c>
      <c r="K1577" s="421" t="str">
        <f t="shared" si="122"/>
        <v>dlhová brzda sa neplní</v>
      </c>
      <c r="L1577" s="421" t="str">
        <f t="shared" si="123"/>
        <v>dlhová brzda sa neplní + rozpočet v termíne</v>
      </c>
    </row>
    <row r="1578" spans="1:12">
      <c r="A1578" s="61">
        <v>516279</v>
      </c>
      <c r="B1578" s="61" t="s">
        <v>2193</v>
      </c>
      <c r="C1578" s="61">
        <v>20251120</v>
      </c>
      <c r="D1578" s="420" t="s">
        <v>890</v>
      </c>
      <c r="E1578" s="60">
        <v>32102</v>
      </c>
      <c r="F1578" s="60">
        <v>509399</v>
      </c>
      <c r="G1578" s="60">
        <v>551324</v>
      </c>
      <c r="H1578" s="421" t="str">
        <f t="shared" si="120"/>
        <v>splnená podmienka vyrovnaného rozpočtu</v>
      </c>
      <c r="I1578" s="60">
        <f t="shared" si="121"/>
        <v>41925</v>
      </c>
      <c r="J1578" s="421" t="str">
        <f t="shared" si="124"/>
        <v>výdavky rastú</v>
      </c>
      <c r="K1578" s="421" t="str">
        <f t="shared" si="122"/>
        <v>dlhová brzda sa neplní</v>
      </c>
      <c r="L1578" s="421" t="str">
        <f t="shared" si="123"/>
        <v>dlhová brzda sa neplní + rozpočet v termíne</v>
      </c>
    </row>
    <row r="1579" spans="1:12">
      <c r="A1579" s="61">
        <v>516287</v>
      </c>
      <c r="B1579" s="61" t="s">
        <v>2194</v>
      </c>
      <c r="C1579" s="61">
        <v>20251117</v>
      </c>
      <c r="D1579" s="420" t="s">
        <v>890</v>
      </c>
      <c r="E1579" s="60">
        <v>0</v>
      </c>
      <c r="F1579" s="60">
        <v>52500</v>
      </c>
      <c r="G1579" s="60">
        <v>54550</v>
      </c>
      <c r="H1579" s="421" t="str">
        <f t="shared" si="120"/>
        <v>splnená podmienka vyrovnaného rozpočtu</v>
      </c>
      <c r="I1579" s="60">
        <f t="shared" si="121"/>
        <v>2050</v>
      </c>
      <c r="J1579" s="421" t="str">
        <f t="shared" si="124"/>
        <v>výdavky rastú</v>
      </c>
      <c r="K1579" s="421" t="str">
        <f t="shared" si="122"/>
        <v>dlhová brzda sa neplní</v>
      </c>
      <c r="L1579" s="421" t="str">
        <f t="shared" si="123"/>
        <v>dlhová brzda sa neplní + rozpočet v termíne</v>
      </c>
    </row>
    <row r="1580" spans="1:12">
      <c r="A1580" s="61">
        <v>516295</v>
      </c>
      <c r="B1580" s="61" t="s">
        <v>2195</v>
      </c>
      <c r="C1580" s="61">
        <v>20251112</v>
      </c>
      <c r="D1580" s="420" t="s">
        <v>890</v>
      </c>
      <c r="E1580" s="60">
        <v>-60000</v>
      </c>
      <c r="F1580" s="60">
        <v>433940</v>
      </c>
      <c r="G1580" s="60">
        <v>439415</v>
      </c>
      <c r="H1580" s="421" t="str">
        <f t="shared" si="120"/>
        <v>nesplnená podmienka vyrovnaného rozpočtu</v>
      </c>
      <c r="I1580" s="60">
        <f t="shared" si="121"/>
        <v>5475</v>
      </c>
      <c r="J1580" s="421" t="str">
        <f t="shared" si="124"/>
        <v>výdavky rastú</v>
      </c>
      <c r="K1580" s="421" t="str">
        <f t="shared" si="122"/>
        <v>dlhová brzda sa neplní</v>
      </c>
      <c r="L1580" s="421" t="str">
        <f t="shared" si="123"/>
        <v>dlhová brzda sa neplní + rozpočet v termíne</v>
      </c>
    </row>
    <row r="1581" spans="1:12">
      <c r="A1581" s="61">
        <v>516309</v>
      </c>
      <c r="B1581" s="61" t="s">
        <v>2196</v>
      </c>
      <c r="C1581" s="61">
        <v>20251117</v>
      </c>
      <c r="D1581" s="420" t="s">
        <v>890</v>
      </c>
      <c r="E1581" s="60">
        <v>0</v>
      </c>
      <c r="F1581" s="60">
        <v>32008</v>
      </c>
      <c r="G1581" s="60">
        <v>37139</v>
      </c>
      <c r="H1581" s="421" t="str">
        <f t="shared" si="120"/>
        <v>splnená podmienka vyrovnaného rozpočtu</v>
      </c>
      <c r="I1581" s="60">
        <f t="shared" si="121"/>
        <v>5131</v>
      </c>
      <c r="J1581" s="421" t="str">
        <f t="shared" si="124"/>
        <v>výdavky rastú</v>
      </c>
      <c r="K1581" s="421" t="str">
        <f t="shared" si="122"/>
        <v>dlhová brzda sa neplní</v>
      </c>
      <c r="L1581" s="421" t="str">
        <f t="shared" si="123"/>
        <v>dlhová brzda sa neplní + rozpočet v termíne</v>
      </c>
    </row>
    <row r="1582" spans="1:12">
      <c r="A1582" s="61">
        <v>515892</v>
      </c>
      <c r="B1582" s="61" t="s">
        <v>2197</v>
      </c>
      <c r="C1582" s="61">
        <v>20251111</v>
      </c>
      <c r="D1582" s="420" t="s">
        <v>890</v>
      </c>
      <c r="E1582" s="60">
        <v>-93568</v>
      </c>
      <c r="F1582" s="60">
        <v>1809247</v>
      </c>
      <c r="G1582" s="60">
        <v>1815139.5</v>
      </c>
      <c r="H1582" s="421" t="str">
        <f t="shared" si="120"/>
        <v>nesplnená podmienka vyrovnaného rozpočtu</v>
      </c>
      <c r="I1582" s="60">
        <f t="shared" si="121"/>
        <v>5892.5</v>
      </c>
      <c r="J1582" s="421" t="str">
        <f t="shared" si="124"/>
        <v>výdavky rastú</v>
      </c>
      <c r="K1582" s="421" t="str">
        <f t="shared" si="122"/>
        <v>dlhová brzda sa neplní</v>
      </c>
      <c r="L1582" s="421" t="str">
        <f t="shared" si="123"/>
        <v>dlhová brzda sa neplní + rozpočet v termíne</v>
      </c>
    </row>
    <row r="1583" spans="1:12">
      <c r="A1583" s="61">
        <v>515906</v>
      </c>
      <c r="B1583" s="61" t="s">
        <v>2198</v>
      </c>
      <c r="C1583" s="61">
        <v>20251120</v>
      </c>
      <c r="D1583" s="420" t="s">
        <v>890</v>
      </c>
      <c r="E1583" s="60">
        <v>50000</v>
      </c>
      <c r="F1583" s="60">
        <v>1670062</v>
      </c>
      <c r="G1583" s="60">
        <v>2001563</v>
      </c>
      <c r="H1583" s="421" t="str">
        <f t="shared" si="120"/>
        <v>splnená podmienka vyrovnaného rozpočtu</v>
      </c>
      <c r="I1583" s="60">
        <f t="shared" si="121"/>
        <v>331501</v>
      </c>
      <c r="J1583" s="421" t="str">
        <f t="shared" si="124"/>
        <v>výdavky rastú</v>
      </c>
      <c r="K1583" s="421" t="str">
        <f t="shared" si="122"/>
        <v>dlhová brzda sa neplní</v>
      </c>
      <c r="L1583" s="421" t="str">
        <f t="shared" si="123"/>
        <v>dlhová brzda sa neplní + rozpočet v termíne</v>
      </c>
    </row>
    <row r="1584" spans="1:12">
      <c r="A1584" s="61">
        <v>515914</v>
      </c>
      <c r="B1584" s="61" t="s">
        <v>2199</v>
      </c>
      <c r="C1584" s="61">
        <v>20251106</v>
      </c>
      <c r="D1584" s="420" t="s">
        <v>890</v>
      </c>
      <c r="E1584" s="60">
        <v>15508</v>
      </c>
      <c r="F1584" s="60">
        <v>487898</v>
      </c>
      <c r="G1584" s="60">
        <v>759945</v>
      </c>
      <c r="H1584" s="421" t="str">
        <f t="shared" si="120"/>
        <v>splnená podmienka vyrovnaného rozpočtu</v>
      </c>
      <c r="I1584" s="60">
        <f t="shared" si="121"/>
        <v>272047</v>
      </c>
      <c r="J1584" s="421" t="str">
        <f t="shared" si="124"/>
        <v>výdavky rastú</v>
      </c>
      <c r="K1584" s="421" t="str">
        <f t="shared" si="122"/>
        <v>dlhová brzda sa neplní</v>
      </c>
      <c r="L1584" s="421" t="str">
        <f t="shared" si="123"/>
        <v>dlhová brzda sa neplní + rozpočet v termíne</v>
      </c>
    </row>
    <row r="1585" spans="1:12">
      <c r="A1585" s="61">
        <v>515922</v>
      </c>
      <c r="B1585" s="61" t="s">
        <v>1633</v>
      </c>
      <c r="C1585" s="61">
        <v>20251120</v>
      </c>
      <c r="D1585" s="420" t="s">
        <v>890</v>
      </c>
      <c r="E1585" s="60">
        <v>-30800</v>
      </c>
      <c r="F1585" s="60">
        <v>460441</v>
      </c>
      <c r="G1585" s="60">
        <v>472434</v>
      </c>
      <c r="H1585" s="421" t="str">
        <f t="shared" si="120"/>
        <v>nesplnená podmienka vyrovnaného rozpočtu</v>
      </c>
      <c r="I1585" s="60">
        <f t="shared" si="121"/>
        <v>11993</v>
      </c>
      <c r="J1585" s="421" t="str">
        <f t="shared" si="124"/>
        <v>výdavky rastú</v>
      </c>
      <c r="K1585" s="421" t="str">
        <f t="shared" si="122"/>
        <v>dlhová brzda sa neplní</v>
      </c>
      <c r="L1585" s="421" t="str">
        <f t="shared" si="123"/>
        <v>dlhová brzda sa neplní + rozpočet v termíne</v>
      </c>
    </row>
    <row r="1586" spans="1:12">
      <c r="A1586" s="61">
        <v>515931</v>
      </c>
      <c r="B1586" s="421" t="s">
        <v>758</v>
      </c>
      <c r="C1586" s="61">
        <v>20251204</v>
      </c>
      <c r="D1586" s="420" t="s">
        <v>911</v>
      </c>
      <c r="E1586" s="60">
        <v>-500</v>
      </c>
      <c r="F1586" s="60">
        <v>15067</v>
      </c>
      <c r="G1586" s="60">
        <v>14567</v>
      </c>
      <c r="H1586" s="421" t="str">
        <f t="shared" si="120"/>
        <v>nesplnená podmienka vyrovnaného rozpočtu</v>
      </c>
      <c r="I1586" s="60">
        <f t="shared" si="121"/>
        <v>-500</v>
      </c>
      <c r="J1586" s="421" t="str">
        <f t="shared" si="124"/>
        <v>nerastúce výdavky</v>
      </c>
      <c r="K1586" s="421" t="str">
        <f t="shared" si="122"/>
        <v>dlhová brzda sa neplní</v>
      </c>
      <c r="L1586" s="421" t="str">
        <f t="shared" si="123"/>
        <v>dlhová brzda sa neplní + rozpočet po termíne</v>
      </c>
    </row>
    <row r="1587" spans="1:12">
      <c r="A1587" s="61">
        <v>515949</v>
      </c>
      <c r="B1587" s="61" t="s">
        <v>759</v>
      </c>
      <c r="C1587" s="61">
        <v>20251120</v>
      </c>
      <c r="D1587" s="420" t="s">
        <v>890</v>
      </c>
      <c r="E1587" s="60">
        <v>0</v>
      </c>
      <c r="F1587" s="60">
        <v>147330</v>
      </c>
      <c r="G1587" s="60">
        <v>138700</v>
      </c>
      <c r="H1587" s="421" t="str">
        <f t="shared" si="120"/>
        <v>splnená podmienka vyrovnaného rozpočtu</v>
      </c>
      <c r="I1587" s="61">
        <f t="shared" si="121"/>
        <v>-8630</v>
      </c>
      <c r="J1587" s="421" t="str">
        <f t="shared" si="124"/>
        <v>nerastúce výdavky</v>
      </c>
      <c r="K1587" s="421" t="str">
        <f t="shared" si="122"/>
        <v>dlhová brzda sa plní</v>
      </c>
      <c r="L1587" s="421" t="str">
        <f t="shared" si="123"/>
        <v>dlhová brzda sa plní + rozpočet v termíne</v>
      </c>
    </row>
    <row r="1588" spans="1:12">
      <c r="A1588" s="61">
        <v>515957</v>
      </c>
      <c r="B1588" s="61" t="s">
        <v>2200</v>
      </c>
      <c r="C1588" s="61">
        <v>20251118</v>
      </c>
      <c r="D1588" s="420" t="s">
        <v>890</v>
      </c>
      <c r="E1588" s="60">
        <v>-18006</v>
      </c>
      <c r="F1588" s="60">
        <v>304410</v>
      </c>
      <c r="G1588" s="60">
        <v>995124</v>
      </c>
      <c r="H1588" s="421" t="str">
        <f t="shared" si="120"/>
        <v>nesplnená podmienka vyrovnaného rozpočtu</v>
      </c>
      <c r="I1588" s="60">
        <f t="shared" si="121"/>
        <v>690714</v>
      </c>
      <c r="J1588" s="421" t="str">
        <f t="shared" si="124"/>
        <v>výdavky rastú</v>
      </c>
      <c r="K1588" s="421" t="str">
        <f t="shared" si="122"/>
        <v>dlhová brzda sa neplní</v>
      </c>
      <c r="L1588" s="421" t="str">
        <f t="shared" si="123"/>
        <v>dlhová brzda sa neplní + rozpočet v termíne</v>
      </c>
    </row>
    <row r="1589" spans="1:12">
      <c r="A1589" s="61">
        <v>515965</v>
      </c>
      <c r="B1589" s="61" t="s">
        <v>2201</v>
      </c>
      <c r="C1589" s="61">
        <v>20251106</v>
      </c>
      <c r="D1589" s="420" t="s">
        <v>890</v>
      </c>
      <c r="E1589" s="60">
        <v>-370500</v>
      </c>
      <c r="F1589" s="60">
        <v>2029679</v>
      </c>
      <c r="G1589" s="60">
        <v>2170900</v>
      </c>
      <c r="H1589" s="421" t="str">
        <f t="shared" si="120"/>
        <v>nesplnená podmienka vyrovnaného rozpočtu</v>
      </c>
      <c r="I1589" s="60">
        <f t="shared" si="121"/>
        <v>141221</v>
      </c>
      <c r="J1589" s="421" t="str">
        <f t="shared" si="124"/>
        <v>výdavky rastú</v>
      </c>
      <c r="K1589" s="421" t="str">
        <f t="shared" si="122"/>
        <v>dlhová brzda sa neplní</v>
      </c>
      <c r="L1589" s="421" t="str">
        <f t="shared" si="123"/>
        <v>dlhová brzda sa neplní + rozpočet v termíne</v>
      </c>
    </row>
    <row r="1590" spans="1:12">
      <c r="A1590" s="61">
        <v>515973</v>
      </c>
      <c r="B1590" s="61" t="s">
        <v>2202</v>
      </c>
      <c r="C1590" s="61">
        <v>20251119</v>
      </c>
      <c r="D1590" s="420" t="s">
        <v>890</v>
      </c>
      <c r="E1590" s="60">
        <v>-124559</v>
      </c>
      <c r="F1590" s="60">
        <v>574340</v>
      </c>
      <c r="G1590" s="60">
        <v>666525</v>
      </c>
      <c r="H1590" s="421" t="str">
        <f t="shared" si="120"/>
        <v>nesplnená podmienka vyrovnaného rozpočtu</v>
      </c>
      <c r="I1590" s="60">
        <f t="shared" si="121"/>
        <v>92185</v>
      </c>
      <c r="J1590" s="421" t="str">
        <f t="shared" si="124"/>
        <v>výdavky rastú</v>
      </c>
      <c r="K1590" s="421" t="str">
        <f t="shared" si="122"/>
        <v>dlhová brzda sa neplní</v>
      </c>
      <c r="L1590" s="421" t="str">
        <f t="shared" si="123"/>
        <v>dlhová brzda sa neplní + rozpočet v termíne</v>
      </c>
    </row>
    <row r="1591" spans="1:12">
      <c r="A1591" s="61">
        <v>515981</v>
      </c>
      <c r="B1591" s="61" t="s">
        <v>2203</v>
      </c>
      <c r="C1591" s="61">
        <v>20251023</v>
      </c>
      <c r="D1591" s="420" t="s">
        <v>890</v>
      </c>
      <c r="E1591" s="60">
        <v>-9000</v>
      </c>
      <c r="F1591" s="60">
        <v>143917.16999999998</v>
      </c>
      <c r="G1591" s="60">
        <v>102531.06</v>
      </c>
      <c r="H1591" s="421" t="str">
        <f t="shared" si="120"/>
        <v>nesplnená podmienka vyrovnaného rozpočtu</v>
      </c>
      <c r="I1591" s="60">
        <f t="shared" si="121"/>
        <v>-41386.109999999986</v>
      </c>
      <c r="J1591" s="421" t="str">
        <f t="shared" si="124"/>
        <v>nerastúce výdavky</v>
      </c>
      <c r="K1591" s="421" t="str">
        <f t="shared" si="122"/>
        <v>dlhová brzda sa neplní</v>
      </c>
      <c r="L1591" s="421" t="str">
        <f t="shared" si="123"/>
        <v>dlhová brzda sa neplní + rozpočet v termíne</v>
      </c>
    </row>
    <row r="1592" spans="1:12">
      <c r="A1592" s="61">
        <v>515990</v>
      </c>
      <c r="B1592" s="421" t="s">
        <v>760</v>
      </c>
      <c r="C1592" s="61">
        <v>20251221</v>
      </c>
      <c r="D1592" s="420" t="s">
        <v>911</v>
      </c>
      <c r="E1592" s="60">
        <v>4356.63</v>
      </c>
      <c r="F1592" s="60">
        <v>37468</v>
      </c>
      <c r="G1592" s="60">
        <v>43554</v>
      </c>
      <c r="H1592" s="421" t="str">
        <f t="shared" si="120"/>
        <v>splnená podmienka vyrovnaného rozpočtu</v>
      </c>
      <c r="I1592" s="60">
        <f t="shared" si="121"/>
        <v>6086</v>
      </c>
      <c r="J1592" s="421" t="str">
        <f t="shared" si="124"/>
        <v>výdavky rastú</v>
      </c>
      <c r="K1592" s="421" t="str">
        <f t="shared" si="122"/>
        <v>dlhová brzda sa neplní</v>
      </c>
      <c r="L1592" s="421" t="str">
        <f t="shared" si="123"/>
        <v>dlhová brzda sa neplní + rozpočet po termíne</v>
      </c>
    </row>
    <row r="1593" spans="1:12">
      <c r="A1593" s="61">
        <v>516007</v>
      </c>
      <c r="B1593" s="61" t="s">
        <v>2204</v>
      </c>
      <c r="C1593" s="61">
        <v>20251020</v>
      </c>
      <c r="D1593" s="420" t="s">
        <v>890</v>
      </c>
      <c r="E1593" s="60">
        <v>2400</v>
      </c>
      <c r="F1593" s="60">
        <v>136332</v>
      </c>
      <c r="G1593" s="60">
        <v>140588</v>
      </c>
      <c r="H1593" s="421" t="str">
        <f t="shared" si="120"/>
        <v>splnená podmienka vyrovnaného rozpočtu</v>
      </c>
      <c r="I1593" s="60">
        <f t="shared" si="121"/>
        <v>4256</v>
      </c>
      <c r="J1593" s="421" t="str">
        <f t="shared" si="124"/>
        <v>výdavky rastú</v>
      </c>
      <c r="K1593" s="421" t="str">
        <f t="shared" si="122"/>
        <v>dlhová brzda sa neplní</v>
      </c>
      <c r="L1593" s="421" t="str">
        <f t="shared" si="123"/>
        <v>dlhová brzda sa neplní + rozpočet v termíne</v>
      </c>
    </row>
    <row r="1594" spans="1:12">
      <c r="A1594" s="61">
        <v>516015</v>
      </c>
      <c r="B1594" s="61" t="s">
        <v>2205</v>
      </c>
      <c r="C1594" s="61">
        <v>20251117</v>
      </c>
      <c r="D1594" s="420" t="s">
        <v>890</v>
      </c>
      <c r="E1594" s="60">
        <v>574</v>
      </c>
      <c r="F1594" s="60">
        <v>158101</v>
      </c>
      <c r="G1594" s="60">
        <v>171507</v>
      </c>
      <c r="H1594" s="421" t="str">
        <f t="shared" si="120"/>
        <v>splnená podmienka vyrovnaného rozpočtu</v>
      </c>
      <c r="I1594" s="60">
        <f t="shared" si="121"/>
        <v>13406</v>
      </c>
      <c r="J1594" s="421" t="str">
        <f t="shared" si="124"/>
        <v>výdavky rastú</v>
      </c>
      <c r="K1594" s="421" t="str">
        <f t="shared" si="122"/>
        <v>dlhová brzda sa neplní</v>
      </c>
      <c r="L1594" s="421" t="str">
        <f t="shared" si="123"/>
        <v>dlhová brzda sa neplní + rozpočet v termíne</v>
      </c>
    </row>
    <row r="1595" spans="1:12">
      <c r="A1595" s="61">
        <v>516023</v>
      </c>
      <c r="B1595" s="61" t="s">
        <v>761</v>
      </c>
      <c r="C1595" s="61">
        <v>20251230</v>
      </c>
      <c r="D1595" s="420" t="s">
        <v>911</v>
      </c>
      <c r="E1595" s="60">
        <v>0</v>
      </c>
      <c r="F1595" s="60">
        <v>28265</v>
      </c>
      <c r="G1595" s="60">
        <v>28265</v>
      </c>
      <c r="H1595" s="421" t="str">
        <f t="shared" si="120"/>
        <v>splnená podmienka vyrovnaného rozpočtu</v>
      </c>
      <c r="I1595" s="61">
        <f t="shared" si="121"/>
        <v>0</v>
      </c>
      <c r="J1595" s="421" t="str">
        <f t="shared" si="124"/>
        <v>nerastúce výdavky</v>
      </c>
      <c r="K1595" s="421" t="str">
        <f t="shared" si="122"/>
        <v>dlhová brzda sa plní</v>
      </c>
      <c r="L1595" s="421" t="str">
        <f t="shared" si="123"/>
        <v>dlhová brzda sa plní + rozpočet po termíne</v>
      </c>
    </row>
    <row r="1596" spans="1:12">
      <c r="A1596" s="61">
        <v>516031</v>
      </c>
      <c r="B1596" s="61" t="s">
        <v>2206</v>
      </c>
      <c r="C1596" s="61">
        <v>20251013</v>
      </c>
      <c r="D1596" s="420" t="s">
        <v>890</v>
      </c>
      <c r="E1596" s="60">
        <v>-59436</v>
      </c>
      <c r="F1596" s="60">
        <v>113448</v>
      </c>
      <c r="G1596" s="60">
        <v>148788</v>
      </c>
      <c r="H1596" s="421" t="str">
        <f t="shared" si="120"/>
        <v>nesplnená podmienka vyrovnaného rozpočtu</v>
      </c>
      <c r="I1596" s="60">
        <f t="shared" si="121"/>
        <v>35340</v>
      </c>
      <c r="J1596" s="421" t="str">
        <f t="shared" si="124"/>
        <v>výdavky rastú</v>
      </c>
      <c r="K1596" s="421" t="str">
        <f t="shared" si="122"/>
        <v>dlhová brzda sa neplní</v>
      </c>
      <c r="L1596" s="421" t="str">
        <f t="shared" si="123"/>
        <v>dlhová brzda sa neplní + rozpočet v termíne</v>
      </c>
    </row>
    <row r="1597" spans="1:12">
      <c r="A1597" s="61">
        <v>516040</v>
      </c>
      <c r="B1597" s="61" t="s">
        <v>649</v>
      </c>
      <c r="C1597" s="61">
        <v>20251030</v>
      </c>
      <c r="D1597" s="420" t="s">
        <v>890</v>
      </c>
      <c r="E1597" s="60">
        <v>-59845</v>
      </c>
      <c r="F1597" s="60">
        <v>1916290</v>
      </c>
      <c r="G1597" s="60">
        <v>2354500</v>
      </c>
      <c r="H1597" s="421" t="str">
        <f t="shared" si="120"/>
        <v>nesplnená podmienka vyrovnaného rozpočtu</v>
      </c>
      <c r="I1597" s="60">
        <f t="shared" si="121"/>
        <v>438210</v>
      </c>
      <c r="J1597" s="421" t="str">
        <f t="shared" si="124"/>
        <v>výdavky rastú</v>
      </c>
      <c r="K1597" s="421" t="str">
        <f t="shared" si="122"/>
        <v>dlhová brzda sa neplní</v>
      </c>
      <c r="L1597" s="421" t="str">
        <f t="shared" si="123"/>
        <v>dlhová brzda sa neplní + rozpočet v termíne</v>
      </c>
    </row>
    <row r="1598" spans="1:12">
      <c r="A1598" s="61">
        <v>516058</v>
      </c>
      <c r="B1598" s="61" t="s">
        <v>2207</v>
      </c>
      <c r="C1598" s="61">
        <v>20251120</v>
      </c>
      <c r="D1598" s="420" t="s">
        <v>890</v>
      </c>
      <c r="E1598" s="60">
        <v>-986484.13</v>
      </c>
      <c r="F1598" s="60">
        <v>152071.44</v>
      </c>
      <c r="G1598" s="60">
        <v>1156749.3599999999</v>
      </c>
      <c r="H1598" s="421" t="str">
        <f t="shared" si="120"/>
        <v>nesplnená podmienka vyrovnaného rozpočtu</v>
      </c>
      <c r="I1598" s="60">
        <f t="shared" si="121"/>
        <v>1004677.9199999999</v>
      </c>
      <c r="J1598" s="421" t="str">
        <f t="shared" si="124"/>
        <v>výdavky rastú</v>
      </c>
      <c r="K1598" s="421" t="str">
        <f t="shared" si="122"/>
        <v>dlhová brzda sa neplní</v>
      </c>
      <c r="L1598" s="421" t="str">
        <f t="shared" si="123"/>
        <v>dlhová brzda sa neplní + rozpočet v termíne</v>
      </c>
    </row>
    <row r="1599" spans="1:12">
      <c r="A1599" s="61">
        <v>516066</v>
      </c>
      <c r="B1599" s="61" t="s">
        <v>2208</v>
      </c>
      <c r="C1599" s="61">
        <v>20251113</v>
      </c>
      <c r="D1599" s="420" t="s">
        <v>890</v>
      </c>
      <c r="E1599" s="60">
        <v>797</v>
      </c>
      <c r="F1599" s="60">
        <v>54823</v>
      </c>
      <c r="G1599" s="60">
        <v>55797</v>
      </c>
      <c r="H1599" s="421" t="str">
        <f t="shared" si="120"/>
        <v>splnená podmienka vyrovnaného rozpočtu</v>
      </c>
      <c r="I1599" s="60">
        <f t="shared" si="121"/>
        <v>974</v>
      </c>
      <c r="J1599" s="421" t="str">
        <f t="shared" si="124"/>
        <v>výdavky rastú</v>
      </c>
      <c r="K1599" s="421" t="str">
        <f t="shared" si="122"/>
        <v>dlhová brzda sa neplní</v>
      </c>
      <c r="L1599" s="421" t="str">
        <f t="shared" si="123"/>
        <v>dlhová brzda sa neplní + rozpočet v termíne</v>
      </c>
    </row>
    <row r="1600" spans="1:12">
      <c r="A1600" s="61">
        <v>516074</v>
      </c>
      <c r="B1600" s="61" t="s">
        <v>2209</v>
      </c>
      <c r="C1600" s="61">
        <v>20251117</v>
      </c>
      <c r="D1600" s="420" t="s">
        <v>890</v>
      </c>
      <c r="E1600" s="60">
        <v>-173246</v>
      </c>
      <c r="F1600" s="60">
        <v>1386042</v>
      </c>
      <c r="G1600" s="60">
        <v>746794</v>
      </c>
      <c r="H1600" s="421" t="str">
        <f t="shared" si="120"/>
        <v>nesplnená podmienka vyrovnaného rozpočtu</v>
      </c>
      <c r="I1600" s="60">
        <f t="shared" si="121"/>
        <v>-639248</v>
      </c>
      <c r="J1600" s="421" t="str">
        <f t="shared" si="124"/>
        <v>nerastúce výdavky</v>
      </c>
      <c r="K1600" s="421" t="str">
        <f t="shared" si="122"/>
        <v>dlhová brzda sa neplní</v>
      </c>
      <c r="L1600" s="421" t="str">
        <f t="shared" si="123"/>
        <v>dlhová brzda sa neplní + rozpočet v termíne</v>
      </c>
    </row>
    <row r="1601" spans="1:12">
      <c r="A1601" s="61">
        <v>516082</v>
      </c>
      <c r="B1601" s="61" t="s">
        <v>762</v>
      </c>
      <c r="C1601" s="61">
        <v>20250925</v>
      </c>
      <c r="D1601" s="420" t="s">
        <v>890</v>
      </c>
      <c r="E1601" s="60">
        <v>14770</v>
      </c>
      <c r="F1601" s="60">
        <v>373053</v>
      </c>
      <c r="G1601" s="60">
        <v>329042</v>
      </c>
      <c r="H1601" s="421" t="str">
        <f t="shared" si="120"/>
        <v>splnená podmienka vyrovnaného rozpočtu</v>
      </c>
      <c r="I1601" s="61">
        <f t="shared" si="121"/>
        <v>-44011</v>
      </c>
      <c r="J1601" s="421" t="str">
        <f t="shared" si="124"/>
        <v>nerastúce výdavky</v>
      </c>
      <c r="K1601" s="421" t="str">
        <f t="shared" si="122"/>
        <v>dlhová brzda sa plní</v>
      </c>
      <c r="L1601" s="421" t="str">
        <f t="shared" si="123"/>
        <v>dlhová brzda sa plní + rozpočet v termíne</v>
      </c>
    </row>
    <row r="1602" spans="1:12">
      <c r="A1602" s="61">
        <v>515671</v>
      </c>
      <c r="B1602" s="61" t="s">
        <v>2210</v>
      </c>
      <c r="C1602" s="61">
        <v>20251112</v>
      </c>
      <c r="D1602" s="420" t="s">
        <v>890</v>
      </c>
      <c r="E1602" s="60">
        <v>8004</v>
      </c>
      <c r="F1602" s="60">
        <v>1211662</v>
      </c>
      <c r="G1602" s="60">
        <v>1397662</v>
      </c>
      <c r="H1602" s="421" t="str">
        <f t="shared" si="120"/>
        <v>splnená podmienka vyrovnaného rozpočtu</v>
      </c>
      <c r="I1602" s="60">
        <f t="shared" si="121"/>
        <v>186000</v>
      </c>
      <c r="J1602" s="421" t="str">
        <f t="shared" si="124"/>
        <v>výdavky rastú</v>
      </c>
      <c r="K1602" s="421" t="str">
        <f t="shared" si="122"/>
        <v>dlhová brzda sa neplní</v>
      </c>
      <c r="L1602" s="421" t="str">
        <f t="shared" si="123"/>
        <v>dlhová brzda sa neplní + rozpočet v termíne</v>
      </c>
    </row>
    <row r="1603" spans="1:12">
      <c r="A1603" s="61">
        <v>515680</v>
      </c>
      <c r="B1603" s="61" t="s">
        <v>2211</v>
      </c>
      <c r="C1603" s="61">
        <v>20251119</v>
      </c>
      <c r="D1603" s="420" t="s">
        <v>890</v>
      </c>
      <c r="E1603" s="60">
        <v>-83390</v>
      </c>
      <c r="F1603" s="60">
        <v>3765861</v>
      </c>
      <c r="G1603" s="60">
        <v>6170026</v>
      </c>
      <c r="H1603" s="421" t="str">
        <f t="shared" ref="H1603:H1666" si="125">IF(E1603&gt;=0,"splnená podmienka vyrovnaného rozpočtu","nesplnená podmienka vyrovnaného rozpočtu")</f>
        <v>nesplnená podmienka vyrovnaného rozpočtu</v>
      </c>
      <c r="I1603" s="60">
        <f t="shared" ref="I1603:I1666" si="126">G1603-F1603</f>
        <v>2404165</v>
      </c>
      <c r="J1603" s="421" t="str">
        <f t="shared" si="124"/>
        <v>výdavky rastú</v>
      </c>
      <c r="K1603" s="421" t="str">
        <f t="shared" ref="K1603:K1666" si="127">IF((H1603="splnená podmienka vyrovnaného rozpočtu")*(J1603="nerastúce výdavky"),"dlhová brzda sa plní","dlhová brzda sa neplní")</f>
        <v>dlhová brzda sa neplní</v>
      </c>
      <c r="L1603" s="421" t="str">
        <f t="shared" ref="L1603:L1666" si="128">K1603&amp;" + "&amp;D1603</f>
        <v>dlhová brzda sa neplní + rozpočet v termíne</v>
      </c>
    </row>
    <row r="1604" spans="1:12">
      <c r="A1604" s="61">
        <v>515698</v>
      </c>
      <c r="B1604" s="61" t="s">
        <v>2212</v>
      </c>
      <c r="C1604" s="61">
        <v>20251108</v>
      </c>
      <c r="D1604" s="420" t="s">
        <v>890</v>
      </c>
      <c r="E1604" s="60">
        <v>-34558</v>
      </c>
      <c r="F1604" s="60">
        <v>85030</v>
      </c>
      <c r="G1604" s="60">
        <v>132215</v>
      </c>
      <c r="H1604" s="421" t="str">
        <f t="shared" si="125"/>
        <v>nesplnená podmienka vyrovnaného rozpočtu</v>
      </c>
      <c r="I1604" s="60">
        <f t="shared" si="126"/>
        <v>47185</v>
      </c>
      <c r="J1604" s="421" t="str">
        <f t="shared" ref="J1604:J1667" si="129">IF(I1604&lt;=0,"nerastúce výdavky","výdavky rastú")</f>
        <v>výdavky rastú</v>
      </c>
      <c r="K1604" s="421" t="str">
        <f t="shared" si="127"/>
        <v>dlhová brzda sa neplní</v>
      </c>
      <c r="L1604" s="421" t="str">
        <f t="shared" si="128"/>
        <v>dlhová brzda sa neplní + rozpočet v termíne</v>
      </c>
    </row>
    <row r="1605" spans="1:12">
      <c r="A1605" s="61">
        <v>515701</v>
      </c>
      <c r="B1605" s="61" t="s">
        <v>2213</v>
      </c>
      <c r="C1605" s="61">
        <v>20251121</v>
      </c>
      <c r="D1605" s="420" t="s">
        <v>890</v>
      </c>
      <c r="E1605" s="60">
        <v>-117179</v>
      </c>
      <c r="F1605" s="60">
        <v>792367</v>
      </c>
      <c r="G1605" s="60">
        <v>1191967</v>
      </c>
      <c r="H1605" s="421" t="str">
        <f t="shared" si="125"/>
        <v>nesplnená podmienka vyrovnaného rozpočtu</v>
      </c>
      <c r="I1605" s="60">
        <f t="shared" si="126"/>
        <v>399600</v>
      </c>
      <c r="J1605" s="421" t="str">
        <f t="shared" si="129"/>
        <v>výdavky rastú</v>
      </c>
      <c r="K1605" s="421" t="str">
        <f t="shared" si="127"/>
        <v>dlhová brzda sa neplní</v>
      </c>
      <c r="L1605" s="421" t="str">
        <f t="shared" si="128"/>
        <v>dlhová brzda sa neplní + rozpočet v termíne</v>
      </c>
    </row>
    <row r="1606" spans="1:12">
      <c r="A1606" s="61">
        <v>515710</v>
      </c>
      <c r="B1606" s="61" t="s">
        <v>2214</v>
      </c>
      <c r="C1606" s="61">
        <v>20251120</v>
      </c>
      <c r="D1606" s="420" t="s">
        <v>890</v>
      </c>
      <c r="E1606" s="60">
        <v>3128</v>
      </c>
      <c r="F1606" s="60">
        <v>530241</v>
      </c>
      <c r="G1606" s="60">
        <v>596747</v>
      </c>
      <c r="H1606" s="421" t="str">
        <f t="shared" si="125"/>
        <v>splnená podmienka vyrovnaného rozpočtu</v>
      </c>
      <c r="I1606" s="60">
        <f t="shared" si="126"/>
        <v>66506</v>
      </c>
      <c r="J1606" s="421" t="str">
        <f t="shared" si="129"/>
        <v>výdavky rastú</v>
      </c>
      <c r="K1606" s="421" t="str">
        <f t="shared" si="127"/>
        <v>dlhová brzda sa neplní</v>
      </c>
      <c r="L1606" s="421" t="str">
        <f t="shared" si="128"/>
        <v>dlhová brzda sa neplní + rozpočet v termíne</v>
      </c>
    </row>
    <row r="1607" spans="1:12">
      <c r="A1607" s="61">
        <v>515728</v>
      </c>
      <c r="B1607" s="61" t="s">
        <v>2215</v>
      </c>
      <c r="C1607" s="61">
        <v>20251113</v>
      </c>
      <c r="D1607" s="420" t="s">
        <v>890</v>
      </c>
      <c r="E1607" s="60">
        <v>-10150</v>
      </c>
      <c r="F1607" s="60">
        <v>83255</v>
      </c>
      <c r="G1607" s="60">
        <v>101470</v>
      </c>
      <c r="H1607" s="421" t="str">
        <f t="shared" si="125"/>
        <v>nesplnená podmienka vyrovnaného rozpočtu</v>
      </c>
      <c r="I1607" s="60">
        <f t="shared" si="126"/>
        <v>18215</v>
      </c>
      <c r="J1607" s="421" t="str">
        <f t="shared" si="129"/>
        <v>výdavky rastú</v>
      </c>
      <c r="K1607" s="421" t="str">
        <f t="shared" si="127"/>
        <v>dlhová brzda sa neplní</v>
      </c>
      <c r="L1607" s="421" t="str">
        <f t="shared" si="128"/>
        <v>dlhová brzda sa neplní + rozpočet v termíne</v>
      </c>
    </row>
    <row r="1608" spans="1:12">
      <c r="A1608" s="61">
        <v>515736</v>
      </c>
      <c r="B1608" s="61" t="s">
        <v>2216</v>
      </c>
      <c r="C1608" s="61">
        <v>20251118</v>
      </c>
      <c r="D1608" s="420" t="s">
        <v>890</v>
      </c>
      <c r="E1608" s="60">
        <v>-30000</v>
      </c>
      <c r="F1608" s="60">
        <v>363636</v>
      </c>
      <c r="G1608" s="60">
        <v>478071</v>
      </c>
      <c r="H1608" s="421" t="str">
        <f t="shared" si="125"/>
        <v>nesplnená podmienka vyrovnaného rozpočtu</v>
      </c>
      <c r="I1608" s="60">
        <f t="shared" si="126"/>
        <v>114435</v>
      </c>
      <c r="J1608" s="421" t="str">
        <f t="shared" si="129"/>
        <v>výdavky rastú</v>
      </c>
      <c r="K1608" s="421" t="str">
        <f t="shared" si="127"/>
        <v>dlhová brzda sa neplní</v>
      </c>
      <c r="L1608" s="421" t="str">
        <f t="shared" si="128"/>
        <v>dlhová brzda sa neplní + rozpočet v termíne</v>
      </c>
    </row>
    <row r="1609" spans="1:12">
      <c r="A1609" s="61">
        <v>515744</v>
      </c>
      <c r="B1609" s="61" t="s">
        <v>2217</v>
      </c>
      <c r="C1609" s="61">
        <v>20251110</v>
      </c>
      <c r="D1609" s="420" t="s">
        <v>890</v>
      </c>
      <c r="E1609" s="60">
        <v>-90000</v>
      </c>
      <c r="F1609" s="60">
        <v>1024444</v>
      </c>
      <c r="G1609" s="60">
        <v>978499</v>
      </c>
      <c r="H1609" s="421" t="str">
        <f t="shared" si="125"/>
        <v>nesplnená podmienka vyrovnaného rozpočtu</v>
      </c>
      <c r="I1609" s="60">
        <f t="shared" si="126"/>
        <v>-45945</v>
      </c>
      <c r="J1609" s="421" t="str">
        <f t="shared" si="129"/>
        <v>nerastúce výdavky</v>
      </c>
      <c r="K1609" s="421" t="str">
        <f t="shared" si="127"/>
        <v>dlhová brzda sa neplní</v>
      </c>
      <c r="L1609" s="421" t="str">
        <f t="shared" si="128"/>
        <v>dlhová brzda sa neplní + rozpočet v termíne</v>
      </c>
    </row>
    <row r="1610" spans="1:12">
      <c r="A1610" s="61">
        <v>515752</v>
      </c>
      <c r="B1610" s="61" t="s">
        <v>2218</v>
      </c>
      <c r="C1610" s="61">
        <v>20251120</v>
      </c>
      <c r="D1610" s="420" t="s">
        <v>890</v>
      </c>
      <c r="E1610" s="60">
        <v>1530</v>
      </c>
      <c r="F1610" s="60">
        <v>67035</v>
      </c>
      <c r="G1610" s="60">
        <v>75647</v>
      </c>
      <c r="H1610" s="421" t="str">
        <f t="shared" si="125"/>
        <v>splnená podmienka vyrovnaného rozpočtu</v>
      </c>
      <c r="I1610" s="60">
        <f t="shared" si="126"/>
        <v>8612</v>
      </c>
      <c r="J1610" s="421" t="str">
        <f t="shared" si="129"/>
        <v>výdavky rastú</v>
      </c>
      <c r="K1610" s="421" t="str">
        <f t="shared" si="127"/>
        <v>dlhová brzda sa neplní</v>
      </c>
      <c r="L1610" s="421" t="str">
        <f t="shared" si="128"/>
        <v>dlhová brzda sa neplní + rozpočet v termíne</v>
      </c>
    </row>
    <row r="1611" spans="1:12">
      <c r="A1611" s="61">
        <v>515761</v>
      </c>
      <c r="B1611" s="61" t="s">
        <v>2079</v>
      </c>
      <c r="C1611" s="61">
        <v>20251119</v>
      </c>
      <c r="D1611" s="420" t="s">
        <v>890</v>
      </c>
      <c r="E1611" s="60">
        <v>0</v>
      </c>
      <c r="F1611" s="60">
        <v>26054</v>
      </c>
      <c r="G1611" s="60">
        <v>27948</v>
      </c>
      <c r="H1611" s="421" t="str">
        <f t="shared" si="125"/>
        <v>splnená podmienka vyrovnaného rozpočtu</v>
      </c>
      <c r="I1611" s="60">
        <f t="shared" si="126"/>
        <v>1894</v>
      </c>
      <c r="J1611" s="421" t="str">
        <f t="shared" si="129"/>
        <v>výdavky rastú</v>
      </c>
      <c r="K1611" s="421" t="str">
        <f t="shared" si="127"/>
        <v>dlhová brzda sa neplní</v>
      </c>
      <c r="L1611" s="421" t="str">
        <f t="shared" si="128"/>
        <v>dlhová brzda sa neplní + rozpočet v termíne</v>
      </c>
    </row>
    <row r="1612" spans="1:12">
      <c r="A1612" s="61">
        <v>515779</v>
      </c>
      <c r="B1612" s="61" t="s">
        <v>2219</v>
      </c>
      <c r="C1612" s="61">
        <v>20251119</v>
      </c>
      <c r="D1612" s="420" t="s">
        <v>890</v>
      </c>
      <c r="E1612" s="60">
        <v>0</v>
      </c>
      <c r="F1612" s="60">
        <v>239331</v>
      </c>
      <c r="G1612" s="60">
        <v>269387</v>
      </c>
      <c r="H1612" s="421" t="str">
        <f t="shared" si="125"/>
        <v>splnená podmienka vyrovnaného rozpočtu</v>
      </c>
      <c r="I1612" s="60">
        <f t="shared" si="126"/>
        <v>30056</v>
      </c>
      <c r="J1612" s="421" t="str">
        <f t="shared" si="129"/>
        <v>výdavky rastú</v>
      </c>
      <c r="K1612" s="421" t="str">
        <f t="shared" si="127"/>
        <v>dlhová brzda sa neplní</v>
      </c>
      <c r="L1612" s="421" t="str">
        <f t="shared" si="128"/>
        <v>dlhová brzda sa neplní + rozpočet v termíne</v>
      </c>
    </row>
    <row r="1613" spans="1:12">
      <c r="A1613" s="61">
        <v>515795</v>
      </c>
      <c r="B1613" s="61" t="s">
        <v>763</v>
      </c>
      <c r="C1613" s="61">
        <v>20251112</v>
      </c>
      <c r="D1613" s="420" t="s">
        <v>890</v>
      </c>
      <c r="E1613" s="60">
        <v>6400</v>
      </c>
      <c r="F1613" s="60">
        <v>246600</v>
      </c>
      <c r="G1613" s="60">
        <v>246600</v>
      </c>
      <c r="H1613" s="421" t="str">
        <f t="shared" si="125"/>
        <v>splnená podmienka vyrovnaného rozpočtu</v>
      </c>
      <c r="I1613" s="61">
        <f t="shared" si="126"/>
        <v>0</v>
      </c>
      <c r="J1613" s="421" t="str">
        <f t="shared" si="129"/>
        <v>nerastúce výdavky</v>
      </c>
      <c r="K1613" s="421" t="str">
        <f t="shared" si="127"/>
        <v>dlhová brzda sa plní</v>
      </c>
      <c r="L1613" s="421" t="str">
        <f t="shared" si="128"/>
        <v>dlhová brzda sa plní + rozpočet v termíne</v>
      </c>
    </row>
    <row r="1614" spans="1:12">
      <c r="A1614" s="61">
        <v>515809</v>
      </c>
      <c r="B1614" s="61" t="s">
        <v>2220</v>
      </c>
      <c r="C1614" s="61">
        <v>20251113</v>
      </c>
      <c r="D1614" s="420" t="s">
        <v>890</v>
      </c>
      <c r="E1614" s="60">
        <v>0</v>
      </c>
      <c r="F1614" s="60">
        <v>52059</v>
      </c>
      <c r="G1614" s="60">
        <v>55607</v>
      </c>
      <c r="H1614" s="421" t="str">
        <f t="shared" si="125"/>
        <v>splnená podmienka vyrovnaného rozpočtu</v>
      </c>
      <c r="I1614" s="60">
        <f t="shared" si="126"/>
        <v>3548</v>
      </c>
      <c r="J1614" s="421" t="str">
        <f t="shared" si="129"/>
        <v>výdavky rastú</v>
      </c>
      <c r="K1614" s="421" t="str">
        <f t="shared" si="127"/>
        <v>dlhová brzda sa neplní</v>
      </c>
      <c r="L1614" s="421" t="str">
        <f t="shared" si="128"/>
        <v>dlhová brzda sa neplní + rozpočet v termíne</v>
      </c>
    </row>
    <row r="1615" spans="1:12">
      <c r="A1615" s="61">
        <v>515817</v>
      </c>
      <c r="B1615" s="61" t="s">
        <v>2221</v>
      </c>
      <c r="C1615" s="61">
        <v>20251114</v>
      </c>
      <c r="D1615" s="420" t="s">
        <v>890</v>
      </c>
      <c r="E1615" s="60">
        <v>0</v>
      </c>
      <c r="F1615" s="60">
        <v>46674</v>
      </c>
      <c r="G1615" s="60">
        <v>49549</v>
      </c>
      <c r="H1615" s="421" t="str">
        <f t="shared" si="125"/>
        <v>splnená podmienka vyrovnaného rozpočtu</v>
      </c>
      <c r="I1615" s="60">
        <f t="shared" si="126"/>
        <v>2875</v>
      </c>
      <c r="J1615" s="421" t="str">
        <f t="shared" si="129"/>
        <v>výdavky rastú</v>
      </c>
      <c r="K1615" s="421" t="str">
        <f t="shared" si="127"/>
        <v>dlhová brzda sa neplní</v>
      </c>
      <c r="L1615" s="421" t="str">
        <f t="shared" si="128"/>
        <v>dlhová brzda sa neplní + rozpočet v termíne</v>
      </c>
    </row>
    <row r="1616" spans="1:12">
      <c r="A1616" s="61">
        <v>515833</v>
      </c>
      <c r="B1616" s="61" t="s">
        <v>764</v>
      </c>
      <c r="C1616" s="61">
        <v>20250919</v>
      </c>
      <c r="D1616" s="420" t="s">
        <v>890</v>
      </c>
      <c r="E1616" s="60">
        <v>0</v>
      </c>
      <c r="F1616" s="60">
        <v>139052.06</v>
      </c>
      <c r="G1616" s="60">
        <v>48175</v>
      </c>
      <c r="H1616" s="421" t="str">
        <f t="shared" si="125"/>
        <v>splnená podmienka vyrovnaného rozpočtu</v>
      </c>
      <c r="I1616" s="61">
        <f t="shared" si="126"/>
        <v>-90877.06</v>
      </c>
      <c r="J1616" s="421" t="str">
        <f t="shared" si="129"/>
        <v>nerastúce výdavky</v>
      </c>
      <c r="K1616" s="421" t="str">
        <f t="shared" si="127"/>
        <v>dlhová brzda sa plní</v>
      </c>
      <c r="L1616" s="421" t="str">
        <f t="shared" si="128"/>
        <v>dlhová brzda sa plní + rozpočet v termíne</v>
      </c>
    </row>
    <row r="1617" spans="1:12">
      <c r="A1617" s="61">
        <v>515841</v>
      </c>
      <c r="B1617" s="61" t="s">
        <v>2222</v>
      </c>
      <c r="C1617" s="61">
        <v>20251120</v>
      </c>
      <c r="D1617" s="420" t="s">
        <v>890</v>
      </c>
      <c r="E1617" s="60">
        <v>-11000</v>
      </c>
      <c r="F1617" s="60">
        <v>135582</v>
      </c>
      <c r="G1617" s="60">
        <v>144830</v>
      </c>
      <c r="H1617" s="421" t="str">
        <f t="shared" si="125"/>
        <v>nesplnená podmienka vyrovnaného rozpočtu</v>
      </c>
      <c r="I1617" s="60">
        <f t="shared" si="126"/>
        <v>9248</v>
      </c>
      <c r="J1617" s="421" t="str">
        <f t="shared" si="129"/>
        <v>výdavky rastú</v>
      </c>
      <c r="K1617" s="421" t="str">
        <f t="shared" si="127"/>
        <v>dlhová brzda sa neplní</v>
      </c>
      <c r="L1617" s="421" t="str">
        <f t="shared" si="128"/>
        <v>dlhová brzda sa neplní + rozpočet v termíne</v>
      </c>
    </row>
    <row r="1618" spans="1:12">
      <c r="A1618" s="61">
        <v>515850</v>
      </c>
      <c r="B1618" s="61" t="s">
        <v>235</v>
      </c>
      <c r="C1618" s="61">
        <v>20251119</v>
      </c>
      <c r="D1618" s="420" t="s">
        <v>890</v>
      </c>
      <c r="E1618" s="60">
        <v>-1017701</v>
      </c>
      <c r="F1618" s="60">
        <v>16712063</v>
      </c>
      <c r="G1618" s="60">
        <v>17076950</v>
      </c>
      <c r="H1618" s="421" t="str">
        <f t="shared" si="125"/>
        <v>nesplnená podmienka vyrovnaného rozpočtu</v>
      </c>
      <c r="I1618" s="60">
        <f t="shared" si="126"/>
        <v>364887</v>
      </c>
      <c r="J1618" s="421" t="str">
        <f t="shared" si="129"/>
        <v>výdavky rastú</v>
      </c>
      <c r="K1618" s="421" t="str">
        <f t="shared" si="127"/>
        <v>dlhová brzda sa neplní</v>
      </c>
      <c r="L1618" s="421" t="str">
        <f t="shared" si="128"/>
        <v>dlhová brzda sa neplní + rozpočet v termíne</v>
      </c>
    </row>
    <row r="1619" spans="1:12">
      <c r="A1619" s="61">
        <v>515868</v>
      </c>
      <c r="B1619" s="61" t="s">
        <v>765</v>
      </c>
      <c r="C1619" s="61">
        <v>20251114</v>
      </c>
      <c r="D1619" s="420" t="s">
        <v>890</v>
      </c>
      <c r="E1619" s="60">
        <v>34312</v>
      </c>
      <c r="F1619" s="60">
        <v>2511803</v>
      </c>
      <c r="G1619" s="60">
        <v>1579988</v>
      </c>
      <c r="H1619" s="421" t="str">
        <f t="shared" si="125"/>
        <v>splnená podmienka vyrovnaného rozpočtu</v>
      </c>
      <c r="I1619" s="61">
        <f t="shared" si="126"/>
        <v>-931815</v>
      </c>
      <c r="J1619" s="421" t="str">
        <f t="shared" si="129"/>
        <v>nerastúce výdavky</v>
      </c>
      <c r="K1619" s="421" t="str">
        <f t="shared" si="127"/>
        <v>dlhová brzda sa plní</v>
      </c>
      <c r="L1619" s="421" t="str">
        <f t="shared" si="128"/>
        <v>dlhová brzda sa plní + rozpočet v termíne</v>
      </c>
    </row>
    <row r="1620" spans="1:12">
      <c r="A1620" s="61">
        <v>515876</v>
      </c>
      <c r="B1620" s="61" t="s">
        <v>2223</v>
      </c>
      <c r="C1620" s="61">
        <v>20251118</v>
      </c>
      <c r="D1620" s="420" t="s">
        <v>890</v>
      </c>
      <c r="E1620" s="60">
        <v>-19720</v>
      </c>
      <c r="F1620" s="60">
        <v>240559</v>
      </c>
      <c r="G1620" s="60">
        <v>2038877</v>
      </c>
      <c r="H1620" s="421" t="str">
        <f t="shared" si="125"/>
        <v>nesplnená podmienka vyrovnaného rozpočtu</v>
      </c>
      <c r="I1620" s="60">
        <f t="shared" si="126"/>
        <v>1798318</v>
      </c>
      <c r="J1620" s="421" t="str">
        <f t="shared" si="129"/>
        <v>výdavky rastú</v>
      </c>
      <c r="K1620" s="421" t="str">
        <f t="shared" si="127"/>
        <v>dlhová brzda sa neplní</v>
      </c>
      <c r="L1620" s="421" t="str">
        <f t="shared" si="128"/>
        <v>dlhová brzda sa neplní + rozpočet v termíne</v>
      </c>
    </row>
    <row r="1621" spans="1:12">
      <c r="A1621" s="61">
        <v>515884</v>
      </c>
      <c r="B1621" s="61" t="s">
        <v>2224</v>
      </c>
      <c r="C1621" s="61">
        <v>20251107</v>
      </c>
      <c r="D1621" s="420" t="s">
        <v>890</v>
      </c>
      <c r="E1621" s="60">
        <v>-8000</v>
      </c>
      <c r="F1621" s="60">
        <v>44181.3</v>
      </c>
      <c r="G1621" s="60">
        <v>44681.3</v>
      </c>
      <c r="H1621" s="421" t="str">
        <f t="shared" si="125"/>
        <v>nesplnená podmienka vyrovnaného rozpočtu</v>
      </c>
      <c r="I1621" s="60">
        <f t="shared" si="126"/>
        <v>500</v>
      </c>
      <c r="J1621" s="421" t="str">
        <f t="shared" si="129"/>
        <v>výdavky rastú</v>
      </c>
      <c r="K1621" s="421" t="str">
        <f t="shared" si="127"/>
        <v>dlhová brzda sa neplní</v>
      </c>
      <c r="L1621" s="421" t="str">
        <f t="shared" si="128"/>
        <v>dlhová brzda sa neplní + rozpočet v termíne</v>
      </c>
    </row>
    <row r="1622" spans="1:12">
      <c r="A1622" s="61">
        <v>515451</v>
      </c>
      <c r="B1622" s="61" t="s">
        <v>2225</v>
      </c>
      <c r="C1622" s="61">
        <v>20251020</v>
      </c>
      <c r="D1622" s="420" t="s">
        <v>890</v>
      </c>
      <c r="E1622" s="60">
        <v>0</v>
      </c>
      <c r="F1622" s="60">
        <v>245650</v>
      </c>
      <c r="G1622" s="60">
        <v>274650</v>
      </c>
      <c r="H1622" s="421" t="str">
        <f t="shared" si="125"/>
        <v>splnená podmienka vyrovnaného rozpočtu</v>
      </c>
      <c r="I1622" s="60">
        <f t="shared" si="126"/>
        <v>29000</v>
      </c>
      <c r="J1622" s="421" t="str">
        <f t="shared" si="129"/>
        <v>výdavky rastú</v>
      </c>
      <c r="K1622" s="421" t="str">
        <f t="shared" si="127"/>
        <v>dlhová brzda sa neplní</v>
      </c>
      <c r="L1622" s="421" t="str">
        <f t="shared" si="128"/>
        <v>dlhová brzda sa neplní + rozpočet v termíne</v>
      </c>
    </row>
    <row r="1623" spans="1:12">
      <c r="A1623" s="61">
        <v>515469</v>
      </c>
      <c r="B1623" s="61" t="s">
        <v>2226</v>
      </c>
      <c r="C1623" s="61">
        <v>20251117</v>
      </c>
      <c r="D1623" s="420" t="s">
        <v>890</v>
      </c>
      <c r="E1623" s="60">
        <v>0</v>
      </c>
      <c r="F1623" s="60">
        <v>774213</v>
      </c>
      <c r="G1623" s="60">
        <v>1349552</v>
      </c>
      <c r="H1623" s="421" t="str">
        <f t="shared" si="125"/>
        <v>splnená podmienka vyrovnaného rozpočtu</v>
      </c>
      <c r="I1623" s="60">
        <f t="shared" si="126"/>
        <v>575339</v>
      </c>
      <c r="J1623" s="421" t="str">
        <f t="shared" si="129"/>
        <v>výdavky rastú</v>
      </c>
      <c r="K1623" s="421" t="str">
        <f t="shared" si="127"/>
        <v>dlhová brzda sa neplní</v>
      </c>
      <c r="L1623" s="421" t="str">
        <f t="shared" si="128"/>
        <v>dlhová brzda sa neplní + rozpočet v termíne</v>
      </c>
    </row>
    <row r="1624" spans="1:12">
      <c r="A1624" s="61">
        <v>515485</v>
      </c>
      <c r="B1624" s="61" t="s">
        <v>623</v>
      </c>
      <c r="C1624" s="61">
        <v>20251017</v>
      </c>
      <c r="D1624" s="420" t="s">
        <v>890</v>
      </c>
      <c r="E1624" s="60">
        <v>0</v>
      </c>
      <c r="F1624" s="60">
        <v>38745</v>
      </c>
      <c r="G1624" s="60">
        <v>43793</v>
      </c>
      <c r="H1624" s="421" t="str">
        <f t="shared" si="125"/>
        <v>splnená podmienka vyrovnaného rozpočtu</v>
      </c>
      <c r="I1624" s="60">
        <f t="shared" si="126"/>
        <v>5048</v>
      </c>
      <c r="J1624" s="421" t="str">
        <f t="shared" si="129"/>
        <v>výdavky rastú</v>
      </c>
      <c r="K1624" s="421" t="str">
        <f t="shared" si="127"/>
        <v>dlhová brzda sa neplní</v>
      </c>
      <c r="L1624" s="421" t="str">
        <f t="shared" si="128"/>
        <v>dlhová brzda sa neplní + rozpočet v termíne</v>
      </c>
    </row>
    <row r="1625" spans="1:12">
      <c r="A1625" s="61">
        <v>515493</v>
      </c>
      <c r="B1625" s="61" t="s">
        <v>2227</v>
      </c>
      <c r="C1625" s="61">
        <v>20250926</v>
      </c>
      <c r="D1625" s="420" t="s">
        <v>890</v>
      </c>
      <c r="E1625" s="60">
        <v>-88136</v>
      </c>
      <c r="F1625" s="60">
        <v>598201</v>
      </c>
      <c r="G1625" s="60">
        <v>330209</v>
      </c>
      <c r="H1625" s="421" t="str">
        <f t="shared" si="125"/>
        <v>nesplnená podmienka vyrovnaného rozpočtu</v>
      </c>
      <c r="I1625" s="60">
        <f t="shared" si="126"/>
        <v>-267992</v>
      </c>
      <c r="J1625" s="421" t="str">
        <f t="shared" si="129"/>
        <v>nerastúce výdavky</v>
      </c>
      <c r="K1625" s="421" t="str">
        <f t="shared" si="127"/>
        <v>dlhová brzda sa neplní</v>
      </c>
      <c r="L1625" s="421" t="str">
        <f t="shared" si="128"/>
        <v>dlhová brzda sa neplní + rozpočet v termíne</v>
      </c>
    </row>
    <row r="1626" spans="1:12">
      <c r="A1626" s="61">
        <v>515507</v>
      </c>
      <c r="B1626" s="61" t="s">
        <v>2228</v>
      </c>
      <c r="C1626" s="61">
        <v>20251115</v>
      </c>
      <c r="D1626" s="420" t="s">
        <v>890</v>
      </c>
      <c r="E1626" s="60">
        <v>1200</v>
      </c>
      <c r="F1626" s="60">
        <v>65100</v>
      </c>
      <c r="G1626" s="60">
        <v>68750</v>
      </c>
      <c r="H1626" s="421" t="str">
        <f t="shared" si="125"/>
        <v>splnená podmienka vyrovnaného rozpočtu</v>
      </c>
      <c r="I1626" s="60">
        <f t="shared" si="126"/>
        <v>3650</v>
      </c>
      <c r="J1626" s="421" t="str">
        <f t="shared" si="129"/>
        <v>výdavky rastú</v>
      </c>
      <c r="K1626" s="421" t="str">
        <f t="shared" si="127"/>
        <v>dlhová brzda sa neplní</v>
      </c>
      <c r="L1626" s="421" t="str">
        <f t="shared" si="128"/>
        <v>dlhová brzda sa neplní + rozpočet v termíne</v>
      </c>
    </row>
    <row r="1627" spans="1:12">
      <c r="A1627" s="61">
        <v>515515</v>
      </c>
      <c r="B1627" s="61" t="s">
        <v>2029</v>
      </c>
      <c r="C1627" s="61">
        <v>20251114</v>
      </c>
      <c r="D1627" s="420" t="s">
        <v>890</v>
      </c>
      <c r="E1627" s="60">
        <v>-3000</v>
      </c>
      <c r="F1627" s="60">
        <v>103117.53</v>
      </c>
      <c r="G1627" s="60">
        <v>73179.53</v>
      </c>
      <c r="H1627" s="421" t="str">
        <f t="shared" si="125"/>
        <v>nesplnená podmienka vyrovnaného rozpočtu</v>
      </c>
      <c r="I1627" s="60">
        <f t="shared" si="126"/>
        <v>-29938</v>
      </c>
      <c r="J1627" s="421" t="str">
        <f t="shared" si="129"/>
        <v>nerastúce výdavky</v>
      </c>
      <c r="K1627" s="421" t="str">
        <f t="shared" si="127"/>
        <v>dlhová brzda sa neplní</v>
      </c>
      <c r="L1627" s="421" t="str">
        <f t="shared" si="128"/>
        <v>dlhová brzda sa neplní + rozpočet v termíne</v>
      </c>
    </row>
    <row r="1628" spans="1:12">
      <c r="A1628" s="61">
        <v>515523</v>
      </c>
      <c r="B1628" s="61" t="s">
        <v>2229</v>
      </c>
      <c r="C1628" s="61">
        <v>20251118</v>
      </c>
      <c r="D1628" s="420" t="s">
        <v>890</v>
      </c>
      <c r="E1628" s="60">
        <v>310</v>
      </c>
      <c r="F1628" s="60">
        <v>74506</v>
      </c>
      <c r="G1628" s="60">
        <v>91790</v>
      </c>
      <c r="H1628" s="421" t="str">
        <f t="shared" si="125"/>
        <v>splnená podmienka vyrovnaného rozpočtu</v>
      </c>
      <c r="I1628" s="60">
        <f t="shared" si="126"/>
        <v>17284</v>
      </c>
      <c r="J1628" s="421" t="str">
        <f t="shared" si="129"/>
        <v>výdavky rastú</v>
      </c>
      <c r="K1628" s="421" t="str">
        <f t="shared" si="127"/>
        <v>dlhová brzda sa neplní</v>
      </c>
      <c r="L1628" s="421" t="str">
        <f t="shared" si="128"/>
        <v>dlhová brzda sa neplní + rozpočet v termíne</v>
      </c>
    </row>
    <row r="1629" spans="1:12">
      <c r="A1629" s="61">
        <v>515531</v>
      </c>
      <c r="B1629" s="61" t="s">
        <v>2230</v>
      </c>
      <c r="C1629" s="61">
        <v>20251121</v>
      </c>
      <c r="D1629" s="420" t="s">
        <v>890</v>
      </c>
      <c r="E1629" s="60">
        <v>0</v>
      </c>
      <c r="F1629" s="60">
        <v>105437</v>
      </c>
      <c r="G1629" s="60">
        <v>117773</v>
      </c>
      <c r="H1629" s="421" t="str">
        <f t="shared" si="125"/>
        <v>splnená podmienka vyrovnaného rozpočtu</v>
      </c>
      <c r="I1629" s="60">
        <f t="shared" si="126"/>
        <v>12336</v>
      </c>
      <c r="J1629" s="421" t="str">
        <f t="shared" si="129"/>
        <v>výdavky rastú</v>
      </c>
      <c r="K1629" s="421" t="str">
        <f t="shared" si="127"/>
        <v>dlhová brzda sa neplní</v>
      </c>
      <c r="L1629" s="421" t="str">
        <f t="shared" si="128"/>
        <v>dlhová brzda sa neplní + rozpočet v termíne</v>
      </c>
    </row>
    <row r="1630" spans="1:12">
      <c r="A1630" s="61">
        <v>515540</v>
      </c>
      <c r="B1630" s="61" t="s">
        <v>2231</v>
      </c>
      <c r="C1630" s="61">
        <v>20251121</v>
      </c>
      <c r="D1630" s="420" t="s">
        <v>890</v>
      </c>
      <c r="E1630" s="60">
        <v>-25000</v>
      </c>
      <c r="F1630" s="60">
        <v>125748</v>
      </c>
      <c r="G1630" s="60">
        <v>151662</v>
      </c>
      <c r="H1630" s="421" t="str">
        <f t="shared" si="125"/>
        <v>nesplnená podmienka vyrovnaného rozpočtu</v>
      </c>
      <c r="I1630" s="60">
        <f t="shared" si="126"/>
        <v>25914</v>
      </c>
      <c r="J1630" s="421" t="str">
        <f t="shared" si="129"/>
        <v>výdavky rastú</v>
      </c>
      <c r="K1630" s="421" t="str">
        <f t="shared" si="127"/>
        <v>dlhová brzda sa neplní</v>
      </c>
      <c r="L1630" s="421" t="str">
        <f t="shared" si="128"/>
        <v>dlhová brzda sa neplní + rozpočet v termíne</v>
      </c>
    </row>
    <row r="1631" spans="1:12">
      <c r="A1631" s="61">
        <v>515566</v>
      </c>
      <c r="B1631" s="61" t="s">
        <v>2232</v>
      </c>
      <c r="C1631" s="61">
        <v>20251023</v>
      </c>
      <c r="D1631" s="420" t="s">
        <v>890</v>
      </c>
      <c r="E1631" s="60">
        <v>-45337</v>
      </c>
      <c r="F1631" s="60">
        <v>156363</v>
      </c>
      <c r="G1631" s="60">
        <v>190147</v>
      </c>
      <c r="H1631" s="421" t="str">
        <f t="shared" si="125"/>
        <v>nesplnená podmienka vyrovnaného rozpočtu</v>
      </c>
      <c r="I1631" s="60">
        <f t="shared" si="126"/>
        <v>33784</v>
      </c>
      <c r="J1631" s="421" t="str">
        <f t="shared" si="129"/>
        <v>výdavky rastú</v>
      </c>
      <c r="K1631" s="421" t="str">
        <f t="shared" si="127"/>
        <v>dlhová brzda sa neplní</v>
      </c>
      <c r="L1631" s="421" t="str">
        <f t="shared" si="128"/>
        <v>dlhová brzda sa neplní + rozpočet v termíne</v>
      </c>
    </row>
    <row r="1632" spans="1:12">
      <c r="A1632" s="61">
        <v>515574</v>
      </c>
      <c r="B1632" s="61" t="s">
        <v>2233</v>
      </c>
      <c r="C1632" s="61">
        <v>20251118</v>
      </c>
      <c r="D1632" s="420" t="s">
        <v>890</v>
      </c>
      <c r="E1632" s="60">
        <v>0</v>
      </c>
      <c r="F1632" s="60">
        <v>38418</v>
      </c>
      <c r="G1632" s="60">
        <v>38897</v>
      </c>
      <c r="H1632" s="421" t="str">
        <f t="shared" si="125"/>
        <v>splnená podmienka vyrovnaného rozpočtu</v>
      </c>
      <c r="I1632" s="60">
        <f t="shared" si="126"/>
        <v>479</v>
      </c>
      <c r="J1632" s="421" t="str">
        <f t="shared" si="129"/>
        <v>výdavky rastú</v>
      </c>
      <c r="K1632" s="421" t="str">
        <f t="shared" si="127"/>
        <v>dlhová brzda sa neplní</v>
      </c>
      <c r="L1632" s="421" t="str">
        <f t="shared" si="128"/>
        <v>dlhová brzda sa neplní + rozpočet v termíne</v>
      </c>
    </row>
    <row r="1633" spans="1:12">
      <c r="A1633" s="61">
        <v>515582</v>
      </c>
      <c r="B1633" s="61" t="s">
        <v>2234</v>
      </c>
      <c r="C1633" s="61">
        <v>20251118</v>
      </c>
      <c r="D1633" s="420" t="s">
        <v>890</v>
      </c>
      <c r="E1633" s="60">
        <v>0</v>
      </c>
      <c r="F1633" s="60">
        <v>91000</v>
      </c>
      <c r="G1633" s="60">
        <v>100965</v>
      </c>
      <c r="H1633" s="421" t="str">
        <f t="shared" si="125"/>
        <v>splnená podmienka vyrovnaného rozpočtu</v>
      </c>
      <c r="I1633" s="60">
        <f t="shared" si="126"/>
        <v>9965</v>
      </c>
      <c r="J1633" s="421" t="str">
        <f t="shared" si="129"/>
        <v>výdavky rastú</v>
      </c>
      <c r="K1633" s="421" t="str">
        <f t="shared" si="127"/>
        <v>dlhová brzda sa neplní</v>
      </c>
      <c r="L1633" s="421" t="str">
        <f t="shared" si="128"/>
        <v>dlhová brzda sa neplní + rozpočet v termíne</v>
      </c>
    </row>
    <row r="1634" spans="1:12">
      <c r="A1634" s="61">
        <v>515591</v>
      </c>
      <c r="B1634" s="61" t="s">
        <v>2235</v>
      </c>
      <c r="C1634" s="61">
        <v>20251118</v>
      </c>
      <c r="D1634" s="420" t="s">
        <v>890</v>
      </c>
      <c r="E1634" s="60">
        <v>-102000</v>
      </c>
      <c r="F1634" s="60">
        <v>249671</v>
      </c>
      <c r="G1634" s="60">
        <v>253675</v>
      </c>
      <c r="H1634" s="421" t="str">
        <f t="shared" si="125"/>
        <v>nesplnená podmienka vyrovnaného rozpočtu</v>
      </c>
      <c r="I1634" s="60">
        <f t="shared" si="126"/>
        <v>4004</v>
      </c>
      <c r="J1634" s="421" t="str">
        <f t="shared" si="129"/>
        <v>výdavky rastú</v>
      </c>
      <c r="K1634" s="421" t="str">
        <f t="shared" si="127"/>
        <v>dlhová brzda sa neplní</v>
      </c>
      <c r="L1634" s="421" t="str">
        <f t="shared" si="128"/>
        <v>dlhová brzda sa neplní + rozpočet v termíne</v>
      </c>
    </row>
    <row r="1635" spans="1:12">
      <c r="A1635" s="61">
        <v>515604</v>
      </c>
      <c r="B1635" s="61" t="s">
        <v>2236</v>
      </c>
      <c r="C1635" s="61">
        <v>20251121</v>
      </c>
      <c r="D1635" s="420" t="s">
        <v>890</v>
      </c>
      <c r="E1635" s="60">
        <v>21300</v>
      </c>
      <c r="F1635" s="60">
        <v>578065</v>
      </c>
      <c r="G1635" s="60">
        <v>578896</v>
      </c>
      <c r="H1635" s="421" t="str">
        <f t="shared" si="125"/>
        <v>splnená podmienka vyrovnaného rozpočtu</v>
      </c>
      <c r="I1635" s="60">
        <f t="shared" si="126"/>
        <v>831</v>
      </c>
      <c r="J1635" s="421" t="str">
        <f t="shared" si="129"/>
        <v>výdavky rastú</v>
      </c>
      <c r="K1635" s="421" t="str">
        <f t="shared" si="127"/>
        <v>dlhová brzda sa neplní</v>
      </c>
      <c r="L1635" s="421" t="str">
        <f t="shared" si="128"/>
        <v>dlhová brzda sa neplní + rozpočet v termíne</v>
      </c>
    </row>
    <row r="1636" spans="1:12">
      <c r="A1636" s="61">
        <v>515612</v>
      </c>
      <c r="B1636" s="61" t="s">
        <v>2237</v>
      </c>
      <c r="C1636" s="61">
        <v>20251118</v>
      </c>
      <c r="D1636" s="420" t="s">
        <v>890</v>
      </c>
      <c r="E1636" s="60">
        <v>-2421353</v>
      </c>
      <c r="F1636" s="60">
        <v>16693540</v>
      </c>
      <c r="G1636" s="60">
        <v>18393189</v>
      </c>
      <c r="H1636" s="421" t="str">
        <f t="shared" si="125"/>
        <v>nesplnená podmienka vyrovnaného rozpočtu</v>
      </c>
      <c r="I1636" s="60">
        <f t="shared" si="126"/>
        <v>1699649</v>
      </c>
      <c r="J1636" s="421" t="str">
        <f t="shared" si="129"/>
        <v>výdavky rastú</v>
      </c>
      <c r="K1636" s="421" t="str">
        <f t="shared" si="127"/>
        <v>dlhová brzda sa neplní</v>
      </c>
      <c r="L1636" s="421" t="str">
        <f t="shared" si="128"/>
        <v>dlhová brzda sa neplní + rozpočet v termíne</v>
      </c>
    </row>
    <row r="1637" spans="1:12">
      <c r="A1637" s="61">
        <v>515621</v>
      </c>
      <c r="B1637" s="61" t="s">
        <v>766</v>
      </c>
      <c r="C1637" s="61">
        <v>20251113</v>
      </c>
      <c r="D1637" s="420" t="s">
        <v>890</v>
      </c>
      <c r="E1637" s="60">
        <v>5840</v>
      </c>
      <c r="F1637" s="60">
        <v>593925</v>
      </c>
      <c r="G1637" s="60">
        <v>529665</v>
      </c>
      <c r="H1637" s="421" t="str">
        <f t="shared" si="125"/>
        <v>splnená podmienka vyrovnaného rozpočtu</v>
      </c>
      <c r="I1637" s="61">
        <f t="shared" si="126"/>
        <v>-64260</v>
      </c>
      <c r="J1637" s="421" t="str">
        <f t="shared" si="129"/>
        <v>nerastúce výdavky</v>
      </c>
      <c r="K1637" s="421" t="str">
        <f t="shared" si="127"/>
        <v>dlhová brzda sa plní</v>
      </c>
      <c r="L1637" s="421" t="str">
        <f t="shared" si="128"/>
        <v>dlhová brzda sa plní + rozpočet v termíne</v>
      </c>
    </row>
    <row r="1638" spans="1:12">
      <c r="A1638" s="61">
        <v>515639</v>
      </c>
      <c r="B1638" s="61" t="s">
        <v>2238</v>
      </c>
      <c r="C1638" s="61">
        <v>20251114</v>
      </c>
      <c r="D1638" s="420" t="s">
        <v>890</v>
      </c>
      <c r="E1638" s="60">
        <v>-202360</v>
      </c>
      <c r="F1638" s="60">
        <v>890260</v>
      </c>
      <c r="G1638" s="60">
        <v>940110</v>
      </c>
      <c r="H1638" s="421" t="str">
        <f t="shared" si="125"/>
        <v>nesplnená podmienka vyrovnaného rozpočtu</v>
      </c>
      <c r="I1638" s="60">
        <f t="shared" si="126"/>
        <v>49850</v>
      </c>
      <c r="J1638" s="421" t="str">
        <f t="shared" si="129"/>
        <v>výdavky rastú</v>
      </c>
      <c r="K1638" s="421" t="str">
        <f t="shared" si="127"/>
        <v>dlhová brzda sa neplní</v>
      </c>
      <c r="L1638" s="421" t="str">
        <f t="shared" si="128"/>
        <v>dlhová brzda sa neplní + rozpočet v termíne</v>
      </c>
    </row>
    <row r="1639" spans="1:12">
      <c r="A1639" s="61">
        <v>515647</v>
      </c>
      <c r="B1639" s="61" t="s">
        <v>2239</v>
      </c>
      <c r="C1639" s="61">
        <v>20251120</v>
      </c>
      <c r="D1639" s="420" t="s">
        <v>890</v>
      </c>
      <c r="E1639" s="60">
        <v>-33000</v>
      </c>
      <c r="F1639" s="60">
        <v>36364</v>
      </c>
      <c r="G1639" s="60">
        <v>42152</v>
      </c>
      <c r="H1639" s="421" t="str">
        <f t="shared" si="125"/>
        <v>nesplnená podmienka vyrovnaného rozpočtu</v>
      </c>
      <c r="I1639" s="60">
        <f t="shared" si="126"/>
        <v>5788</v>
      </c>
      <c r="J1639" s="421" t="str">
        <f t="shared" si="129"/>
        <v>výdavky rastú</v>
      </c>
      <c r="K1639" s="421" t="str">
        <f t="shared" si="127"/>
        <v>dlhová brzda sa neplní</v>
      </c>
      <c r="L1639" s="421" t="str">
        <f t="shared" si="128"/>
        <v>dlhová brzda sa neplní + rozpočet v termíne</v>
      </c>
    </row>
    <row r="1640" spans="1:12">
      <c r="A1640" s="61">
        <v>515655</v>
      </c>
      <c r="B1640" s="61" t="s">
        <v>2240</v>
      </c>
      <c r="C1640" s="61">
        <v>20251120</v>
      </c>
      <c r="D1640" s="420" t="s">
        <v>890</v>
      </c>
      <c r="E1640" s="60">
        <v>-208000</v>
      </c>
      <c r="F1640" s="60">
        <v>460497</v>
      </c>
      <c r="G1640" s="60">
        <v>714309</v>
      </c>
      <c r="H1640" s="421" t="str">
        <f t="shared" si="125"/>
        <v>nesplnená podmienka vyrovnaného rozpočtu</v>
      </c>
      <c r="I1640" s="60">
        <f t="shared" si="126"/>
        <v>253812</v>
      </c>
      <c r="J1640" s="421" t="str">
        <f t="shared" si="129"/>
        <v>výdavky rastú</v>
      </c>
      <c r="K1640" s="421" t="str">
        <f t="shared" si="127"/>
        <v>dlhová brzda sa neplní</v>
      </c>
      <c r="L1640" s="421" t="str">
        <f t="shared" si="128"/>
        <v>dlhová brzda sa neplní + rozpočet v termíne</v>
      </c>
    </row>
    <row r="1641" spans="1:12">
      <c r="A1641" s="61">
        <v>515663</v>
      </c>
      <c r="B1641" s="61" t="s">
        <v>2241</v>
      </c>
      <c r="C1641" s="61">
        <v>20251114</v>
      </c>
      <c r="D1641" s="420" t="s">
        <v>890</v>
      </c>
      <c r="E1641" s="60">
        <v>-13829</v>
      </c>
      <c r="F1641" s="60">
        <v>465891</v>
      </c>
      <c r="G1641" s="60">
        <v>495916</v>
      </c>
      <c r="H1641" s="421" t="str">
        <f t="shared" si="125"/>
        <v>nesplnená podmienka vyrovnaného rozpočtu</v>
      </c>
      <c r="I1641" s="60">
        <f t="shared" si="126"/>
        <v>30025</v>
      </c>
      <c r="J1641" s="421" t="str">
        <f t="shared" si="129"/>
        <v>výdavky rastú</v>
      </c>
      <c r="K1641" s="421" t="str">
        <f t="shared" si="127"/>
        <v>dlhová brzda sa neplní</v>
      </c>
      <c r="L1641" s="421" t="str">
        <f t="shared" si="128"/>
        <v>dlhová brzda sa neplní + rozpočet v termíne</v>
      </c>
    </row>
    <row r="1642" spans="1:12">
      <c r="A1642" s="61">
        <v>515205</v>
      </c>
      <c r="B1642" s="61" t="s">
        <v>767</v>
      </c>
      <c r="C1642" s="61">
        <v>20251120</v>
      </c>
      <c r="D1642" s="420" t="s">
        <v>890</v>
      </c>
      <c r="E1642" s="60">
        <v>710</v>
      </c>
      <c r="F1642" s="60">
        <v>214293</v>
      </c>
      <c r="G1642" s="60">
        <v>126028</v>
      </c>
      <c r="H1642" s="421" t="str">
        <f t="shared" si="125"/>
        <v>splnená podmienka vyrovnaného rozpočtu</v>
      </c>
      <c r="I1642" s="61">
        <f t="shared" si="126"/>
        <v>-88265</v>
      </c>
      <c r="J1642" s="421" t="str">
        <f t="shared" si="129"/>
        <v>nerastúce výdavky</v>
      </c>
      <c r="K1642" s="421" t="str">
        <f t="shared" si="127"/>
        <v>dlhová brzda sa plní</v>
      </c>
      <c r="L1642" s="421" t="str">
        <f t="shared" si="128"/>
        <v>dlhová brzda sa plní + rozpočet v termíne</v>
      </c>
    </row>
    <row r="1643" spans="1:12">
      <c r="A1643" s="61">
        <v>515230</v>
      </c>
      <c r="B1643" s="61" t="s">
        <v>2242</v>
      </c>
      <c r="C1643" s="61">
        <v>20251114</v>
      </c>
      <c r="D1643" s="420" t="s">
        <v>890</v>
      </c>
      <c r="E1643" s="60">
        <v>-143805</v>
      </c>
      <c r="F1643" s="60">
        <v>412844</v>
      </c>
      <c r="G1643" s="60">
        <v>547207</v>
      </c>
      <c r="H1643" s="421" t="str">
        <f t="shared" si="125"/>
        <v>nesplnená podmienka vyrovnaného rozpočtu</v>
      </c>
      <c r="I1643" s="60">
        <f t="shared" si="126"/>
        <v>134363</v>
      </c>
      <c r="J1643" s="421" t="str">
        <f t="shared" si="129"/>
        <v>výdavky rastú</v>
      </c>
      <c r="K1643" s="421" t="str">
        <f t="shared" si="127"/>
        <v>dlhová brzda sa neplní</v>
      </c>
      <c r="L1643" s="421" t="str">
        <f t="shared" si="128"/>
        <v>dlhová brzda sa neplní + rozpočet v termíne</v>
      </c>
    </row>
    <row r="1644" spans="1:12">
      <c r="A1644" s="61">
        <v>515248</v>
      </c>
      <c r="B1644" s="61" t="s">
        <v>2243</v>
      </c>
      <c r="C1644" s="61">
        <v>20251120</v>
      </c>
      <c r="D1644" s="420" t="s">
        <v>890</v>
      </c>
      <c r="E1644" s="60">
        <v>-53915</v>
      </c>
      <c r="F1644" s="60">
        <v>65443</v>
      </c>
      <c r="G1644" s="60">
        <v>131086</v>
      </c>
      <c r="H1644" s="421" t="str">
        <f t="shared" si="125"/>
        <v>nesplnená podmienka vyrovnaného rozpočtu</v>
      </c>
      <c r="I1644" s="60">
        <f t="shared" si="126"/>
        <v>65643</v>
      </c>
      <c r="J1644" s="421" t="str">
        <f t="shared" si="129"/>
        <v>výdavky rastú</v>
      </c>
      <c r="K1644" s="421" t="str">
        <f t="shared" si="127"/>
        <v>dlhová brzda sa neplní</v>
      </c>
      <c r="L1644" s="421" t="str">
        <f t="shared" si="128"/>
        <v>dlhová brzda sa neplní + rozpočet v termíne</v>
      </c>
    </row>
    <row r="1645" spans="1:12">
      <c r="A1645" s="61">
        <v>515256</v>
      </c>
      <c r="B1645" s="61" t="s">
        <v>2244</v>
      </c>
      <c r="C1645" s="61">
        <v>20251121</v>
      </c>
      <c r="D1645" s="420" t="s">
        <v>890</v>
      </c>
      <c r="E1645" s="60">
        <v>-5000</v>
      </c>
      <c r="F1645" s="60">
        <v>259685</v>
      </c>
      <c r="G1645" s="60">
        <v>275527</v>
      </c>
      <c r="H1645" s="421" t="str">
        <f t="shared" si="125"/>
        <v>nesplnená podmienka vyrovnaného rozpočtu</v>
      </c>
      <c r="I1645" s="60">
        <f t="shared" si="126"/>
        <v>15842</v>
      </c>
      <c r="J1645" s="421" t="str">
        <f t="shared" si="129"/>
        <v>výdavky rastú</v>
      </c>
      <c r="K1645" s="421" t="str">
        <f t="shared" si="127"/>
        <v>dlhová brzda sa neplní</v>
      </c>
      <c r="L1645" s="421" t="str">
        <f t="shared" si="128"/>
        <v>dlhová brzda sa neplní + rozpočet v termíne</v>
      </c>
    </row>
    <row r="1646" spans="1:12">
      <c r="A1646" s="61">
        <v>515264</v>
      </c>
      <c r="B1646" s="61" t="s">
        <v>2245</v>
      </c>
      <c r="C1646" s="61">
        <v>20251114</v>
      </c>
      <c r="D1646" s="420" t="s">
        <v>890</v>
      </c>
      <c r="E1646" s="60">
        <v>-127183</v>
      </c>
      <c r="F1646" s="60">
        <v>1861741.7000000002</v>
      </c>
      <c r="G1646" s="60">
        <v>2652400</v>
      </c>
      <c r="H1646" s="421" t="str">
        <f t="shared" si="125"/>
        <v>nesplnená podmienka vyrovnaného rozpočtu</v>
      </c>
      <c r="I1646" s="60">
        <f t="shared" si="126"/>
        <v>790658.29999999981</v>
      </c>
      <c r="J1646" s="421" t="str">
        <f t="shared" si="129"/>
        <v>výdavky rastú</v>
      </c>
      <c r="K1646" s="421" t="str">
        <f t="shared" si="127"/>
        <v>dlhová brzda sa neplní</v>
      </c>
      <c r="L1646" s="421" t="str">
        <f t="shared" si="128"/>
        <v>dlhová brzda sa neplní + rozpočet v termíne</v>
      </c>
    </row>
    <row r="1647" spans="1:12">
      <c r="A1647" s="61">
        <v>515272</v>
      </c>
      <c r="B1647" s="61" t="s">
        <v>768</v>
      </c>
      <c r="C1647" s="61">
        <v>20251202</v>
      </c>
      <c r="D1647" s="420" t="s">
        <v>911</v>
      </c>
      <c r="E1647" s="60">
        <v>0</v>
      </c>
      <c r="F1647" s="60">
        <v>149840.51</v>
      </c>
      <c r="G1647" s="60">
        <v>126148.65</v>
      </c>
      <c r="H1647" s="421" t="str">
        <f t="shared" si="125"/>
        <v>splnená podmienka vyrovnaného rozpočtu</v>
      </c>
      <c r="I1647" s="61">
        <f t="shared" si="126"/>
        <v>-23691.860000000015</v>
      </c>
      <c r="J1647" s="421" t="str">
        <f t="shared" si="129"/>
        <v>nerastúce výdavky</v>
      </c>
      <c r="K1647" s="421" t="str">
        <f t="shared" si="127"/>
        <v>dlhová brzda sa plní</v>
      </c>
      <c r="L1647" s="421" t="str">
        <f t="shared" si="128"/>
        <v>dlhová brzda sa plní + rozpočet po termíne</v>
      </c>
    </row>
    <row r="1648" spans="1:12">
      <c r="A1648" s="61">
        <v>515281</v>
      </c>
      <c r="B1648" s="61" t="s">
        <v>603</v>
      </c>
      <c r="C1648" s="61">
        <v>20251118</v>
      </c>
      <c r="D1648" s="420" t="s">
        <v>890</v>
      </c>
      <c r="E1648" s="60">
        <v>-21270</v>
      </c>
      <c r="F1648" s="60">
        <v>362610</v>
      </c>
      <c r="G1648" s="60">
        <v>276750</v>
      </c>
      <c r="H1648" s="421" t="str">
        <f t="shared" si="125"/>
        <v>nesplnená podmienka vyrovnaného rozpočtu</v>
      </c>
      <c r="I1648" s="60">
        <f t="shared" si="126"/>
        <v>-85860</v>
      </c>
      <c r="J1648" s="421" t="str">
        <f t="shared" si="129"/>
        <v>nerastúce výdavky</v>
      </c>
      <c r="K1648" s="421" t="str">
        <f t="shared" si="127"/>
        <v>dlhová brzda sa neplní</v>
      </c>
      <c r="L1648" s="421" t="str">
        <f t="shared" si="128"/>
        <v>dlhová brzda sa neplní + rozpočet v termíne</v>
      </c>
    </row>
    <row r="1649" spans="1:12">
      <c r="A1649" s="61">
        <v>515299</v>
      </c>
      <c r="B1649" s="61" t="s">
        <v>1248</v>
      </c>
      <c r="C1649" s="61">
        <v>20251121</v>
      </c>
      <c r="D1649" s="420" t="s">
        <v>890</v>
      </c>
      <c r="E1649" s="60">
        <v>-400</v>
      </c>
      <c r="F1649" s="60">
        <v>77770</v>
      </c>
      <c r="G1649" s="60">
        <v>85500</v>
      </c>
      <c r="H1649" s="421" t="str">
        <f t="shared" si="125"/>
        <v>nesplnená podmienka vyrovnaného rozpočtu</v>
      </c>
      <c r="I1649" s="60">
        <f t="shared" si="126"/>
        <v>7730</v>
      </c>
      <c r="J1649" s="421" t="str">
        <f t="shared" si="129"/>
        <v>výdavky rastú</v>
      </c>
      <c r="K1649" s="421" t="str">
        <f t="shared" si="127"/>
        <v>dlhová brzda sa neplní</v>
      </c>
      <c r="L1649" s="421" t="str">
        <f t="shared" si="128"/>
        <v>dlhová brzda sa neplní + rozpočet v termíne</v>
      </c>
    </row>
    <row r="1650" spans="1:12">
      <c r="A1650" s="61">
        <v>515302</v>
      </c>
      <c r="B1650" s="61" t="s">
        <v>1781</v>
      </c>
      <c r="C1650" s="61">
        <v>20251114</v>
      </c>
      <c r="D1650" s="420" t="s">
        <v>890</v>
      </c>
      <c r="E1650" s="60">
        <v>0</v>
      </c>
      <c r="F1650" s="60">
        <v>33130</v>
      </c>
      <c r="G1650" s="60">
        <v>39000</v>
      </c>
      <c r="H1650" s="421" t="str">
        <f t="shared" si="125"/>
        <v>splnená podmienka vyrovnaného rozpočtu</v>
      </c>
      <c r="I1650" s="60">
        <f t="shared" si="126"/>
        <v>5870</v>
      </c>
      <c r="J1650" s="421" t="str">
        <f t="shared" si="129"/>
        <v>výdavky rastú</v>
      </c>
      <c r="K1650" s="421" t="str">
        <f t="shared" si="127"/>
        <v>dlhová brzda sa neplní</v>
      </c>
      <c r="L1650" s="421" t="str">
        <f t="shared" si="128"/>
        <v>dlhová brzda sa neplní + rozpočet v termíne</v>
      </c>
    </row>
    <row r="1651" spans="1:12">
      <c r="A1651" s="61">
        <v>515311</v>
      </c>
      <c r="B1651" s="61" t="s">
        <v>2246</v>
      </c>
      <c r="C1651" s="61">
        <v>20251120</v>
      </c>
      <c r="D1651" s="420" t="s">
        <v>890</v>
      </c>
      <c r="E1651" s="60">
        <v>0</v>
      </c>
      <c r="F1651" s="60">
        <v>40956</v>
      </c>
      <c r="G1651" s="60">
        <v>42280</v>
      </c>
      <c r="H1651" s="421" t="str">
        <f t="shared" si="125"/>
        <v>splnená podmienka vyrovnaného rozpočtu</v>
      </c>
      <c r="I1651" s="60">
        <f t="shared" si="126"/>
        <v>1324</v>
      </c>
      <c r="J1651" s="421" t="str">
        <f t="shared" si="129"/>
        <v>výdavky rastú</v>
      </c>
      <c r="K1651" s="421" t="str">
        <f t="shared" si="127"/>
        <v>dlhová brzda sa neplní</v>
      </c>
      <c r="L1651" s="421" t="str">
        <f t="shared" si="128"/>
        <v>dlhová brzda sa neplní + rozpočet v termíne</v>
      </c>
    </row>
    <row r="1652" spans="1:12">
      <c r="A1652" s="61">
        <v>515337</v>
      </c>
      <c r="B1652" s="61" t="s">
        <v>769</v>
      </c>
      <c r="C1652" s="61">
        <v>20251020</v>
      </c>
      <c r="D1652" s="420" t="s">
        <v>890</v>
      </c>
      <c r="E1652" s="60">
        <v>0</v>
      </c>
      <c r="F1652" s="60">
        <v>8910</v>
      </c>
      <c r="G1652" s="60">
        <v>8910</v>
      </c>
      <c r="H1652" s="421" t="str">
        <f t="shared" si="125"/>
        <v>splnená podmienka vyrovnaného rozpočtu</v>
      </c>
      <c r="I1652" s="61">
        <f t="shared" si="126"/>
        <v>0</v>
      </c>
      <c r="J1652" s="421" t="str">
        <f t="shared" si="129"/>
        <v>nerastúce výdavky</v>
      </c>
      <c r="K1652" s="421" t="str">
        <f t="shared" si="127"/>
        <v>dlhová brzda sa plní</v>
      </c>
      <c r="L1652" s="421" t="str">
        <f t="shared" si="128"/>
        <v>dlhová brzda sa plní + rozpočet v termíne</v>
      </c>
    </row>
    <row r="1653" spans="1:12">
      <c r="A1653" s="61">
        <v>515345</v>
      </c>
      <c r="B1653" s="61" t="s">
        <v>2247</v>
      </c>
      <c r="C1653" s="61">
        <v>20251121</v>
      </c>
      <c r="D1653" s="420" t="s">
        <v>890</v>
      </c>
      <c r="E1653" s="60">
        <v>0</v>
      </c>
      <c r="F1653" s="60">
        <v>17530</v>
      </c>
      <c r="G1653" s="60">
        <v>20027</v>
      </c>
      <c r="H1653" s="421" t="str">
        <f t="shared" si="125"/>
        <v>splnená podmienka vyrovnaného rozpočtu</v>
      </c>
      <c r="I1653" s="60">
        <f t="shared" si="126"/>
        <v>2497</v>
      </c>
      <c r="J1653" s="421" t="str">
        <f t="shared" si="129"/>
        <v>výdavky rastú</v>
      </c>
      <c r="K1653" s="421" t="str">
        <f t="shared" si="127"/>
        <v>dlhová brzda sa neplní</v>
      </c>
      <c r="L1653" s="421" t="str">
        <f t="shared" si="128"/>
        <v>dlhová brzda sa neplní + rozpočet v termíne</v>
      </c>
    </row>
    <row r="1654" spans="1:12">
      <c r="A1654" s="61">
        <v>515353</v>
      </c>
      <c r="B1654" s="61" t="s">
        <v>2248</v>
      </c>
      <c r="C1654" s="61">
        <v>20251029</v>
      </c>
      <c r="D1654" s="420" t="s">
        <v>890</v>
      </c>
      <c r="E1654" s="60">
        <v>128048</v>
      </c>
      <c r="F1654" s="60">
        <v>820418</v>
      </c>
      <c r="G1654" s="60">
        <v>1209208</v>
      </c>
      <c r="H1654" s="421" t="str">
        <f t="shared" si="125"/>
        <v>splnená podmienka vyrovnaného rozpočtu</v>
      </c>
      <c r="I1654" s="60">
        <f t="shared" si="126"/>
        <v>388790</v>
      </c>
      <c r="J1654" s="421" t="str">
        <f t="shared" si="129"/>
        <v>výdavky rastú</v>
      </c>
      <c r="K1654" s="421" t="str">
        <f t="shared" si="127"/>
        <v>dlhová brzda sa neplní</v>
      </c>
      <c r="L1654" s="421" t="str">
        <f t="shared" si="128"/>
        <v>dlhová brzda sa neplní + rozpočet v termíne</v>
      </c>
    </row>
    <row r="1655" spans="1:12">
      <c r="A1655" s="61">
        <v>515361</v>
      </c>
      <c r="B1655" s="61" t="s">
        <v>2249</v>
      </c>
      <c r="C1655" s="61">
        <v>20251102</v>
      </c>
      <c r="D1655" s="420" t="s">
        <v>890</v>
      </c>
      <c r="E1655" s="60">
        <v>30</v>
      </c>
      <c r="F1655" s="60">
        <v>43381</v>
      </c>
      <c r="G1655" s="60">
        <v>51122</v>
      </c>
      <c r="H1655" s="421" t="str">
        <f t="shared" si="125"/>
        <v>splnená podmienka vyrovnaného rozpočtu</v>
      </c>
      <c r="I1655" s="60">
        <f t="shared" si="126"/>
        <v>7741</v>
      </c>
      <c r="J1655" s="421" t="str">
        <f t="shared" si="129"/>
        <v>výdavky rastú</v>
      </c>
      <c r="K1655" s="421" t="str">
        <f t="shared" si="127"/>
        <v>dlhová brzda sa neplní</v>
      </c>
      <c r="L1655" s="421" t="str">
        <f t="shared" si="128"/>
        <v>dlhová brzda sa neplní + rozpočet v termíne</v>
      </c>
    </row>
    <row r="1656" spans="1:12">
      <c r="A1656" s="61">
        <v>515370</v>
      </c>
      <c r="B1656" s="61" t="s">
        <v>2250</v>
      </c>
      <c r="C1656" s="61">
        <v>20251121</v>
      </c>
      <c r="D1656" s="420" t="s">
        <v>890</v>
      </c>
      <c r="E1656" s="60">
        <v>-1057680</v>
      </c>
      <c r="F1656" s="60">
        <v>1095283</v>
      </c>
      <c r="G1656" s="60">
        <v>1640157</v>
      </c>
      <c r="H1656" s="421" t="str">
        <f t="shared" si="125"/>
        <v>nesplnená podmienka vyrovnaného rozpočtu</v>
      </c>
      <c r="I1656" s="60">
        <f t="shared" si="126"/>
        <v>544874</v>
      </c>
      <c r="J1656" s="421" t="str">
        <f t="shared" si="129"/>
        <v>výdavky rastú</v>
      </c>
      <c r="K1656" s="421" t="str">
        <f t="shared" si="127"/>
        <v>dlhová brzda sa neplní</v>
      </c>
      <c r="L1656" s="421" t="str">
        <f t="shared" si="128"/>
        <v>dlhová brzda sa neplní + rozpočet v termíne</v>
      </c>
    </row>
    <row r="1657" spans="1:12">
      <c r="A1657" s="61">
        <v>515388</v>
      </c>
      <c r="B1657" s="61" t="s">
        <v>770</v>
      </c>
      <c r="C1657" s="61">
        <v>20251113</v>
      </c>
      <c r="D1657" s="420" t="s">
        <v>890</v>
      </c>
      <c r="E1657" s="60">
        <v>0</v>
      </c>
      <c r="F1657" s="60">
        <v>21500</v>
      </c>
      <c r="G1657" s="60">
        <v>19450</v>
      </c>
      <c r="H1657" s="421" t="str">
        <f t="shared" si="125"/>
        <v>splnená podmienka vyrovnaného rozpočtu</v>
      </c>
      <c r="I1657" s="61">
        <f t="shared" si="126"/>
        <v>-2050</v>
      </c>
      <c r="J1657" s="421" t="str">
        <f t="shared" si="129"/>
        <v>nerastúce výdavky</v>
      </c>
      <c r="K1657" s="421" t="str">
        <f t="shared" si="127"/>
        <v>dlhová brzda sa plní</v>
      </c>
      <c r="L1657" s="421" t="str">
        <f t="shared" si="128"/>
        <v>dlhová brzda sa plní + rozpočet v termíne</v>
      </c>
    </row>
    <row r="1658" spans="1:12">
      <c r="A1658" s="61">
        <v>515396</v>
      </c>
      <c r="B1658" s="61" t="s">
        <v>2251</v>
      </c>
      <c r="C1658" s="61">
        <v>20251110</v>
      </c>
      <c r="D1658" s="420" t="s">
        <v>890</v>
      </c>
      <c r="E1658" s="60">
        <v>0</v>
      </c>
      <c r="F1658" s="60">
        <v>17613</v>
      </c>
      <c r="G1658" s="60">
        <v>19121</v>
      </c>
      <c r="H1658" s="421" t="str">
        <f t="shared" si="125"/>
        <v>splnená podmienka vyrovnaného rozpočtu</v>
      </c>
      <c r="I1658" s="60">
        <f t="shared" si="126"/>
        <v>1508</v>
      </c>
      <c r="J1658" s="421" t="str">
        <f t="shared" si="129"/>
        <v>výdavky rastú</v>
      </c>
      <c r="K1658" s="421" t="str">
        <f t="shared" si="127"/>
        <v>dlhová brzda sa neplní</v>
      </c>
      <c r="L1658" s="421" t="str">
        <f t="shared" si="128"/>
        <v>dlhová brzda sa neplní + rozpočet v termíne</v>
      </c>
    </row>
    <row r="1659" spans="1:12">
      <c r="A1659" s="61">
        <v>515400</v>
      </c>
      <c r="B1659" s="61" t="s">
        <v>2252</v>
      </c>
      <c r="C1659" s="61">
        <v>20251119</v>
      </c>
      <c r="D1659" s="420" t="s">
        <v>890</v>
      </c>
      <c r="E1659" s="60">
        <v>-122000</v>
      </c>
      <c r="F1659" s="60">
        <v>281380</v>
      </c>
      <c r="G1659" s="60">
        <v>270000</v>
      </c>
      <c r="H1659" s="421" t="str">
        <f t="shared" si="125"/>
        <v>nesplnená podmienka vyrovnaného rozpočtu</v>
      </c>
      <c r="I1659" s="60">
        <f t="shared" si="126"/>
        <v>-11380</v>
      </c>
      <c r="J1659" s="421" t="str">
        <f t="shared" si="129"/>
        <v>nerastúce výdavky</v>
      </c>
      <c r="K1659" s="421" t="str">
        <f t="shared" si="127"/>
        <v>dlhová brzda sa neplní</v>
      </c>
      <c r="L1659" s="421" t="str">
        <f t="shared" si="128"/>
        <v>dlhová brzda sa neplní + rozpočet v termíne</v>
      </c>
    </row>
    <row r="1660" spans="1:12">
      <c r="A1660" s="61">
        <v>515426</v>
      </c>
      <c r="B1660" s="61" t="s">
        <v>2253</v>
      </c>
      <c r="C1660" s="61">
        <v>20251021</v>
      </c>
      <c r="D1660" s="420" t="s">
        <v>890</v>
      </c>
      <c r="E1660" s="60">
        <v>-43576.44</v>
      </c>
      <c r="F1660" s="60">
        <v>748813</v>
      </c>
      <c r="G1660" s="60">
        <v>1860043</v>
      </c>
      <c r="H1660" s="421" t="str">
        <f t="shared" si="125"/>
        <v>nesplnená podmienka vyrovnaného rozpočtu</v>
      </c>
      <c r="I1660" s="60">
        <f t="shared" si="126"/>
        <v>1111230</v>
      </c>
      <c r="J1660" s="421" t="str">
        <f t="shared" si="129"/>
        <v>výdavky rastú</v>
      </c>
      <c r="K1660" s="421" t="str">
        <f t="shared" si="127"/>
        <v>dlhová brzda sa neplní</v>
      </c>
      <c r="L1660" s="421" t="str">
        <f t="shared" si="128"/>
        <v>dlhová brzda sa neplní + rozpočet v termíne</v>
      </c>
    </row>
    <row r="1661" spans="1:12">
      <c r="A1661" s="61">
        <v>515442</v>
      </c>
      <c r="B1661" s="61" t="s">
        <v>2254</v>
      </c>
      <c r="C1661" s="61">
        <v>20251120</v>
      </c>
      <c r="D1661" s="420" t="s">
        <v>890</v>
      </c>
      <c r="E1661" s="60">
        <v>142392</v>
      </c>
      <c r="F1661" s="60">
        <v>3220572</v>
      </c>
      <c r="G1661" s="60">
        <v>3623786</v>
      </c>
      <c r="H1661" s="421" t="str">
        <f t="shared" si="125"/>
        <v>splnená podmienka vyrovnaného rozpočtu</v>
      </c>
      <c r="I1661" s="60">
        <f t="shared" si="126"/>
        <v>403214</v>
      </c>
      <c r="J1661" s="421" t="str">
        <f t="shared" si="129"/>
        <v>výdavky rastú</v>
      </c>
      <c r="K1661" s="421" t="str">
        <f t="shared" si="127"/>
        <v>dlhová brzda sa neplní</v>
      </c>
      <c r="L1661" s="421" t="str">
        <f t="shared" si="128"/>
        <v>dlhová brzda sa neplní + rozpočet v termíne</v>
      </c>
    </row>
    <row r="1662" spans="1:12">
      <c r="A1662" s="61">
        <v>514993</v>
      </c>
      <c r="B1662" s="61" t="s">
        <v>2255</v>
      </c>
      <c r="C1662" s="61">
        <v>20251120</v>
      </c>
      <c r="D1662" s="420" t="s">
        <v>890</v>
      </c>
      <c r="E1662" s="60">
        <v>-6430</v>
      </c>
      <c r="F1662" s="60">
        <v>128420</v>
      </c>
      <c r="G1662" s="60">
        <v>617072.73</v>
      </c>
      <c r="H1662" s="421" t="str">
        <f t="shared" si="125"/>
        <v>nesplnená podmienka vyrovnaného rozpočtu</v>
      </c>
      <c r="I1662" s="60">
        <f t="shared" si="126"/>
        <v>488652.73</v>
      </c>
      <c r="J1662" s="421" t="str">
        <f t="shared" si="129"/>
        <v>výdavky rastú</v>
      </c>
      <c r="K1662" s="421" t="str">
        <f t="shared" si="127"/>
        <v>dlhová brzda sa neplní</v>
      </c>
      <c r="L1662" s="421" t="str">
        <f t="shared" si="128"/>
        <v>dlhová brzda sa neplní + rozpočet v termíne</v>
      </c>
    </row>
    <row r="1663" spans="1:12">
      <c r="A1663" s="61">
        <v>515001</v>
      </c>
      <c r="B1663" s="61" t="s">
        <v>1020</v>
      </c>
      <c r="C1663" s="61">
        <v>20251023</v>
      </c>
      <c r="D1663" s="420" t="s">
        <v>890</v>
      </c>
      <c r="E1663" s="60">
        <v>151044.70000000001</v>
      </c>
      <c r="F1663" s="60">
        <v>4286348.75</v>
      </c>
      <c r="G1663" s="60">
        <v>5002222.32</v>
      </c>
      <c r="H1663" s="421" t="str">
        <f t="shared" si="125"/>
        <v>splnená podmienka vyrovnaného rozpočtu</v>
      </c>
      <c r="I1663" s="60">
        <f t="shared" si="126"/>
        <v>715873.5700000003</v>
      </c>
      <c r="J1663" s="421" t="str">
        <f t="shared" si="129"/>
        <v>výdavky rastú</v>
      </c>
      <c r="K1663" s="421" t="str">
        <f t="shared" si="127"/>
        <v>dlhová brzda sa neplní</v>
      </c>
      <c r="L1663" s="421" t="str">
        <f t="shared" si="128"/>
        <v>dlhová brzda sa neplní + rozpočet v termíne</v>
      </c>
    </row>
    <row r="1664" spans="1:12">
      <c r="A1664" s="61">
        <v>515019</v>
      </c>
      <c r="B1664" s="61" t="s">
        <v>2256</v>
      </c>
      <c r="C1664" s="61">
        <v>20251110</v>
      </c>
      <c r="D1664" s="420" t="s">
        <v>890</v>
      </c>
      <c r="E1664" s="60">
        <v>4086.82</v>
      </c>
      <c r="F1664" s="60">
        <v>48374</v>
      </c>
      <c r="G1664" s="60">
        <v>57262.18</v>
      </c>
      <c r="H1664" s="421" t="str">
        <f t="shared" si="125"/>
        <v>splnená podmienka vyrovnaného rozpočtu</v>
      </c>
      <c r="I1664" s="60">
        <f t="shared" si="126"/>
        <v>8888.18</v>
      </c>
      <c r="J1664" s="421" t="str">
        <f t="shared" si="129"/>
        <v>výdavky rastú</v>
      </c>
      <c r="K1664" s="421" t="str">
        <f t="shared" si="127"/>
        <v>dlhová brzda sa neplní</v>
      </c>
      <c r="L1664" s="421" t="str">
        <f t="shared" si="128"/>
        <v>dlhová brzda sa neplní + rozpočet v termíne</v>
      </c>
    </row>
    <row r="1665" spans="1:12">
      <c r="A1665" s="61">
        <v>515027</v>
      </c>
      <c r="B1665" s="61" t="s">
        <v>2257</v>
      </c>
      <c r="C1665" s="61">
        <v>20251114</v>
      </c>
      <c r="D1665" s="420" t="s">
        <v>890</v>
      </c>
      <c r="E1665" s="60">
        <v>4590</v>
      </c>
      <c r="F1665" s="60">
        <v>673722</v>
      </c>
      <c r="G1665" s="60">
        <v>757525</v>
      </c>
      <c r="H1665" s="421" t="str">
        <f t="shared" si="125"/>
        <v>splnená podmienka vyrovnaného rozpočtu</v>
      </c>
      <c r="I1665" s="60">
        <f t="shared" si="126"/>
        <v>83803</v>
      </c>
      <c r="J1665" s="421" t="str">
        <f t="shared" si="129"/>
        <v>výdavky rastú</v>
      </c>
      <c r="K1665" s="421" t="str">
        <f t="shared" si="127"/>
        <v>dlhová brzda sa neplní</v>
      </c>
      <c r="L1665" s="421" t="str">
        <f t="shared" si="128"/>
        <v>dlhová brzda sa neplní + rozpočet v termíne</v>
      </c>
    </row>
    <row r="1666" spans="1:12">
      <c r="A1666" s="61">
        <v>515035</v>
      </c>
      <c r="B1666" s="61" t="s">
        <v>2258</v>
      </c>
      <c r="C1666" s="61">
        <v>20251119</v>
      </c>
      <c r="D1666" s="420" t="s">
        <v>890</v>
      </c>
      <c r="E1666" s="60">
        <v>-116511</v>
      </c>
      <c r="F1666" s="60">
        <v>442892</v>
      </c>
      <c r="G1666" s="60">
        <v>346423</v>
      </c>
      <c r="H1666" s="421" t="str">
        <f t="shared" si="125"/>
        <v>nesplnená podmienka vyrovnaného rozpočtu</v>
      </c>
      <c r="I1666" s="60">
        <f t="shared" si="126"/>
        <v>-96469</v>
      </c>
      <c r="J1666" s="421" t="str">
        <f t="shared" si="129"/>
        <v>nerastúce výdavky</v>
      </c>
      <c r="K1666" s="421" t="str">
        <f t="shared" si="127"/>
        <v>dlhová brzda sa neplní</v>
      </c>
      <c r="L1666" s="421" t="str">
        <f t="shared" si="128"/>
        <v>dlhová brzda sa neplní + rozpočet v termíne</v>
      </c>
    </row>
    <row r="1667" spans="1:12">
      <c r="A1667" s="61">
        <v>515043</v>
      </c>
      <c r="B1667" s="61" t="s">
        <v>2259</v>
      </c>
      <c r="C1667" s="61">
        <v>20251022</v>
      </c>
      <c r="D1667" s="420" t="s">
        <v>890</v>
      </c>
      <c r="E1667" s="60">
        <v>-284736</v>
      </c>
      <c r="F1667" s="60">
        <v>3446287.37</v>
      </c>
      <c r="G1667" s="60">
        <v>3730536</v>
      </c>
      <c r="H1667" s="421" t="str">
        <f t="shared" ref="H1667:H1730" si="130">IF(E1667&gt;=0,"splnená podmienka vyrovnaného rozpočtu","nesplnená podmienka vyrovnaného rozpočtu")</f>
        <v>nesplnená podmienka vyrovnaného rozpočtu</v>
      </c>
      <c r="I1667" s="60">
        <f t="shared" ref="I1667:I1730" si="131">G1667-F1667</f>
        <v>284248.62999999989</v>
      </c>
      <c r="J1667" s="421" t="str">
        <f t="shared" si="129"/>
        <v>výdavky rastú</v>
      </c>
      <c r="K1667" s="421" t="str">
        <f t="shared" ref="K1667:K1730" si="132">IF((H1667="splnená podmienka vyrovnaného rozpočtu")*(J1667="nerastúce výdavky"),"dlhová brzda sa plní","dlhová brzda sa neplní")</f>
        <v>dlhová brzda sa neplní</v>
      </c>
      <c r="L1667" s="421" t="str">
        <f t="shared" ref="L1667:L1730" si="133">K1667&amp;" + "&amp;D1667</f>
        <v>dlhová brzda sa neplní + rozpočet v termíne</v>
      </c>
    </row>
    <row r="1668" spans="1:12">
      <c r="A1668" s="61">
        <v>515051</v>
      </c>
      <c r="B1668" s="61" t="s">
        <v>2260</v>
      </c>
      <c r="C1668" s="61">
        <v>20251103</v>
      </c>
      <c r="D1668" s="420" t="s">
        <v>890</v>
      </c>
      <c r="E1668" s="60">
        <v>-11673</v>
      </c>
      <c r="F1668" s="60">
        <v>85470</v>
      </c>
      <c r="G1668" s="60">
        <v>88073</v>
      </c>
      <c r="H1668" s="421" t="str">
        <f t="shared" si="130"/>
        <v>nesplnená podmienka vyrovnaného rozpočtu</v>
      </c>
      <c r="I1668" s="60">
        <f t="shared" si="131"/>
        <v>2603</v>
      </c>
      <c r="J1668" s="421" t="str">
        <f t="shared" ref="J1668:J1731" si="134">IF(I1668&lt;=0,"nerastúce výdavky","výdavky rastú")</f>
        <v>výdavky rastú</v>
      </c>
      <c r="K1668" s="421" t="str">
        <f t="shared" si="132"/>
        <v>dlhová brzda sa neplní</v>
      </c>
      <c r="L1668" s="421" t="str">
        <f t="shared" si="133"/>
        <v>dlhová brzda sa neplní + rozpočet v termíne</v>
      </c>
    </row>
    <row r="1669" spans="1:12">
      <c r="A1669" s="61">
        <v>515060</v>
      </c>
      <c r="B1669" s="61" t="s">
        <v>771</v>
      </c>
      <c r="C1669" s="61">
        <v>20251009</v>
      </c>
      <c r="D1669" s="420" t="s">
        <v>890</v>
      </c>
      <c r="E1669" s="60">
        <v>0</v>
      </c>
      <c r="F1669" s="60">
        <v>623519.4</v>
      </c>
      <c r="G1669" s="60">
        <v>148770</v>
      </c>
      <c r="H1669" s="421" t="str">
        <f t="shared" si="130"/>
        <v>splnená podmienka vyrovnaného rozpočtu</v>
      </c>
      <c r="I1669" s="61">
        <f t="shared" si="131"/>
        <v>-474749.4</v>
      </c>
      <c r="J1669" s="421" t="str">
        <f t="shared" si="134"/>
        <v>nerastúce výdavky</v>
      </c>
      <c r="K1669" s="421" t="str">
        <f t="shared" si="132"/>
        <v>dlhová brzda sa plní</v>
      </c>
      <c r="L1669" s="421" t="str">
        <f t="shared" si="133"/>
        <v>dlhová brzda sa plní + rozpočet v termíne</v>
      </c>
    </row>
    <row r="1670" spans="1:12">
      <c r="A1670" s="61">
        <v>515078</v>
      </c>
      <c r="B1670" s="61" t="s">
        <v>2261</v>
      </c>
      <c r="C1670" s="61">
        <v>20251120</v>
      </c>
      <c r="D1670" s="420" t="s">
        <v>890</v>
      </c>
      <c r="E1670" s="60">
        <v>-45177</v>
      </c>
      <c r="F1670" s="60">
        <v>872871</v>
      </c>
      <c r="G1670" s="60">
        <v>987091</v>
      </c>
      <c r="H1670" s="421" t="str">
        <f t="shared" si="130"/>
        <v>nesplnená podmienka vyrovnaného rozpočtu</v>
      </c>
      <c r="I1670" s="60">
        <f t="shared" si="131"/>
        <v>114220</v>
      </c>
      <c r="J1670" s="421" t="str">
        <f t="shared" si="134"/>
        <v>výdavky rastú</v>
      </c>
      <c r="K1670" s="421" t="str">
        <f t="shared" si="132"/>
        <v>dlhová brzda sa neplní</v>
      </c>
      <c r="L1670" s="421" t="str">
        <f t="shared" si="133"/>
        <v>dlhová brzda sa neplní + rozpočet v termíne</v>
      </c>
    </row>
    <row r="1671" spans="1:12">
      <c r="A1671" s="61">
        <v>515086</v>
      </c>
      <c r="B1671" s="61" t="s">
        <v>772</v>
      </c>
      <c r="C1671" s="61">
        <v>20251029</v>
      </c>
      <c r="D1671" s="420" t="s">
        <v>890</v>
      </c>
      <c r="E1671" s="60">
        <v>0</v>
      </c>
      <c r="F1671" s="60">
        <v>52324</v>
      </c>
      <c r="G1671" s="60">
        <v>52000</v>
      </c>
      <c r="H1671" s="421" t="str">
        <f t="shared" si="130"/>
        <v>splnená podmienka vyrovnaného rozpočtu</v>
      </c>
      <c r="I1671" s="61">
        <f t="shared" si="131"/>
        <v>-324</v>
      </c>
      <c r="J1671" s="421" t="str">
        <f t="shared" si="134"/>
        <v>nerastúce výdavky</v>
      </c>
      <c r="K1671" s="421" t="str">
        <f t="shared" si="132"/>
        <v>dlhová brzda sa plní</v>
      </c>
      <c r="L1671" s="421" t="str">
        <f t="shared" si="133"/>
        <v>dlhová brzda sa plní + rozpočet v termíne</v>
      </c>
    </row>
    <row r="1672" spans="1:12">
      <c r="A1672" s="61">
        <v>515094</v>
      </c>
      <c r="B1672" s="61" t="s">
        <v>2262</v>
      </c>
      <c r="C1672" s="61">
        <v>20251120</v>
      </c>
      <c r="D1672" s="420" t="s">
        <v>890</v>
      </c>
      <c r="E1672" s="60">
        <v>0</v>
      </c>
      <c r="F1672" s="60">
        <v>22100</v>
      </c>
      <c r="G1672" s="60">
        <v>23000</v>
      </c>
      <c r="H1672" s="421" t="str">
        <f t="shared" si="130"/>
        <v>splnená podmienka vyrovnaného rozpočtu</v>
      </c>
      <c r="I1672" s="60">
        <f t="shared" si="131"/>
        <v>900</v>
      </c>
      <c r="J1672" s="421" t="str">
        <f t="shared" si="134"/>
        <v>výdavky rastú</v>
      </c>
      <c r="K1672" s="421" t="str">
        <f t="shared" si="132"/>
        <v>dlhová brzda sa neplní</v>
      </c>
      <c r="L1672" s="421" t="str">
        <f t="shared" si="133"/>
        <v>dlhová brzda sa neplní + rozpočet v termíne</v>
      </c>
    </row>
    <row r="1673" spans="1:12">
      <c r="A1673" s="61">
        <v>515108</v>
      </c>
      <c r="B1673" s="61" t="s">
        <v>2263</v>
      </c>
      <c r="C1673" s="61">
        <v>20251118</v>
      </c>
      <c r="D1673" s="420" t="s">
        <v>890</v>
      </c>
      <c r="E1673" s="60">
        <v>-65671</v>
      </c>
      <c r="F1673" s="60">
        <v>449846</v>
      </c>
      <c r="G1673" s="60">
        <v>508848</v>
      </c>
      <c r="H1673" s="421" t="str">
        <f t="shared" si="130"/>
        <v>nesplnená podmienka vyrovnaného rozpočtu</v>
      </c>
      <c r="I1673" s="60">
        <f t="shared" si="131"/>
        <v>59002</v>
      </c>
      <c r="J1673" s="421" t="str">
        <f t="shared" si="134"/>
        <v>výdavky rastú</v>
      </c>
      <c r="K1673" s="421" t="str">
        <f t="shared" si="132"/>
        <v>dlhová brzda sa neplní</v>
      </c>
      <c r="L1673" s="421" t="str">
        <f t="shared" si="133"/>
        <v>dlhová brzda sa neplní + rozpočet v termíne</v>
      </c>
    </row>
    <row r="1674" spans="1:12">
      <c r="A1674" s="61">
        <v>515116</v>
      </c>
      <c r="B1674" s="61" t="s">
        <v>2264</v>
      </c>
      <c r="C1674" s="61">
        <v>20251120</v>
      </c>
      <c r="D1674" s="420" t="s">
        <v>890</v>
      </c>
      <c r="E1674" s="60">
        <v>0</v>
      </c>
      <c r="F1674" s="60">
        <v>32065</v>
      </c>
      <c r="G1674" s="60">
        <v>37545</v>
      </c>
      <c r="H1674" s="421" t="str">
        <f t="shared" si="130"/>
        <v>splnená podmienka vyrovnaného rozpočtu</v>
      </c>
      <c r="I1674" s="60">
        <f t="shared" si="131"/>
        <v>5480</v>
      </c>
      <c r="J1674" s="421" t="str">
        <f t="shared" si="134"/>
        <v>výdavky rastú</v>
      </c>
      <c r="K1674" s="421" t="str">
        <f t="shared" si="132"/>
        <v>dlhová brzda sa neplní</v>
      </c>
      <c r="L1674" s="421" t="str">
        <f t="shared" si="133"/>
        <v>dlhová brzda sa neplní + rozpočet v termíne</v>
      </c>
    </row>
    <row r="1675" spans="1:12">
      <c r="A1675" s="61">
        <v>515124</v>
      </c>
      <c r="B1675" s="61" t="s">
        <v>2265</v>
      </c>
      <c r="C1675" s="61">
        <v>20251010</v>
      </c>
      <c r="D1675" s="420" t="s">
        <v>890</v>
      </c>
      <c r="E1675" s="60">
        <v>-3</v>
      </c>
      <c r="F1675" s="60">
        <v>151724</v>
      </c>
      <c r="G1675" s="60">
        <v>123211</v>
      </c>
      <c r="H1675" s="421" t="str">
        <f t="shared" si="130"/>
        <v>nesplnená podmienka vyrovnaného rozpočtu</v>
      </c>
      <c r="I1675" s="60">
        <f t="shared" si="131"/>
        <v>-28513</v>
      </c>
      <c r="J1675" s="421" t="str">
        <f t="shared" si="134"/>
        <v>nerastúce výdavky</v>
      </c>
      <c r="K1675" s="421" t="str">
        <f t="shared" si="132"/>
        <v>dlhová brzda sa neplní</v>
      </c>
      <c r="L1675" s="421" t="str">
        <f t="shared" si="133"/>
        <v>dlhová brzda sa neplní + rozpočet v termíne</v>
      </c>
    </row>
    <row r="1676" spans="1:12">
      <c r="A1676" s="61">
        <v>515132</v>
      </c>
      <c r="B1676" s="61" t="s">
        <v>2266</v>
      </c>
      <c r="C1676" s="61">
        <v>20251106</v>
      </c>
      <c r="D1676" s="420" t="s">
        <v>890</v>
      </c>
      <c r="E1676" s="60">
        <v>-25000</v>
      </c>
      <c r="F1676" s="60">
        <v>747944</v>
      </c>
      <c r="G1676" s="60">
        <v>852131</v>
      </c>
      <c r="H1676" s="421" t="str">
        <f t="shared" si="130"/>
        <v>nesplnená podmienka vyrovnaného rozpočtu</v>
      </c>
      <c r="I1676" s="60">
        <f t="shared" si="131"/>
        <v>104187</v>
      </c>
      <c r="J1676" s="421" t="str">
        <f t="shared" si="134"/>
        <v>výdavky rastú</v>
      </c>
      <c r="K1676" s="421" t="str">
        <f t="shared" si="132"/>
        <v>dlhová brzda sa neplní</v>
      </c>
      <c r="L1676" s="421" t="str">
        <f t="shared" si="133"/>
        <v>dlhová brzda sa neplní + rozpočet v termíne</v>
      </c>
    </row>
    <row r="1677" spans="1:12">
      <c r="A1677" s="61">
        <v>515141</v>
      </c>
      <c r="B1677" s="61" t="s">
        <v>2267</v>
      </c>
      <c r="C1677" s="61">
        <v>20251110</v>
      </c>
      <c r="D1677" s="420" t="s">
        <v>890</v>
      </c>
      <c r="E1677" s="60">
        <v>-13783</v>
      </c>
      <c r="F1677" s="60">
        <v>98424.999999999985</v>
      </c>
      <c r="G1677" s="60">
        <v>108225</v>
      </c>
      <c r="H1677" s="421" t="str">
        <f t="shared" si="130"/>
        <v>nesplnená podmienka vyrovnaného rozpočtu</v>
      </c>
      <c r="I1677" s="60">
        <f t="shared" si="131"/>
        <v>9800.0000000000146</v>
      </c>
      <c r="J1677" s="421" t="str">
        <f t="shared" si="134"/>
        <v>výdavky rastú</v>
      </c>
      <c r="K1677" s="421" t="str">
        <f t="shared" si="132"/>
        <v>dlhová brzda sa neplní</v>
      </c>
      <c r="L1677" s="421" t="str">
        <f t="shared" si="133"/>
        <v>dlhová brzda sa neplní + rozpočet v termíne</v>
      </c>
    </row>
    <row r="1678" spans="1:12">
      <c r="A1678" s="61">
        <v>515159</v>
      </c>
      <c r="B1678" s="61" t="s">
        <v>773</v>
      </c>
      <c r="C1678" s="61">
        <v>20251118</v>
      </c>
      <c r="D1678" s="420" t="s">
        <v>890</v>
      </c>
      <c r="E1678" s="60">
        <v>0</v>
      </c>
      <c r="F1678" s="60">
        <v>88947</v>
      </c>
      <c r="G1678" s="60">
        <v>40450</v>
      </c>
      <c r="H1678" s="421" t="str">
        <f t="shared" si="130"/>
        <v>splnená podmienka vyrovnaného rozpočtu</v>
      </c>
      <c r="I1678" s="61">
        <f t="shared" si="131"/>
        <v>-48497</v>
      </c>
      <c r="J1678" s="421" t="str">
        <f t="shared" si="134"/>
        <v>nerastúce výdavky</v>
      </c>
      <c r="K1678" s="421" t="str">
        <f t="shared" si="132"/>
        <v>dlhová brzda sa plní</v>
      </c>
      <c r="L1678" s="421" t="str">
        <f t="shared" si="133"/>
        <v>dlhová brzda sa plní + rozpočet v termíne</v>
      </c>
    </row>
    <row r="1679" spans="1:12">
      <c r="A1679" s="61">
        <v>515167</v>
      </c>
      <c r="B1679" s="61" t="s">
        <v>2268</v>
      </c>
      <c r="C1679" s="61">
        <v>20251119</v>
      </c>
      <c r="D1679" s="420" t="s">
        <v>890</v>
      </c>
      <c r="E1679" s="60">
        <v>0</v>
      </c>
      <c r="F1679" s="60">
        <v>30710</v>
      </c>
      <c r="G1679" s="60">
        <v>32130</v>
      </c>
      <c r="H1679" s="421" t="str">
        <f t="shared" si="130"/>
        <v>splnená podmienka vyrovnaného rozpočtu</v>
      </c>
      <c r="I1679" s="60">
        <f t="shared" si="131"/>
        <v>1420</v>
      </c>
      <c r="J1679" s="421" t="str">
        <f t="shared" si="134"/>
        <v>výdavky rastú</v>
      </c>
      <c r="K1679" s="421" t="str">
        <f t="shared" si="132"/>
        <v>dlhová brzda sa neplní</v>
      </c>
      <c r="L1679" s="421" t="str">
        <f t="shared" si="133"/>
        <v>dlhová brzda sa neplní + rozpočet v termíne</v>
      </c>
    </row>
    <row r="1680" spans="1:12">
      <c r="A1680" s="61">
        <v>515175</v>
      </c>
      <c r="B1680" s="61" t="s">
        <v>2269</v>
      </c>
      <c r="C1680" s="61">
        <v>20251023</v>
      </c>
      <c r="D1680" s="420" t="s">
        <v>890</v>
      </c>
      <c r="E1680" s="60">
        <v>-2000</v>
      </c>
      <c r="F1680" s="60">
        <v>98374</v>
      </c>
      <c r="G1680" s="60">
        <v>98374</v>
      </c>
      <c r="H1680" s="421" t="str">
        <f t="shared" si="130"/>
        <v>nesplnená podmienka vyrovnaného rozpočtu</v>
      </c>
      <c r="I1680" s="60">
        <f t="shared" si="131"/>
        <v>0</v>
      </c>
      <c r="J1680" s="421" t="str">
        <f t="shared" si="134"/>
        <v>nerastúce výdavky</v>
      </c>
      <c r="K1680" s="421" t="str">
        <f t="shared" si="132"/>
        <v>dlhová brzda sa neplní</v>
      </c>
      <c r="L1680" s="421" t="str">
        <f t="shared" si="133"/>
        <v>dlhová brzda sa neplní + rozpočet v termíne</v>
      </c>
    </row>
    <row r="1681" spans="1:12">
      <c r="A1681" s="61">
        <v>515183</v>
      </c>
      <c r="B1681" s="61" t="s">
        <v>2270</v>
      </c>
      <c r="C1681" s="61">
        <v>20251119</v>
      </c>
      <c r="D1681" s="420" t="s">
        <v>890</v>
      </c>
      <c r="E1681" s="60">
        <v>-18920</v>
      </c>
      <c r="F1681" s="60">
        <v>83669</v>
      </c>
      <c r="G1681" s="60">
        <v>133971</v>
      </c>
      <c r="H1681" s="421" t="str">
        <f t="shared" si="130"/>
        <v>nesplnená podmienka vyrovnaného rozpočtu</v>
      </c>
      <c r="I1681" s="60">
        <f t="shared" si="131"/>
        <v>50302</v>
      </c>
      <c r="J1681" s="421" t="str">
        <f t="shared" si="134"/>
        <v>výdavky rastú</v>
      </c>
      <c r="K1681" s="421" t="str">
        <f t="shared" si="132"/>
        <v>dlhová brzda sa neplní</v>
      </c>
      <c r="L1681" s="421" t="str">
        <f t="shared" si="133"/>
        <v>dlhová brzda sa neplní + rozpočet v termíne</v>
      </c>
    </row>
    <row r="1682" spans="1:12">
      <c r="A1682" s="61">
        <v>514781</v>
      </c>
      <c r="B1682" s="61" t="s">
        <v>2271</v>
      </c>
      <c r="C1682" s="61">
        <v>20251121</v>
      </c>
      <c r="D1682" s="420" t="s">
        <v>890</v>
      </c>
      <c r="E1682" s="60">
        <v>-4950</v>
      </c>
      <c r="F1682" s="60">
        <v>4826684</v>
      </c>
      <c r="G1682" s="60">
        <v>5093572</v>
      </c>
      <c r="H1682" s="421" t="str">
        <f t="shared" si="130"/>
        <v>nesplnená podmienka vyrovnaného rozpočtu</v>
      </c>
      <c r="I1682" s="60">
        <f t="shared" si="131"/>
        <v>266888</v>
      </c>
      <c r="J1682" s="421" t="str">
        <f t="shared" si="134"/>
        <v>výdavky rastú</v>
      </c>
      <c r="K1682" s="421" t="str">
        <f t="shared" si="132"/>
        <v>dlhová brzda sa neplní</v>
      </c>
      <c r="L1682" s="421" t="str">
        <f t="shared" si="133"/>
        <v>dlhová brzda sa neplní + rozpočet v termíne</v>
      </c>
    </row>
    <row r="1683" spans="1:12">
      <c r="A1683" s="61">
        <v>514799</v>
      </c>
      <c r="B1683" s="61" t="s">
        <v>2272</v>
      </c>
      <c r="C1683" s="61">
        <v>20251117</v>
      </c>
      <c r="D1683" s="420" t="s">
        <v>890</v>
      </c>
      <c r="E1683" s="60">
        <v>24380</v>
      </c>
      <c r="F1683" s="60">
        <v>217532.5</v>
      </c>
      <c r="G1683" s="60">
        <v>217574.86</v>
      </c>
      <c r="H1683" s="421" t="str">
        <f t="shared" si="130"/>
        <v>splnená podmienka vyrovnaného rozpočtu</v>
      </c>
      <c r="I1683" s="60">
        <f t="shared" si="131"/>
        <v>42.35999999998603</v>
      </c>
      <c r="J1683" s="421" t="str">
        <f t="shared" si="134"/>
        <v>výdavky rastú</v>
      </c>
      <c r="K1683" s="421" t="str">
        <f t="shared" si="132"/>
        <v>dlhová brzda sa neplní</v>
      </c>
      <c r="L1683" s="421" t="str">
        <f t="shared" si="133"/>
        <v>dlhová brzda sa neplní + rozpočet v termíne</v>
      </c>
    </row>
    <row r="1684" spans="1:12">
      <c r="A1684" s="61">
        <v>514811</v>
      </c>
      <c r="B1684" s="61" t="s">
        <v>2273</v>
      </c>
      <c r="C1684" s="61">
        <v>20251117</v>
      </c>
      <c r="D1684" s="420" t="s">
        <v>890</v>
      </c>
      <c r="E1684" s="60">
        <v>-577887</v>
      </c>
      <c r="F1684" s="60">
        <v>923195</v>
      </c>
      <c r="G1684" s="60">
        <v>1897082</v>
      </c>
      <c r="H1684" s="421" t="str">
        <f t="shared" si="130"/>
        <v>nesplnená podmienka vyrovnaného rozpočtu</v>
      </c>
      <c r="I1684" s="60">
        <f t="shared" si="131"/>
        <v>973887</v>
      </c>
      <c r="J1684" s="421" t="str">
        <f t="shared" si="134"/>
        <v>výdavky rastú</v>
      </c>
      <c r="K1684" s="421" t="str">
        <f t="shared" si="132"/>
        <v>dlhová brzda sa neplní</v>
      </c>
      <c r="L1684" s="421" t="str">
        <f t="shared" si="133"/>
        <v>dlhová brzda sa neplní + rozpočet v termíne</v>
      </c>
    </row>
    <row r="1685" spans="1:12">
      <c r="A1685" s="61">
        <v>514829</v>
      </c>
      <c r="B1685" s="61" t="s">
        <v>2274</v>
      </c>
      <c r="C1685" s="61">
        <v>20251111</v>
      </c>
      <c r="D1685" s="420" t="s">
        <v>890</v>
      </c>
      <c r="E1685" s="60">
        <v>-763576</v>
      </c>
      <c r="F1685" s="60">
        <v>8303818</v>
      </c>
      <c r="G1685" s="60">
        <v>9095508</v>
      </c>
      <c r="H1685" s="421" t="str">
        <f t="shared" si="130"/>
        <v>nesplnená podmienka vyrovnaného rozpočtu</v>
      </c>
      <c r="I1685" s="60">
        <f t="shared" si="131"/>
        <v>791690</v>
      </c>
      <c r="J1685" s="421" t="str">
        <f t="shared" si="134"/>
        <v>výdavky rastú</v>
      </c>
      <c r="K1685" s="421" t="str">
        <f t="shared" si="132"/>
        <v>dlhová brzda sa neplní</v>
      </c>
      <c r="L1685" s="421" t="str">
        <f t="shared" si="133"/>
        <v>dlhová brzda sa neplní + rozpočet v termíne</v>
      </c>
    </row>
    <row r="1686" spans="1:12">
      <c r="A1686" s="61">
        <v>514837</v>
      </c>
      <c r="B1686" s="61" t="s">
        <v>2275</v>
      </c>
      <c r="C1686" s="61">
        <v>20251118</v>
      </c>
      <c r="D1686" s="420" t="s">
        <v>890</v>
      </c>
      <c r="E1686" s="60">
        <v>18000</v>
      </c>
      <c r="F1686" s="60">
        <v>1524491</v>
      </c>
      <c r="G1686" s="60">
        <v>1762569</v>
      </c>
      <c r="H1686" s="421" t="str">
        <f t="shared" si="130"/>
        <v>splnená podmienka vyrovnaného rozpočtu</v>
      </c>
      <c r="I1686" s="60">
        <f t="shared" si="131"/>
        <v>238078</v>
      </c>
      <c r="J1686" s="421" t="str">
        <f t="shared" si="134"/>
        <v>výdavky rastú</v>
      </c>
      <c r="K1686" s="421" t="str">
        <f t="shared" si="132"/>
        <v>dlhová brzda sa neplní</v>
      </c>
      <c r="L1686" s="421" t="str">
        <f t="shared" si="133"/>
        <v>dlhová brzda sa neplní + rozpočet v termíne</v>
      </c>
    </row>
    <row r="1687" spans="1:12">
      <c r="A1687" s="61">
        <v>514845</v>
      </c>
      <c r="B1687" s="61" t="s">
        <v>2276</v>
      </c>
      <c r="C1687" s="61">
        <v>20250930</v>
      </c>
      <c r="D1687" s="420" t="s">
        <v>890</v>
      </c>
      <c r="E1687" s="60">
        <v>0</v>
      </c>
      <c r="F1687" s="60">
        <v>58600</v>
      </c>
      <c r="G1687" s="60">
        <v>61900</v>
      </c>
      <c r="H1687" s="421" t="str">
        <f t="shared" si="130"/>
        <v>splnená podmienka vyrovnaného rozpočtu</v>
      </c>
      <c r="I1687" s="60">
        <f t="shared" si="131"/>
        <v>3300</v>
      </c>
      <c r="J1687" s="421" t="str">
        <f t="shared" si="134"/>
        <v>výdavky rastú</v>
      </c>
      <c r="K1687" s="421" t="str">
        <f t="shared" si="132"/>
        <v>dlhová brzda sa neplní</v>
      </c>
      <c r="L1687" s="421" t="str">
        <f t="shared" si="133"/>
        <v>dlhová brzda sa neplní + rozpočet v termíne</v>
      </c>
    </row>
    <row r="1688" spans="1:12">
      <c r="A1688" s="61">
        <v>514853</v>
      </c>
      <c r="B1688" s="61" t="s">
        <v>2277</v>
      </c>
      <c r="C1688" s="61">
        <v>20251120</v>
      </c>
      <c r="D1688" s="420" t="s">
        <v>890</v>
      </c>
      <c r="E1688" s="60">
        <v>0</v>
      </c>
      <c r="F1688" s="60">
        <v>56360</v>
      </c>
      <c r="G1688" s="60">
        <v>68360</v>
      </c>
      <c r="H1688" s="421" t="str">
        <f t="shared" si="130"/>
        <v>splnená podmienka vyrovnaného rozpočtu</v>
      </c>
      <c r="I1688" s="60">
        <f t="shared" si="131"/>
        <v>12000</v>
      </c>
      <c r="J1688" s="421" t="str">
        <f t="shared" si="134"/>
        <v>výdavky rastú</v>
      </c>
      <c r="K1688" s="421" t="str">
        <f t="shared" si="132"/>
        <v>dlhová brzda sa neplní</v>
      </c>
      <c r="L1688" s="421" t="str">
        <f t="shared" si="133"/>
        <v>dlhová brzda sa neplní + rozpočet v termíne</v>
      </c>
    </row>
    <row r="1689" spans="1:12">
      <c r="A1689" s="61">
        <v>514861</v>
      </c>
      <c r="B1689" s="61" t="s">
        <v>2278</v>
      </c>
      <c r="C1689" s="61">
        <v>20251120</v>
      </c>
      <c r="D1689" s="420" t="s">
        <v>890</v>
      </c>
      <c r="E1689" s="60">
        <v>-473639.43</v>
      </c>
      <c r="F1689" s="60">
        <v>1357633</v>
      </c>
      <c r="G1689" s="60">
        <v>1601744.43</v>
      </c>
      <c r="H1689" s="421" t="str">
        <f t="shared" si="130"/>
        <v>nesplnená podmienka vyrovnaného rozpočtu</v>
      </c>
      <c r="I1689" s="60">
        <f t="shared" si="131"/>
        <v>244111.42999999993</v>
      </c>
      <c r="J1689" s="421" t="str">
        <f t="shared" si="134"/>
        <v>výdavky rastú</v>
      </c>
      <c r="K1689" s="421" t="str">
        <f t="shared" si="132"/>
        <v>dlhová brzda sa neplní</v>
      </c>
      <c r="L1689" s="421" t="str">
        <f t="shared" si="133"/>
        <v>dlhová brzda sa neplní + rozpočet v termíne</v>
      </c>
    </row>
    <row r="1690" spans="1:12">
      <c r="A1690" s="61">
        <v>514870</v>
      </c>
      <c r="B1690" s="61" t="s">
        <v>2279</v>
      </c>
      <c r="C1690" s="61">
        <v>20251120</v>
      </c>
      <c r="D1690" s="420" t="s">
        <v>890</v>
      </c>
      <c r="E1690" s="60">
        <v>-17500</v>
      </c>
      <c r="F1690" s="60">
        <v>88600</v>
      </c>
      <c r="G1690" s="60">
        <v>90325</v>
      </c>
      <c r="H1690" s="421" t="str">
        <f t="shared" si="130"/>
        <v>nesplnená podmienka vyrovnaného rozpočtu</v>
      </c>
      <c r="I1690" s="60">
        <f t="shared" si="131"/>
        <v>1725</v>
      </c>
      <c r="J1690" s="421" t="str">
        <f t="shared" si="134"/>
        <v>výdavky rastú</v>
      </c>
      <c r="K1690" s="421" t="str">
        <f t="shared" si="132"/>
        <v>dlhová brzda sa neplní</v>
      </c>
      <c r="L1690" s="421" t="str">
        <f t="shared" si="133"/>
        <v>dlhová brzda sa neplní + rozpočet v termíne</v>
      </c>
    </row>
    <row r="1691" spans="1:12">
      <c r="A1691" s="61">
        <v>514888</v>
      </c>
      <c r="B1691" s="61" t="s">
        <v>2280</v>
      </c>
      <c r="C1691" s="61">
        <v>20251119</v>
      </c>
      <c r="D1691" s="420" t="s">
        <v>890</v>
      </c>
      <c r="E1691" s="60">
        <v>-90000</v>
      </c>
      <c r="F1691" s="60">
        <v>1343612</v>
      </c>
      <c r="G1691" s="60">
        <v>1567617</v>
      </c>
      <c r="H1691" s="421" t="str">
        <f t="shared" si="130"/>
        <v>nesplnená podmienka vyrovnaného rozpočtu</v>
      </c>
      <c r="I1691" s="60">
        <f t="shared" si="131"/>
        <v>224005</v>
      </c>
      <c r="J1691" s="421" t="str">
        <f t="shared" si="134"/>
        <v>výdavky rastú</v>
      </c>
      <c r="K1691" s="421" t="str">
        <f t="shared" si="132"/>
        <v>dlhová brzda sa neplní</v>
      </c>
      <c r="L1691" s="421" t="str">
        <f t="shared" si="133"/>
        <v>dlhová brzda sa neplní + rozpočet v termíne</v>
      </c>
    </row>
    <row r="1692" spans="1:12">
      <c r="A1692" s="61">
        <v>514896</v>
      </c>
      <c r="B1692" s="61" t="s">
        <v>774</v>
      </c>
      <c r="C1692" s="61">
        <v>20251031</v>
      </c>
      <c r="D1692" s="420" t="s">
        <v>890</v>
      </c>
      <c r="E1692" s="60">
        <v>0</v>
      </c>
      <c r="F1692" s="60">
        <v>20790</v>
      </c>
      <c r="G1692" s="60">
        <v>20790</v>
      </c>
      <c r="H1692" s="421" t="str">
        <f t="shared" si="130"/>
        <v>splnená podmienka vyrovnaného rozpočtu</v>
      </c>
      <c r="I1692" s="61">
        <f t="shared" si="131"/>
        <v>0</v>
      </c>
      <c r="J1692" s="421" t="str">
        <f t="shared" si="134"/>
        <v>nerastúce výdavky</v>
      </c>
      <c r="K1692" s="421" t="str">
        <f t="shared" si="132"/>
        <v>dlhová brzda sa plní</v>
      </c>
      <c r="L1692" s="421" t="str">
        <f t="shared" si="133"/>
        <v>dlhová brzda sa plní + rozpočet v termíne</v>
      </c>
    </row>
    <row r="1693" spans="1:12">
      <c r="A1693" s="61">
        <v>514900</v>
      </c>
      <c r="B1693" s="61" t="s">
        <v>2281</v>
      </c>
      <c r="C1693" s="61">
        <v>20251121</v>
      </c>
      <c r="D1693" s="420" t="s">
        <v>890</v>
      </c>
      <c r="E1693" s="60">
        <v>-105000</v>
      </c>
      <c r="F1693" s="60">
        <v>722637</v>
      </c>
      <c r="G1693" s="60">
        <v>738165</v>
      </c>
      <c r="H1693" s="421" t="str">
        <f t="shared" si="130"/>
        <v>nesplnená podmienka vyrovnaného rozpočtu</v>
      </c>
      <c r="I1693" s="60">
        <f t="shared" si="131"/>
        <v>15528</v>
      </c>
      <c r="J1693" s="421" t="str">
        <f t="shared" si="134"/>
        <v>výdavky rastú</v>
      </c>
      <c r="K1693" s="421" t="str">
        <f t="shared" si="132"/>
        <v>dlhová brzda sa neplní</v>
      </c>
      <c r="L1693" s="421" t="str">
        <f t="shared" si="133"/>
        <v>dlhová brzda sa neplní + rozpočet v termíne</v>
      </c>
    </row>
    <row r="1694" spans="1:12">
      <c r="A1694" s="61">
        <v>514918</v>
      </c>
      <c r="B1694" s="61" t="s">
        <v>2282</v>
      </c>
      <c r="C1694" s="61">
        <v>20251121</v>
      </c>
      <c r="D1694" s="420" t="s">
        <v>890</v>
      </c>
      <c r="E1694" s="60">
        <v>-7763</v>
      </c>
      <c r="F1694" s="60">
        <v>1238621</v>
      </c>
      <c r="G1694" s="60">
        <v>843181</v>
      </c>
      <c r="H1694" s="421" t="str">
        <f t="shared" si="130"/>
        <v>nesplnená podmienka vyrovnaného rozpočtu</v>
      </c>
      <c r="I1694" s="60">
        <f t="shared" si="131"/>
        <v>-395440</v>
      </c>
      <c r="J1694" s="421" t="str">
        <f t="shared" si="134"/>
        <v>nerastúce výdavky</v>
      </c>
      <c r="K1694" s="421" t="str">
        <f t="shared" si="132"/>
        <v>dlhová brzda sa neplní</v>
      </c>
      <c r="L1694" s="421" t="str">
        <f t="shared" si="133"/>
        <v>dlhová brzda sa neplní + rozpočet v termíne</v>
      </c>
    </row>
    <row r="1695" spans="1:12">
      <c r="A1695" s="61">
        <v>514926</v>
      </c>
      <c r="B1695" s="61" t="s">
        <v>2283</v>
      </c>
      <c r="C1695" s="61">
        <v>20251120</v>
      </c>
      <c r="D1695" s="420" t="s">
        <v>890</v>
      </c>
      <c r="E1695" s="60">
        <v>0</v>
      </c>
      <c r="F1695" s="60">
        <v>73108</v>
      </c>
      <c r="G1695" s="60">
        <v>80121</v>
      </c>
      <c r="H1695" s="421" t="str">
        <f t="shared" si="130"/>
        <v>splnená podmienka vyrovnaného rozpočtu</v>
      </c>
      <c r="I1695" s="60">
        <f t="shared" si="131"/>
        <v>7013</v>
      </c>
      <c r="J1695" s="421" t="str">
        <f t="shared" si="134"/>
        <v>výdavky rastú</v>
      </c>
      <c r="K1695" s="421" t="str">
        <f t="shared" si="132"/>
        <v>dlhová brzda sa neplní</v>
      </c>
      <c r="L1695" s="421" t="str">
        <f t="shared" si="133"/>
        <v>dlhová brzda sa neplní + rozpočet v termíne</v>
      </c>
    </row>
    <row r="1696" spans="1:12">
      <c r="A1696" s="61">
        <v>514934</v>
      </c>
      <c r="B1696" s="61" t="s">
        <v>2284</v>
      </c>
      <c r="C1696" s="61">
        <v>20250926</v>
      </c>
      <c r="D1696" s="420" t="s">
        <v>890</v>
      </c>
      <c r="E1696" s="60">
        <v>-282</v>
      </c>
      <c r="F1696" s="60">
        <v>200460</v>
      </c>
      <c r="G1696" s="60">
        <v>63212</v>
      </c>
      <c r="H1696" s="421" t="str">
        <f t="shared" si="130"/>
        <v>nesplnená podmienka vyrovnaného rozpočtu</v>
      </c>
      <c r="I1696" s="60">
        <f t="shared" si="131"/>
        <v>-137248</v>
      </c>
      <c r="J1696" s="421" t="str">
        <f t="shared" si="134"/>
        <v>nerastúce výdavky</v>
      </c>
      <c r="K1696" s="421" t="str">
        <f t="shared" si="132"/>
        <v>dlhová brzda sa neplní</v>
      </c>
      <c r="L1696" s="421" t="str">
        <f t="shared" si="133"/>
        <v>dlhová brzda sa neplní + rozpočet v termíne</v>
      </c>
    </row>
    <row r="1697" spans="1:12">
      <c r="A1697" s="61">
        <v>514942</v>
      </c>
      <c r="B1697" s="61" t="s">
        <v>2285</v>
      </c>
      <c r="C1697" s="61">
        <v>20251120</v>
      </c>
      <c r="D1697" s="420" t="s">
        <v>890</v>
      </c>
      <c r="E1697" s="60">
        <v>10000</v>
      </c>
      <c r="F1697" s="60">
        <v>418465.59</v>
      </c>
      <c r="G1697" s="60">
        <v>421533</v>
      </c>
      <c r="H1697" s="421" t="str">
        <f t="shared" si="130"/>
        <v>splnená podmienka vyrovnaného rozpočtu</v>
      </c>
      <c r="I1697" s="60">
        <f t="shared" si="131"/>
        <v>3067.4099999999744</v>
      </c>
      <c r="J1697" s="421" t="str">
        <f t="shared" si="134"/>
        <v>výdavky rastú</v>
      </c>
      <c r="K1697" s="421" t="str">
        <f t="shared" si="132"/>
        <v>dlhová brzda sa neplní</v>
      </c>
      <c r="L1697" s="421" t="str">
        <f t="shared" si="133"/>
        <v>dlhová brzda sa neplní + rozpočet v termíne</v>
      </c>
    </row>
    <row r="1698" spans="1:12">
      <c r="A1698" s="61">
        <v>514951</v>
      </c>
      <c r="B1698" s="61" t="s">
        <v>2286</v>
      </c>
      <c r="C1698" s="61">
        <v>20251009</v>
      </c>
      <c r="D1698" s="420" t="s">
        <v>890</v>
      </c>
      <c r="E1698" s="60">
        <v>1720</v>
      </c>
      <c r="F1698" s="60">
        <v>412140</v>
      </c>
      <c r="G1698" s="60">
        <v>438180</v>
      </c>
      <c r="H1698" s="421" t="str">
        <f t="shared" si="130"/>
        <v>splnená podmienka vyrovnaného rozpočtu</v>
      </c>
      <c r="I1698" s="60">
        <f t="shared" si="131"/>
        <v>26040</v>
      </c>
      <c r="J1698" s="421" t="str">
        <f t="shared" si="134"/>
        <v>výdavky rastú</v>
      </c>
      <c r="K1698" s="421" t="str">
        <f t="shared" si="132"/>
        <v>dlhová brzda sa neplní</v>
      </c>
      <c r="L1698" s="421" t="str">
        <f t="shared" si="133"/>
        <v>dlhová brzda sa neplní + rozpočet v termíne</v>
      </c>
    </row>
    <row r="1699" spans="1:12">
      <c r="A1699" s="61">
        <v>514969</v>
      </c>
      <c r="B1699" s="61" t="s">
        <v>2287</v>
      </c>
      <c r="C1699" s="61">
        <v>20251119</v>
      </c>
      <c r="D1699" s="420" t="s">
        <v>890</v>
      </c>
      <c r="E1699" s="60">
        <v>-3350</v>
      </c>
      <c r="F1699" s="60">
        <v>874286</v>
      </c>
      <c r="G1699" s="60">
        <v>370443</v>
      </c>
      <c r="H1699" s="421" t="str">
        <f t="shared" si="130"/>
        <v>nesplnená podmienka vyrovnaného rozpočtu</v>
      </c>
      <c r="I1699" s="60">
        <f t="shared" si="131"/>
        <v>-503843</v>
      </c>
      <c r="J1699" s="421" t="str">
        <f t="shared" si="134"/>
        <v>nerastúce výdavky</v>
      </c>
      <c r="K1699" s="421" t="str">
        <f t="shared" si="132"/>
        <v>dlhová brzda sa neplní</v>
      </c>
      <c r="L1699" s="421" t="str">
        <f t="shared" si="133"/>
        <v>dlhová brzda sa neplní + rozpočet v termíne</v>
      </c>
    </row>
    <row r="1700" spans="1:12">
      <c r="A1700" s="61">
        <v>514977</v>
      </c>
      <c r="B1700" s="61" t="s">
        <v>2288</v>
      </c>
      <c r="C1700" s="61">
        <v>20251115</v>
      </c>
      <c r="D1700" s="420" t="s">
        <v>890</v>
      </c>
      <c r="E1700" s="60">
        <v>80.7</v>
      </c>
      <c r="F1700" s="60">
        <v>57906.5</v>
      </c>
      <c r="G1700" s="60">
        <v>64119.51</v>
      </c>
      <c r="H1700" s="421" t="str">
        <f t="shared" si="130"/>
        <v>splnená podmienka vyrovnaného rozpočtu</v>
      </c>
      <c r="I1700" s="60">
        <f t="shared" si="131"/>
        <v>6213.010000000002</v>
      </c>
      <c r="J1700" s="421" t="str">
        <f t="shared" si="134"/>
        <v>výdavky rastú</v>
      </c>
      <c r="K1700" s="421" t="str">
        <f t="shared" si="132"/>
        <v>dlhová brzda sa neplní</v>
      </c>
      <c r="L1700" s="421" t="str">
        <f t="shared" si="133"/>
        <v>dlhová brzda sa neplní + rozpočet v termíne</v>
      </c>
    </row>
    <row r="1701" spans="1:12">
      <c r="A1701" s="61">
        <v>514985</v>
      </c>
      <c r="B1701" s="61" t="s">
        <v>775</v>
      </c>
      <c r="C1701" s="61">
        <v>20251119</v>
      </c>
      <c r="D1701" s="420" t="s">
        <v>890</v>
      </c>
      <c r="E1701" s="60">
        <v>0</v>
      </c>
      <c r="F1701" s="60">
        <v>163986</v>
      </c>
      <c r="G1701" s="60">
        <v>97351</v>
      </c>
      <c r="H1701" s="421" t="str">
        <f t="shared" si="130"/>
        <v>splnená podmienka vyrovnaného rozpočtu</v>
      </c>
      <c r="I1701" s="61">
        <f t="shared" si="131"/>
        <v>-66635</v>
      </c>
      <c r="J1701" s="421" t="str">
        <f t="shared" si="134"/>
        <v>nerastúce výdavky</v>
      </c>
      <c r="K1701" s="421" t="str">
        <f t="shared" si="132"/>
        <v>dlhová brzda sa plní</v>
      </c>
      <c r="L1701" s="421" t="str">
        <f t="shared" si="133"/>
        <v>dlhová brzda sa plní + rozpočet v termíne</v>
      </c>
    </row>
    <row r="1702" spans="1:12">
      <c r="A1702" s="61">
        <v>514551</v>
      </c>
      <c r="B1702" s="61" t="s">
        <v>2289</v>
      </c>
      <c r="C1702" s="61">
        <v>20251120</v>
      </c>
      <c r="D1702" s="420" t="s">
        <v>890</v>
      </c>
      <c r="E1702" s="60">
        <v>2484</v>
      </c>
      <c r="F1702" s="60">
        <v>215527</v>
      </c>
      <c r="G1702" s="60">
        <v>232802</v>
      </c>
      <c r="H1702" s="421" t="str">
        <f t="shared" si="130"/>
        <v>splnená podmienka vyrovnaného rozpočtu</v>
      </c>
      <c r="I1702" s="60">
        <f t="shared" si="131"/>
        <v>17275</v>
      </c>
      <c r="J1702" s="421" t="str">
        <f t="shared" si="134"/>
        <v>výdavky rastú</v>
      </c>
      <c r="K1702" s="421" t="str">
        <f t="shared" si="132"/>
        <v>dlhová brzda sa neplní</v>
      </c>
      <c r="L1702" s="421" t="str">
        <f t="shared" si="133"/>
        <v>dlhová brzda sa neplní + rozpočet v termíne</v>
      </c>
    </row>
    <row r="1703" spans="1:12">
      <c r="A1703" s="61">
        <v>514578</v>
      </c>
      <c r="B1703" s="61" t="s">
        <v>776</v>
      </c>
      <c r="C1703" s="61">
        <v>20251112</v>
      </c>
      <c r="D1703" s="420" t="s">
        <v>890</v>
      </c>
      <c r="E1703" s="60">
        <v>-21606</v>
      </c>
      <c r="F1703" s="60">
        <v>0</v>
      </c>
      <c r="G1703" s="60">
        <v>708999</v>
      </c>
      <c r="H1703" s="421" t="str">
        <f t="shared" si="130"/>
        <v>nesplnená podmienka vyrovnaného rozpočtu</v>
      </c>
      <c r="I1703" s="61">
        <f t="shared" si="131"/>
        <v>708999</v>
      </c>
      <c r="J1703" s="421" t="str">
        <f t="shared" si="134"/>
        <v>výdavky rastú</v>
      </c>
      <c r="K1703" s="421" t="str">
        <f t="shared" si="132"/>
        <v>dlhová brzda sa neplní</v>
      </c>
      <c r="L1703" s="421" t="str">
        <f t="shared" si="133"/>
        <v>dlhová brzda sa neplní + rozpočet v termíne</v>
      </c>
    </row>
    <row r="1704" spans="1:12">
      <c r="A1704" s="61">
        <v>514586</v>
      </c>
      <c r="B1704" s="61" t="s">
        <v>2290</v>
      </c>
      <c r="C1704" s="61">
        <v>20251006</v>
      </c>
      <c r="D1704" s="420" t="s">
        <v>890</v>
      </c>
      <c r="E1704" s="60">
        <v>0</v>
      </c>
      <c r="F1704" s="60">
        <v>25605</v>
      </c>
      <c r="G1704" s="60">
        <v>27306</v>
      </c>
      <c r="H1704" s="421" t="str">
        <f t="shared" si="130"/>
        <v>splnená podmienka vyrovnaného rozpočtu</v>
      </c>
      <c r="I1704" s="60">
        <f t="shared" si="131"/>
        <v>1701</v>
      </c>
      <c r="J1704" s="421" t="str">
        <f t="shared" si="134"/>
        <v>výdavky rastú</v>
      </c>
      <c r="K1704" s="421" t="str">
        <f t="shared" si="132"/>
        <v>dlhová brzda sa neplní</v>
      </c>
      <c r="L1704" s="421" t="str">
        <f t="shared" si="133"/>
        <v>dlhová brzda sa neplní + rozpočet v termíne</v>
      </c>
    </row>
    <row r="1705" spans="1:12">
      <c r="A1705" s="61">
        <v>514594</v>
      </c>
      <c r="B1705" s="61" t="s">
        <v>777</v>
      </c>
      <c r="C1705" s="61">
        <v>20251121</v>
      </c>
      <c r="D1705" s="420" t="s">
        <v>890</v>
      </c>
      <c r="E1705" s="60">
        <v>0</v>
      </c>
      <c r="F1705" s="60">
        <v>704370</v>
      </c>
      <c r="G1705" s="60">
        <v>653612</v>
      </c>
      <c r="H1705" s="421" t="str">
        <f t="shared" si="130"/>
        <v>splnená podmienka vyrovnaného rozpočtu</v>
      </c>
      <c r="I1705" s="61">
        <f t="shared" si="131"/>
        <v>-50758</v>
      </c>
      <c r="J1705" s="421" t="str">
        <f t="shared" si="134"/>
        <v>nerastúce výdavky</v>
      </c>
      <c r="K1705" s="421" t="str">
        <f t="shared" si="132"/>
        <v>dlhová brzda sa plní</v>
      </c>
      <c r="L1705" s="421" t="str">
        <f t="shared" si="133"/>
        <v>dlhová brzda sa plní + rozpočet v termíne</v>
      </c>
    </row>
    <row r="1706" spans="1:12">
      <c r="A1706" s="61">
        <v>514608</v>
      </c>
      <c r="B1706" s="61" t="s">
        <v>2291</v>
      </c>
      <c r="C1706" s="61">
        <v>20251106</v>
      </c>
      <c r="D1706" s="420" t="s">
        <v>890</v>
      </c>
      <c r="E1706" s="60">
        <v>-61300</v>
      </c>
      <c r="F1706" s="60">
        <v>367788</v>
      </c>
      <c r="G1706" s="60">
        <v>476230</v>
      </c>
      <c r="H1706" s="421" t="str">
        <f t="shared" si="130"/>
        <v>nesplnená podmienka vyrovnaného rozpočtu</v>
      </c>
      <c r="I1706" s="60">
        <f t="shared" si="131"/>
        <v>108442</v>
      </c>
      <c r="J1706" s="421" t="str">
        <f t="shared" si="134"/>
        <v>výdavky rastú</v>
      </c>
      <c r="K1706" s="421" t="str">
        <f t="shared" si="132"/>
        <v>dlhová brzda sa neplní</v>
      </c>
      <c r="L1706" s="421" t="str">
        <f t="shared" si="133"/>
        <v>dlhová brzda sa neplní + rozpočet v termíne</v>
      </c>
    </row>
    <row r="1707" spans="1:12">
      <c r="A1707" s="61">
        <v>514616</v>
      </c>
      <c r="B1707" s="61" t="s">
        <v>2292</v>
      </c>
      <c r="C1707" s="61">
        <v>20251119</v>
      </c>
      <c r="D1707" s="420" t="s">
        <v>890</v>
      </c>
      <c r="E1707" s="60">
        <v>0</v>
      </c>
      <c r="F1707" s="60">
        <v>48938</v>
      </c>
      <c r="G1707" s="60">
        <v>61468</v>
      </c>
      <c r="H1707" s="421" t="str">
        <f t="shared" si="130"/>
        <v>splnená podmienka vyrovnaného rozpočtu</v>
      </c>
      <c r="I1707" s="60">
        <f t="shared" si="131"/>
        <v>12530</v>
      </c>
      <c r="J1707" s="421" t="str">
        <f t="shared" si="134"/>
        <v>výdavky rastú</v>
      </c>
      <c r="K1707" s="421" t="str">
        <f t="shared" si="132"/>
        <v>dlhová brzda sa neplní</v>
      </c>
      <c r="L1707" s="421" t="str">
        <f t="shared" si="133"/>
        <v>dlhová brzda sa neplní + rozpočet v termíne</v>
      </c>
    </row>
    <row r="1708" spans="1:12">
      <c r="A1708" s="61">
        <v>514624</v>
      </c>
      <c r="B1708" s="61" t="s">
        <v>2293</v>
      </c>
      <c r="C1708" s="61">
        <v>20251113</v>
      </c>
      <c r="D1708" s="420" t="s">
        <v>890</v>
      </c>
      <c r="E1708" s="60">
        <v>14097</v>
      </c>
      <c r="F1708" s="60">
        <v>459189</v>
      </c>
      <c r="G1708" s="60">
        <v>508538</v>
      </c>
      <c r="H1708" s="421" t="str">
        <f t="shared" si="130"/>
        <v>splnená podmienka vyrovnaného rozpočtu</v>
      </c>
      <c r="I1708" s="60">
        <f t="shared" si="131"/>
        <v>49349</v>
      </c>
      <c r="J1708" s="421" t="str">
        <f t="shared" si="134"/>
        <v>výdavky rastú</v>
      </c>
      <c r="K1708" s="421" t="str">
        <f t="shared" si="132"/>
        <v>dlhová brzda sa neplní</v>
      </c>
      <c r="L1708" s="421" t="str">
        <f t="shared" si="133"/>
        <v>dlhová brzda sa neplní + rozpočet v termíne</v>
      </c>
    </row>
    <row r="1709" spans="1:12">
      <c r="A1709" s="61">
        <v>514632</v>
      </c>
      <c r="B1709" s="421" t="s">
        <v>778</v>
      </c>
      <c r="C1709" s="61">
        <v>20251126</v>
      </c>
      <c r="D1709" s="420" t="s">
        <v>911</v>
      </c>
      <c r="E1709" s="60">
        <v>0</v>
      </c>
      <c r="F1709" s="60">
        <v>62280</v>
      </c>
      <c r="G1709" s="60">
        <v>70500</v>
      </c>
      <c r="H1709" s="421" t="str">
        <f t="shared" si="130"/>
        <v>splnená podmienka vyrovnaného rozpočtu</v>
      </c>
      <c r="I1709" s="60">
        <f t="shared" si="131"/>
        <v>8220</v>
      </c>
      <c r="J1709" s="421" t="str">
        <f t="shared" si="134"/>
        <v>výdavky rastú</v>
      </c>
      <c r="K1709" s="421" t="str">
        <f t="shared" si="132"/>
        <v>dlhová brzda sa neplní</v>
      </c>
      <c r="L1709" s="421" t="str">
        <f t="shared" si="133"/>
        <v>dlhová brzda sa neplní + rozpočet po termíne</v>
      </c>
    </row>
    <row r="1710" spans="1:12">
      <c r="A1710" s="61">
        <v>514641</v>
      </c>
      <c r="B1710" s="61" t="s">
        <v>2294</v>
      </c>
      <c r="C1710" s="61">
        <v>20251029</v>
      </c>
      <c r="D1710" s="420" t="s">
        <v>890</v>
      </c>
      <c r="E1710" s="60">
        <v>0</v>
      </c>
      <c r="F1710" s="60">
        <v>86380</v>
      </c>
      <c r="G1710" s="60">
        <v>93130</v>
      </c>
      <c r="H1710" s="421" t="str">
        <f t="shared" si="130"/>
        <v>splnená podmienka vyrovnaného rozpočtu</v>
      </c>
      <c r="I1710" s="60">
        <f t="shared" si="131"/>
        <v>6750</v>
      </c>
      <c r="J1710" s="421" t="str">
        <f t="shared" si="134"/>
        <v>výdavky rastú</v>
      </c>
      <c r="K1710" s="421" t="str">
        <f t="shared" si="132"/>
        <v>dlhová brzda sa neplní</v>
      </c>
      <c r="L1710" s="421" t="str">
        <f t="shared" si="133"/>
        <v>dlhová brzda sa neplní + rozpočet v termíne</v>
      </c>
    </row>
    <row r="1711" spans="1:12">
      <c r="A1711" s="61">
        <v>514659</v>
      </c>
      <c r="B1711" s="61" t="s">
        <v>2295</v>
      </c>
      <c r="C1711" s="61">
        <v>20251119</v>
      </c>
      <c r="D1711" s="420" t="s">
        <v>890</v>
      </c>
      <c r="E1711" s="60">
        <v>0</v>
      </c>
      <c r="F1711" s="60">
        <v>86280</v>
      </c>
      <c r="G1711" s="60">
        <v>110105</v>
      </c>
      <c r="H1711" s="421" t="str">
        <f t="shared" si="130"/>
        <v>splnená podmienka vyrovnaného rozpočtu</v>
      </c>
      <c r="I1711" s="60">
        <f t="shared" si="131"/>
        <v>23825</v>
      </c>
      <c r="J1711" s="421" t="str">
        <f t="shared" si="134"/>
        <v>výdavky rastú</v>
      </c>
      <c r="K1711" s="421" t="str">
        <f t="shared" si="132"/>
        <v>dlhová brzda sa neplní</v>
      </c>
      <c r="L1711" s="421" t="str">
        <f t="shared" si="133"/>
        <v>dlhová brzda sa neplní + rozpočet v termíne</v>
      </c>
    </row>
    <row r="1712" spans="1:12">
      <c r="A1712" s="61">
        <v>514667</v>
      </c>
      <c r="B1712" s="61" t="s">
        <v>2296</v>
      </c>
      <c r="C1712" s="61">
        <v>20251121</v>
      </c>
      <c r="D1712" s="420" t="s">
        <v>890</v>
      </c>
      <c r="E1712" s="60">
        <v>0</v>
      </c>
      <c r="F1712" s="60">
        <v>98315</v>
      </c>
      <c r="G1712" s="60">
        <v>191527</v>
      </c>
      <c r="H1712" s="421" t="str">
        <f t="shared" si="130"/>
        <v>splnená podmienka vyrovnaného rozpočtu</v>
      </c>
      <c r="I1712" s="60">
        <f t="shared" si="131"/>
        <v>93212</v>
      </c>
      <c r="J1712" s="421" t="str">
        <f t="shared" si="134"/>
        <v>výdavky rastú</v>
      </c>
      <c r="K1712" s="421" t="str">
        <f t="shared" si="132"/>
        <v>dlhová brzda sa neplní</v>
      </c>
      <c r="L1712" s="421" t="str">
        <f t="shared" si="133"/>
        <v>dlhová brzda sa neplní + rozpočet v termíne</v>
      </c>
    </row>
    <row r="1713" spans="1:12">
      <c r="A1713" s="61">
        <v>514675</v>
      </c>
      <c r="B1713" s="61" t="s">
        <v>2297</v>
      </c>
      <c r="C1713" s="61">
        <v>20251119</v>
      </c>
      <c r="D1713" s="420" t="s">
        <v>890</v>
      </c>
      <c r="E1713" s="60">
        <v>0</v>
      </c>
      <c r="F1713" s="60">
        <v>582080</v>
      </c>
      <c r="G1713" s="60">
        <v>585995</v>
      </c>
      <c r="H1713" s="421" t="str">
        <f t="shared" si="130"/>
        <v>splnená podmienka vyrovnaného rozpočtu</v>
      </c>
      <c r="I1713" s="60">
        <f t="shared" si="131"/>
        <v>3915</v>
      </c>
      <c r="J1713" s="421" t="str">
        <f t="shared" si="134"/>
        <v>výdavky rastú</v>
      </c>
      <c r="K1713" s="421" t="str">
        <f t="shared" si="132"/>
        <v>dlhová brzda sa neplní</v>
      </c>
      <c r="L1713" s="421" t="str">
        <f t="shared" si="133"/>
        <v>dlhová brzda sa neplní + rozpočet v termíne</v>
      </c>
    </row>
    <row r="1714" spans="1:12">
      <c r="A1714" s="61">
        <v>514683</v>
      </c>
      <c r="B1714" s="61" t="s">
        <v>2298</v>
      </c>
      <c r="C1714" s="61">
        <v>20251121</v>
      </c>
      <c r="D1714" s="420" t="s">
        <v>890</v>
      </c>
      <c r="E1714" s="60">
        <v>-1000</v>
      </c>
      <c r="F1714" s="60">
        <v>57270</v>
      </c>
      <c r="G1714" s="60">
        <v>57770</v>
      </c>
      <c r="H1714" s="421" t="str">
        <f t="shared" si="130"/>
        <v>nesplnená podmienka vyrovnaného rozpočtu</v>
      </c>
      <c r="I1714" s="60">
        <f t="shared" si="131"/>
        <v>500</v>
      </c>
      <c r="J1714" s="421" t="str">
        <f t="shared" si="134"/>
        <v>výdavky rastú</v>
      </c>
      <c r="K1714" s="421" t="str">
        <f t="shared" si="132"/>
        <v>dlhová brzda sa neplní</v>
      </c>
      <c r="L1714" s="421" t="str">
        <f t="shared" si="133"/>
        <v>dlhová brzda sa neplní + rozpočet v termíne</v>
      </c>
    </row>
    <row r="1715" spans="1:12">
      <c r="A1715" s="61">
        <v>514691</v>
      </c>
      <c r="B1715" s="61" t="s">
        <v>2299</v>
      </c>
      <c r="C1715" s="61">
        <v>20251016</v>
      </c>
      <c r="D1715" s="420" t="s">
        <v>890</v>
      </c>
      <c r="E1715" s="60">
        <v>-19783</v>
      </c>
      <c r="F1715" s="60">
        <v>431435</v>
      </c>
      <c r="G1715" s="60">
        <v>447073</v>
      </c>
      <c r="H1715" s="421" t="str">
        <f t="shared" si="130"/>
        <v>nesplnená podmienka vyrovnaného rozpočtu</v>
      </c>
      <c r="I1715" s="60">
        <f t="shared" si="131"/>
        <v>15638</v>
      </c>
      <c r="J1715" s="421" t="str">
        <f t="shared" si="134"/>
        <v>výdavky rastú</v>
      </c>
      <c r="K1715" s="421" t="str">
        <f t="shared" si="132"/>
        <v>dlhová brzda sa neplní</v>
      </c>
      <c r="L1715" s="421" t="str">
        <f t="shared" si="133"/>
        <v>dlhová brzda sa neplní + rozpočet v termíne</v>
      </c>
    </row>
    <row r="1716" spans="1:12">
      <c r="A1716" s="61">
        <v>514713</v>
      </c>
      <c r="B1716" s="61" t="s">
        <v>2300</v>
      </c>
      <c r="C1716" s="61">
        <v>20251118</v>
      </c>
      <c r="D1716" s="420" t="s">
        <v>890</v>
      </c>
      <c r="E1716" s="60">
        <v>6000</v>
      </c>
      <c r="F1716" s="60">
        <v>507000</v>
      </c>
      <c r="G1716" s="60">
        <v>544000</v>
      </c>
      <c r="H1716" s="421" t="str">
        <f t="shared" si="130"/>
        <v>splnená podmienka vyrovnaného rozpočtu</v>
      </c>
      <c r="I1716" s="60">
        <f t="shared" si="131"/>
        <v>37000</v>
      </c>
      <c r="J1716" s="421" t="str">
        <f t="shared" si="134"/>
        <v>výdavky rastú</v>
      </c>
      <c r="K1716" s="421" t="str">
        <f t="shared" si="132"/>
        <v>dlhová brzda sa neplní</v>
      </c>
      <c r="L1716" s="421" t="str">
        <f t="shared" si="133"/>
        <v>dlhová brzda sa neplní + rozpočet v termíne</v>
      </c>
    </row>
    <row r="1717" spans="1:12">
      <c r="A1717" s="61">
        <v>514721</v>
      </c>
      <c r="B1717" s="61" t="s">
        <v>2301</v>
      </c>
      <c r="C1717" s="61">
        <v>20251120</v>
      </c>
      <c r="D1717" s="420" t="s">
        <v>890</v>
      </c>
      <c r="E1717" s="60">
        <v>0</v>
      </c>
      <c r="F1717" s="60">
        <v>1607776</v>
      </c>
      <c r="G1717" s="60">
        <v>1668630</v>
      </c>
      <c r="H1717" s="421" t="str">
        <f t="shared" si="130"/>
        <v>splnená podmienka vyrovnaného rozpočtu</v>
      </c>
      <c r="I1717" s="60">
        <f t="shared" si="131"/>
        <v>60854</v>
      </c>
      <c r="J1717" s="421" t="str">
        <f t="shared" si="134"/>
        <v>výdavky rastú</v>
      </c>
      <c r="K1717" s="421" t="str">
        <f t="shared" si="132"/>
        <v>dlhová brzda sa neplní</v>
      </c>
      <c r="L1717" s="421" t="str">
        <f t="shared" si="133"/>
        <v>dlhová brzda sa neplní + rozpočet v termíne</v>
      </c>
    </row>
    <row r="1718" spans="1:12">
      <c r="A1718" s="61">
        <v>514730</v>
      </c>
      <c r="B1718" s="61" t="s">
        <v>2302</v>
      </c>
      <c r="C1718" s="61">
        <v>20251016</v>
      </c>
      <c r="D1718" s="420" t="s">
        <v>890</v>
      </c>
      <c r="E1718" s="60">
        <v>4150</v>
      </c>
      <c r="F1718" s="60">
        <v>50200</v>
      </c>
      <c r="G1718" s="60">
        <v>52000</v>
      </c>
      <c r="H1718" s="421" t="str">
        <f t="shared" si="130"/>
        <v>splnená podmienka vyrovnaného rozpočtu</v>
      </c>
      <c r="I1718" s="60">
        <f t="shared" si="131"/>
        <v>1800</v>
      </c>
      <c r="J1718" s="421" t="str">
        <f t="shared" si="134"/>
        <v>výdavky rastú</v>
      </c>
      <c r="K1718" s="421" t="str">
        <f t="shared" si="132"/>
        <v>dlhová brzda sa neplní</v>
      </c>
      <c r="L1718" s="421" t="str">
        <f t="shared" si="133"/>
        <v>dlhová brzda sa neplní + rozpočet v termíne</v>
      </c>
    </row>
    <row r="1719" spans="1:12">
      <c r="A1719" s="61">
        <v>514748</v>
      </c>
      <c r="B1719" s="61" t="s">
        <v>2303</v>
      </c>
      <c r="C1719" s="61">
        <v>20251117</v>
      </c>
      <c r="D1719" s="420" t="s">
        <v>890</v>
      </c>
      <c r="E1719" s="60">
        <v>0</v>
      </c>
      <c r="F1719" s="60">
        <v>681867</v>
      </c>
      <c r="G1719" s="60">
        <v>717683</v>
      </c>
      <c r="H1719" s="421" t="str">
        <f t="shared" si="130"/>
        <v>splnená podmienka vyrovnaného rozpočtu</v>
      </c>
      <c r="I1719" s="60">
        <f t="shared" si="131"/>
        <v>35816</v>
      </c>
      <c r="J1719" s="421" t="str">
        <f t="shared" si="134"/>
        <v>výdavky rastú</v>
      </c>
      <c r="K1719" s="421" t="str">
        <f t="shared" si="132"/>
        <v>dlhová brzda sa neplní</v>
      </c>
      <c r="L1719" s="421" t="str">
        <f t="shared" si="133"/>
        <v>dlhová brzda sa neplní + rozpočet v termíne</v>
      </c>
    </row>
    <row r="1720" spans="1:12">
      <c r="A1720" s="61">
        <v>514756</v>
      </c>
      <c r="B1720" s="61" t="s">
        <v>2304</v>
      </c>
      <c r="C1720" s="61">
        <v>20251118</v>
      </c>
      <c r="D1720" s="420" t="s">
        <v>890</v>
      </c>
      <c r="E1720" s="60">
        <v>-182996</v>
      </c>
      <c r="F1720" s="60">
        <v>3088145</v>
      </c>
      <c r="G1720" s="60">
        <v>3417028</v>
      </c>
      <c r="H1720" s="421" t="str">
        <f t="shared" si="130"/>
        <v>nesplnená podmienka vyrovnaného rozpočtu</v>
      </c>
      <c r="I1720" s="60">
        <f t="shared" si="131"/>
        <v>328883</v>
      </c>
      <c r="J1720" s="421" t="str">
        <f t="shared" si="134"/>
        <v>výdavky rastú</v>
      </c>
      <c r="K1720" s="421" t="str">
        <f t="shared" si="132"/>
        <v>dlhová brzda sa neplní</v>
      </c>
      <c r="L1720" s="421" t="str">
        <f t="shared" si="133"/>
        <v>dlhová brzda sa neplní + rozpočet v termíne</v>
      </c>
    </row>
    <row r="1721" spans="1:12">
      <c r="A1721" s="61">
        <v>514764</v>
      </c>
      <c r="B1721" s="61" t="s">
        <v>2305</v>
      </c>
      <c r="C1721" s="61">
        <v>20251106</v>
      </c>
      <c r="D1721" s="420" t="s">
        <v>890</v>
      </c>
      <c r="E1721" s="60">
        <v>6000</v>
      </c>
      <c r="F1721" s="60">
        <v>218671.97</v>
      </c>
      <c r="G1721" s="60">
        <v>229002.13</v>
      </c>
      <c r="H1721" s="421" t="str">
        <f t="shared" si="130"/>
        <v>splnená podmienka vyrovnaného rozpočtu</v>
      </c>
      <c r="I1721" s="60">
        <f t="shared" si="131"/>
        <v>10330.160000000003</v>
      </c>
      <c r="J1721" s="421" t="str">
        <f t="shared" si="134"/>
        <v>výdavky rastú</v>
      </c>
      <c r="K1721" s="421" t="str">
        <f t="shared" si="132"/>
        <v>dlhová brzda sa neplní</v>
      </c>
      <c r="L1721" s="421" t="str">
        <f t="shared" si="133"/>
        <v>dlhová brzda sa neplní + rozpočet v termíne</v>
      </c>
    </row>
    <row r="1722" spans="1:12">
      <c r="A1722" s="61">
        <v>514314</v>
      </c>
      <c r="B1722" s="61" t="s">
        <v>2306</v>
      </c>
      <c r="C1722" s="61">
        <v>20251120</v>
      </c>
      <c r="D1722" s="420" t="s">
        <v>890</v>
      </c>
      <c r="E1722" s="60">
        <v>2883</v>
      </c>
      <c r="F1722" s="60">
        <v>299326</v>
      </c>
      <c r="G1722" s="60">
        <v>319367</v>
      </c>
      <c r="H1722" s="421" t="str">
        <f t="shared" si="130"/>
        <v>splnená podmienka vyrovnaného rozpočtu</v>
      </c>
      <c r="I1722" s="60">
        <f t="shared" si="131"/>
        <v>20041</v>
      </c>
      <c r="J1722" s="421" t="str">
        <f t="shared" si="134"/>
        <v>výdavky rastú</v>
      </c>
      <c r="K1722" s="421" t="str">
        <f t="shared" si="132"/>
        <v>dlhová brzda sa neplní</v>
      </c>
      <c r="L1722" s="421" t="str">
        <f t="shared" si="133"/>
        <v>dlhová brzda sa neplní + rozpočet v termíne</v>
      </c>
    </row>
    <row r="1723" spans="1:12">
      <c r="A1723" s="61">
        <v>514322</v>
      </c>
      <c r="B1723" s="61" t="s">
        <v>2307</v>
      </c>
      <c r="C1723" s="61">
        <v>20251104</v>
      </c>
      <c r="D1723" s="420" t="s">
        <v>890</v>
      </c>
      <c r="E1723" s="60">
        <v>-7352</v>
      </c>
      <c r="F1723" s="60">
        <v>1018854</v>
      </c>
      <c r="G1723" s="60">
        <v>897958</v>
      </c>
      <c r="H1723" s="421" t="str">
        <f t="shared" si="130"/>
        <v>nesplnená podmienka vyrovnaného rozpočtu</v>
      </c>
      <c r="I1723" s="60">
        <f t="shared" si="131"/>
        <v>-120896</v>
      </c>
      <c r="J1723" s="421" t="str">
        <f t="shared" si="134"/>
        <v>nerastúce výdavky</v>
      </c>
      <c r="K1723" s="421" t="str">
        <f t="shared" si="132"/>
        <v>dlhová brzda sa neplní</v>
      </c>
      <c r="L1723" s="421" t="str">
        <f t="shared" si="133"/>
        <v>dlhová brzda sa neplní + rozpočet v termíne</v>
      </c>
    </row>
    <row r="1724" spans="1:12">
      <c r="A1724" s="61">
        <v>514331</v>
      </c>
      <c r="B1724" s="61" t="s">
        <v>2308</v>
      </c>
      <c r="C1724" s="61">
        <v>20251016</v>
      </c>
      <c r="D1724" s="420" t="s">
        <v>890</v>
      </c>
      <c r="E1724" s="60">
        <v>-480950</v>
      </c>
      <c r="F1724" s="60">
        <v>729890</v>
      </c>
      <c r="G1724" s="60">
        <v>1288850</v>
      </c>
      <c r="H1724" s="421" t="str">
        <f t="shared" si="130"/>
        <v>nesplnená podmienka vyrovnaného rozpočtu</v>
      </c>
      <c r="I1724" s="60">
        <f t="shared" si="131"/>
        <v>558960</v>
      </c>
      <c r="J1724" s="421" t="str">
        <f t="shared" si="134"/>
        <v>výdavky rastú</v>
      </c>
      <c r="K1724" s="421" t="str">
        <f t="shared" si="132"/>
        <v>dlhová brzda sa neplní</v>
      </c>
      <c r="L1724" s="421" t="str">
        <f t="shared" si="133"/>
        <v>dlhová brzda sa neplní + rozpočet v termíne</v>
      </c>
    </row>
    <row r="1725" spans="1:12">
      <c r="A1725" s="61">
        <v>514349</v>
      </c>
      <c r="B1725" s="61" t="s">
        <v>2309</v>
      </c>
      <c r="C1725" s="61">
        <v>20251016</v>
      </c>
      <c r="D1725" s="420" t="s">
        <v>890</v>
      </c>
      <c r="E1725" s="60">
        <v>-6549</v>
      </c>
      <c r="F1725" s="60">
        <v>363942</v>
      </c>
      <c r="G1725" s="60">
        <v>416444</v>
      </c>
      <c r="H1725" s="421" t="str">
        <f t="shared" si="130"/>
        <v>nesplnená podmienka vyrovnaného rozpočtu</v>
      </c>
      <c r="I1725" s="60">
        <f t="shared" si="131"/>
        <v>52502</v>
      </c>
      <c r="J1725" s="421" t="str">
        <f t="shared" si="134"/>
        <v>výdavky rastú</v>
      </c>
      <c r="K1725" s="421" t="str">
        <f t="shared" si="132"/>
        <v>dlhová brzda sa neplní</v>
      </c>
      <c r="L1725" s="421" t="str">
        <f t="shared" si="133"/>
        <v>dlhová brzda sa neplní + rozpočet v termíne</v>
      </c>
    </row>
    <row r="1726" spans="1:12">
      <c r="A1726" s="61">
        <v>514357</v>
      </c>
      <c r="B1726" s="61" t="s">
        <v>2310</v>
      </c>
      <c r="C1726" s="61">
        <v>20251106</v>
      </c>
      <c r="D1726" s="420" t="s">
        <v>890</v>
      </c>
      <c r="E1726" s="60">
        <v>-60000</v>
      </c>
      <c r="F1726" s="60">
        <v>1196644.1000000001</v>
      </c>
      <c r="G1726" s="60">
        <v>1336503</v>
      </c>
      <c r="H1726" s="421" t="str">
        <f t="shared" si="130"/>
        <v>nesplnená podmienka vyrovnaného rozpočtu</v>
      </c>
      <c r="I1726" s="60">
        <f t="shared" si="131"/>
        <v>139858.89999999991</v>
      </c>
      <c r="J1726" s="421" t="str">
        <f t="shared" si="134"/>
        <v>výdavky rastú</v>
      </c>
      <c r="K1726" s="421" t="str">
        <f t="shared" si="132"/>
        <v>dlhová brzda sa neplní</v>
      </c>
      <c r="L1726" s="421" t="str">
        <f t="shared" si="133"/>
        <v>dlhová brzda sa neplní + rozpočet v termíne</v>
      </c>
    </row>
    <row r="1727" spans="1:12">
      <c r="A1727" s="61">
        <v>514365</v>
      </c>
      <c r="B1727" s="61" t="s">
        <v>2311</v>
      </c>
      <c r="C1727" s="61">
        <v>20251017</v>
      </c>
      <c r="D1727" s="420" t="s">
        <v>890</v>
      </c>
      <c r="E1727" s="60">
        <v>-14355</v>
      </c>
      <c r="F1727" s="60">
        <v>377434.16</v>
      </c>
      <c r="G1727" s="60">
        <v>620381</v>
      </c>
      <c r="H1727" s="421" t="str">
        <f t="shared" si="130"/>
        <v>nesplnená podmienka vyrovnaného rozpočtu</v>
      </c>
      <c r="I1727" s="60">
        <f t="shared" si="131"/>
        <v>242946.84000000003</v>
      </c>
      <c r="J1727" s="421" t="str">
        <f t="shared" si="134"/>
        <v>výdavky rastú</v>
      </c>
      <c r="K1727" s="421" t="str">
        <f t="shared" si="132"/>
        <v>dlhová brzda sa neplní</v>
      </c>
      <c r="L1727" s="421" t="str">
        <f t="shared" si="133"/>
        <v>dlhová brzda sa neplní + rozpočet v termíne</v>
      </c>
    </row>
    <row r="1728" spans="1:12">
      <c r="A1728" s="61">
        <v>514373</v>
      </c>
      <c r="B1728" s="61" t="s">
        <v>2312</v>
      </c>
      <c r="C1728" s="61">
        <v>20251112</v>
      </c>
      <c r="D1728" s="420" t="s">
        <v>890</v>
      </c>
      <c r="E1728" s="60">
        <v>-516258</v>
      </c>
      <c r="F1728" s="60">
        <v>1671271</v>
      </c>
      <c r="G1728" s="60">
        <v>2126620</v>
      </c>
      <c r="H1728" s="421" t="str">
        <f t="shared" si="130"/>
        <v>nesplnená podmienka vyrovnaného rozpočtu</v>
      </c>
      <c r="I1728" s="60">
        <f t="shared" si="131"/>
        <v>455349</v>
      </c>
      <c r="J1728" s="421" t="str">
        <f t="shared" si="134"/>
        <v>výdavky rastú</v>
      </c>
      <c r="K1728" s="421" t="str">
        <f t="shared" si="132"/>
        <v>dlhová brzda sa neplní</v>
      </c>
      <c r="L1728" s="421" t="str">
        <f t="shared" si="133"/>
        <v>dlhová brzda sa neplní + rozpočet v termíne</v>
      </c>
    </row>
    <row r="1729" spans="1:12">
      <c r="A1729" s="61">
        <v>514381</v>
      </c>
      <c r="B1729" s="61" t="s">
        <v>2313</v>
      </c>
      <c r="C1729" s="61">
        <v>20251030</v>
      </c>
      <c r="D1729" s="420" t="s">
        <v>890</v>
      </c>
      <c r="E1729" s="60">
        <v>-5040</v>
      </c>
      <c r="F1729" s="60">
        <v>248332</v>
      </c>
      <c r="G1729" s="60">
        <v>281940</v>
      </c>
      <c r="H1729" s="421" t="str">
        <f t="shared" si="130"/>
        <v>nesplnená podmienka vyrovnaného rozpočtu</v>
      </c>
      <c r="I1729" s="60">
        <f t="shared" si="131"/>
        <v>33608</v>
      </c>
      <c r="J1729" s="421" t="str">
        <f t="shared" si="134"/>
        <v>výdavky rastú</v>
      </c>
      <c r="K1729" s="421" t="str">
        <f t="shared" si="132"/>
        <v>dlhová brzda sa neplní</v>
      </c>
      <c r="L1729" s="421" t="str">
        <f t="shared" si="133"/>
        <v>dlhová brzda sa neplní + rozpočet v termíne</v>
      </c>
    </row>
    <row r="1730" spans="1:12">
      <c r="A1730" s="61">
        <v>514390</v>
      </c>
      <c r="B1730" s="61" t="s">
        <v>2314</v>
      </c>
      <c r="C1730" s="61">
        <v>20251117</v>
      </c>
      <c r="D1730" s="420" t="s">
        <v>890</v>
      </c>
      <c r="E1730" s="60">
        <v>-3667211</v>
      </c>
      <c r="F1730" s="60">
        <v>245414</v>
      </c>
      <c r="G1730" s="60">
        <v>3955992</v>
      </c>
      <c r="H1730" s="421" t="str">
        <f t="shared" si="130"/>
        <v>nesplnená podmienka vyrovnaného rozpočtu</v>
      </c>
      <c r="I1730" s="60">
        <f t="shared" si="131"/>
        <v>3710578</v>
      </c>
      <c r="J1730" s="421" t="str">
        <f t="shared" si="134"/>
        <v>výdavky rastú</v>
      </c>
      <c r="K1730" s="421" t="str">
        <f t="shared" si="132"/>
        <v>dlhová brzda sa neplní</v>
      </c>
      <c r="L1730" s="421" t="str">
        <f t="shared" si="133"/>
        <v>dlhová brzda sa neplní + rozpočet v termíne</v>
      </c>
    </row>
    <row r="1731" spans="1:12">
      <c r="A1731" s="61">
        <v>514403</v>
      </c>
      <c r="B1731" s="61" t="s">
        <v>2315</v>
      </c>
      <c r="C1731" s="61">
        <v>20251121</v>
      </c>
      <c r="D1731" s="420" t="s">
        <v>890</v>
      </c>
      <c r="E1731" s="60">
        <v>1037</v>
      </c>
      <c r="F1731" s="60">
        <v>79750</v>
      </c>
      <c r="G1731" s="60">
        <v>83555</v>
      </c>
      <c r="H1731" s="421" t="str">
        <f t="shared" ref="H1731:H1794" si="135">IF(E1731&gt;=0,"splnená podmienka vyrovnaného rozpočtu","nesplnená podmienka vyrovnaného rozpočtu")</f>
        <v>splnená podmienka vyrovnaného rozpočtu</v>
      </c>
      <c r="I1731" s="60">
        <f t="shared" ref="I1731:I1794" si="136">G1731-F1731</f>
        <v>3805</v>
      </c>
      <c r="J1731" s="421" t="str">
        <f t="shared" si="134"/>
        <v>výdavky rastú</v>
      </c>
      <c r="K1731" s="421" t="str">
        <f t="shared" ref="K1731:K1794" si="137">IF((H1731="splnená podmienka vyrovnaného rozpočtu")*(J1731="nerastúce výdavky"),"dlhová brzda sa plní","dlhová brzda sa neplní")</f>
        <v>dlhová brzda sa neplní</v>
      </c>
      <c r="L1731" s="421" t="str">
        <f t="shared" ref="L1731:L1794" si="138">K1731&amp;" + "&amp;D1731</f>
        <v>dlhová brzda sa neplní + rozpočet v termíne</v>
      </c>
    </row>
    <row r="1732" spans="1:12">
      <c r="A1732" s="61">
        <v>514411</v>
      </c>
      <c r="B1732" s="61" t="s">
        <v>2316</v>
      </c>
      <c r="C1732" s="61">
        <v>20251103</v>
      </c>
      <c r="D1732" s="420" t="s">
        <v>890</v>
      </c>
      <c r="E1732" s="60">
        <v>-433470</v>
      </c>
      <c r="F1732" s="60">
        <v>1727805</v>
      </c>
      <c r="G1732" s="60">
        <v>939665</v>
      </c>
      <c r="H1732" s="421" t="str">
        <f t="shared" si="135"/>
        <v>nesplnená podmienka vyrovnaného rozpočtu</v>
      </c>
      <c r="I1732" s="60">
        <f t="shared" si="136"/>
        <v>-788140</v>
      </c>
      <c r="J1732" s="421" t="str">
        <f t="shared" ref="J1732:J1795" si="139">IF(I1732&lt;=0,"nerastúce výdavky","výdavky rastú")</f>
        <v>nerastúce výdavky</v>
      </c>
      <c r="K1732" s="421" t="str">
        <f t="shared" si="137"/>
        <v>dlhová brzda sa neplní</v>
      </c>
      <c r="L1732" s="421" t="str">
        <f t="shared" si="138"/>
        <v>dlhová brzda sa neplní + rozpočet v termíne</v>
      </c>
    </row>
    <row r="1733" spans="1:12">
      <c r="A1733" s="61">
        <v>514420</v>
      </c>
      <c r="B1733" s="61" t="s">
        <v>2317</v>
      </c>
      <c r="C1733" s="61">
        <v>20251120</v>
      </c>
      <c r="D1733" s="420" t="s">
        <v>890</v>
      </c>
      <c r="E1733" s="60">
        <v>-30772</v>
      </c>
      <c r="F1733" s="60">
        <v>1878781</v>
      </c>
      <c r="G1733" s="60">
        <v>2001698</v>
      </c>
      <c r="H1733" s="421" t="str">
        <f t="shared" si="135"/>
        <v>nesplnená podmienka vyrovnaného rozpočtu</v>
      </c>
      <c r="I1733" s="60">
        <f t="shared" si="136"/>
        <v>122917</v>
      </c>
      <c r="J1733" s="421" t="str">
        <f t="shared" si="139"/>
        <v>výdavky rastú</v>
      </c>
      <c r="K1733" s="421" t="str">
        <f t="shared" si="137"/>
        <v>dlhová brzda sa neplní</v>
      </c>
      <c r="L1733" s="421" t="str">
        <f t="shared" si="138"/>
        <v>dlhová brzda sa neplní + rozpočet v termíne</v>
      </c>
    </row>
    <row r="1734" spans="1:12">
      <c r="A1734" s="61">
        <v>514438</v>
      </c>
      <c r="B1734" s="61" t="s">
        <v>2318</v>
      </c>
      <c r="C1734" s="61">
        <v>20251105</v>
      </c>
      <c r="D1734" s="420" t="s">
        <v>890</v>
      </c>
      <c r="E1734" s="60">
        <v>-120500</v>
      </c>
      <c r="F1734" s="60">
        <v>287097</v>
      </c>
      <c r="G1734" s="60">
        <v>458484</v>
      </c>
      <c r="H1734" s="421" t="str">
        <f t="shared" si="135"/>
        <v>nesplnená podmienka vyrovnaného rozpočtu</v>
      </c>
      <c r="I1734" s="60">
        <f t="shared" si="136"/>
        <v>171387</v>
      </c>
      <c r="J1734" s="421" t="str">
        <f t="shared" si="139"/>
        <v>výdavky rastú</v>
      </c>
      <c r="K1734" s="421" t="str">
        <f t="shared" si="137"/>
        <v>dlhová brzda sa neplní</v>
      </c>
      <c r="L1734" s="421" t="str">
        <f t="shared" si="138"/>
        <v>dlhová brzda sa neplní + rozpočet v termíne</v>
      </c>
    </row>
    <row r="1735" spans="1:12">
      <c r="A1735" s="61">
        <v>514454</v>
      </c>
      <c r="B1735" s="61" t="s">
        <v>2319</v>
      </c>
      <c r="C1735" s="61">
        <v>20251105</v>
      </c>
      <c r="D1735" s="420" t="s">
        <v>890</v>
      </c>
      <c r="E1735" s="60">
        <v>-884789</v>
      </c>
      <c r="F1735" s="60">
        <v>3079759</v>
      </c>
      <c r="G1735" s="60">
        <v>8034574</v>
      </c>
      <c r="H1735" s="421" t="str">
        <f t="shared" si="135"/>
        <v>nesplnená podmienka vyrovnaného rozpočtu</v>
      </c>
      <c r="I1735" s="60">
        <f t="shared" si="136"/>
        <v>4954815</v>
      </c>
      <c r="J1735" s="421" t="str">
        <f t="shared" si="139"/>
        <v>výdavky rastú</v>
      </c>
      <c r="K1735" s="421" t="str">
        <f t="shared" si="137"/>
        <v>dlhová brzda sa neplní</v>
      </c>
      <c r="L1735" s="421" t="str">
        <f t="shared" si="138"/>
        <v>dlhová brzda sa neplní + rozpočet v termíne</v>
      </c>
    </row>
    <row r="1736" spans="1:12">
      <c r="A1736" s="61">
        <v>514462</v>
      </c>
      <c r="B1736" s="61" t="s">
        <v>2320</v>
      </c>
      <c r="C1736" s="61">
        <v>20251104</v>
      </c>
      <c r="D1736" s="420" t="s">
        <v>890</v>
      </c>
      <c r="E1736" s="60">
        <v>-1731701</v>
      </c>
      <c r="F1736" s="60">
        <v>26317185</v>
      </c>
      <c r="G1736" s="60">
        <v>43462591</v>
      </c>
      <c r="H1736" s="421" t="str">
        <f t="shared" si="135"/>
        <v>nesplnená podmienka vyrovnaného rozpočtu</v>
      </c>
      <c r="I1736" s="60">
        <f t="shared" si="136"/>
        <v>17145406</v>
      </c>
      <c r="J1736" s="421" t="str">
        <f t="shared" si="139"/>
        <v>výdavky rastú</v>
      </c>
      <c r="K1736" s="421" t="str">
        <f t="shared" si="137"/>
        <v>dlhová brzda sa neplní</v>
      </c>
      <c r="L1736" s="421" t="str">
        <f t="shared" si="138"/>
        <v>dlhová brzda sa neplní + rozpočet v termíne</v>
      </c>
    </row>
    <row r="1737" spans="1:12">
      <c r="A1737" s="61">
        <v>514489</v>
      </c>
      <c r="B1737" s="61" t="s">
        <v>2321</v>
      </c>
      <c r="C1737" s="61">
        <v>20251112</v>
      </c>
      <c r="D1737" s="420" t="s">
        <v>890</v>
      </c>
      <c r="E1737" s="60">
        <v>0</v>
      </c>
      <c r="F1737" s="60">
        <v>31700</v>
      </c>
      <c r="G1737" s="60">
        <v>33700</v>
      </c>
      <c r="H1737" s="421" t="str">
        <f t="shared" si="135"/>
        <v>splnená podmienka vyrovnaného rozpočtu</v>
      </c>
      <c r="I1737" s="60">
        <f t="shared" si="136"/>
        <v>2000</v>
      </c>
      <c r="J1737" s="421" t="str">
        <f t="shared" si="139"/>
        <v>výdavky rastú</v>
      </c>
      <c r="K1737" s="421" t="str">
        <f t="shared" si="137"/>
        <v>dlhová brzda sa neplní</v>
      </c>
      <c r="L1737" s="421" t="str">
        <f t="shared" si="138"/>
        <v>dlhová brzda sa neplní + rozpočet v termíne</v>
      </c>
    </row>
    <row r="1738" spans="1:12">
      <c r="A1738" s="61">
        <v>514501</v>
      </c>
      <c r="B1738" s="61" t="s">
        <v>2322</v>
      </c>
      <c r="C1738" s="61">
        <v>20251010</v>
      </c>
      <c r="D1738" s="420" t="s">
        <v>890</v>
      </c>
      <c r="E1738" s="60">
        <v>12900</v>
      </c>
      <c r="F1738" s="60">
        <v>542558</v>
      </c>
      <c r="G1738" s="60">
        <v>723337.16</v>
      </c>
      <c r="H1738" s="421" t="str">
        <f t="shared" si="135"/>
        <v>splnená podmienka vyrovnaného rozpočtu</v>
      </c>
      <c r="I1738" s="60">
        <f t="shared" si="136"/>
        <v>180779.16000000003</v>
      </c>
      <c r="J1738" s="421" t="str">
        <f t="shared" si="139"/>
        <v>výdavky rastú</v>
      </c>
      <c r="K1738" s="421" t="str">
        <f t="shared" si="137"/>
        <v>dlhová brzda sa neplní</v>
      </c>
      <c r="L1738" s="421" t="str">
        <f t="shared" si="138"/>
        <v>dlhová brzda sa neplní + rozpočet v termíne</v>
      </c>
    </row>
    <row r="1739" spans="1:12">
      <c r="A1739" s="61">
        <v>514519</v>
      </c>
      <c r="B1739" s="61" t="s">
        <v>2323</v>
      </c>
      <c r="C1739" s="61">
        <v>20251112</v>
      </c>
      <c r="D1739" s="420" t="s">
        <v>890</v>
      </c>
      <c r="E1739" s="60">
        <v>0</v>
      </c>
      <c r="F1739" s="60">
        <v>2795037</v>
      </c>
      <c r="G1739" s="60">
        <v>4416103.0999999996</v>
      </c>
      <c r="H1739" s="421" t="str">
        <f t="shared" si="135"/>
        <v>splnená podmienka vyrovnaného rozpočtu</v>
      </c>
      <c r="I1739" s="60">
        <f t="shared" si="136"/>
        <v>1621066.0999999996</v>
      </c>
      <c r="J1739" s="421" t="str">
        <f t="shared" si="139"/>
        <v>výdavky rastú</v>
      </c>
      <c r="K1739" s="421" t="str">
        <f t="shared" si="137"/>
        <v>dlhová brzda sa neplní</v>
      </c>
      <c r="L1739" s="421" t="str">
        <f t="shared" si="138"/>
        <v>dlhová brzda sa neplní + rozpočet v termíne</v>
      </c>
    </row>
    <row r="1740" spans="1:12">
      <c r="A1740" s="61">
        <v>514535</v>
      </c>
      <c r="B1740" s="61" t="s">
        <v>2324</v>
      </c>
      <c r="C1740" s="61">
        <v>20251117</v>
      </c>
      <c r="D1740" s="420" t="s">
        <v>890</v>
      </c>
      <c r="E1740" s="60">
        <v>2000</v>
      </c>
      <c r="F1740" s="60">
        <v>64348</v>
      </c>
      <c r="G1740" s="60">
        <v>69000</v>
      </c>
      <c r="H1740" s="421" t="str">
        <f t="shared" si="135"/>
        <v>splnená podmienka vyrovnaného rozpočtu</v>
      </c>
      <c r="I1740" s="60">
        <f t="shared" si="136"/>
        <v>4652</v>
      </c>
      <c r="J1740" s="421" t="str">
        <f t="shared" si="139"/>
        <v>výdavky rastú</v>
      </c>
      <c r="K1740" s="421" t="str">
        <f t="shared" si="137"/>
        <v>dlhová brzda sa neplní</v>
      </c>
      <c r="L1740" s="421" t="str">
        <f t="shared" si="138"/>
        <v>dlhová brzda sa neplní + rozpočet v termíne</v>
      </c>
    </row>
    <row r="1741" spans="1:12">
      <c r="A1741" s="61">
        <v>514543</v>
      </c>
      <c r="B1741" s="61" t="s">
        <v>2325</v>
      </c>
      <c r="C1741" s="61">
        <v>20251106</v>
      </c>
      <c r="D1741" s="420" t="s">
        <v>890</v>
      </c>
      <c r="E1741" s="60">
        <v>0</v>
      </c>
      <c r="F1741" s="60">
        <v>514320</v>
      </c>
      <c r="G1741" s="60">
        <v>538420</v>
      </c>
      <c r="H1741" s="421" t="str">
        <f t="shared" si="135"/>
        <v>splnená podmienka vyrovnaného rozpočtu</v>
      </c>
      <c r="I1741" s="60">
        <f t="shared" si="136"/>
        <v>24100</v>
      </c>
      <c r="J1741" s="421" t="str">
        <f t="shared" si="139"/>
        <v>výdavky rastú</v>
      </c>
      <c r="K1741" s="421" t="str">
        <f t="shared" si="137"/>
        <v>dlhová brzda sa neplní</v>
      </c>
      <c r="L1741" s="421" t="str">
        <f t="shared" si="138"/>
        <v>dlhová brzda sa neplní + rozpočet v termíne</v>
      </c>
    </row>
    <row r="1742" spans="1:12">
      <c r="A1742" s="61">
        <v>514063</v>
      </c>
      <c r="B1742" s="61" t="s">
        <v>2326</v>
      </c>
      <c r="C1742" s="61">
        <v>20251113</v>
      </c>
      <c r="D1742" s="420" t="s">
        <v>890</v>
      </c>
      <c r="E1742" s="60">
        <v>-326783</v>
      </c>
      <c r="F1742" s="60">
        <v>1712408</v>
      </c>
      <c r="G1742" s="60">
        <v>2172810</v>
      </c>
      <c r="H1742" s="421" t="str">
        <f t="shared" si="135"/>
        <v>nesplnená podmienka vyrovnaného rozpočtu</v>
      </c>
      <c r="I1742" s="60">
        <f t="shared" si="136"/>
        <v>460402</v>
      </c>
      <c r="J1742" s="421" t="str">
        <f t="shared" si="139"/>
        <v>výdavky rastú</v>
      </c>
      <c r="K1742" s="421" t="str">
        <f t="shared" si="137"/>
        <v>dlhová brzda sa neplní</v>
      </c>
      <c r="L1742" s="421" t="str">
        <f t="shared" si="138"/>
        <v>dlhová brzda sa neplní + rozpočet v termíne</v>
      </c>
    </row>
    <row r="1743" spans="1:12">
      <c r="A1743" s="61">
        <v>514071</v>
      </c>
      <c r="B1743" s="61" t="s">
        <v>2327</v>
      </c>
      <c r="C1743" s="61">
        <v>20251119</v>
      </c>
      <c r="D1743" s="420" t="s">
        <v>890</v>
      </c>
      <c r="E1743" s="60">
        <v>-611770</v>
      </c>
      <c r="F1743" s="60">
        <v>4227364</v>
      </c>
      <c r="G1743" s="60">
        <v>4221462</v>
      </c>
      <c r="H1743" s="421" t="str">
        <f t="shared" si="135"/>
        <v>nesplnená podmienka vyrovnaného rozpočtu</v>
      </c>
      <c r="I1743" s="60">
        <f t="shared" si="136"/>
        <v>-5902</v>
      </c>
      <c r="J1743" s="421" t="str">
        <f t="shared" si="139"/>
        <v>nerastúce výdavky</v>
      </c>
      <c r="K1743" s="421" t="str">
        <f t="shared" si="137"/>
        <v>dlhová brzda sa neplní</v>
      </c>
      <c r="L1743" s="421" t="str">
        <f t="shared" si="138"/>
        <v>dlhová brzda sa neplní + rozpočet v termíne</v>
      </c>
    </row>
    <row r="1744" spans="1:12">
      <c r="A1744" s="61">
        <v>514080</v>
      </c>
      <c r="B1744" s="61" t="s">
        <v>2328</v>
      </c>
      <c r="C1744" s="61">
        <v>20251030</v>
      </c>
      <c r="D1744" s="420" t="s">
        <v>890</v>
      </c>
      <c r="E1744" s="60">
        <v>-67226</v>
      </c>
      <c r="F1744" s="60">
        <v>606882</v>
      </c>
      <c r="G1744" s="60">
        <v>733226</v>
      </c>
      <c r="H1744" s="421" t="str">
        <f t="shared" si="135"/>
        <v>nesplnená podmienka vyrovnaného rozpočtu</v>
      </c>
      <c r="I1744" s="60">
        <f t="shared" si="136"/>
        <v>126344</v>
      </c>
      <c r="J1744" s="421" t="str">
        <f t="shared" si="139"/>
        <v>výdavky rastú</v>
      </c>
      <c r="K1744" s="421" t="str">
        <f t="shared" si="137"/>
        <v>dlhová brzda sa neplní</v>
      </c>
      <c r="L1744" s="421" t="str">
        <f t="shared" si="138"/>
        <v>dlhová brzda sa neplní + rozpočet v termíne</v>
      </c>
    </row>
    <row r="1745" spans="1:12">
      <c r="A1745" s="61">
        <v>514098</v>
      </c>
      <c r="B1745" s="61" t="s">
        <v>2329</v>
      </c>
      <c r="C1745" s="61">
        <v>20251119</v>
      </c>
      <c r="D1745" s="420" t="s">
        <v>890</v>
      </c>
      <c r="E1745" s="60">
        <v>-29386</v>
      </c>
      <c r="F1745" s="60">
        <v>412565</v>
      </c>
      <c r="G1745" s="60">
        <v>491444</v>
      </c>
      <c r="H1745" s="421" t="str">
        <f t="shared" si="135"/>
        <v>nesplnená podmienka vyrovnaného rozpočtu</v>
      </c>
      <c r="I1745" s="60">
        <f t="shared" si="136"/>
        <v>78879</v>
      </c>
      <c r="J1745" s="421" t="str">
        <f t="shared" si="139"/>
        <v>výdavky rastú</v>
      </c>
      <c r="K1745" s="421" t="str">
        <f t="shared" si="137"/>
        <v>dlhová brzda sa neplní</v>
      </c>
      <c r="L1745" s="421" t="str">
        <f t="shared" si="138"/>
        <v>dlhová brzda sa neplní + rozpočet v termíne</v>
      </c>
    </row>
    <row r="1746" spans="1:12">
      <c r="A1746" s="61">
        <v>514101</v>
      </c>
      <c r="B1746" s="61" t="s">
        <v>2330</v>
      </c>
      <c r="C1746" s="61">
        <v>20251106</v>
      </c>
      <c r="D1746" s="420" t="s">
        <v>890</v>
      </c>
      <c r="E1746" s="60">
        <v>-49000</v>
      </c>
      <c r="F1746" s="60">
        <v>299400</v>
      </c>
      <c r="G1746" s="60">
        <v>396600</v>
      </c>
      <c r="H1746" s="421" t="str">
        <f t="shared" si="135"/>
        <v>nesplnená podmienka vyrovnaného rozpočtu</v>
      </c>
      <c r="I1746" s="60">
        <f t="shared" si="136"/>
        <v>97200</v>
      </c>
      <c r="J1746" s="421" t="str">
        <f t="shared" si="139"/>
        <v>výdavky rastú</v>
      </c>
      <c r="K1746" s="421" t="str">
        <f t="shared" si="137"/>
        <v>dlhová brzda sa neplní</v>
      </c>
      <c r="L1746" s="421" t="str">
        <f t="shared" si="138"/>
        <v>dlhová brzda sa neplní + rozpočet v termíne</v>
      </c>
    </row>
    <row r="1747" spans="1:12">
      <c r="A1747" s="61">
        <v>514128</v>
      </c>
      <c r="B1747" s="61" t="s">
        <v>2331</v>
      </c>
      <c r="C1747" s="61">
        <v>20251118</v>
      </c>
      <c r="D1747" s="420" t="s">
        <v>890</v>
      </c>
      <c r="E1747" s="60">
        <v>-450356</v>
      </c>
      <c r="F1747" s="60">
        <v>2256148</v>
      </c>
      <c r="G1747" s="60">
        <v>2782993</v>
      </c>
      <c r="H1747" s="421" t="str">
        <f t="shared" si="135"/>
        <v>nesplnená podmienka vyrovnaného rozpočtu</v>
      </c>
      <c r="I1747" s="60">
        <f t="shared" si="136"/>
        <v>526845</v>
      </c>
      <c r="J1747" s="421" t="str">
        <f t="shared" si="139"/>
        <v>výdavky rastú</v>
      </c>
      <c r="K1747" s="421" t="str">
        <f t="shared" si="137"/>
        <v>dlhová brzda sa neplní</v>
      </c>
      <c r="L1747" s="421" t="str">
        <f t="shared" si="138"/>
        <v>dlhová brzda sa neplní + rozpočet v termíne</v>
      </c>
    </row>
    <row r="1748" spans="1:12">
      <c r="A1748" s="61">
        <v>514136</v>
      </c>
      <c r="B1748" s="61" t="s">
        <v>2332</v>
      </c>
      <c r="C1748" s="61">
        <v>20251120</v>
      </c>
      <c r="D1748" s="420" t="s">
        <v>890</v>
      </c>
      <c r="E1748" s="60">
        <v>-586950</v>
      </c>
      <c r="F1748" s="60">
        <v>4253038</v>
      </c>
      <c r="G1748" s="60">
        <v>5552141</v>
      </c>
      <c r="H1748" s="421" t="str">
        <f t="shared" si="135"/>
        <v>nesplnená podmienka vyrovnaného rozpočtu</v>
      </c>
      <c r="I1748" s="60">
        <f t="shared" si="136"/>
        <v>1299103</v>
      </c>
      <c r="J1748" s="421" t="str">
        <f t="shared" si="139"/>
        <v>výdavky rastú</v>
      </c>
      <c r="K1748" s="421" t="str">
        <f t="shared" si="137"/>
        <v>dlhová brzda sa neplní</v>
      </c>
      <c r="L1748" s="421" t="str">
        <f t="shared" si="138"/>
        <v>dlhová brzda sa neplní + rozpočet v termíne</v>
      </c>
    </row>
    <row r="1749" spans="1:12">
      <c r="A1749" s="61">
        <v>514144</v>
      </c>
      <c r="B1749" s="61" t="s">
        <v>2333</v>
      </c>
      <c r="C1749" s="61">
        <v>20251120</v>
      </c>
      <c r="D1749" s="420" t="s">
        <v>890</v>
      </c>
      <c r="E1749" s="60">
        <v>-192568</v>
      </c>
      <c r="F1749" s="60">
        <v>863925</v>
      </c>
      <c r="G1749" s="60">
        <v>1144832</v>
      </c>
      <c r="H1749" s="421" t="str">
        <f t="shared" si="135"/>
        <v>nesplnená podmienka vyrovnaného rozpočtu</v>
      </c>
      <c r="I1749" s="60">
        <f t="shared" si="136"/>
        <v>280907</v>
      </c>
      <c r="J1749" s="421" t="str">
        <f t="shared" si="139"/>
        <v>výdavky rastú</v>
      </c>
      <c r="K1749" s="421" t="str">
        <f t="shared" si="137"/>
        <v>dlhová brzda sa neplní</v>
      </c>
      <c r="L1749" s="421" t="str">
        <f t="shared" si="138"/>
        <v>dlhová brzda sa neplní + rozpočet v termíne</v>
      </c>
    </row>
    <row r="1750" spans="1:12">
      <c r="A1750" s="61">
        <v>514179</v>
      </c>
      <c r="B1750" s="61" t="s">
        <v>2334</v>
      </c>
      <c r="C1750" s="61">
        <v>20251110</v>
      </c>
      <c r="D1750" s="420" t="s">
        <v>890</v>
      </c>
      <c r="E1750" s="60">
        <v>0</v>
      </c>
      <c r="F1750" s="60">
        <v>365641</v>
      </c>
      <c r="G1750" s="60">
        <v>387995</v>
      </c>
      <c r="H1750" s="421" t="str">
        <f t="shared" si="135"/>
        <v>splnená podmienka vyrovnaného rozpočtu</v>
      </c>
      <c r="I1750" s="60">
        <f t="shared" si="136"/>
        <v>22354</v>
      </c>
      <c r="J1750" s="421" t="str">
        <f t="shared" si="139"/>
        <v>výdavky rastú</v>
      </c>
      <c r="K1750" s="421" t="str">
        <f t="shared" si="137"/>
        <v>dlhová brzda sa neplní</v>
      </c>
      <c r="L1750" s="421" t="str">
        <f t="shared" si="138"/>
        <v>dlhová brzda sa neplní + rozpočet v termíne</v>
      </c>
    </row>
    <row r="1751" spans="1:12">
      <c r="A1751" s="61">
        <v>514187</v>
      </c>
      <c r="B1751" s="61" t="s">
        <v>2335</v>
      </c>
      <c r="C1751" s="61">
        <v>20251114</v>
      </c>
      <c r="D1751" s="420" t="s">
        <v>890</v>
      </c>
      <c r="E1751" s="60">
        <v>-70068</v>
      </c>
      <c r="F1751" s="60">
        <v>801192</v>
      </c>
      <c r="G1751" s="60">
        <v>731414.21</v>
      </c>
      <c r="H1751" s="421" t="str">
        <f t="shared" si="135"/>
        <v>nesplnená podmienka vyrovnaného rozpočtu</v>
      </c>
      <c r="I1751" s="60">
        <f t="shared" si="136"/>
        <v>-69777.790000000037</v>
      </c>
      <c r="J1751" s="421" t="str">
        <f t="shared" si="139"/>
        <v>nerastúce výdavky</v>
      </c>
      <c r="K1751" s="421" t="str">
        <f t="shared" si="137"/>
        <v>dlhová brzda sa neplní</v>
      </c>
      <c r="L1751" s="421" t="str">
        <f t="shared" si="138"/>
        <v>dlhová brzda sa neplní + rozpočet v termíne</v>
      </c>
    </row>
    <row r="1752" spans="1:12">
      <c r="A1752" s="61">
        <v>514209</v>
      </c>
      <c r="B1752" s="61" t="s">
        <v>2336</v>
      </c>
      <c r="C1752" s="61">
        <v>20251030</v>
      </c>
      <c r="D1752" s="420" t="s">
        <v>890</v>
      </c>
      <c r="E1752" s="60">
        <v>-2741876</v>
      </c>
      <c r="F1752" s="60">
        <v>2750993</v>
      </c>
      <c r="G1752" s="60">
        <v>5527870</v>
      </c>
      <c r="H1752" s="421" t="str">
        <f t="shared" si="135"/>
        <v>nesplnená podmienka vyrovnaného rozpočtu</v>
      </c>
      <c r="I1752" s="60">
        <f t="shared" si="136"/>
        <v>2776877</v>
      </c>
      <c r="J1752" s="421" t="str">
        <f t="shared" si="139"/>
        <v>výdavky rastú</v>
      </c>
      <c r="K1752" s="421" t="str">
        <f t="shared" si="137"/>
        <v>dlhová brzda sa neplní</v>
      </c>
      <c r="L1752" s="421" t="str">
        <f t="shared" si="138"/>
        <v>dlhová brzda sa neplní + rozpočet v termíne</v>
      </c>
    </row>
    <row r="1753" spans="1:12">
      <c r="A1753" s="61">
        <v>514217</v>
      </c>
      <c r="B1753" s="61" t="s">
        <v>2337</v>
      </c>
      <c r="C1753" s="61">
        <v>20251104</v>
      </c>
      <c r="D1753" s="420" t="s">
        <v>890</v>
      </c>
      <c r="E1753" s="60">
        <v>-25000</v>
      </c>
      <c r="F1753" s="60">
        <v>154950</v>
      </c>
      <c r="G1753" s="60">
        <v>147880</v>
      </c>
      <c r="H1753" s="421" t="str">
        <f t="shared" si="135"/>
        <v>nesplnená podmienka vyrovnaného rozpočtu</v>
      </c>
      <c r="I1753" s="60">
        <f t="shared" si="136"/>
        <v>-7070</v>
      </c>
      <c r="J1753" s="421" t="str">
        <f t="shared" si="139"/>
        <v>nerastúce výdavky</v>
      </c>
      <c r="K1753" s="421" t="str">
        <f t="shared" si="137"/>
        <v>dlhová brzda sa neplní</v>
      </c>
      <c r="L1753" s="421" t="str">
        <f t="shared" si="138"/>
        <v>dlhová brzda sa neplní + rozpočet v termíne</v>
      </c>
    </row>
    <row r="1754" spans="1:12">
      <c r="A1754" s="61">
        <v>514225</v>
      </c>
      <c r="B1754" s="61" t="s">
        <v>2338</v>
      </c>
      <c r="C1754" s="61">
        <v>20251120</v>
      </c>
      <c r="D1754" s="420" t="s">
        <v>890</v>
      </c>
      <c r="E1754" s="60">
        <v>84679</v>
      </c>
      <c r="F1754" s="60">
        <v>3759667</v>
      </c>
      <c r="G1754" s="60">
        <v>5132889</v>
      </c>
      <c r="H1754" s="421" t="str">
        <f t="shared" si="135"/>
        <v>splnená podmienka vyrovnaného rozpočtu</v>
      </c>
      <c r="I1754" s="60">
        <f t="shared" si="136"/>
        <v>1373222</v>
      </c>
      <c r="J1754" s="421" t="str">
        <f t="shared" si="139"/>
        <v>výdavky rastú</v>
      </c>
      <c r="K1754" s="421" t="str">
        <f t="shared" si="137"/>
        <v>dlhová brzda sa neplní</v>
      </c>
      <c r="L1754" s="421" t="str">
        <f t="shared" si="138"/>
        <v>dlhová brzda sa neplní + rozpočet v termíne</v>
      </c>
    </row>
    <row r="1755" spans="1:12">
      <c r="A1755" s="61">
        <v>514233</v>
      </c>
      <c r="B1755" s="61" t="s">
        <v>2339</v>
      </c>
      <c r="C1755" s="61">
        <v>20251118</v>
      </c>
      <c r="D1755" s="420" t="s">
        <v>890</v>
      </c>
      <c r="E1755" s="60">
        <v>-513242.94</v>
      </c>
      <c r="F1755" s="60">
        <v>2805974</v>
      </c>
      <c r="G1755" s="60">
        <v>4637446.9399999995</v>
      </c>
      <c r="H1755" s="421" t="str">
        <f t="shared" si="135"/>
        <v>nesplnená podmienka vyrovnaného rozpočtu</v>
      </c>
      <c r="I1755" s="60">
        <f t="shared" si="136"/>
        <v>1831472.9399999995</v>
      </c>
      <c r="J1755" s="421" t="str">
        <f t="shared" si="139"/>
        <v>výdavky rastú</v>
      </c>
      <c r="K1755" s="421" t="str">
        <f t="shared" si="137"/>
        <v>dlhová brzda sa neplní</v>
      </c>
      <c r="L1755" s="421" t="str">
        <f t="shared" si="138"/>
        <v>dlhová brzda sa neplní + rozpočet v termíne</v>
      </c>
    </row>
    <row r="1756" spans="1:12">
      <c r="A1756" s="61">
        <v>514241</v>
      </c>
      <c r="B1756" s="61" t="s">
        <v>2340</v>
      </c>
      <c r="C1756" s="61">
        <v>20251117</v>
      </c>
      <c r="D1756" s="420" t="s">
        <v>890</v>
      </c>
      <c r="E1756" s="60">
        <v>-320992</v>
      </c>
      <c r="F1756" s="60">
        <v>1439509</v>
      </c>
      <c r="G1756" s="60">
        <v>2050934</v>
      </c>
      <c r="H1756" s="421" t="str">
        <f t="shared" si="135"/>
        <v>nesplnená podmienka vyrovnaného rozpočtu</v>
      </c>
      <c r="I1756" s="60">
        <f t="shared" si="136"/>
        <v>611425</v>
      </c>
      <c r="J1756" s="421" t="str">
        <f t="shared" si="139"/>
        <v>výdavky rastú</v>
      </c>
      <c r="K1756" s="421" t="str">
        <f t="shared" si="137"/>
        <v>dlhová brzda sa neplní</v>
      </c>
      <c r="L1756" s="421" t="str">
        <f t="shared" si="138"/>
        <v>dlhová brzda sa neplní + rozpočet v termíne</v>
      </c>
    </row>
    <row r="1757" spans="1:12">
      <c r="A1757" s="61">
        <v>514250</v>
      </c>
      <c r="B1757" s="61" t="s">
        <v>2341</v>
      </c>
      <c r="C1757" s="61">
        <v>20251015</v>
      </c>
      <c r="D1757" s="420" t="s">
        <v>890</v>
      </c>
      <c r="E1757" s="60">
        <v>-98572</v>
      </c>
      <c r="F1757" s="60">
        <v>1427913</v>
      </c>
      <c r="G1757" s="60">
        <v>1455232</v>
      </c>
      <c r="H1757" s="421" t="str">
        <f t="shared" si="135"/>
        <v>nesplnená podmienka vyrovnaného rozpočtu</v>
      </c>
      <c r="I1757" s="60">
        <f t="shared" si="136"/>
        <v>27319</v>
      </c>
      <c r="J1757" s="421" t="str">
        <f t="shared" si="139"/>
        <v>výdavky rastú</v>
      </c>
      <c r="K1757" s="421" t="str">
        <f t="shared" si="137"/>
        <v>dlhová brzda sa neplní</v>
      </c>
      <c r="L1757" s="421" t="str">
        <f t="shared" si="138"/>
        <v>dlhová brzda sa neplní + rozpočet v termíne</v>
      </c>
    </row>
    <row r="1758" spans="1:12">
      <c r="A1758" s="61">
        <v>514268</v>
      </c>
      <c r="B1758" s="61" t="s">
        <v>2342</v>
      </c>
      <c r="C1758" s="61">
        <v>20251027</v>
      </c>
      <c r="D1758" s="420" t="s">
        <v>890</v>
      </c>
      <c r="E1758" s="60">
        <v>-1388505</v>
      </c>
      <c r="F1758" s="60">
        <v>9046997</v>
      </c>
      <c r="G1758" s="60">
        <v>12944887</v>
      </c>
      <c r="H1758" s="421" t="str">
        <f t="shared" si="135"/>
        <v>nesplnená podmienka vyrovnaného rozpočtu</v>
      </c>
      <c r="I1758" s="60">
        <f t="shared" si="136"/>
        <v>3897890</v>
      </c>
      <c r="J1758" s="421" t="str">
        <f t="shared" si="139"/>
        <v>výdavky rastú</v>
      </c>
      <c r="K1758" s="421" t="str">
        <f t="shared" si="137"/>
        <v>dlhová brzda sa neplní</v>
      </c>
      <c r="L1758" s="421" t="str">
        <f t="shared" si="138"/>
        <v>dlhová brzda sa neplní + rozpočet v termíne</v>
      </c>
    </row>
    <row r="1759" spans="1:12">
      <c r="A1759" s="61">
        <v>514284</v>
      </c>
      <c r="B1759" s="61" t="s">
        <v>2343</v>
      </c>
      <c r="C1759" s="61">
        <v>20251113</v>
      </c>
      <c r="D1759" s="420" t="s">
        <v>890</v>
      </c>
      <c r="E1759" s="60">
        <v>-95929</v>
      </c>
      <c r="F1759" s="60">
        <v>2319670</v>
      </c>
      <c r="G1759" s="60">
        <v>2247541</v>
      </c>
      <c r="H1759" s="421" t="str">
        <f t="shared" si="135"/>
        <v>nesplnená podmienka vyrovnaného rozpočtu</v>
      </c>
      <c r="I1759" s="60">
        <f t="shared" si="136"/>
        <v>-72129</v>
      </c>
      <c r="J1759" s="421" t="str">
        <f t="shared" si="139"/>
        <v>nerastúce výdavky</v>
      </c>
      <c r="K1759" s="421" t="str">
        <f t="shared" si="137"/>
        <v>dlhová brzda sa neplní</v>
      </c>
      <c r="L1759" s="421" t="str">
        <f t="shared" si="138"/>
        <v>dlhová brzda sa neplní + rozpočet v termíne</v>
      </c>
    </row>
    <row r="1760" spans="1:12">
      <c r="A1760" s="61">
        <v>514292</v>
      </c>
      <c r="B1760" s="61" t="s">
        <v>2344</v>
      </c>
      <c r="C1760" s="61">
        <v>20251106</v>
      </c>
      <c r="D1760" s="420" t="s">
        <v>890</v>
      </c>
      <c r="E1760" s="60">
        <v>-45771</v>
      </c>
      <c r="F1760" s="60">
        <v>2736539</v>
      </c>
      <c r="G1760" s="60">
        <v>3053760</v>
      </c>
      <c r="H1760" s="421" t="str">
        <f t="shared" si="135"/>
        <v>nesplnená podmienka vyrovnaného rozpočtu</v>
      </c>
      <c r="I1760" s="60">
        <f t="shared" si="136"/>
        <v>317221</v>
      </c>
      <c r="J1760" s="421" t="str">
        <f t="shared" si="139"/>
        <v>výdavky rastú</v>
      </c>
      <c r="K1760" s="421" t="str">
        <f t="shared" si="137"/>
        <v>dlhová brzda sa neplní</v>
      </c>
      <c r="L1760" s="421" t="str">
        <f t="shared" si="138"/>
        <v>dlhová brzda sa neplní + rozpočet v termíne</v>
      </c>
    </row>
    <row r="1761" spans="1:12">
      <c r="A1761" s="61">
        <v>514306</v>
      </c>
      <c r="B1761" s="61" t="s">
        <v>2345</v>
      </c>
      <c r="C1761" s="61">
        <v>20251113</v>
      </c>
      <c r="D1761" s="420" t="s">
        <v>890</v>
      </c>
      <c r="E1761" s="60">
        <v>-2400</v>
      </c>
      <c r="F1761" s="60">
        <v>149691</v>
      </c>
      <c r="G1761" s="60">
        <v>165950</v>
      </c>
      <c r="H1761" s="421" t="str">
        <f t="shared" si="135"/>
        <v>nesplnená podmienka vyrovnaného rozpočtu</v>
      </c>
      <c r="I1761" s="60">
        <f t="shared" si="136"/>
        <v>16259</v>
      </c>
      <c r="J1761" s="421" t="str">
        <f t="shared" si="139"/>
        <v>výdavky rastú</v>
      </c>
      <c r="K1761" s="421" t="str">
        <f t="shared" si="137"/>
        <v>dlhová brzda sa neplní</v>
      </c>
      <c r="L1761" s="421" t="str">
        <f t="shared" si="138"/>
        <v>dlhová brzda sa neplní + rozpočet v termíne</v>
      </c>
    </row>
    <row r="1762" spans="1:12">
      <c r="A1762" s="61">
        <v>513822</v>
      </c>
      <c r="B1762" s="421" t="s">
        <v>779</v>
      </c>
      <c r="C1762" s="61">
        <v>20251231</v>
      </c>
      <c r="D1762" s="420" t="s">
        <v>911</v>
      </c>
      <c r="E1762" s="60">
        <v>-16600</v>
      </c>
      <c r="F1762" s="60">
        <v>128565</v>
      </c>
      <c r="G1762" s="60">
        <v>102449</v>
      </c>
      <c r="H1762" s="421" t="str">
        <f t="shared" si="135"/>
        <v>nesplnená podmienka vyrovnaného rozpočtu</v>
      </c>
      <c r="I1762" s="60">
        <f t="shared" si="136"/>
        <v>-26116</v>
      </c>
      <c r="J1762" s="421" t="str">
        <f t="shared" si="139"/>
        <v>nerastúce výdavky</v>
      </c>
      <c r="K1762" s="421" t="str">
        <f t="shared" si="137"/>
        <v>dlhová brzda sa neplní</v>
      </c>
      <c r="L1762" s="421" t="str">
        <f t="shared" si="138"/>
        <v>dlhová brzda sa neplní + rozpočet po termíne</v>
      </c>
    </row>
    <row r="1763" spans="1:12">
      <c r="A1763" s="61">
        <v>513831</v>
      </c>
      <c r="B1763" s="61" t="s">
        <v>2346</v>
      </c>
      <c r="C1763" s="61">
        <v>20251031</v>
      </c>
      <c r="D1763" s="420" t="s">
        <v>890</v>
      </c>
      <c r="E1763" s="60">
        <v>10620</v>
      </c>
      <c r="F1763" s="60">
        <v>94405</v>
      </c>
      <c r="G1763" s="60">
        <v>112715</v>
      </c>
      <c r="H1763" s="421" t="str">
        <f t="shared" si="135"/>
        <v>splnená podmienka vyrovnaného rozpočtu</v>
      </c>
      <c r="I1763" s="60">
        <f t="shared" si="136"/>
        <v>18310</v>
      </c>
      <c r="J1763" s="421" t="str">
        <f t="shared" si="139"/>
        <v>výdavky rastú</v>
      </c>
      <c r="K1763" s="421" t="str">
        <f t="shared" si="137"/>
        <v>dlhová brzda sa neplní</v>
      </c>
      <c r="L1763" s="421" t="str">
        <f t="shared" si="138"/>
        <v>dlhová brzda sa neplní + rozpočet v termíne</v>
      </c>
    </row>
    <row r="1764" spans="1:12">
      <c r="A1764" s="61">
        <v>513849</v>
      </c>
      <c r="B1764" s="61" t="s">
        <v>2347</v>
      </c>
      <c r="C1764" s="61">
        <v>20251120</v>
      </c>
      <c r="D1764" s="420" t="s">
        <v>890</v>
      </c>
      <c r="E1764" s="60">
        <v>-96000</v>
      </c>
      <c r="F1764" s="60">
        <v>245612</v>
      </c>
      <c r="G1764" s="60">
        <v>751100</v>
      </c>
      <c r="H1764" s="421" t="str">
        <f t="shared" si="135"/>
        <v>nesplnená podmienka vyrovnaného rozpočtu</v>
      </c>
      <c r="I1764" s="60">
        <f t="shared" si="136"/>
        <v>505488</v>
      </c>
      <c r="J1764" s="421" t="str">
        <f t="shared" si="139"/>
        <v>výdavky rastú</v>
      </c>
      <c r="K1764" s="421" t="str">
        <f t="shared" si="137"/>
        <v>dlhová brzda sa neplní</v>
      </c>
      <c r="L1764" s="421" t="str">
        <f t="shared" si="138"/>
        <v>dlhová brzda sa neplní + rozpočet v termíne</v>
      </c>
    </row>
    <row r="1765" spans="1:12">
      <c r="A1765" s="61">
        <v>513857</v>
      </c>
      <c r="B1765" s="61" t="s">
        <v>2348</v>
      </c>
      <c r="C1765" s="61">
        <v>20251118</v>
      </c>
      <c r="D1765" s="420" t="s">
        <v>890</v>
      </c>
      <c r="E1765" s="60">
        <v>1200</v>
      </c>
      <c r="F1765" s="60">
        <v>72923</v>
      </c>
      <c r="G1765" s="60">
        <v>78703</v>
      </c>
      <c r="H1765" s="421" t="str">
        <f t="shared" si="135"/>
        <v>splnená podmienka vyrovnaného rozpočtu</v>
      </c>
      <c r="I1765" s="60">
        <f t="shared" si="136"/>
        <v>5780</v>
      </c>
      <c r="J1765" s="421" t="str">
        <f t="shared" si="139"/>
        <v>výdavky rastú</v>
      </c>
      <c r="K1765" s="421" t="str">
        <f t="shared" si="137"/>
        <v>dlhová brzda sa neplní</v>
      </c>
      <c r="L1765" s="421" t="str">
        <f t="shared" si="138"/>
        <v>dlhová brzda sa neplní + rozpočet v termíne</v>
      </c>
    </row>
    <row r="1766" spans="1:12">
      <c r="A1766" s="61">
        <v>513865</v>
      </c>
      <c r="B1766" s="61" t="s">
        <v>780</v>
      </c>
      <c r="C1766" s="61">
        <v>20251112</v>
      </c>
      <c r="D1766" s="420" t="s">
        <v>890</v>
      </c>
      <c r="E1766" s="60">
        <v>0</v>
      </c>
      <c r="F1766" s="60">
        <v>716810</v>
      </c>
      <c r="G1766" s="60">
        <v>585430</v>
      </c>
      <c r="H1766" s="421" t="str">
        <f t="shared" si="135"/>
        <v>splnená podmienka vyrovnaného rozpočtu</v>
      </c>
      <c r="I1766" s="61">
        <f t="shared" si="136"/>
        <v>-131380</v>
      </c>
      <c r="J1766" s="421" t="str">
        <f t="shared" si="139"/>
        <v>nerastúce výdavky</v>
      </c>
      <c r="K1766" s="421" t="str">
        <f t="shared" si="137"/>
        <v>dlhová brzda sa plní</v>
      </c>
      <c r="L1766" s="421" t="str">
        <f t="shared" si="138"/>
        <v>dlhová brzda sa plní + rozpočet v termíne</v>
      </c>
    </row>
    <row r="1767" spans="1:12">
      <c r="A1767" s="61">
        <v>513881</v>
      </c>
      <c r="B1767" s="61" t="s">
        <v>2349</v>
      </c>
      <c r="C1767" s="61">
        <v>20251118</v>
      </c>
      <c r="D1767" s="420" t="s">
        <v>890</v>
      </c>
      <c r="E1767" s="60">
        <v>-5231310</v>
      </c>
      <c r="F1767" s="60">
        <v>52105718</v>
      </c>
      <c r="G1767" s="60">
        <v>79994819</v>
      </c>
      <c r="H1767" s="421" t="str">
        <f t="shared" si="135"/>
        <v>nesplnená podmienka vyrovnaného rozpočtu</v>
      </c>
      <c r="I1767" s="60">
        <f t="shared" si="136"/>
        <v>27889101</v>
      </c>
      <c r="J1767" s="421" t="str">
        <f t="shared" si="139"/>
        <v>výdavky rastú</v>
      </c>
      <c r="K1767" s="421" t="str">
        <f t="shared" si="137"/>
        <v>dlhová brzda sa neplní</v>
      </c>
      <c r="L1767" s="421" t="str">
        <f t="shared" si="138"/>
        <v>dlhová brzda sa neplní + rozpočet v termíne</v>
      </c>
    </row>
    <row r="1768" spans="1:12">
      <c r="A1768" s="61">
        <v>513903</v>
      </c>
      <c r="B1768" s="61" t="s">
        <v>2350</v>
      </c>
      <c r="C1768" s="61">
        <v>20251120</v>
      </c>
      <c r="D1768" s="420" t="s">
        <v>890</v>
      </c>
      <c r="E1768" s="60">
        <v>-1590216</v>
      </c>
      <c r="F1768" s="60">
        <v>10840825</v>
      </c>
      <c r="G1768" s="60">
        <v>14295614</v>
      </c>
      <c r="H1768" s="421" t="str">
        <f t="shared" si="135"/>
        <v>nesplnená podmienka vyrovnaného rozpočtu</v>
      </c>
      <c r="I1768" s="60">
        <f t="shared" si="136"/>
        <v>3454789</v>
      </c>
      <c r="J1768" s="421" t="str">
        <f t="shared" si="139"/>
        <v>výdavky rastú</v>
      </c>
      <c r="K1768" s="421" t="str">
        <f t="shared" si="137"/>
        <v>dlhová brzda sa neplní</v>
      </c>
      <c r="L1768" s="421" t="str">
        <f t="shared" si="138"/>
        <v>dlhová brzda sa neplní + rozpočet v termíne</v>
      </c>
    </row>
    <row r="1769" spans="1:12">
      <c r="A1769" s="61">
        <v>513911</v>
      </c>
      <c r="B1769" s="61" t="s">
        <v>2351</v>
      </c>
      <c r="C1769" s="61">
        <v>20250929</v>
      </c>
      <c r="D1769" s="420" t="s">
        <v>890</v>
      </c>
      <c r="E1769" s="60">
        <v>-66999</v>
      </c>
      <c r="F1769" s="60">
        <v>2039043</v>
      </c>
      <c r="G1769" s="60">
        <v>2404558</v>
      </c>
      <c r="H1769" s="421" t="str">
        <f t="shared" si="135"/>
        <v>nesplnená podmienka vyrovnaného rozpočtu</v>
      </c>
      <c r="I1769" s="60">
        <f t="shared" si="136"/>
        <v>365515</v>
      </c>
      <c r="J1769" s="421" t="str">
        <f t="shared" si="139"/>
        <v>výdavky rastú</v>
      </c>
      <c r="K1769" s="421" t="str">
        <f t="shared" si="137"/>
        <v>dlhová brzda sa neplní</v>
      </c>
      <c r="L1769" s="421" t="str">
        <f t="shared" si="138"/>
        <v>dlhová brzda sa neplní + rozpočet v termíne</v>
      </c>
    </row>
    <row r="1770" spans="1:12">
      <c r="A1770" s="61">
        <v>513920</v>
      </c>
      <c r="B1770" s="61" t="s">
        <v>2352</v>
      </c>
      <c r="C1770" s="61">
        <v>20251021</v>
      </c>
      <c r="D1770" s="420" t="s">
        <v>890</v>
      </c>
      <c r="E1770" s="60">
        <v>26920</v>
      </c>
      <c r="F1770" s="60">
        <v>994580</v>
      </c>
      <c r="G1770" s="60">
        <v>1051980</v>
      </c>
      <c r="H1770" s="421" t="str">
        <f t="shared" si="135"/>
        <v>splnená podmienka vyrovnaného rozpočtu</v>
      </c>
      <c r="I1770" s="60">
        <f t="shared" si="136"/>
        <v>57400</v>
      </c>
      <c r="J1770" s="421" t="str">
        <f t="shared" si="139"/>
        <v>výdavky rastú</v>
      </c>
      <c r="K1770" s="421" t="str">
        <f t="shared" si="137"/>
        <v>dlhová brzda sa neplní</v>
      </c>
      <c r="L1770" s="421" t="str">
        <f t="shared" si="138"/>
        <v>dlhová brzda sa neplní + rozpočet v termíne</v>
      </c>
    </row>
    <row r="1771" spans="1:12">
      <c r="A1771" s="61">
        <v>513938</v>
      </c>
      <c r="B1771" s="61" t="s">
        <v>2353</v>
      </c>
      <c r="C1771" s="61">
        <v>20251119</v>
      </c>
      <c r="D1771" s="420" t="s">
        <v>890</v>
      </c>
      <c r="E1771" s="60">
        <v>12144</v>
      </c>
      <c r="F1771" s="60">
        <v>542771.25</v>
      </c>
      <c r="G1771" s="60">
        <v>997978.8</v>
      </c>
      <c r="H1771" s="421" t="str">
        <f t="shared" si="135"/>
        <v>splnená podmienka vyrovnaného rozpočtu</v>
      </c>
      <c r="I1771" s="60">
        <f t="shared" si="136"/>
        <v>455207.55000000005</v>
      </c>
      <c r="J1771" s="421" t="str">
        <f t="shared" si="139"/>
        <v>výdavky rastú</v>
      </c>
      <c r="K1771" s="421" t="str">
        <f t="shared" si="137"/>
        <v>dlhová brzda sa neplní</v>
      </c>
      <c r="L1771" s="421" t="str">
        <f t="shared" si="138"/>
        <v>dlhová brzda sa neplní + rozpočet v termíne</v>
      </c>
    </row>
    <row r="1772" spans="1:12">
      <c r="A1772" s="61">
        <v>513946</v>
      </c>
      <c r="B1772" s="61" t="s">
        <v>2354</v>
      </c>
      <c r="C1772" s="61">
        <v>20251020</v>
      </c>
      <c r="D1772" s="420" t="s">
        <v>890</v>
      </c>
      <c r="E1772" s="60">
        <v>61756</v>
      </c>
      <c r="F1772" s="60">
        <v>1455743</v>
      </c>
      <c r="G1772" s="60">
        <v>1500443</v>
      </c>
      <c r="H1772" s="421" t="str">
        <f t="shared" si="135"/>
        <v>splnená podmienka vyrovnaného rozpočtu</v>
      </c>
      <c r="I1772" s="60">
        <f t="shared" si="136"/>
        <v>44700</v>
      </c>
      <c r="J1772" s="421" t="str">
        <f t="shared" si="139"/>
        <v>výdavky rastú</v>
      </c>
      <c r="K1772" s="421" t="str">
        <f t="shared" si="137"/>
        <v>dlhová brzda sa neplní</v>
      </c>
      <c r="L1772" s="421" t="str">
        <f t="shared" si="138"/>
        <v>dlhová brzda sa neplní + rozpočet v termíne</v>
      </c>
    </row>
    <row r="1773" spans="1:12">
      <c r="A1773" s="61">
        <v>513954</v>
      </c>
      <c r="B1773" s="61" t="s">
        <v>2355</v>
      </c>
      <c r="C1773" s="61">
        <v>20251113</v>
      </c>
      <c r="D1773" s="420" t="s">
        <v>890</v>
      </c>
      <c r="E1773" s="60">
        <v>-420000</v>
      </c>
      <c r="F1773" s="60">
        <v>2261420</v>
      </c>
      <c r="G1773" s="60">
        <v>2617800</v>
      </c>
      <c r="H1773" s="421" t="str">
        <f t="shared" si="135"/>
        <v>nesplnená podmienka vyrovnaného rozpočtu</v>
      </c>
      <c r="I1773" s="60">
        <f t="shared" si="136"/>
        <v>356380</v>
      </c>
      <c r="J1773" s="421" t="str">
        <f t="shared" si="139"/>
        <v>výdavky rastú</v>
      </c>
      <c r="K1773" s="421" t="str">
        <f t="shared" si="137"/>
        <v>dlhová brzda sa neplní</v>
      </c>
      <c r="L1773" s="421" t="str">
        <f t="shared" si="138"/>
        <v>dlhová brzda sa neplní + rozpočet v termíne</v>
      </c>
    </row>
    <row r="1774" spans="1:12">
      <c r="A1774" s="61">
        <v>513962</v>
      </c>
      <c r="B1774" s="61" t="s">
        <v>2356</v>
      </c>
      <c r="C1774" s="61">
        <v>20251107</v>
      </c>
      <c r="D1774" s="420" t="s">
        <v>890</v>
      </c>
      <c r="E1774" s="60">
        <v>-96000</v>
      </c>
      <c r="F1774" s="60">
        <v>1701622</v>
      </c>
      <c r="G1774" s="60">
        <v>2024383</v>
      </c>
      <c r="H1774" s="421" t="str">
        <f t="shared" si="135"/>
        <v>nesplnená podmienka vyrovnaného rozpočtu</v>
      </c>
      <c r="I1774" s="60">
        <f t="shared" si="136"/>
        <v>322761</v>
      </c>
      <c r="J1774" s="421" t="str">
        <f t="shared" si="139"/>
        <v>výdavky rastú</v>
      </c>
      <c r="K1774" s="421" t="str">
        <f t="shared" si="137"/>
        <v>dlhová brzda sa neplní</v>
      </c>
      <c r="L1774" s="421" t="str">
        <f t="shared" si="138"/>
        <v>dlhová brzda sa neplní + rozpočet v termíne</v>
      </c>
    </row>
    <row r="1775" spans="1:12">
      <c r="A1775" s="61">
        <v>513971</v>
      </c>
      <c r="B1775" s="421" t="s">
        <v>781</v>
      </c>
      <c r="C1775" s="61">
        <v>20251218</v>
      </c>
      <c r="D1775" s="420" t="s">
        <v>911</v>
      </c>
      <c r="E1775" s="60">
        <v>410</v>
      </c>
      <c r="F1775" s="60">
        <v>59219</v>
      </c>
      <c r="G1775" s="60">
        <v>70319</v>
      </c>
      <c r="H1775" s="421" t="str">
        <f t="shared" si="135"/>
        <v>splnená podmienka vyrovnaného rozpočtu</v>
      </c>
      <c r="I1775" s="60">
        <f t="shared" si="136"/>
        <v>11100</v>
      </c>
      <c r="J1775" s="421" t="str">
        <f t="shared" si="139"/>
        <v>výdavky rastú</v>
      </c>
      <c r="K1775" s="421" t="str">
        <f t="shared" si="137"/>
        <v>dlhová brzda sa neplní</v>
      </c>
      <c r="L1775" s="421" t="str">
        <f t="shared" si="138"/>
        <v>dlhová brzda sa neplní + rozpočet po termíne</v>
      </c>
    </row>
    <row r="1776" spans="1:12">
      <c r="A1776" s="61">
        <v>513989</v>
      </c>
      <c r="B1776" s="61" t="s">
        <v>2357</v>
      </c>
      <c r="C1776" s="61">
        <v>20251111</v>
      </c>
      <c r="D1776" s="420" t="s">
        <v>890</v>
      </c>
      <c r="E1776" s="60">
        <v>-675795</v>
      </c>
      <c r="F1776" s="60">
        <v>3346647</v>
      </c>
      <c r="G1776" s="60">
        <v>6598070</v>
      </c>
      <c r="H1776" s="421" t="str">
        <f t="shared" si="135"/>
        <v>nesplnená podmienka vyrovnaného rozpočtu</v>
      </c>
      <c r="I1776" s="60">
        <f t="shared" si="136"/>
        <v>3251423</v>
      </c>
      <c r="J1776" s="421" t="str">
        <f t="shared" si="139"/>
        <v>výdavky rastú</v>
      </c>
      <c r="K1776" s="421" t="str">
        <f t="shared" si="137"/>
        <v>dlhová brzda sa neplní</v>
      </c>
      <c r="L1776" s="421" t="str">
        <f t="shared" si="138"/>
        <v>dlhová brzda sa neplní + rozpočet v termíne</v>
      </c>
    </row>
    <row r="1777" spans="1:12">
      <c r="A1777" s="61">
        <v>513997</v>
      </c>
      <c r="B1777" s="61" t="s">
        <v>2358</v>
      </c>
      <c r="C1777" s="61">
        <v>20251118</v>
      </c>
      <c r="D1777" s="420" t="s">
        <v>890</v>
      </c>
      <c r="E1777" s="60">
        <v>-4127623</v>
      </c>
      <c r="F1777" s="60">
        <v>18772588</v>
      </c>
      <c r="G1777" s="60">
        <v>23441413</v>
      </c>
      <c r="H1777" s="421" t="str">
        <f t="shared" si="135"/>
        <v>nesplnená podmienka vyrovnaného rozpočtu</v>
      </c>
      <c r="I1777" s="60">
        <f t="shared" si="136"/>
        <v>4668825</v>
      </c>
      <c r="J1777" s="421" t="str">
        <f t="shared" si="139"/>
        <v>výdavky rastú</v>
      </c>
      <c r="K1777" s="421" t="str">
        <f t="shared" si="137"/>
        <v>dlhová brzda sa neplní</v>
      </c>
      <c r="L1777" s="421" t="str">
        <f t="shared" si="138"/>
        <v>dlhová brzda sa neplní + rozpočet v termíne</v>
      </c>
    </row>
    <row r="1778" spans="1:12">
      <c r="A1778" s="61">
        <v>514004</v>
      </c>
      <c r="B1778" s="61" t="s">
        <v>543</v>
      </c>
      <c r="C1778" s="61">
        <v>20251031</v>
      </c>
      <c r="D1778" s="420" t="s">
        <v>890</v>
      </c>
      <c r="E1778" s="60">
        <v>-380448</v>
      </c>
      <c r="F1778" s="60">
        <v>1987926</v>
      </c>
      <c r="G1778" s="60">
        <v>2216307</v>
      </c>
      <c r="H1778" s="421" t="str">
        <f t="shared" si="135"/>
        <v>nesplnená podmienka vyrovnaného rozpočtu</v>
      </c>
      <c r="I1778" s="60">
        <f t="shared" si="136"/>
        <v>228381</v>
      </c>
      <c r="J1778" s="421" t="str">
        <f t="shared" si="139"/>
        <v>výdavky rastú</v>
      </c>
      <c r="K1778" s="421" t="str">
        <f t="shared" si="137"/>
        <v>dlhová brzda sa neplní</v>
      </c>
      <c r="L1778" s="421" t="str">
        <f t="shared" si="138"/>
        <v>dlhová brzda sa neplní + rozpočet v termíne</v>
      </c>
    </row>
    <row r="1779" spans="1:12">
      <c r="A1779" s="61">
        <v>514012</v>
      </c>
      <c r="B1779" s="61" t="s">
        <v>2359</v>
      </c>
      <c r="C1779" s="61">
        <v>20251112</v>
      </c>
      <c r="D1779" s="420" t="s">
        <v>890</v>
      </c>
      <c r="E1779" s="60">
        <v>-93607</v>
      </c>
      <c r="F1779" s="60">
        <v>349219</v>
      </c>
      <c r="G1779" s="60">
        <v>425225</v>
      </c>
      <c r="H1779" s="421" t="str">
        <f t="shared" si="135"/>
        <v>nesplnená podmienka vyrovnaného rozpočtu</v>
      </c>
      <c r="I1779" s="60">
        <f t="shared" si="136"/>
        <v>76006</v>
      </c>
      <c r="J1779" s="421" t="str">
        <f t="shared" si="139"/>
        <v>výdavky rastú</v>
      </c>
      <c r="K1779" s="421" t="str">
        <f t="shared" si="137"/>
        <v>dlhová brzda sa neplní</v>
      </c>
      <c r="L1779" s="421" t="str">
        <f t="shared" si="138"/>
        <v>dlhová brzda sa neplní + rozpočet v termíne</v>
      </c>
    </row>
    <row r="1780" spans="1:12">
      <c r="A1780" s="61">
        <v>514021</v>
      </c>
      <c r="B1780" s="61" t="s">
        <v>2360</v>
      </c>
      <c r="C1780" s="61">
        <v>20251021</v>
      </c>
      <c r="D1780" s="420" t="s">
        <v>890</v>
      </c>
      <c r="E1780" s="60">
        <v>-122476</v>
      </c>
      <c r="F1780" s="60">
        <v>1831346</v>
      </c>
      <c r="G1780" s="60">
        <v>2050459</v>
      </c>
      <c r="H1780" s="421" t="str">
        <f t="shared" si="135"/>
        <v>nesplnená podmienka vyrovnaného rozpočtu</v>
      </c>
      <c r="I1780" s="60">
        <f t="shared" si="136"/>
        <v>219113</v>
      </c>
      <c r="J1780" s="421" t="str">
        <f t="shared" si="139"/>
        <v>výdavky rastú</v>
      </c>
      <c r="K1780" s="421" t="str">
        <f t="shared" si="137"/>
        <v>dlhová brzda sa neplní</v>
      </c>
      <c r="L1780" s="421" t="str">
        <f t="shared" si="138"/>
        <v>dlhová brzda sa neplní + rozpočet v termíne</v>
      </c>
    </row>
    <row r="1781" spans="1:12">
      <c r="A1781" s="61">
        <v>514039</v>
      </c>
      <c r="B1781" s="61" t="s">
        <v>2361</v>
      </c>
      <c r="C1781" s="61">
        <v>20251031</v>
      </c>
      <c r="D1781" s="420" t="s">
        <v>890</v>
      </c>
      <c r="E1781" s="60">
        <v>0</v>
      </c>
      <c r="F1781" s="60">
        <v>110558</v>
      </c>
      <c r="G1781" s="60">
        <v>119720</v>
      </c>
      <c r="H1781" s="421" t="str">
        <f t="shared" si="135"/>
        <v>splnená podmienka vyrovnaného rozpočtu</v>
      </c>
      <c r="I1781" s="60">
        <f t="shared" si="136"/>
        <v>9162</v>
      </c>
      <c r="J1781" s="421" t="str">
        <f t="shared" si="139"/>
        <v>výdavky rastú</v>
      </c>
      <c r="K1781" s="421" t="str">
        <f t="shared" si="137"/>
        <v>dlhová brzda sa neplní</v>
      </c>
      <c r="L1781" s="421" t="str">
        <f t="shared" si="138"/>
        <v>dlhová brzda sa neplní + rozpočet v termíne</v>
      </c>
    </row>
    <row r="1782" spans="1:12">
      <c r="A1782" s="61">
        <v>513334</v>
      </c>
      <c r="B1782" s="61" t="s">
        <v>2362</v>
      </c>
      <c r="C1782" s="61">
        <v>20251118</v>
      </c>
      <c r="D1782" s="420" t="s">
        <v>890</v>
      </c>
      <c r="E1782" s="60">
        <v>-758180</v>
      </c>
      <c r="F1782" s="60">
        <v>1707273</v>
      </c>
      <c r="G1782" s="60">
        <v>3276164</v>
      </c>
      <c r="H1782" s="421" t="str">
        <f t="shared" si="135"/>
        <v>nesplnená podmienka vyrovnaného rozpočtu</v>
      </c>
      <c r="I1782" s="60">
        <f t="shared" si="136"/>
        <v>1568891</v>
      </c>
      <c r="J1782" s="421" t="str">
        <f t="shared" si="139"/>
        <v>výdavky rastú</v>
      </c>
      <c r="K1782" s="421" t="str">
        <f t="shared" si="137"/>
        <v>dlhová brzda sa neplní</v>
      </c>
      <c r="L1782" s="421" t="str">
        <f t="shared" si="138"/>
        <v>dlhová brzda sa neplní + rozpočet v termíne</v>
      </c>
    </row>
    <row r="1783" spans="1:12">
      <c r="A1783" s="61">
        <v>513342</v>
      </c>
      <c r="B1783" s="61" t="s">
        <v>2363</v>
      </c>
      <c r="C1783" s="61">
        <v>20251119</v>
      </c>
      <c r="D1783" s="420" t="s">
        <v>890</v>
      </c>
      <c r="E1783" s="60">
        <v>-290200</v>
      </c>
      <c r="F1783" s="60">
        <v>2056306</v>
      </c>
      <c r="G1783" s="60">
        <v>2972673</v>
      </c>
      <c r="H1783" s="421" t="str">
        <f t="shared" si="135"/>
        <v>nesplnená podmienka vyrovnaného rozpočtu</v>
      </c>
      <c r="I1783" s="60">
        <f t="shared" si="136"/>
        <v>916367</v>
      </c>
      <c r="J1783" s="421" t="str">
        <f t="shared" si="139"/>
        <v>výdavky rastú</v>
      </c>
      <c r="K1783" s="421" t="str">
        <f t="shared" si="137"/>
        <v>dlhová brzda sa neplní</v>
      </c>
      <c r="L1783" s="421" t="str">
        <f t="shared" si="138"/>
        <v>dlhová brzda sa neplní + rozpočet v termíne</v>
      </c>
    </row>
    <row r="1784" spans="1:12">
      <c r="A1784" s="61">
        <v>513351</v>
      </c>
      <c r="B1784" s="61" t="s">
        <v>2364</v>
      </c>
      <c r="C1784" s="61">
        <v>20251120</v>
      </c>
      <c r="D1784" s="420" t="s">
        <v>890</v>
      </c>
      <c r="E1784" s="60">
        <v>-132955</v>
      </c>
      <c r="F1784" s="60">
        <v>763070</v>
      </c>
      <c r="G1784" s="60">
        <v>1098035</v>
      </c>
      <c r="H1784" s="421" t="str">
        <f t="shared" si="135"/>
        <v>nesplnená podmienka vyrovnaného rozpočtu</v>
      </c>
      <c r="I1784" s="60">
        <f t="shared" si="136"/>
        <v>334965</v>
      </c>
      <c r="J1784" s="421" t="str">
        <f t="shared" si="139"/>
        <v>výdavky rastú</v>
      </c>
      <c r="K1784" s="421" t="str">
        <f t="shared" si="137"/>
        <v>dlhová brzda sa neplní</v>
      </c>
      <c r="L1784" s="421" t="str">
        <f t="shared" si="138"/>
        <v>dlhová brzda sa neplní + rozpočet v termíne</v>
      </c>
    </row>
    <row r="1785" spans="1:12">
      <c r="A1785" s="61">
        <v>513377</v>
      </c>
      <c r="B1785" s="61" t="s">
        <v>2365</v>
      </c>
      <c r="C1785" s="61">
        <v>20251113</v>
      </c>
      <c r="D1785" s="420" t="s">
        <v>890</v>
      </c>
      <c r="E1785" s="60">
        <v>-100100</v>
      </c>
      <c r="F1785" s="60">
        <v>593500</v>
      </c>
      <c r="G1785" s="60">
        <v>668500</v>
      </c>
      <c r="H1785" s="421" t="str">
        <f t="shared" si="135"/>
        <v>nesplnená podmienka vyrovnaného rozpočtu</v>
      </c>
      <c r="I1785" s="60">
        <f t="shared" si="136"/>
        <v>75000</v>
      </c>
      <c r="J1785" s="421" t="str">
        <f t="shared" si="139"/>
        <v>výdavky rastú</v>
      </c>
      <c r="K1785" s="421" t="str">
        <f t="shared" si="137"/>
        <v>dlhová brzda sa neplní</v>
      </c>
      <c r="L1785" s="421" t="str">
        <f t="shared" si="138"/>
        <v>dlhová brzda sa neplní + rozpočet v termíne</v>
      </c>
    </row>
    <row r="1786" spans="1:12">
      <c r="A1786" s="61">
        <v>513385</v>
      </c>
      <c r="B1786" s="61" t="s">
        <v>963</v>
      </c>
      <c r="C1786" s="61">
        <v>20251118</v>
      </c>
      <c r="D1786" s="420" t="s">
        <v>890</v>
      </c>
      <c r="E1786" s="60">
        <v>-50698</v>
      </c>
      <c r="F1786" s="60">
        <v>1213845</v>
      </c>
      <c r="G1786" s="60">
        <v>1449503</v>
      </c>
      <c r="H1786" s="421" t="str">
        <f t="shared" si="135"/>
        <v>nesplnená podmienka vyrovnaného rozpočtu</v>
      </c>
      <c r="I1786" s="60">
        <f t="shared" si="136"/>
        <v>235658</v>
      </c>
      <c r="J1786" s="421" t="str">
        <f t="shared" si="139"/>
        <v>výdavky rastú</v>
      </c>
      <c r="K1786" s="421" t="str">
        <f t="shared" si="137"/>
        <v>dlhová brzda sa neplní</v>
      </c>
      <c r="L1786" s="421" t="str">
        <f t="shared" si="138"/>
        <v>dlhová brzda sa neplní + rozpočet v termíne</v>
      </c>
    </row>
    <row r="1787" spans="1:12">
      <c r="A1787" s="61">
        <v>513407</v>
      </c>
      <c r="B1787" s="61" t="s">
        <v>782</v>
      </c>
      <c r="C1787" s="61">
        <v>20251119</v>
      </c>
      <c r="D1787" s="420" t="s">
        <v>890</v>
      </c>
      <c r="E1787" s="60">
        <v>0</v>
      </c>
      <c r="F1787" s="60">
        <v>226806</v>
      </c>
      <c r="G1787" s="60">
        <v>225864</v>
      </c>
      <c r="H1787" s="421" t="str">
        <f t="shared" si="135"/>
        <v>splnená podmienka vyrovnaného rozpočtu</v>
      </c>
      <c r="I1787" s="61">
        <f t="shared" si="136"/>
        <v>-942</v>
      </c>
      <c r="J1787" s="421" t="str">
        <f t="shared" si="139"/>
        <v>nerastúce výdavky</v>
      </c>
      <c r="K1787" s="421" t="str">
        <f t="shared" si="137"/>
        <v>dlhová brzda sa plní</v>
      </c>
      <c r="L1787" s="421" t="str">
        <f t="shared" si="138"/>
        <v>dlhová brzda sa plní + rozpočet v termíne</v>
      </c>
    </row>
    <row r="1788" spans="1:12">
      <c r="A1788" s="61">
        <v>513440</v>
      </c>
      <c r="B1788" s="61" t="s">
        <v>2366</v>
      </c>
      <c r="C1788" s="61">
        <v>20251105</v>
      </c>
      <c r="D1788" s="420" t="s">
        <v>890</v>
      </c>
      <c r="E1788" s="60">
        <v>-2911398</v>
      </c>
      <c r="F1788" s="60">
        <v>16866409</v>
      </c>
      <c r="G1788" s="60">
        <v>17288912</v>
      </c>
      <c r="H1788" s="421" t="str">
        <f t="shared" si="135"/>
        <v>nesplnená podmienka vyrovnaného rozpočtu</v>
      </c>
      <c r="I1788" s="60">
        <f t="shared" si="136"/>
        <v>422503</v>
      </c>
      <c r="J1788" s="421" t="str">
        <f t="shared" si="139"/>
        <v>výdavky rastú</v>
      </c>
      <c r="K1788" s="421" t="str">
        <f t="shared" si="137"/>
        <v>dlhová brzda sa neplní</v>
      </c>
      <c r="L1788" s="421" t="str">
        <f t="shared" si="138"/>
        <v>dlhová brzda sa neplní + rozpočet v termíne</v>
      </c>
    </row>
    <row r="1789" spans="1:12">
      <c r="A1789" s="61">
        <v>513466</v>
      </c>
      <c r="B1789" s="61" t="s">
        <v>2367</v>
      </c>
      <c r="C1789" s="61">
        <v>20251022</v>
      </c>
      <c r="D1789" s="420" t="s">
        <v>890</v>
      </c>
      <c r="E1789" s="60">
        <v>-327210</v>
      </c>
      <c r="F1789" s="60">
        <v>3065928</v>
      </c>
      <c r="G1789" s="60">
        <v>3160967</v>
      </c>
      <c r="H1789" s="421" t="str">
        <f t="shared" si="135"/>
        <v>nesplnená podmienka vyrovnaného rozpočtu</v>
      </c>
      <c r="I1789" s="60">
        <f t="shared" si="136"/>
        <v>95039</v>
      </c>
      <c r="J1789" s="421" t="str">
        <f t="shared" si="139"/>
        <v>výdavky rastú</v>
      </c>
      <c r="K1789" s="421" t="str">
        <f t="shared" si="137"/>
        <v>dlhová brzda sa neplní</v>
      </c>
      <c r="L1789" s="421" t="str">
        <f t="shared" si="138"/>
        <v>dlhová brzda sa neplní + rozpočet v termíne</v>
      </c>
    </row>
    <row r="1790" spans="1:12">
      <c r="A1790" s="61">
        <v>513474</v>
      </c>
      <c r="B1790" s="61" t="s">
        <v>2368</v>
      </c>
      <c r="C1790" s="61">
        <v>20251120</v>
      </c>
      <c r="D1790" s="420" t="s">
        <v>890</v>
      </c>
      <c r="E1790" s="60">
        <v>-801600</v>
      </c>
      <c r="F1790" s="60">
        <v>2037788.0000000002</v>
      </c>
      <c r="G1790" s="60">
        <v>2710479</v>
      </c>
      <c r="H1790" s="421" t="str">
        <f t="shared" si="135"/>
        <v>nesplnená podmienka vyrovnaného rozpočtu</v>
      </c>
      <c r="I1790" s="60">
        <f t="shared" si="136"/>
        <v>672690.99999999977</v>
      </c>
      <c r="J1790" s="421" t="str">
        <f t="shared" si="139"/>
        <v>výdavky rastú</v>
      </c>
      <c r="K1790" s="421" t="str">
        <f t="shared" si="137"/>
        <v>dlhová brzda sa neplní</v>
      </c>
      <c r="L1790" s="421" t="str">
        <f t="shared" si="138"/>
        <v>dlhová brzda sa neplní + rozpočet v termíne</v>
      </c>
    </row>
    <row r="1791" spans="1:12">
      <c r="A1791" s="61">
        <v>513563</v>
      </c>
      <c r="B1791" s="61" t="s">
        <v>2369</v>
      </c>
      <c r="C1791" s="61">
        <v>20251030</v>
      </c>
      <c r="D1791" s="420" t="s">
        <v>890</v>
      </c>
      <c r="E1791" s="60">
        <v>-179000</v>
      </c>
      <c r="F1791" s="60">
        <v>3370070</v>
      </c>
      <c r="G1791" s="60">
        <v>1749126</v>
      </c>
      <c r="H1791" s="421" t="str">
        <f t="shared" si="135"/>
        <v>nesplnená podmienka vyrovnaného rozpočtu</v>
      </c>
      <c r="I1791" s="60">
        <f t="shared" si="136"/>
        <v>-1620944</v>
      </c>
      <c r="J1791" s="421" t="str">
        <f t="shared" si="139"/>
        <v>nerastúce výdavky</v>
      </c>
      <c r="K1791" s="421" t="str">
        <f t="shared" si="137"/>
        <v>dlhová brzda sa neplní</v>
      </c>
      <c r="L1791" s="421" t="str">
        <f t="shared" si="138"/>
        <v>dlhová brzda sa neplní + rozpočet v termíne</v>
      </c>
    </row>
    <row r="1792" spans="1:12">
      <c r="A1792" s="61">
        <v>513598</v>
      </c>
      <c r="B1792" s="61" t="s">
        <v>2370</v>
      </c>
      <c r="C1792" s="61">
        <v>20251120</v>
      </c>
      <c r="D1792" s="420" t="s">
        <v>890</v>
      </c>
      <c r="E1792" s="60">
        <v>-1194000</v>
      </c>
      <c r="F1792" s="60">
        <v>4707831.9000000004</v>
      </c>
      <c r="G1792" s="60">
        <v>5197488</v>
      </c>
      <c r="H1792" s="421" t="str">
        <f t="shared" si="135"/>
        <v>nesplnená podmienka vyrovnaného rozpočtu</v>
      </c>
      <c r="I1792" s="60">
        <f t="shared" si="136"/>
        <v>489656.09999999963</v>
      </c>
      <c r="J1792" s="421" t="str">
        <f t="shared" si="139"/>
        <v>výdavky rastú</v>
      </c>
      <c r="K1792" s="421" t="str">
        <f t="shared" si="137"/>
        <v>dlhová brzda sa neplní</v>
      </c>
      <c r="L1792" s="421" t="str">
        <f t="shared" si="138"/>
        <v>dlhová brzda sa neplní + rozpočet v termíne</v>
      </c>
    </row>
    <row r="1793" spans="1:12">
      <c r="A1793" s="61">
        <v>513601</v>
      </c>
      <c r="B1793" s="61" t="s">
        <v>2371</v>
      </c>
      <c r="C1793" s="61">
        <v>20251120</v>
      </c>
      <c r="D1793" s="420" t="s">
        <v>890</v>
      </c>
      <c r="E1793" s="60">
        <v>6195</v>
      </c>
      <c r="F1793" s="60">
        <v>2212500</v>
      </c>
      <c r="G1793" s="60">
        <v>2496649</v>
      </c>
      <c r="H1793" s="421" t="str">
        <f t="shared" si="135"/>
        <v>splnená podmienka vyrovnaného rozpočtu</v>
      </c>
      <c r="I1793" s="60">
        <f t="shared" si="136"/>
        <v>284149</v>
      </c>
      <c r="J1793" s="421" t="str">
        <f t="shared" si="139"/>
        <v>výdavky rastú</v>
      </c>
      <c r="K1793" s="421" t="str">
        <f t="shared" si="137"/>
        <v>dlhová brzda sa neplní</v>
      </c>
      <c r="L1793" s="421" t="str">
        <f t="shared" si="138"/>
        <v>dlhová brzda sa neplní + rozpočet v termíne</v>
      </c>
    </row>
    <row r="1794" spans="1:12">
      <c r="A1794" s="61">
        <v>513610</v>
      </c>
      <c r="B1794" s="61" t="s">
        <v>2372</v>
      </c>
      <c r="C1794" s="61">
        <v>20251105</v>
      </c>
      <c r="D1794" s="420" t="s">
        <v>890</v>
      </c>
      <c r="E1794" s="60">
        <v>-11215285</v>
      </c>
      <c r="F1794" s="60">
        <v>27505560</v>
      </c>
      <c r="G1794" s="60">
        <v>36425443</v>
      </c>
      <c r="H1794" s="421" t="str">
        <f t="shared" si="135"/>
        <v>nesplnená podmienka vyrovnaného rozpočtu</v>
      </c>
      <c r="I1794" s="60">
        <f t="shared" si="136"/>
        <v>8919883</v>
      </c>
      <c r="J1794" s="421" t="str">
        <f t="shared" si="139"/>
        <v>výdavky rastú</v>
      </c>
      <c r="K1794" s="421" t="str">
        <f t="shared" si="137"/>
        <v>dlhová brzda sa neplní</v>
      </c>
      <c r="L1794" s="421" t="str">
        <f t="shared" si="138"/>
        <v>dlhová brzda sa neplní + rozpočet v termíne</v>
      </c>
    </row>
    <row r="1795" spans="1:12">
      <c r="A1795" s="61">
        <v>513687</v>
      </c>
      <c r="B1795" s="61" t="s">
        <v>2373</v>
      </c>
      <c r="C1795" s="61">
        <v>20251112</v>
      </c>
      <c r="D1795" s="420" t="s">
        <v>890</v>
      </c>
      <c r="E1795" s="60">
        <v>3200</v>
      </c>
      <c r="F1795" s="60">
        <v>663899</v>
      </c>
      <c r="G1795" s="60">
        <v>1721474.72</v>
      </c>
      <c r="H1795" s="421" t="str">
        <f t="shared" ref="H1795:H1858" si="140">IF(E1795&gt;=0,"splnená podmienka vyrovnaného rozpočtu","nesplnená podmienka vyrovnaného rozpočtu")</f>
        <v>splnená podmienka vyrovnaného rozpočtu</v>
      </c>
      <c r="I1795" s="60">
        <f t="shared" ref="I1795:I1858" si="141">G1795-F1795</f>
        <v>1057575.72</v>
      </c>
      <c r="J1795" s="421" t="str">
        <f t="shared" si="139"/>
        <v>výdavky rastú</v>
      </c>
      <c r="K1795" s="421" t="str">
        <f t="shared" ref="K1795:K1858" si="142">IF((H1795="splnená podmienka vyrovnaného rozpočtu")*(J1795="nerastúce výdavky"),"dlhová brzda sa plní","dlhová brzda sa neplní")</f>
        <v>dlhová brzda sa neplní</v>
      </c>
      <c r="L1795" s="421" t="str">
        <f t="shared" ref="L1795:L1858" si="143">K1795&amp;" + "&amp;D1795</f>
        <v>dlhová brzda sa neplní + rozpočet v termíne</v>
      </c>
    </row>
    <row r="1796" spans="1:12">
      <c r="A1796" s="61">
        <v>513725</v>
      </c>
      <c r="B1796" s="61" t="s">
        <v>2374</v>
      </c>
      <c r="C1796" s="61">
        <v>20251119</v>
      </c>
      <c r="D1796" s="420" t="s">
        <v>890</v>
      </c>
      <c r="E1796" s="60">
        <v>-21000</v>
      </c>
      <c r="F1796" s="60">
        <v>730627</v>
      </c>
      <c r="G1796" s="60">
        <v>925218</v>
      </c>
      <c r="H1796" s="421" t="str">
        <f t="shared" si="140"/>
        <v>nesplnená podmienka vyrovnaného rozpočtu</v>
      </c>
      <c r="I1796" s="60">
        <f t="shared" si="141"/>
        <v>194591</v>
      </c>
      <c r="J1796" s="421" t="str">
        <f t="shared" ref="J1796:J1859" si="144">IF(I1796&lt;=0,"nerastúce výdavky","výdavky rastú")</f>
        <v>výdavky rastú</v>
      </c>
      <c r="K1796" s="421" t="str">
        <f t="shared" si="142"/>
        <v>dlhová brzda sa neplní</v>
      </c>
      <c r="L1796" s="421" t="str">
        <f t="shared" si="143"/>
        <v>dlhová brzda sa neplní + rozpočet v termíne</v>
      </c>
    </row>
    <row r="1797" spans="1:12">
      <c r="A1797" s="61">
        <v>513741</v>
      </c>
      <c r="B1797" s="61" t="s">
        <v>2375</v>
      </c>
      <c r="C1797" s="61">
        <v>20251110</v>
      </c>
      <c r="D1797" s="420" t="s">
        <v>890</v>
      </c>
      <c r="E1797" s="60">
        <v>-240000</v>
      </c>
      <c r="F1797" s="60">
        <v>2005092.73</v>
      </c>
      <c r="G1797" s="60">
        <v>3119567.17</v>
      </c>
      <c r="H1797" s="421" t="str">
        <f t="shared" si="140"/>
        <v>nesplnená podmienka vyrovnaného rozpočtu</v>
      </c>
      <c r="I1797" s="60">
        <f t="shared" si="141"/>
        <v>1114474.44</v>
      </c>
      <c r="J1797" s="421" t="str">
        <f t="shared" si="144"/>
        <v>výdavky rastú</v>
      </c>
      <c r="K1797" s="421" t="str">
        <f t="shared" si="142"/>
        <v>dlhová brzda sa neplní</v>
      </c>
      <c r="L1797" s="421" t="str">
        <f t="shared" si="143"/>
        <v>dlhová brzda sa neplní + rozpočet v termíne</v>
      </c>
    </row>
    <row r="1798" spans="1:12">
      <c r="A1798" s="61">
        <v>513784</v>
      </c>
      <c r="B1798" s="61" t="s">
        <v>2376</v>
      </c>
      <c r="C1798" s="61">
        <v>20251119</v>
      </c>
      <c r="D1798" s="420" t="s">
        <v>890</v>
      </c>
      <c r="E1798" s="60">
        <v>6000</v>
      </c>
      <c r="F1798" s="60">
        <v>90358</v>
      </c>
      <c r="G1798" s="60">
        <v>95162</v>
      </c>
      <c r="H1798" s="421" t="str">
        <f t="shared" si="140"/>
        <v>splnená podmienka vyrovnaného rozpočtu</v>
      </c>
      <c r="I1798" s="60">
        <f t="shared" si="141"/>
        <v>4804</v>
      </c>
      <c r="J1798" s="421" t="str">
        <f t="shared" si="144"/>
        <v>výdavky rastú</v>
      </c>
      <c r="K1798" s="421" t="str">
        <f t="shared" si="142"/>
        <v>dlhová brzda sa neplní</v>
      </c>
      <c r="L1798" s="421" t="str">
        <f t="shared" si="143"/>
        <v>dlhová brzda sa neplní + rozpočet v termíne</v>
      </c>
    </row>
    <row r="1799" spans="1:12">
      <c r="A1799" s="61">
        <v>513792</v>
      </c>
      <c r="B1799" s="61" t="s">
        <v>2377</v>
      </c>
      <c r="C1799" s="61">
        <v>20251119</v>
      </c>
      <c r="D1799" s="420" t="s">
        <v>890</v>
      </c>
      <c r="E1799" s="60">
        <v>-82000</v>
      </c>
      <c r="F1799" s="60">
        <v>270714.59999999998</v>
      </c>
      <c r="G1799" s="60">
        <v>377617.6</v>
      </c>
      <c r="H1799" s="421" t="str">
        <f t="shared" si="140"/>
        <v>nesplnená podmienka vyrovnaného rozpočtu</v>
      </c>
      <c r="I1799" s="60">
        <f t="shared" si="141"/>
        <v>106903</v>
      </c>
      <c r="J1799" s="421" t="str">
        <f t="shared" si="144"/>
        <v>výdavky rastú</v>
      </c>
      <c r="K1799" s="421" t="str">
        <f t="shared" si="142"/>
        <v>dlhová brzda sa neplní</v>
      </c>
      <c r="L1799" s="421" t="str">
        <f t="shared" si="143"/>
        <v>dlhová brzda sa neplní + rozpočet v termíne</v>
      </c>
    </row>
    <row r="1800" spans="1:12">
      <c r="A1800" s="61">
        <v>513806</v>
      </c>
      <c r="B1800" s="61" t="s">
        <v>783</v>
      </c>
      <c r="C1800" s="61">
        <v>20251118</v>
      </c>
      <c r="D1800" s="420" t="s">
        <v>890</v>
      </c>
      <c r="E1800" s="60">
        <v>11304</v>
      </c>
      <c r="F1800" s="60">
        <v>194089</v>
      </c>
      <c r="G1800" s="60">
        <v>176846</v>
      </c>
      <c r="H1800" s="421" t="str">
        <f t="shared" si="140"/>
        <v>splnená podmienka vyrovnaného rozpočtu</v>
      </c>
      <c r="I1800" s="61">
        <f t="shared" si="141"/>
        <v>-17243</v>
      </c>
      <c r="J1800" s="421" t="str">
        <f t="shared" si="144"/>
        <v>nerastúce výdavky</v>
      </c>
      <c r="K1800" s="421" t="str">
        <f t="shared" si="142"/>
        <v>dlhová brzda sa plní</v>
      </c>
      <c r="L1800" s="421" t="str">
        <f t="shared" si="143"/>
        <v>dlhová brzda sa plní + rozpočet v termíne</v>
      </c>
    </row>
    <row r="1801" spans="1:12">
      <c r="A1801" s="61">
        <v>513814</v>
      </c>
      <c r="B1801" s="61" t="s">
        <v>2378</v>
      </c>
      <c r="C1801" s="61">
        <v>20251112</v>
      </c>
      <c r="D1801" s="420" t="s">
        <v>890</v>
      </c>
      <c r="E1801" s="60">
        <v>-2727607</v>
      </c>
      <c r="F1801" s="60">
        <v>1059534.8500000001</v>
      </c>
      <c r="G1801" s="60">
        <v>3896645.81</v>
      </c>
      <c r="H1801" s="421" t="str">
        <f t="shared" si="140"/>
        <v>nesplnená podmienka vyrovnaného rozpočtu</v>
      </c>
      <c r="I1801" s="60">
        <f t="shared" si="141"/>
        <v>2837110.96</v>
      </c>
      <c r="J1801" s="421" t="str">
        <f t="shared" si="144"/>
        <v>výdavky rastú</v>
      </c>
      <c r="K1801" s="421" t="str">
        <f t="shared" si="142"/>
        <v>dlhová brzda sa neplní</v>
      </c>
      <c r="L1801" s="421" t="str">
        <f t="shared" si="143"/>
        <v>dlhová brzda sa neplní + rozpočet v termíne</v>
      </c>
    </row>
    <row r="1802" spans="1:12">
      <c r="A1802" s="61">
        <v>512885</v>
      </c>
      <c r="B1802" s="61" t="s">
        <v>2379</v>
      </c>
      <c r="C1802" s="61">
        <v>20251113</v>
      </c>
      <c r="D1802" s="420" t="s">
        <v>890</v>
      </c>
      <c r="E1802" s="60">
        <v>-460000</v>
      </c>
      <c r="F1802" s="60">
        <v>2698686</v>
      </c>
      <c r="G1802" s="60">
        <v>3239929</v>
      </c>
      <c r="H1802" s="421" t="str">
        <f t="shared" si="140"/>
        <v>nesplnená podmienka vyrovnaného rozpočtu</v>
      </c>
      <c r="I1802" s="60">
        <f t="shared" si="141"/>
        <v>541243</v>
      </c>
      <c r="J1802" s="421" t="str">
        <f t="shared" si="144"/>
        <v>výdavky rastú</v>
      </c>
      <c r="K1802" s="421" t="str">
        <f t="shared" si="142"/>
        <v>dlhová brzda sa neplní</v>
      </c>
      <c r="L1802" s="421" t="str">
        <f t="shared" si="143"/>
        <v>dlhová brzda sa neplní + rozpočet v termíne</v>
      </c>
    </row>
    <row r="1803" spans="1:12">
      <c r="A1803" s="61">
        <v>512915</v>
      </c>
      <c r="B1803" s="61" t="s">
        <v>2380</v>
      </c>
      <c r="C1803" s="61">
        <v>20251117</v>
      </c>
      <c r="D1803" s="420" t="s">
        <v>890</v>
      </c>
      <c r="E1803" s="60">
        <v>31413.9</v>
      </c>
      <c r="F1803" s="60">
        <v>1520606.85</v>
      </c>
      <c r="G1803" s="60">
        <v>2660776.33</v>
      </c>
      <c r="H1803" s="421" t="str">
        <f t="shared" si="140"/>
        <v>splnená podmienka vyrovnaného rozpočtu</v>
      </c>
      <c r="I1803" s="60">
        <f t="shared" si="141"/>
        <v>1140169.48</v>
      </c>
      <c r="J1803" s="421" t="str">
        <f t="shared" si="144"/>
        <v>výdavky rastú</v>
      </c>
      <c r="K1803" s="421" t="str">
        <f t="shared" si="142"/>
        <v>dlhová brzda sa neplní</v>
      </c>
      <c r="L1803" s="421" t="str">
        <f t="shared" si="143"/>
        <v>dlhová brzda sa neplní + rozpočet v termíne</v>
      </c>
    </row>
    <row r="1804" spans="1:12">
      <c r="A1804" s="61">
        <v>512931</v>
      </c>
      <c r="B1804" s="61" t="s">
        <v>784</v>
      </c>
      <c r="C1804" s="61">
        <v>20251115</v>
      </c>
      <c r="D1804" s="420" t="s">
        <v>890</v>
      </c>
      <c r="E1804" s="60">
        <v>10140</v>
      </c>
      <c r="F1804" s="60">
        <v>570619</v>
      </c>
      <c r="G1804" s="60">
        <v>547682</v>
      </c>
      <c r="H1804" s="421" t="str">
        <f t="shared" si="140"/>
        <v>splnená podmienka vyrovnaného rozpočtu</v>
      </c>
      <c r="I1804" s="61">
        <f t="shared" si="141"/>
        <v>-22937</v>
      </c>
      <c r="J1804" s="421" t="str">
        <f t="shared" si="144"/>
        <v>nerastúce výdavky</v>
      </c>
      <c r="K1804" s="421" t="str">
        <f t="shared" si="142"/>
        <v>dlhová brzda sa plní</v>
      </c>
      <c r="L1804" s="421" t="str">
        <f t="shared" si="143"/>
        <v>dlhová brzda sa plní + rozpočet v termíne</v>
      </c>
    </row>
    <row r="1805" spans="1:12">
      <c r="A1805" s="61">
        <v>512940</v>
      </c>
      <c r="B1805" s="61" t="s">
        <v>2381</v>
      </c>
      <c r="C1805" s="61">
        <v>20251119</v>
      </c>
      <c r="D1805" s="420" t="s">
        <v>890</v>
      </c>
      <c r="E1805" s="60">
        <v>-319735</v>
      </c>
      <c r="F1805" s="60">
        <v>4092713</v>
      </c>
      <c r="G1805" s="60">
        <v>2255095</v>
      </c>
      <c r="H1805" s="421" t="str">
        <f t="shared" si="140"/>
        <v>nesplnená podmienka vyrovnaného rozpočtu</v>
      </c>
      <c r="I1805" s="60">
        <f t="shared" si="141"/>
        <v>-1837618</v>
      </c>
      <c r="J1805" s="421" t="str">
        <f t="shared" si="144"/>
        <v>nerastúce výdavky</v>
      </c>
      <c r="K1805" s="421" t="str">
        <f t="shared" si="142"/>
        <v>dlhová brzda sa neplní</v>
      </c>
      <c r="L1805" s="421" t="str">
        <f t="shared" si="143"/>
        <v>dlhová brzda sa neplní + rozpočet v termíne</v>
      </c>
    </row>
    <row r="1806" spans="1:12">
      <c r="A1806" s="61">
        <v>512958</v>
      </c>
      <c r="B1806" s="61" t="s">
        <v>2382</v>
      </c>
      <c r="C1806" s="61">
        <v>20251120</v>
      </c>
      <c r="D1806" s="420" t="s">
        <v>890</v>
      </c>
      <c r="E1806" s="60">
        <v>-488167.94</v>
      </c>
      <c r="F1806" s="60">
        <v>575355.47</v>
      </c>
      <c r="G1806" s="60">
        <v>1192093</v>
      </c>
      <c r="H1806" s="421" t="str">
        <f t="shared" si="140"/>
        <v>nesplnená podmienka vyrovnaného rozpočtu</v>
      </c>
      <c r="I1806" s="60">
        <f t="shared" si="141"/>
        <v>616737.53</v>
      </c>
      <c r="J1806" s="421" t="str">
        <f t="shared" si="144"/>
        <v>výdavky rastú</v>
      </c>
      <c r="K1806" s="421" t="str">
        <f t="shared" si="142"/>
        <v>dlhová brzda sa neplní</v>
      </c>
      <c r="L1806" s="421" t="str">
        <f t="shared" si="143"/>
        <v>dlhová brzda sa neplní + rozpočet v termíne</v>
      </c>
    </row>
    <row r="1807" spans="1:12">
      <c r="A1807" s="61">
        <v>512966</v>
      </c>
      <c r="B1807" s="61" t="s">
        <v>2383</v>
      </c>
      <c r="C1807" s="61">
        <v>20251113</v>
      </c>
      <c r="D1807" s="420" t="s">
        <v>890</v>
      </c>
      <c r="E1807" s="60">
        <v>-69189.72</v>
      </c>
      <c r="F1807" s="60">
        <v>1830028</v>
      </c>
      <c r="G1807" s="60">
        <v>2212095.8299999996</v>
      </c>
      <c r="H1807" s="421" t="str">
        <f t="shared" si="140"/>
        <v>nesplnená podmienka vyrovnaného rozpočtu</v>
      </c>
      <c r="I1807" s="60">
        <f t="shared" si="141"/>
        <v>382067.82999999961</v>
      </c>
      <c r="J1807" s="421" t="str">
        <f t="shared" si="144"/>
        <v>výdavky rastú</v>
      </c>
      <c r="K1807" s="421" t="str">
        <f t="shared" si="142"/>
        <v>dlhová brzda sa neplní</v>
      </c>
      <c r="L1807" s="421" t="str">
        <f t="shared" si="143"/>
        <v>dlhová brzda sa neplní + rozpočet v termíne</v>
      </c>
    </row>
    <row r="1808" spans="1:12">
      <c r="A1808" s="61">
        <v>513008</v>
      </c>
      <c r="B1808" s="61" t="s">
        <v>2384</v>
      </c>
      <c r="C1808" s="61">
        <v>20251120</v>
      </c>
      <c r="D1808" s="420" t="s">
        <v>890</v>
      </c>
      <c r="E1808" s="60">
        <v>-139036</v>
      </c>
      <c r="F1808" s="60">
        <v>2170041.39</v>
      </c>
      <c r="G1808" s="60">
        <v>2417927.94</v>
      </c>
      <c r="H1808" s="421" t="str">
        <f t="shared" si="140"/>
        <v>nesplnená podmienka vyrovnaného rozpočtu</v>
      </c>
      <c r="I1808" s="60">
        <f t="shared" si="141"/>
        <v>247886.54999999981</v>
      </c>
      <c r="J1808" s="421" t="str">
        <f t="shared" si="144"/>
        <v>výdavky rastú</v>
      </c>
      <c r="K1808" s="421" t="str">
        <f t="shared" si="142"/>
        <v>dlhová brzda sa neplní</v>
      </c>
      <c r="L1808" s="421" t="str">
        <f t="shared" si="143"/>
        <v>dlhová brzda sa neplní + rozpočet v termíne</v>
      </c>
    </row>
    <row r="1809" spans="1:12">
      <c r="A1809" s="61">
        <v>513016</v>
      </c>
      <c r="B1809" s="61" t="s">
        <v>2385</v>
      </c>
      <c r="C1809" s="61">
        <v>20251120</v>
      </c>
      <c r="D1809" s="420" t="s">
        <v>890</v>
      </c>
      <c r="E1809" s="60">
        <v>-8587905</v>
      </c>
      <c r="F1809" s="60">
        <v>33375257</v>
      </c>
      <c r="G1809" s="60">
        <v>44838189</v>
      </c>
      <c r="H1809" s="421" t="str">
        <f t="shared" si="140"/>
        <v>nesplnená podmienka vyrovnaného rozpočtu</v>
      </c>
      <c r="I1809" s="60">
        <f t="shared" si="141"/>
        <v>11462932</v>
      </c>
      <c r="J1809" s="421" t="str">
        <f t="shared" si="144"/>
        <v>výdavky rastú</v>
      </c>
      <c r="K1809" s="421" t="str">
        <f t="shared" si="142"/>
        <v>dlhová brzda sa neplní</v>
      </c>
      <c r="L1809" s="421" t="str">
        <f t="shared" si="143"/>
        <v>dlhová brzda sa neplní + rozpočet v termíne</v>
      </c>
    </row>
    <row r="1810" spans="1:12">
      <c r="A1810" s="61">
        <v>513024</v>
      </c>
      <c r="B1810" s="61" t="s">
        <v>2386</v>
      </c>
      <c r="C1810" s="61">
        <v>20251119</v>
      </c>
      <c r="D1810" s="420" t="s">
        <v>890</v>
      </c>
      <c r="E1810" s="60">
        <v>-46200</v>
      </c>
      <c r="F1810" s="60">
        <v>697200</v>
      </c>
      <c r="G1810" s="60">
        <v>844300</v>
      </c>
      <c r="H1810" s="421" t="str">
        <f t="shared" si="140"/>
        <v>nesplnená podmienka vyrovnaného rozpočtu</v>
      </c>
      <c r="I1810" s="60">
        <f t="shared" si="141"/>
        <v>147100</v>
      </c>
      <c r="J1810" s="421" t="str">
        <f t="shared" si="144"/>
        <v>výdavky rastú</v>
      </c>
      <c r="K1810" s="421" t="str">
        <f t="shared" si="142"/>
        <v>dlhová brzda sa neplní</v>
      </c>
      <c r="L1810" s="421" t="str">
        <f t="shared" si="143"/>
        <v>dlhová brzda sa neplní + rozpočet v termíne</v>
      </c>
    </row>
    <row r="1811" spans="1:12">
      <c r="A1811" s="61">
        <v>513083</v>
      </c>
      <c r="B1811" s="61" t="s">
        <v>2387</v>
      </c>
      <c r="C1811" s="61">
        <v>20251112</v>
      </c>
      <c r="D1811" s="420" t="s">
        <v>890</v>
      </c>
      <c r="E1811" s="60">
        <v>-667061</v>
      </c>
      <c r="F1811" s="60">
        <v>1013519</v>
      </c>
      <c r="G1811" s="60">
        <v>1676305</v>
      </c>
      <c r="H1811" s="421" t="str">
        <f t="shared" si="140"/>
        <v>nesplnená podmienka vyrovnaného rozpočtu</v>
      </c>
      <c r="I1811" s="60">
        <f t="shared" si="141"/>
        <v>662786</v>
      </c>
      <c r="J1811" s="421" t="str">
        <f t="shared" si="144"/>
        <v>výdavky rastú</v>
      </c>
      <c r="K1811" s="421" t="str">
        <f t="shared" si="142"/>
        <v>dlhová brzda sa neplní</v>
      </c>
      <c r="L1811" s="421" t="str">
        <f t="shared" si="143"/>
        <v>dlhová brzda sa neplní + rozpočet v termíne</v>
      </c>
    </row>
    <row r="1812" spans="1:12">
      <c r="A1812" s="61">
        <v>513091</v>
      </c>
      <c r="B1812" s="61" t="s">
        <v>785</v>
      </c>
      <c r="C1812" s="61">
        <v>20251118</v>
      </c>
      <c r="D1812" s="420" t="s">
        <v>890</v>
      </c>
      <c r="E1812" s="60">
        <v>0</v>
      </c>
      <c r="F1812" s="60">
        <v>900002</v>
      </c>
      <c r="G1812" s="60">
        <v>831375</v>
      </c>
      <c r="H1812" s="421" t="str">
        <f t="shared" si="140"/>
        <v>splnená podmienka vyrovnaného rozpočtu</v>
      </c>
      <c r="I1812" s="61">
        <f t="shared" si="141"/>
        <v>-68627</v>
      </c>
      <c r="J1812" s="421" t="str">
        <f t="shared" si="144"/>
        <v>nerastúce výdavky</v>
      </c>
      <c r="K1812" s="421" t="str">
        <f t="shared" si="142"/>
        <v>dlhová brzda sa plní</v>
      </c>
      <c r="L1812" s="421" t="str">
        <f t="shared" si="143"/>
        <v>dlhová brzda sa plní + rozpočet v termíne</v>
      </c>
    </row>
    <row r="1813" spans="1:12">
      <c r="A1813" s="61">
        <v>513121</v>
      </c>
      <c r="B1813" s="61" t="s">
        <v>1759</v>
      </c>
      <c r="C1813" s="61">
        <v>20251029</v>
      </c>
      <c r="D1813" s="420" t="s">
        <v>890</v>
      </c>
      <c r="E1813" s="60">
        <v>22584</v>
      </c>
      <c r="F1813" s="60">
        <v>737498</v>
      </c>
      <c r="G1813" s="60">
        <v>1277447</v>
      </c>
      <c r="H1813" s="421" t="str">
        <f t="shared" si="140"/>
        <v>splnená podmienka vyrovnaného rozpočtu</v>
      </c>
      <c r="I1813" s="60">
        <f t="shared" si="141"/>
        <v>539949</v>
      </c>
      <c r="J1813" s="421" t="str">
        <f t="shared" si="144"/>
        <v>výdavky rastú</v>
      </c>
      <c r="K1813" s="421" t="str">
        <f t="shared" si="142"/>
        <v>dlhová brzda sa neplní</v>
      </c>
      <c r="L1813" s="421" t="str">
        <f t="shared" si="143"/>
        <v>dlhová brzda sa neplní + rozpočet v termíne</v>
      </c>
    </row>
    <row r="1814" spans="1:12">
      <c r="A1814" s="61">
        <v>513156</v>
      </c>
      <c r="B1814" s="61" t="s">
        <v>502</v>
      </c>
      <c r="C1814" s="61">
        <v>20251028</v>
      </c>
      <c r="D1814" s="420" t="s">
        <v>890</v>
      </c>
      <c r="E1814" s="60">
        <v>-3492623</v>
      </c>
      <c r="F1814" s="60">
        <v>9297154</v>
      </c>
      <c r="G1814" s="60">
        <v>15482482</v>
      </c>
      <c r="H1814" s="421" t="str">
        <f t="shared" si="140"/>
        <v>nesplnená podmienka vyrovnaného rozpočtu</v>
      </c>
      <c r="I1814" s="60">
        <f t="shared" si="141"/>
        <v>6185328</v>
      </c>
      <c r="J1814" s="421" t="str">
        <f t="shared" si="144"/>
        <v>výdavky rastú</v>
      </c>
      <c r="K1814" s="421" t="str">
        <f t="shared" si="142"/>
        <v>dlhová brzda sa neplní</v>
      </c>
      <c r="L1814" s="421" t="str">
        <f t="shared" si="143"/>
        <v>dlhová brzda sa neplní + rozpočet v termíne</v>
      </c>
    </row>
    <row r="1815" spans="1:12">
      <c r="A1815" s="61">
        <v>513172</v>
      </c>
      <c r="B1815" s="61" t="s">
        <v>2388</v>
      </c>
      <c r="C1815" s="61">
        <v>20251113</v>
      </c>
      <c r="D1815" s="420" t="s">
        <v>890</v>
      </c>
      <c r="E1815" s="60">
        <v>3890</v>
      </c>
      <c r="F1815" s="60">
        <v>1882580</v>
      </c>
      <c r="G1815" s="60">
        <v>2127780</v>
      </c>
      <c r="H1815" s="421" t="str">
        <f t="shared" si="140"/>
        <v>splnená podmienka vyrovnaného rozpočtu</v>
      </c>
      <c r="I1815" s="60">
        <f t="shared" si="141"/>
        <v>245200</v>
      </c>
      <c r="J1815" s="421" t="str">
        <f t="shared" si="144"/>
        <v>výdavky rastú</v>
      </c>
      <c r="K1815" s="421" t="str">
        <f t="shared" si="142"/>
        <v>dlhová brzda sa neplní</v>
      </c>
      <c r="L1815" s="421" t="str">
        <f t="shared" si="143"/>
        <v>dlhová brzda sa neplní + rozpočet v termíne</v>
      </c>
    </row>
    <row r="1816" spans="1:12">
      <c r="A1816" s="61">
        <v>513245</v>
      </c>
      <c r="B1816" s="61" t="s">
        <v>2389</v>
      </c>
      <c r="C1816" s="61">
        <v>20251111</v>
      </c>
      <c r="D1816" s="420" t="s">
        <v>890</v>
      </c>
      <c r="E1816" s="60">
        <v>0</v>
      </c>
      <c r="F1816" s="60">
        <v>97689</v>
      </c>
      <c r="G1816" s="60">
        <v>103542</v>
      </c>
      <c r="H1816" s="421" t="str">
        <f t="shared" si="140"/>
        <v>splnená podmienka vyrovnaného rozpočtu</v>
      </c>
      <c r="I1816" s="60">
        <f t="shared" si="141"/>
        <v>5853</v>
      </c>
      <c r="J1816" s="421" t="str">
        <f t="shared" si="144"/>
        <v>výdavky rastú</v>
      </c>
      <c r="K1816" s="421" t="str">
        <f t="shared" si="142"/>
        <v>dlhová brzda sa neplní</v>
      </c>
      <c r="L1816" s="421" t="str">
        <f t="shared" si="143"/>
        <v>dlhová brzda sa neplní + rozpočet v termíne</v>
      </c>
    </row>
    <row r="1817" spans="1:12">
      <c r="A1817" s="61">
        <v>513253</v>
      </c>
      <c r="B1817" s="61" t="s">
        <v>2390</v>
      </c>
      <c r="C1817" s="61">
        <v>20251120</v>
      </c>
      <c r="D1817" s="420" t="s">
        <v>890</v>
      </c>
      <c r="E1817" s="60">
        <v>-496524</v>
      </c>
      <c r="F1817" s="60">
        <v>3428117.11</v>
      </c>
      <c r="G1817" s="60">
        <v>4292015.79</v>
      </c>
      <c r="H1817" s="421" t="str">
        <f t="shared" si="140"/>
        <v>nesplnená podmienka vyrovnaného rozpočtu</v>
      </c>
      <c r="I1817" s="60">
        <f t="shared" si="141"/>
        <v>863898.68000000017</v>
      </c>
      <c r="J1817" s="421" t="str">
        <f t="shared" si="144"/>
        <v>výdavky rastú</v>
      </c>
      <c r="K1817" s="421" t="str">
        <f t="shared" si="142"/>
        <v>dlhová brzda sa neplní</v>
      </c>
      <c r="L1817" s="421" t="str">
        <f t="shared" si="143"/>
        <v>dlhová brzda sa neplní + rozpočet v termíne</v>
      </c>
    </row>
    <row r="1818" spans="1:12">
      <c r="A1818" s="61">
        <v>513296</v>
      </c>
      <c r="B1818" s="61" t="s">
        <v>2391</v>
      </c>
      <c r="C1818" s="61">
        <v>20251112</v>
      </c>
      <c r="D1818" s="420" t="s">
        <v>890</v>
      </c>
      <c r="E1818" s="60">
        <v>-313260</v>
      </c>
      <c r="F1818" s="60">
        <v>3565362</v>
      </c>
      <c r="G1818" s="60">
        <v>3556495</v>
      </c>
      <c r="H1818" s="421" t="str">
        <f t="shared" si="140"/>
        <v>nesplnená podmienka vyrovnaného rozpočtu</v>
      </c>
      <c r="I1818" s="60">
        <f t="shared" si="141"/>
        <v>-8867</v>
      </c>
      <c r="J1818" s="421" t="str">
        <f t="shared" si="144"/>
        <v>nerastúce výdavky</v>
      </c>
      <c r="K1818" s="421" t="str">
        <f t="shared" si="142"/>
        <v>dlhová brzda sa neplní</v>
      </c>
      <c r="L1818" s="421" t="str">
        <f t="shared" si="143"/>
        <v>dlhová brzda sa neplní + rozpočet v termíne</v>
      </c>
    </row>
    <row r="1819" spans="1:12">
      <c r="A1819" s="61">
        <v>513300</v>
      </c>
      <c r="B1819" s="61" t="s">
        <v>786</v>
      </c>
      <c r="C1819" s="61">
        <v>20251119</v>
      </c>
      <c r="D1819" s="420" t="s">
        <v>890</v>
      </c>
      <c r="E1819" s="60">
        <v>122310</v>
      </c>
      <c r="F1819" s="60">
        <v>1928748</v>
      </c>
      <c r="G1819" s="60">
        <v>1820505</v>
      </c>
      <c r="H1819" s="421" t="str">
        <f t="shared" si="140"/>
        <v>splnená podmienka vyrovnaného rozpočtu</v>
      </c>
      <c r="I1819" s="61">
        <f t="shared" si="141"/>
        <v>-108243</v>
      </c>
      <c r="J1819" s="421" t="str">
        <f t="shared" si="144"/>
        <v>nerastúce výdavky</v>
      </c>
      <c r="K1819" s="421" t="str">
        <f t="shared" si="142"/>
        <v>dlhová brzda sa plní</v>
      </c>
      <c r="L1819" s="421" t="str">
        <f t="shared" si="143"/>
        <v>dlhová brzda sa plní + rozpočet v termíne</v>
      </c>
    </row>
    <row r="1820" spans="1:12">
      <c r="A1820" s="61">
        <v>513318</v>
      </c>
      <c r="B1820" s="61" t="s">
        <v>2392</v>
      </c>
      <c r="C1820" s="61">
        <v>20251112</v>
      </c>
      <c r="D1820" s="420" t="s">
        <v>890</v>
      </c>
      <c r="E1820" s="60">
        <v>147807.57</v>
      </c>
      <c r="F1820" s="60">
        <v>1160250.71</v>
      </c>
      <c r="G1820" s="60">
        <v>1652387.43</v>
      </c>
      <c r="H1820" s="421" t="str">
        <f t="shared" si="140"/>
        <v>splnená podmienka vyrovnaného rozpočtu</v>
      </c>
      <c r="I1820" s="60">
        <f t="shared" si="141"/>
        <v>492136.72</v>
      </c>
      <c r="J1820" s="421" t="str">
        <f t="shared" si="144"/>
        <v>výdavky rastú</v>
      </c>
      <c r="K1820" s="421" t="str">
        <f t="shared" si="142"/>
        <v>dlhová brzda sa neplní</v>
      </c>
      <c r="L1820" s="421" t="str">
        <f t="shared" si="143"/>
        <v>dlhová brzda sa neplní + rozpočet v termíne</v>
      </c>
    </row>
    <row r="1821" spans="1:12">
      <c r="A1821" s="61">
        <v>513326</v>
      </c>
      <c r="B1821" s="61" t="s">
        <v>2393</v>
      </c>
      <c r="C1821" s="61">
        <v>20251028</v>
      </c>
      <c r="D1821" s="420" t="s">
        <v>890</v>
      </c>
      <c r="E1821" s="60">
        <v>-471179.56</v>
      </c>
      <c r="F1821" s="60">
        <v>4491218.8600000003</v>
      </c>
      <c r="G1821" s="60">
        <v>11650951.83</v>
      </c>
      <c r="H1821" s="421" t="str">
        <f t="shared" si="140"/>
        <v>nesplnená podmienka vyrovnaného rozpočtu</v>
      </c>
      <c r="I1821" s="60">
        <f t="shared" si="141"/>
        <v>7159732.9699999997</v>
      </c>
      <c r="J1821" s="421" t="str">
        <f t="shared" si="144"/>
        <v>výdavky rastú</v>
      </c>
      <c r="K1821" s="421" t="str">
        <f t="shared" si="142"/>
        <v>dlhová brzda sa neplní</v>
      </c>
      <c r="L1821" s="421" t="str">
        <f t="shared" si="143"/>
        <v>dlhová brzda sa neplní + rozpočet v termíne</v>
      </c>
    </row>
    <row r="1822" spans="1:12">
      <c r="A1822" s="61">
        <v>512621</v>
      </c>
      <c r="B1822" s="61" t="s">
        <v>2394</v>
      </c>
      <c r="C1822" s="61">
        <v>20251031</v>
      </c>
      <c r="D1822" s="420" t="s">
        <v>890</v>
      </c>
      <c r="E1822" s="60">
        <v>-201219</v>
      </c>
      <c r="F1822" s="60">
        <v>971109</v>
      </c>
      <c r="G1822" s="60">
        <v>6429366</v>
      </c>
      <c r="H1822" s="421" t="str">
        <f t="shared" si="140"/>
        <v>nesplnená podmienka vyrovnaného rozpočtu</v>
      </c>
      <c r="I1822" s="60">
        <f t="shared" si="141"/>
        <v>5458257</v>
      </c>
      <c r="J1822" s="421" t="str">
        <f t="shared" si="144"/>
        <v>výdavky rastú</v>
      </c>
      <c r="K1822" s="421" t="str">
        <f t="shared" si="142"/>
        <v>dlhová brzda sa neplní</v>
      </c>
      <c r="L1822" s="421" t="str">
        <f t="shared" si="143"/>
        <v>dlhová brzda sa neplní + rozpočet v termíne</v>
      </c>
    </row>
    <row r="1823" spans="1:12">
      <c r="A1823" s="61">
        <v>512630</v>
      </c>
      <c r="B1823" s="61" t="s">
        <v>2395</v>
      </c>
      <c r="C1823" s="61">
        <v>20251117</v>
      </c>
      <c r="D1823" s="420" t="s">
        <v>890</v>
      </c>
      <c r="E1823" s="60">
        <v>0</v>
      </c>
      <c r="F1823" s="60">
        <v>89792</v>
      </c>
      <c r="G1823" s="60">
        <v>92461</v>
      </c>
      <c r="H1823" s="421" t="str">
        <f t="shared" si="140"/>
        <v>splnená podmienka vyrovnaného rozpočtu</v>
      </c>
      <c r="I1823" s="60">
        <f t="shared" si="141"/>
        <v>2669</v>
      </c>
      <c r="J1823" s="421" t="str">
        <f t="shared" si="144"/>
        <v>výdavky rastú</v>
      </c>
      <c r="K1823" s="421" t="str">
        <f t="shared" si="142"/>
        <v>dlhová brzda sa neplní</v>
      </c>
      <c r="L1823" s="421" t="str">
        <f t="shared" si="143"/>
        <v>dlhová brzda sa neplní + rozpočet v termíne</v>
      </c>
    </row>
    <row r="1824" spans="1:12">
      <c r="A1824" s="61">
        <v>512648</v>
      </c>
      <c r="B1824" s="61" t="s">
        <v>2396</v>
      </c>
      <c r="C1824" s="61">
        <v>20251028</v>
      </c>
      <c r="D1824" s="420" t="s">
        <v>890</v>
      </c>
      <c r="E1824" s="60">
        <v>-745900</v>
      </c>
      <c r="F1824" s="60">
        <v>5894120</v>
      </c>
      <c r="G1824" s="60">
        <v>8852240</v>
      </c>
      <c r="H1824" s="421" t="str">
        <f t="shared" si="140"/>
        <v>nesplnená podmienka vyrovnaného rozpočtu</v>
      </c>
      <c r="I1824" s="60">
        <f t="shared" si="141"/>
        <v>2958120</v>
      </c>
      <c r="J1824" s="421" t="str">
        <f t="shared" si="144"/>
        <v>výdavky rastú</v>
      </c>
      <c r="K1824" s="421" t="str">
        <f t="shared" si="142"/>
        <v>dlhová brzda sa neplní</v>
      </c>
      <c r="L1824" s="421" t="str">
        <f t="shared" si="143"/>
        <v>dlhová brzda sa neplní + rozpočet v termíne</v>
      </c>
    </row>
    <row r="1825" spans="1:12">
      <c r="A1825" s="61">
        <v>512656</v>
      </c>
      <c r="B1825" s="61" t="s">
        <v>2397</v>
      </c>
      <c r="C1825" s="61">
        <v>20251121</v>
      </c>
      <c r="D1825" s="420" t="s">
        <v>890</v>
      </c>
      <c r="E1825" s="60">
        <v>-183021.43</v>
      </c>
      <c r="F1825" s="60">
        <v>296208.55</v>
      </c>
      <c r="G1825" s="60">
        <v>497607.79</v>
      </c>
      <c r="H1825" s="421" t="str">
        <f t="shared" si="140"/>
        <v>nesplnená podmienka vyrovnaného rozpočtu</v>
      </c>
      <c r="I1825" s="60">
        <f t="shared" si="141"/>
        <v>201399.24</v>
      </c>
      <c r="J1825" s="421" t="str">
        <f t="shared" si="144"/>
        <v>výdavky rastú</v>
      </c>
      <c r="K1825" s="421" t="str">
        <f t="shared" si="142"/>
        <v>dlhová brzda sa neplní</v>
      </c>
      <c r="L1825" s="421" t="str">
        <f t="shared" si="143"/>
        <v>dlhová brzda sa neplní + rozpočet v termíne</v>
      </c>
    </row>
    <row r="1826" spans="1:12">
      <c r="A1826" s="61">
        <v>512664</v>
      </c>
      <c r="B1826" s="61" t="s">
        <v>2398</v>
      </c>
      <c r="C1826" s="61">
        <v>20251117</v>
      </c>
      <c r="D1826" s="420" t="s">
        <v>890</v>
      </c>
      <c r="E1826" s="60">
        <v>-139687</v>
      </c>
      <c r="F1826" s="60">
        <v>1571875</v>
      </c>
      <c r="G1826" s="60">
        <v>573547</v>
      </c>
      <c r="H1826" s="421" t="str">
        <f t="shared" si="140"/>
        <v>nesplnená podmienka vyrovnaného rozpočtu</v>
      </c>
      <c r="I1826" s="60">
        <f t="shared" si="141"/>
        <v>-998328</v>
      </c>
      <c r="J1826" s="421" t="str">
        <f t="shared" si="144"/>
        <v>nerastúce výdavky</v>
      </c>
      <c r="K1826" s="421" t="str">
        <f t="shared" si="142"/>
        <v>dlhová brzda sa neplní</v>
      </c>
      <c r="L1826" s="421" t="str">
        <f t="shared" si="143"/>
        <v>dlhová brzda sa neplní + rozpočet v termíne</v>
      </c>
    </row>
    <row r="1827" spans="1:12">
      <c r="A1827" s="61">
        <v>512672</v>
      </c>
      <c r="B1827" s="61" t="s">
        <v>2399</v>
      </c>
      <c r="C1827" s="61">
        <v>20251120</v>
      </c>
      <c r="D1827" s="420" t="s">
        <v>890</v>
      </c>
      <c r="E1827" s="60">
        <v>2500</v>
      </c>
      <c r="F1827" s="60">
        <v>121237</v>
      </c>
      <c r="G1827" s="60">
        <v>122420</v>
      </c>
      <c r="H1827" s="421" t="str">
        <f t="shared" si="140"/>
        <v>splnená podmienka vyrovnaného rozpočtu</v>
      </c>
      <c r="I1827" s="60">
        <f t="shared" si="141"/>
        <v>1183</v>
      </c>
      <c r="J1827" s="421" t="str">
        <f t="shared" si="144"/>
        <v>výdavky rastú</v>
      </c>
      <c r="K1827" s="421" t="str">
        <f t="shared" si="142"/>
        <v>dlhová brzda sa neplní</v>
      </c>
      <c r="L1827" s="421" t="str">
        <f t="shared" si="143"/>
        <v>dlhová brzda sa neplní + rozpočet v termíne</v>
      </c>
    </row>
    <row r="1828" spans="1:12">
      <c r="A1828" s="61">
        <v>512681</v>
      </c>
      <c r="B1828" s="61" t="s">
        <v>2400</v>
      </c>
      <c r="C1828" s="61">
        <v>20251030</v>
      </c>
      <c r="D1828" s="420" t="s">
        <v>890</v>
      </c>
      <c r="E1828" s="60">
        <v>29767</v>
      </c>
      <c r="F1828" s="60">
        <v>3933564</v>
      </c>
      <c r="G1828" s="60">
        <v>4423559</v>
      </c>
      <c r="H1828" s="421" t="str">
        <f t="shared" si="140"/>
        <v>splnená podmienka vyrovnaného rozpočtu</v>
      </c>
      <c r="I1828" s="60">
        <f t="shared" si="141"/>
        <v>489995</v>
      </c>
      <c r="J1828" s="421" t="str">
        <f t="shared" si="144"/>
        <v>výdavky rastú</v>
      </c>
      <c r="K1828" s="421" t="str">
        <f t="shared" si="142"/>
        <v>dlhová brzda sa neplní</v>
      </c>
      <c r="L1828" s="421" t="str">
        <f t="shared" si="143"/>
        <v>dlhová brzda sa neplní + rozpočet v termíne</v>
      </c>
    </row>
    <row r="1829" spans="1:12">
      <c r="A1829" s="61">
        <v>512699</v>
      </c>
      <c r="B1829" s="61" t="s">
        <v>2401</v>
      </c>
      <c r="C1829" s="61">
        <v>20251113</v>
      </c>
      <c r="D1829" s="420" t="s">
        <v>890</v>
      </c>
      <c r="E1829" s="60">
        <v>39260</v>
      </c>
      <c r="F1829" s="60">
        <v>642563</v>
      </c>
      <c r="G1829" s="60">
        <v>2011920</v>
      </c>
      <c r="H1829" s="421" t="str">
        <f t="shared" si="140"/>
        <v>splnená podmienka vyrovnaného rozpočtu</v>
      </c>
      <c r="I1829" s="60">
        <f t="shared" si="141"/>
        <v>1369357</v>
      </c>
      <c r="J1829" s="421" t="str">
        <f t="shared" si="144"/>
        <v>výdavky rastú</v>
      </c>
      <c r="K1829" s="421" t="str">
        <f t="shared" si="142"/>
        <v>dlhová brzda sa neplní</v>
      </c>
      <c r="L1829" s="421" t="str">
        <f t="shared" si="143"/>
        <v>dlhová brzda sa neplní + rozpočet v termíne</v>
      </c>
    </row>
    <row r="1830" spans="1:12">
      <c r="A1830" s="61">
        <v>512702</v>
      </c>
      <c r="B1830" s="61" t="s">
        <v>787</v>
      </c>
      <c r="C1830" s="61">
        <v>20251120</v>
      </c>
      <c r="D1830" s="420" t="s">
        <v>890</v>
      </c>
      <c r="E1830" s="60">
        <v>18300</v>
      </c>
      <c r="F1830" s="60">
        <v>808985</v>
      </c>
      <c r="G1830" s="60">
        <v>769565</v>
      </c>
      <c r="H1830" s="421" t="str">
        <f t="shared" si="140"/>
        <v>splnená podmienka vyrovnaného rozpočtu</v>
      </c>
      <c r="I1830" s="61">
        <f t="shared" si="141"/>
        <v>-39420</v>
      </c>
      <c r="J1830" s="421" t="str">
        <f t="shared" si="144"/>
        <v>nerastúce výdavky</v>
      </c>
      <c r="K1830" s="421" t="str">
        <f t="shared" si="142"/>
        <v>dlhová brzda sa plní</v>
      </c>
      <c r="L1830" s="421" t="str">
        <f t="shared" si="143"/>
        <v>dlhová brzda sa plní + rozpočet v termíne</v>
      </c>
    </row>
    <row r="1831" spans="1:12">
      <c r="A1831" s="61">
        <v>512711</v>
      </c>
      <c r="B1831" s="61" t="s">
        <v>2402</v>
      </c>
      <c r="C1831" s="61">
        <v>20251118</v>
      </c>
      <c r="D1831" s="420" t="s">
        <v>890</v>
      </c>
      <c r="E1831" s="60">
        <v>-1166879</v>
      </c>
      <c r="F1831" s="60">
        <v>2144684</v>
      </c>
      <c r="G1831" s="60">
        <v>2069423</v>
      </c>
      <c r="H1831" s="421" t="str">
        <f t="shared" si="140"/>
        <v>nesplnená podmienka vyrovnaného rozpočtu</v>
      </c>
      <c r="I1831" s="60">
        <f t="shared" si="141"/>
        <v>-75261</v>
      </c>
      <c r="J1831" s="421" t="str">
        <f t="shared" si="144"/>
        <v>nerastúce výdavky</v>
      </c>
      <c r="K1831" s="421" t="str">
        <f t="shared" si="142"/>
        <v>dlhová brzda sa neplní</v>
      </c>
      <c r="L1831" s="421" t="str">
        <f t="shared" si="143"/>
        <v>dlhová brzda sa neplní + rozpočet v termíne</v>
      </c>
    </row>
    <row r="1832" spans="1:12">
      <c r="A1832" s="61">
        <v>512729</v>
      </c>
      <c r="B1832" s="61" t="s">
        <v>2403</v>
      </c>
      <c r="C1832" s="61">
        <v>20251112</v>
      </c>
      <c r="D1832" s="420" t="s">
        <v>890</v>
      </c>
      <c r="E1832" s="60">
        <v>-3182241</v>
      </c>
      <c r="F1832" s="60">
        <v>10536028</v>
      </c>
      <c r="G1832" s="60">
        <v>12248250</v>
      </c>
      <c r="H1832" s="421" t="str">
        <f t="shared" si="140"/>
        <v>nesplnená podmienka vyrovnaného rozpočtu</v>
      </c>
      <c r="I1832" s="60">
        <f t="shared" si="141"/>
        <v>1712222</v>
      </c>
      <c r="J1832" s="421" t="str">
        <f t="shared" si="144"/>
        <v>výdavky rastú</v>
      </c>
      <c r="K1832" s="421" t="str">
        <f t="shared" si="142"/>
        <v>dlhová brzda sa neplní</v>
      </c>
      <c r="L1832" s="421" t="str">
        <f t="shared" si="143"/>
        <v>dlhová brzda sa neplní + rozpočet v termíne</v>
      </c>
    </row>
    <row r="1833" spans="1:12">
      <c r="A1833" s="61">
        <v>512737</v>
      </c>
      <c r="B1833" s="61" t="s">
        <v>2404</v>
      </c>
      <c r="C1833" s="61">
        <v>20251119</v>
      </c>
      <c r="D1833" s="420" t="s">
        <v>890</v>
      </c>
      <c r="E1833" s="60">
        <v>-2932</v>
      </c>
      <c r="F1833" s="60">
        <v>57940</v>
      </c>
      <c r="G1833" s="60">
        <v>64122</v>
      </c>
      <c r="H1833" s="421" t="str">
        <f t="shared" si="140"/>
        <v>nesplnená podmienka vyrovnaného rozpočtu</v>
      </c>
      <c r="I1833" s="60">
        <f t="shared" si="141"/>
        <v>6182</v>
      </c>
      <c r="J1833" s="421" t="str">
        <f t="shared" si="144"/>
        <v>výdavky rastú</v>
      </c>
      <c r="K1833" s="421" t="str">
        <f t="shared" si="142"/>
        <v>dlhová brzda sa neplní</v>
      </c>
      <c r="L1833" s="421" t="str">
        <f t="shared" si="143"/>
        <v>dlhová brzda sa neplní + rozpočet v termíne</v>
      </c>
    </row>
    <row r="1834" spans="1:12">
      <c r="A1834" s="61">
        <v>512753</v>
      </c>
      <c r="B1834" s="61" t="s">
        <v>2405</v>
      </c>
      <c r="C1834" s="61">
        <v>20251119</v>
      </c>
      <c r="D1834" s="420" t="s">
        <v>890</v>
      </c>
      <c r="E1834" s="60">
        <v>-5000</v>
      </c>
      <c r="F1834" s="60">
        <v>218235</v>
      </c>
      <c r="G1834" s="60">
        <v>248195</v>
      </c>
      <c r="H1834" s="421" t="str">
        <f t="shared" si="140"/>
        <v>nesplnená podmienka vyrovnaného rozpočtu</v>
      </c>
      <c r="I1834" s="60">
        <f t="shared" si="141"/>
        <v>29960</v>
      </c>
      <c r="J1834" s="421" t="str">
        <f t="shared" si="144"/>
        <v>výdavky rastú</v>
      </c>
      <c r="K1834" s="421" t="str">
        <f t="shared" si="142"/>
        <v>dlhová brzda sa neplní</v>
      </c>
      <c r="L1834" s="421" t="str">
        <f t="shared" si="143"/>
        <v>dlhová brzda sa neplní + rozpočet v termíne</v>
      </c>
    </row>
    <row r="1835" spans="1:12">
      <c r="A1835" s="61">
        <v>512761</v>
      </c>
      <c r="B1835" s="61" t="s">
        <v>2406</v>
      </c>
      <c r="C1835" s="61">
        <v>20251120</v>
      </c>
      <c r="D1835" s="420" t="s">
        <v>890</v>
      </c>
      <c r="E1835" s="60">
        <v>-535000</v>
      </c>
      <c r="F1835" s="60">
        <v>1339020</v>
      </c>
      <c r="G1835" s="60">
        <v>1967420</v>
      </c>
      <c r="H1835" s="421" t="str">
        <f t="shared" si="140"/>
        <v>nesplnená podmienka vyrovnaného rozpočtu</v>
      </c>
      <c r="I1835" s="60">
        <f t="shared" si="141"/>
        <v>628400</v>
      </c>
      <c r="J1835" s="421" t="str">
        <f t="shared" si="144"/>
        <v>výdavky rastú</v>
      </c>
      <c r="K1835" s="421" t="str">
        <f t="shared" si="142"/>
        <v>dlhová brzda sa neplní</v>
      </c>
      <c r="L1835" s="421" t="str">
        <f t="shared" si="143"/>
        <v>dlhová brzda sa neplní + rozpočet v termíne</v>
      </c>
    </row>
    <row r="1836" spans="1:12">
      <c r="A1836" s="61">
        <v>512788</v>
      </c>
      <c r="B1836" s="61" t="s">
        <v>2407</v>
      </c>
      <c r="C1836" s="61">
        <v>20251118</v>
      </c>
      <c r="D1836" s="420" t="s">
        <v>890</v>
      </c>
      <c r="E1836" s="60">
        <v>-35000</v>
      </c>
      <c r="F1836" s="60">
        <v>154172</v>
      </c>
      <c r="G1836" s="60">
        <v>199796</v>
      </c>
      <c r="H1836" s="421" t="str">
        <f t="shared" si="140"/>
        <v>nesplnená podmienka vyrovnaného rozpočtu</v>
      </c>
      <c r="I1836" s="60">
        <f t="shared" si="141"/>
        <v>45624</v>
      </c>
      <c r="J1836" s="421" t="str">
        <f t="shared" si="144"/>
        <v>výdavky rastú</v>
      </c>
      <c r="K1836" s="421" t="str">
        <f t="shared" si="142"/>
        <v>dlhová brzda sa neplní</v>
      </c>
      <c r="L1836" s="421" t="str">
        <f t="shared" si="143"/>
        <v>dlhová brzda sa neplní + rozpočet v termíne</v>
      </c>
    </row>
    <row r="1837" spans="1:12">
      <c r="A1837" s="61">
        <v>512796</v>
      </c>
      <c r="B1837" s="61" t="s">
        <v>2408</v>
      </c>
      <c r="C1837" s="61">
        <v>20251028</v>
      </c>
      <c r="D1837" s="420" t="s">
        <v>890</v>
      </c>
      <c r="E1837" s="60">
        <v>-12000</v>
      </c>
      <c r="F1837" s="60">
        <v>256400</v>
      </c>
      <c r="G1837" s="60">
        <v>259900</v>
      </c>
      <c r="H1837" s="421" t="str">
        <f t="shared" si="140"/>
        <v>nesplnená podmienka vyrovnaného rozpočtu</v>
      </c>
      <c r="I1837" s="60">
        <f t="shared" si="141"/>
        <v>3500</v>
      </c>
      <c r="J1837" s="421" t="str">
        <f t="shared" si="144"/>
        <v>výdavky rastú</v>
      </c>
      <c r="K1837" s="421" t="str">
        <f t="shared" si="142"/>
        <v>dlhová brzda sa neplní</v>
      </c>
      <c r="L1837" s="421" t="str">
        <f t="shared" si="143"/>
        <v>dlhová brzda sa neplní + rozpočet v termíne</v>
      </c>
    </row>
    <row r="1838" spans="1:12">
      <c r="A1838" s="61">
        <v>512818</v>
      </c>
      <c r="B1838" s="61" t="s">
        <v>2409</v>
      </c>
      <c r="C1838" s="61">
        <v>20251121</v>
      </c>
      <c r="D1838" s="420" t="s">
        <v>890</v>
      </c>
      <c r="E1838" s="60">
        <v>-13812</v>
      </c>
      <c r="F1838" s="60">
        <v>70000</v>
      </c>
      <c r="G1838" s="60">
        <v>90826.74</v>
      </c>
      <c r="H1838" s="421" t="str">
        <f t="shared" si="140"/>
        <v>nesplnená podmienka vyrovnaného rozpočtu</v>
      </c>
      <c r="I1838" s="60">
        <f t="shared" si="141"/>
        <v>20826.740000000005</v>
      </c>
      <c r="J1838" s="421" t="str">
        <f t="shared" si="144"/>
        <v>výdavky rastú</v>
      </c>
      <c r="K1838" s="421" t="str">
        <f t="shared" si="142"/>
        <v>dlhová brzda sa neplní</v>
      </c>
      <c r="L1838" s="421" t="str">
        <f t="shared" si="143"/>
        <v>dlhová brzda sa neplní + rozpočet v termíne</v>
      </c>
    </row>
    <row r="1839" spans="1:12">
      <c r="A1839" s="61">
        <v>512834</v>
      </c>
      <c r="B1839" s="61" t="s">
        <v>2410</v>
      </c>
      <c r="C1839" s="61">
        <v>20251117</v>
      </c>
      <c r="D1839" s="420" t="s">
        <v>890</v>
      </c>
      <c r="E1839" s="60">
        <v>-198504.79</v>
      </c>
      <c r="F1839" s="60">
        <v>1016781.85</v>
      </c>
      <c r="G1839" s="60">
        <v>1379959.11</v>
      </c>
      <c r="H1839" s="421" t="str">
        <f t="shared" si="140"/>
        <v>nesplnená podmienka vyrovnaného rozpočtu</v>
      </c>
      <c r="I1839" s="60">
        <f t="shared" si="141"/>
        <v>363177.26000000013</v>
      </c>
      <c r="J1839" s="421" t="str">
        <f t="shared" si="144"/>
        <v>výdavky rastú</v>
      </c>
      <c r="K1839" s="421" t="str">
        <f t="shared" si="142"/>
        <v>dlhová brzda sa neplní</v>
      </c>
      <c r="L1839" s="421" t="str">
        <f t="shared" si="143"/>
        <v>dlhová brzda sa neplní + rozpočet v termíne</v>
      </c>
    </row>
    <row r="1840" spans="1:12">
      <c r="A1840" s="61">
        <v>512842</v>
      </c>
      <c r="B1840" s="61" t="s">
        <v>2411</v>
      </c>
      <c r="C1840" s="61">
        <v>20251106</v>
      </c>
      <c r="D1840" s="420" t="s">
        <v>890</v>
      </c>
      <c r="E1840" s="60">
        <v>-1696618</v>
      </c>
      <c r="F1840" s="60">
        <v>49942836</v>
      </c>
      <c r="G1840" s="60">
        <v>53052644</v>
      </c>
      <c r="H1840" s="421" t="str">
        <f t="shared" si="140"/>
        <v>nesplnená podmienka vyrovnaného rozpočtu</v>
      </c>
      <c r="I1840" s="60">
        <f t="shared" si="141"/>
        <v>3109808</v>
      </c>
      <c r="J1840" s="421" t="str">
        <f t="shared" si="144"/>
        <v>výdavky rastú</v>
      </c>
      <c r="K1840" s="421" t="str">
        <f t="shared" si="142"/>
        <v>dlhová brzda sa neplní</v>
      </c>
      <c r="L1840" s="421" t="str">
        <f t="shared" si="143"/>
        <v>dlhová brzda sa neplní + rozpočet v termíne</v>
      </c>
    </row>
    <row r="1841" spans="1:12">
      <c r="A1841" s="61">
        <v>512851</v>
      </c>
      <c r="B1841" s="61" t="s">
        <v>2412</v>
      </c>
      <c r="C1841" s="61">
        <v>20251110</v>
      </c>
      <c r="D1841" s="420" t="s">
        <v>890</v>
      </c>
      <c r="E1841" s="60">
        <v>-3989153</v>
      </c>
      <c r="F1841" s="60">
        <v>7781518</v>
      </c>
      <c r="G1841" s="60">
        <v>17507919</v>
      </c>
      <c r="H1841" s="421" t="str">
        <f t="shared" si="140"/>
        <v>nesplnená podmienka vyrovnaného rozpočtu</v>
      </c>
      <c r="I1841" s="60">
        <f t="shared" si="141"/>
        <v>9726401</v>
      </c>
      <c r="J1841" s="421" t="str">
        <f t="shared" si="144"/>
        <v>výdavky rastú</v>
      </c>
      <c r="K1841" s="421" t="str">
        <f t="shared" si="142"/>
        <v>dlhová brzda sa neplní</v>
      </c>
      <c r="L1841" s="421" t="str">
        <f t="shared" si="143"/>
        <v>dlhová brzda sa neplní + rozpočet v termíne</v>
      </c>
    </row>
    <row r="1842" spans="1:12">
      <c r="A1842" s="61">
        <v>512389</v>
      </c>
      <c r="B1842" s="61" t="s">
        <v>2413</v>
      </c>
      <c r="C1842" s="61">
        <v>20251114</v>
      </c>
      <c r="D1842" s="420" t="s">
        <v>890</v>
      </c>
      <c r="E1842" s="60">
        <v>-28223</v>
      </c>
      <c r="F1842" s="60">
        <v>1424952</v>
      </c>
      <c r="G1842" s="60">
        <v>1591628</v>
      </c>
      <c r="H1842" s="421" t="str">
        <f t="shared" si="140"/>
        <v>nesplnená podmienka vyrovnaného rozpočtu</v>
      </c>
      <c r="I1842" s="60">
        <f t="shared" si="141"/>
        <v>166676</v>
      </c>
      <c r="J1842" s="421" t="str">
        <f t="shared" si="144"/>
        <v>výdavky rastú</v>
      </c>
      <c r="K1842" s="421" t="str">
        <f t="shared" si="142"/>
        <v>dlhová brzda sa neplní</v>
      </c>
      <c r="L1842" s="421" t="str">
        <f t="shared" si="143"/>
        <v>dlhová brzda sa neplní + rozpočet v termíne</v>
      </c>
    </row>
    <row r="1843" spans="1:12">
      <c r="A1843" s="61">
        <v>512397</v>
      </c>
      <c r="B1843" s="61" t="s">
        <v>2414</v>
      </c>
      <c r="C1843" s="61">
        <v>20251113</v>
      </c>
      <c r="D1843" s="420" t="s">
        <v>890</v>
      </c>
      <c r="E1843" s="60">
        <v>-10000</v>
      </c>
      <c r="F1843" s="60">
        <v>53301</v>
      </c>
      <c r="G1843" s="60">
        <v>67508</v>
      </c>
      <c r="H1843" s="421" t="str">
        <f t="shared" si="140"/>
        <v>nesplnená podmienka vyrovnaného rozpočtu</v>
      </c>
      <c r="I1843" s="60">
        <f t="shared" si="141"/>
        <v>14207</v>
      </c>
      <c r="J1843" s="421" t="str">
        <f t="shared" si="144"/>
        <v>výdavky rastú</v>
      </c>
      <c r="K1843" s="421" t="str">
        <f t="shared" si="142"/>
        <v>dlhová brzda sa neplní</v>
      </c>
      <c r="L1843" s="421" t="str">
        <f t="shared" si="143"/>
        <v>dlhová brzda sa neplní + rozpočet v termíne</v>
      </c>
    </row>
    <row r="1844" spans="1:12">
      <c r="A1844" s="61">
        <v>512419</v>
      </c>
      <c r="B1844" s="61" t="s">
        <v>2415</v>
      </c>
      <c r="C1844" s="61">
        <v>20251119</v>
      </c>
      <c r="D1844" s="420" t="s">
        <v>890</v>
      </c>
      <c r="E1844" s="60">
        <v>-28960</v>
      </c>
      <c r="F1844" s="60">
        <v>67945</v>
      </c>
      <c r="G1844" s="60">
        <v>103095</v>
      </c>
      <c r="H1844" s="421" t="str">
        <f t="shared" si="140"/>
        <v>nesplnená podmienka vyrovnaného rozpočtu</v>
      </c>
      <c r="I1844" s="60">
        <f t="shared" si="141"/>
        <v>35150</v>
      </c>
      <c r="J1844" s="421" t="str">
        <f t="shared" si="144"/>
        <v>výdavky rastú</v>
      </c>
      <c r="K1844" s="421" t="str">
        <f t="shared" si="142"/>
        <v>dlhová brzda sa neplní</v>
      </c>
      <c r="L1844" s="421" t="str">
        <f t="shared" si="143"/>
        <v>dlhová brzda sa neplní + rozpočet v termíne</v>
      </c>
    </row>
    <row r="1845" spans="1:12">
      <c r="A1845" s="61">
        <v>512427</v>
      </c>
      <c r="B1845" s="61" t="s">
        <v>2416</v>
      </c>
      <c r="C1845" s="61">
        <v>20251120</v>
      </c>
      <c r="D1845" s="420" t="s">
        <v>890</v>
      </c>
      <c r="E1845" s="60">
        <v>0</v>
      </c>
      <c r="F1845" s="60">
        <v>37565</v>
      </c>
      <c r="G1845" s="60">
        <v>43581</v>
      </c>
      <c r="H1845" s="421" t="str">
        <f t="shared" si="140"/>
        <v>splnená podmienka vyrovnaného rozpočtu</v>
      </c>
      <c r="I1845" s="60">
        <f t="shared" si="141"/>
        <v>6016</v>
      </c>
      <c r="J1845" s="421" t="str">
        <f t="shared" si="144"/>
        <v>výdavky rastú</v>
      </c>
      <c r="K1845" s="421" t="str">
        <f t="shared" si="142"/>
        <v>dlhová brzda sa neplní</v>
      </c>
      <c r="L1845" s="421" t="str">
        <f t="shared" si="143"/>
        <v>dlhová brzda sa neplní + rozpočet v termíne</v>
      </c>
    </row>
    <row r="1846" spans="1:12">
      <c r="A1846" s="61">
        <v>512443</v>
      </c>
      <c r="B1846" s="61" t="s">
        <v>2417</v>
      </c>
      <c r="C1846" s="61">
        <v>20251120</v>
      </c>
      <c r="D1846" s="420" t="s">
        <v>890</v>
      </c>
      <c r="E1846" s="60">
        <v>-181755</v>
      </c>
      <c r="F1846" s="60">
        <v>919505</v>
      </c>
      <c r="G1846" s="60">
        <v>662235</v>
      </c>
      <c r="H1846" s="421" t="str">
        <f t="shared" si="140"/>
        <v>nesplnená podmienka vyrovnaného rozpočtu</v>
      </c>
      <c r="I1846" s="60">
        <f t="shared" si="141"/>
        <v>-257270</v>
      </c>
      <c r="J1846" s="421" t="str">
        <f t="shared" si="144"/>
        <v>nerastúce výdavky</v>
      </c>
      <c r="K1846" s="421" t="str">
        <f t="shared" si="142"/>
        <v>dlhová brzda sa neplní</v>
      </c>
      <c r="L1846" s="421" t="str">
        <f t="shared" si="143"/>
        <v>dlhová brzda sa neplní + rozpočet v termíne</v>
      </c>
    </row>
    <row r="1847" spans="1:12">
      <c r="A1847" s="61">
        <v>512451</v>
      </c>
      <c r="B1847" s="421" t="s">
        <v>788</v>
      </c>
      <c r="C1847" s="61">
        <v>20251211</v>
      </c>
      <c r="D1847" s="420" t="s">
        <v>911</v>
      </c>
      <c r="E1847" s="60">
        <v>-5300</v>
      </c>
      <c r="F1847" s="60">
        <v>30026</v>
      </c>
      <c r="G1847" s="60">
        <v>42560</v>
      </c>
      <c r="H1847" s="421" t="str">
        <f t="shared" si="140"/>
        <v>nesplnená podmienka vyrovnaného rozpočtu</v>
      </c>
      <c r="I1847" s="60">
        <f t="shared" si="141"/>
        <v>12534</v>
      </c>
      <c r="J1847" s="421" t="str">
        <f t="shared" si="144"/>
        <v>výdavky rastú</v>
      </c>
      <c r="K1847" s="421" t="str">
        <f t="shared" si="142"/>
        <v>dlhová brzda sa neplní</v>
      </c>
      <c r="L1847" s="421" t="str">
        <f t="shared" si="143"/>
        <v>dlhová brzda sa neplní + rozpočet po termíne</v>
      </c>
    </row>
    <row r="1848" spans="1:12">
      <c r="A1848" s="61">
        <v>512460</v>
      </c>
      <c r="B1848" s="61" t="s">
        <v>2418</v>
      </c>
      <c r="C1848" s="61">
        <v>20251120</v>
      </c>
      <c r="D1848" s="420" t="s">
        <v>890</v>
      </c>
      <c r="E1848" s="60">
        <v>-60549</v>
      </c>
      <c r="F1848" s="60">
        <v>2456303</v>
      </c>
      <c r="G1848" s="60">
        <v>2458246</v>
      </c>
      <c r="H1848" s="421" t="str">
        <f t="shared" si="140"/>
        <v>nesplnená podmienka vyrovnaného rozpočtu</v>
      </c>
      <c r="I1848" s="60">
        <f t="shared" si="141"/>
        <v>1943</v>
      </c>
      <c r="J1848" s="421" t="str">
        <f t="shared" si="144"/>
        <v>výdavky rastú</v>
      </c>
      <c r="K1848" s="421" t="str">
        <f t="shared" si="142"/>
        <v>dlhová brzda sa neplní</v>
      </c>
      <c r="L1848" s="421" t="str">
        <f t="shared" si="143"/>
        <v>dlhová brzda sa neplní + rozpočet v termíne</v>
      </c>
    </row>
    <row r="1849" spans="1:12">
      <c r="A1849" s="61">
        <v>512478</v>
      </c>
      <c r="B1849" s="61" t="s">
        <v>789</v>
      </c>
      <c r="C1849" s="61">
        <v>20251118</v>
      </c>
      <c r="D1849" s="420" t="s">
        <v>890</v>
      </c>
      <c r="E1849" s="60">
        <v>12000</v>
      </c>
      <c r="F1849" s="60">
        <v>759428</v>
      </c>
      <c r="G1849" s="60">
        <v>752124</v>
      </c>
      <c r="H1849" s="421" t="str">
        <f t="shared" si="140"/>
        <v>splnená podmienka vyrovnaného rozpočtu</v>
      </c>
      <c r="I1849" s="61">
        <f t="shared" si="141"/>
        <v>-7304</v>
      </c>
      <c r="J1849" s="421" t="str">
        <f t="shared" si="144"/>
        <v>nerastúce výdavky</v>
      </c>
      <c r="K1849" s="421" t="str">
        <f t="shared" si="142"/>
        <v>dlhová brzda sa plní</v>
      </c>
      <c r="L1849" s="421" t="str">
        <f t="shared" si="143"/>
        <v>dlhová brzda sa plní + rozpočet v termíne</v>
      </c>
    </row>
    <row r="1850" spans="1:12">
      <c r="A1850" s="61">
        <v>512486</v>
      </c>
      <c r="B1850" s="61" t="s">
        <v>2419</v>
      </c>
      <c r="C1850" s="61">
        <v>20251104</v>
      </c>
      <c r="D1850" s="420" t="s">
        <v>890</v>
      </c>
      <c r="E1850" s="60">
        <v>120</v>
      </c>
      <c r="F1850" s="60">
        <v>106900</v>
      </c>
      <c r="G1850" s="60">
        <v>107626</v>
      </c>
      <c r="H1850" s="421" t="str">
        <f t="shared" si="140"/>
        <v>splnená podmienka vyrovnaného rozpočtu</v>
      </c>
      <c r="I1850" s="60">
        <f t="shared" si="141"/>
        <v>726</v>
      </c>
      <c r="J1850" s="421" t="str">
        <f t="shared" si="144"/>
        <v>výdavky rastú</v>
      </c>
      <c r="K1850" s="421" t="str">
        <f t="shared" si="142"/>
        <v>dlhová brzda sa neplní</v>
      </c>
      <c r="L1850" s="421" t="str">
        <f t="shared" si="143"/>
        <v>dlhová brzda sa neplní + rozpočet v termíne</v>
      </c>
    </row>
    <row r="1851" spans="1:12">
      <c r="A1851" s="61">
        <v>512494</v>
      </c>
      <c r="B1851" s="61" t="s">
        <v>2420</v>
      </c>
      <c r="C1851" s="61">
        <v>20251118</v>
      </c>
      <c r="D1851" s="420" t="s">
        <v>890</v>
      </c>
      <c r="E1851" s="60">
        <v>-10000</v>
      </c>
      <c r="F1851" s="60">
        <v>69777</v>
      </c>
      <c r="G1851" s="60">
        <v>59494</v>
      </c>
      <c r="H1851" s="421" t="str">
        <f t="shared" si="140"/>
        <v>nesplnená podmienka vyrovnaného rozpočtu</v>
      </c>
      <c r="I1851" s="60">
        <f t="shared" si="141"/>
        <v>-10283</v>
      </c>
      <c r="J1851" s="421" t="str">
        <f t="shared" si="144"/>
        <v>nerastúce výdavky</v>
      </c>
      <c r="K1851" s="421" t="str">
        <f t="shared" si="142"/>
        <v>dlhová brzda sa neplní</v>
      </c>
      <c r="L1851" s="421" t="str">
        <f t="shared" si="143"/>
        <v>dlhová brzda sa neplní + rozpočet v termíne</v>
      </c>
    </row>
    <row r="1852" spans="1:12">
      <c r="A1852" s="61">
        <v>512508</v>
      </c>
      <c r="B1852" s="61" t="s">
        <v>2345</v>
      </c>
      <c r="C1852" s="61">
        <v>20251110</v>
      </c>
      <c r="D1852" s="420" t="s">
        <v>890</v>
      </c>
      <c r="E1852" s="60">
        <v>-700000</v>
      </c>
      <c r="F1852" s="60">
        <v>1225100</v>
      </c>
      <c r="G1852" s="60">
        <v>1045500</v>
      </c>
      <c r="H1852" s="421" t="str">
        <f t="shared" si="140"/>
        <v>nesplnená podmienka vyrovnaného rozpočtu</v>
      </c>
      <c r="I1852" s="60">
        <f t="shared" si="141"/>
        <v>-179600</v>
      </c>
      <c r="J1852" s="421" t="str">
        <f t="shared" si="144"/>
        <v>nerastúce výdavky</v>
      </c>
      <c r="K1852" s="421" t="str">
        <f t="shared" si="142"/>
        <v>dlhová brzda sa neplní</v>
      </c>
      <c r="L1852" s="421" t="str">
        <f t="shared" si="143"/>
        <v>dlhová brzda sa neplní + rozpočet v termíne</v>
      </c>
    </row>
    <row r="1853" spans="1:12">
      <c r="A1853" s="61">
        <v>512524</v>
      </c>
      <c r="B1853" s="61" t="s">
        <v>2421</v>
      </c>
      <c r="C1853" s="61">
        <v>20251115</v>
      </c>
      <c r="D1853" s="420" t="s">
        <v>890</v>
      </c>
      <c r="E1853" s="60">
        <v>-103564</v>
      </c>
      <c r="F1853" s="60">
        <v>682302</v>
      </c>
      <c r="G1853" s="60">
        <v>746027</v>
      </c>
      <c r="H1853" s="421" t="str">
        <f t="shared" si="140"/>
        <v>nesplnená podmienka vyrovnaného rozpočtu</v>
      </c>
      <c r="I1853" s="60">
        <f t="shared" si="141"/>
        <v>63725</v>
      </c>
      <c r="J1853" s="421" t="str">
        <f t="shared" si="144"/>
        <v>výdavky rastú</v>
      </c>
      <c r="K1853" s="421" t="str">
        <f t="shared" si="142"/>
        <v>dlhová brzda sa neplní</v>
      </c>
      <c r="L1853" s="421" t="str">
        <f t="shared" si="143"/>
        <v>dlhová brzda sa neplní + rozpočet v termíne</v>
      </c>
    </row>
    <row r="1854" spans="1:12">
      <c r="A1854" s="61">
        <v>512541</v>
      </c>
      <c r="B1854" s="61" t="s">
        <v>790</v>
      </c>
      <c r="C1854" s="61">
        <v>20251113</v>
      </c>
      <c r="D1854" s="420" t="s">
        <v>890</v>
      </c>
      <c r="E1854" s="60">
        <v>27500</v>
      </c>
      <c r="F1854" s="60">
        <v>1208933.3199999998</v>
      </c>
      <c r="G1854" s="60">
        <v>309408</v>
      </c>
      <c r="H1854" s="421" t="str">
        <f t="shared" si="140"/>
        <v>splnená podmienka vyrovnaného rozpočtu</v>
      </c>
      <c r="I1854" s="61">
        <f t="shared" si="141"/>
        <v>-899525.31999999983</v>
      </c>
      <c r="J1854" s="421" t="str">
        <f t="shared" si="144"/>
        <v>nerastúce výdavky</v>
      </c>
      <c r="K1854" s="421" t="str">
        <f t="shared" si="142"/>
        <v>dlhová brzda sa plní</v>
      </c>
      <c r="L1854" s="421" t="str">
        <f t="shared" si="143"/>
        <v>dlhová brzda sa plní + rozpočet v termíne</v>
      </c>
    </row>
    <row r="1855" spans="1:12">
      <c r="A1855" s="61">
        <v>512559</v>
      </c>
      <c r="B1855" s="61" t="s">
        <v>791</v>
      </c>
      <c r="C1855" s="61">
        <v>20251119</v>
      </c>
      <c r="D1855" s="420" t="s">
        <v>890</v>
      </c>
      <c r="E1855" s="60">
        <v>2000</v>
      </c>
      <c r="F1855" s="60">
        <v>168600</v>
      </c>
      <c r="G1855" s="60">
        <v>168600</v>
      </c>
      <c r="H1855" s="421" t="str">
        <f t="shared" si="140"/>
        <v>splnená podmienka vyrovnaného rozpočtu</v>
      </c>
      <c r="I1855" s="61">
        <f t="shared" si="141"/>
        <v>0</v>
      </c>
      <c r="J1855" s="421" t="str">
        <f t="shared" si="144"/>
        <v>nerastúce výdavky</v>
      </c>
      <c r="K1855" s="421" t="str">
        <f t="shared" si="142"/>
        <v>dlhová brzda sa plní</v>
      </c>
      <c r="L1855" s="421" t="str">
        <f t="shared" si="143"/>
        <v>dlhová brzda sa plní + rozpočet v termíne</v>
      </c>
    </row>
    <row r="1856" spans="1:12">
      <c r="A1856" s="61">
        <v>512567</v>
      </c>
      <c r="B1856" s="421" t="s">
        <v>792</v>
      </c>
      <c r="C1856" s="61">
        <v>20251205</v>
      </c>
      <c r="D1856" s="420" t="s">
        <v>911</v>
      </c>
      <c r="E1856" s="60">
        <v>-56880</v>
      </c>
      <c r="F1856" s="60">
        <v>86148</v>
      </c>
      <c r="G1856" s="60">
        <v>132478</v>
      </c>
      <c r="H1856" s="421" t="str">
        <f t="shared" si="140"/>
        <v>nesplnená podmienka vyrovnaného rozpočtu</v>
      </c>
      <c r="I1856" s="60">
        <f t="shared" si="141"/>
        <v>46330</v>
      </c>
      <c r="J1856" s="421" t="str">
        <f t="shared" si="144"/>
        <v>výdavky rastú</v>
      </c>
      <c r="K1856" s="421" t="str">
        <f t="shared" si="142"/>
        <v>dlhová brzda sa neplní</v>
      </c>
      <c r="L1856" s="421" t="str">
        <f t="shared" si="143"/>
        <v>dlhová brzda sa neplní + rozpočet po termíne</v>
      </c>
    </row>
    <row r="1857" spans="1:12">
      <c r="A1857" s="61">
        <v>512575</v>
      </c>
      <c r="B1857" s="61" t="s">
        <v>2422</v>
      </c>
      <c r="C1857" s="61">
        <v>20251120</v>
      </c>
      <c r="D1857" s="420" t="s">
        <v>890</v>
      </c>
      <c r="E1857" s="60">
        <v>0</v>
      </c>
      <c r="F1857" s="60">
        <v>97705</v>
      </c>
      <c r="G1857" s="60">
        <v>105726</v>
      </c>
      <c r="H1857" s="421" t="str">
        <f t="shared" si="140"/>
        <v>splnená podmienka vyrovnaného rozpočtu</v>
      </c>
      <c r="I1857" s="60">
        <f t="shared" si="141"/>
        <v>8021</v>
      </c>
      <c r="J1857" s="421" t="str">
        <f t="shared" si="144"/>
        <v>výdavky rastú</v>
      </c>
      <c r="K1857" s="421" t="str">
        <f t="shared" si="142"/>
        <v>dlhová brzda sa neplní</v>
      </c>
      <c r="L1857" s="421" t="str">
        <f t="shared" si="143"/>
        <v>dlhová brzda sa neplní + rozpočet v termíne</v>
      </c>
    </row>
    <row r="1858" spans="1:12">
      <c r="A1858" s="61">
        <v>512583</v>
      </c>
      <c r="B1858" s="61" t="s">
        <v>2423</v>
      </c>
      <c r="C1858" s="61">
        <v>20251121</v>
      </c>
      <c r="D1858" s="420" t="s">
        <v>890</v>
      </c>
      <c r="E1858" s="60">
        <v>14172</v>
      </c>
      <c r="F1858" s="60">
        <v>461960</v>
      </c>
      <c r="G1858" s="60">
        <v>484826</v>
      </c>
      <c r="H1858" s="421" t="str">
        <f t="shared" si="140"/>
        <v>splnená podmienka vyrovnaného rozpočtu</v>
      </c>
      <c r="I1858" s="60">
        <f t="shared" si="141"/>
        <v>22866</v>
      </c>
      <c r="J1858" s="421" t="str">
        <f t="shared" si="144"/>
        <v>výdavky rastú</v>
      </c>
      <c r="K1858" s="421" t="str">
        <f t="shared" si="142"/>
        <v>dlhová brzda sa neplní</v>
      </c>
      <c r="L1858" s="421" t="str">
        <f t="shared" si="143"/>
        <v>dlhová brzda sa neplní + rozpočet v termíne</v>
      </c>
    </row>
    <row r="1859" spans="1:12">
      <c r="A1859" s="61">
        <v>512591</v>
      </c>
      <c r="B1859" s="61" t="s">
        <v>2424</v>
      </c>
      <c r="C1859" s="61">
        <v>20251121</v>
      </c>
      <c r="D1859" s="420" t="s">
        <v>890</v>
      </c>
      <c r="E1859" s="60">
        <v>-4844</v>
      </c>
      <c r="F1859" s="60">
        <v>90760</v>
      </c>
      <c r="G1859" s="60">
        <v>101040</v>
      </c>
      <c r="H1859" s="421" t="str">
        <f t="shared" ref="H1859:H1922" si="145">IF(E1859&gt;=0,"splnená podmienka vyrovnaného rozpočtu","nesplnená podmienka vyrovnaného rozpočtu")</f>
        <v>nesplnená podmienka vyrovnaného rozpočtu</v>
      </c>
      <c r="I1859" s="60">
        <f t="shared" ref="I1859:I1922" si="146">G1859-F1859</f>
        <v>10280</v>
      </c>
      <c r="J1859" s="421" t="str">
        <f t="shared" si="144"/>
        <v>výdavky rastú</v>
      </c>
      <c r="K1859" s="421" t="str">
        <f t="shared" ref="K1859:K1922" si="147">IF((H1859="splnená podmienka vyrovnaného rozpočtu")*(J1859="nerastúce výdavky"),"dlhová brzda sa plní","dlhová brzda sa neplní")</f>
        <v>dlhová brzda sa neplní</v>
      </c>
      <c r="L1859" s="421" t="str">
        <f t="shared" ref="L1859:L1922" si="148">K1859&amp;" + "&amp;D1859</f>
        <v>dlhová brzda sa neplní + rozpočet v termíne</v>
      </c>
    </row>
    <row r="1860" spans="1:12">
      <c r="A1860" s="61">
        <v>512605</v>
      </c>
      <c r="B1860" s="61" t="s">
        <v>2425</v>
      </c>
      <c r="C1860" s="61">
        <v>20251107</v>
      </c>
      <c r="D1860" s="420" t="s">
        <v>890</v>
      </c>
      <c r="E1860" s="60">
        <v>-30000</v>
      </c>
      <c r="F1860" s="60">
        <v>523955</v>
      </c>
      <c r="G1860" s="60">
        <v>524798</v>
      </c>
      <c r="H1860" s="421" t="str">
        <f t="shared" si="145"/>
        <v>nesplnená podmienka vyrovnaného rozpočtu</v>
      </c>
      <c r="I1860" s="60">
        <f t="shared" si="146"/>
        <v>843</v>
      </c>
      <c r="J1860" s="421" t="str">
        <f t="shared" ref="J1860:J1923" si="149">IF(I1860&lt;=0,"nerastúce výdavky","výdavky rastú")</f>
        <v>výdavky rastú</v>
      </c>
      <c r="K1860" s="421" t="str">
        <f t="shared" si="147"/>
        <v>dlhová brzda sa neplní</v>
      </c>
      <c r="L1860" s="421" t="str">
        <f t="shared" si="148"/>
        <v>dlhová brzda sa neplní + rozpočet v termíne</v>
      </c>
    </row>
    <row r="1861" spans="1:12">
      <c r="A1861" s="61">
        <v>512613</v>
      </c>
      <c r="B1861" s="61" t="s">
        <v>2426</v>
      </c>
      <c r="C1861" s="61">
        <v>20251114</v>
      </c>
      <c r="D1861" s="420" t="s">
        <v>890</v>
      </c>
      <c r="E1861" s="60">
        <v>11995</v>
      </c>
      <c r="F1861" s="60">
        <v>289449</v>
      </c>
      <c r="G1861" s="60">
        <v>313005</v>
      </c>
      <c r="H1861" s="421" t="str">
        <f t="shared" si="145"/>
        <v>splnená podmienka vyrovnaného rozpočtu</v>
      </c>
      <c r="I1861" s="60">
        <f t="shared" si="146"/>
        <v>23556</v>
      </c>
      <c r="J1861" s="421" t="str">
        <f t="shared" si="149"/>
        <v>výdavky rastú</v>
      </c>
      <c r="K1861" s="421" t="str">
        <f t="shared" si="147"/>
        <v>dlhová brzda sa neplní</v>
      </c>
      <c r="L1861" s="421" t="str">
        <f t="shared" si="148"/>
        <v>dlhová brzda sa neplní + rozpočet v termíne</v>
      </c>
    </row>
    <row r="1862" spans="1:12">
      <c r="A1862" s="61">
        <v>512095</v>
      </c>
      <c r="B1862" s="61" t="s">
        <v>2427</v>
      </c>
      <c r="C1862" s="61">
        <v>20251120</v>
      </c>
      <c r="D1862" s="420" t="s">
        <v>890</v>
      </c>
      <c r="E1862" s="60">
        <v>-9100</v>
      </c>
      <c r="F1862" s="60">
        <v>146527</v>
      </c>
      <c r="G1862" s="60">
        <v>157048</v>
      </c>
      <c r="H1862" s="421" t="str">
        <f t="shared" si="145"/>
        <v>nesplnená podmienka vyrovnaného rozpočtu</v>
      </c>
      <c r="I1862" s="60">
        <f t="shared" si="146"/>
        <v>10521</v>
      </c>
      <c r="J1862" s="421" t="str">
        <f t="shared" si="149"/>
        <v>výdavky rastú</v>
      </c>
      <c r="K1862" s="421" t="str">
        <f t="shared" si="147"/>
        <v>dlhová brzda sa neplní</v>
      </c>
      <c r="L1862" s="421" t="str">
        <f t="shared" si="148"/>
        <v>dlhová brzda sa neplní + rozpočet v termíne</v>
      </c>
    </row>
    <row r="1863" spans="1:12">
      <c r="A1863" s="61">
        <v>512109</v>
      </c>
      <c r="B1863" s="61" t="s">
        <v>2428</v>
      </c>
      <c r="C1863" s="61">
        <v>20251119</v>
      </c>
      <c r="D1863" s="420" t="s">
        <v>890</v>
      </c>
      <c r="E1863" s="60">
        <v>-43000</v>
      </c>
      <c r="F1863" s="60">
        <v>53788</v>
      </c>
      <c r="G1863" s="60">
        <v>101710</v>
      </c>
      <c r="H1863" s="421" t="str">
        <f t="shared" si="145"/>
        <v>nesplnená podmienka vyrovnaného rozpočtu</v>
      </c>
      <c r="I1863" s="60">
        <f t="shared" si="146"/>
        <v>47922</v>
      </c>
      <c r="J1863" s="421" t="str">
        <f t="shared" si="149"/>
        <v>výdavky rastú</v>
      </c>
      <c r="K1863" s="421" t="str">
        <f t="shared" si="147"/>
        <v>dlhová brzda sa neplní</v>
      </c>
      <c r="L1863" s="421" t="str">
        <f t="shared" si="148"/>
        <v>dlhová brzda sa neplní + rozpočet v termíne</v>
      </c>
    </row>
    <row r="1864" spans="1:12">
      <c r="A1864" s="61">
        <v>512117</v>
      </c>
      <c r="B1864" s="61" t="s">
        <v>2429</v>
      </c>
      <c r="C1864" s="61">
        <v>20251031</v>
      </c>
      <c r="D1864" s="420" t="s">
        <v>890</v>
      </c>
      <c r="E1864" s="60">
        <v>-8000</v>
      </c>
      <c r="F1864" s="60">
        <v>102079</v>
      </c>
      <c r="G1864" s="60">
        <v>77079</v>
      </c>
      <c r="H1864" s="421" t="str">
        <f t="shared" si="145"/>
        <v>nesplnená podmienka vyrovnaného rozpočtu</v>
      </c>
      <c r="I1864" s="60">
        <f t="shared" si="146"/>
        <v>-25000</v>
      </c>
      <c r="J1864" s="421" t="str">
        <f t="shared" si="149"/>
        <v>nerastúce výdavky</v>
      </c>
      <c r="K1864" s="421" t="str">
        <f t="shared" si="147"/>
        <v>dlhová brzda sa neplní</v>
      </c>
      <c r="L1864" s="421" t="str">
        <f t="shared" si="148"/>
        <v>dlhová brzda sa neplní + rozpočet v termíne</v>
      </c>
    </row>
    <row r="1865" spans="1:12">
      <c r="A1865" s="61">
        <v>512125</v>
      </c>
      <c r="B1865" s="61" t="s">
        <v>2430</v>
      </c>
      <c r="C1865" s="61">
        <v>20251110</v>
      </c>
      <c r="D1865" s="420" t="s">
        <v>890</v>
      </c>
      <c r="E1865" s="60">
        <v>-30000</v>
      </c>
      <c r="F1865" s="60">
        <v>112013</v>
      </c>
      <c r="G1865" s="60">
        <v>138638</v>
      </c>
      <c r="H1865" s="421" t="str">
        <f t="shared" si="145"/>
        <v>nesplnená podmienka vyrovnaného rozpočtu</v>
      </c>
      <c r="I1865" s="60">
        <f t="shared" si="146"/>
        <v>26625</v>
      </c>
      <c r="J1865" s="421" t="str">
        <f t="shared" si="149"/>
        <v>výdavky rastú</v>
      </c>
      <c r="K1865" s="421" t="str">
        <f t="shared" si="147"/>
        <v>dlhová brzda sa neplní</v>
      </c>
      <c r="L1865" s="421" t="str">
        <f t="shared" si="148"/>
        <v>dlhová brzda sa neplní + rozpočet v termíne</v>
      </c>
    </row>
    <row r="1866" spans="1:12">
      <c r="A1866" s="61">
        <v>512133</v>
      </c>
      <c r="B1866" s="61" t="s">
        <v>793</v>
      </c>
      <c r="C1866" s="61">
        <v>20251113</v>
      </c>
      <c r="D1866" s="420" t="s">
        <v>890</v>
      </c>
      <c r="E1866" s="60">
        <v>4920</v>
      </c>
      <c r="F1866" s="60">
        <v>1220000</v>
      </c>
      <c r="G1866" s="60">
        <v>1195080</v>
      </c>
      <c r="H1866" s="421" t="str">
        <f t="shared" si="145"/>
        <v>splnená podmienka vyrovnaného rozpočtu</v>
      </c>
      <c r="I1866" s="61">
        <f t="shared" si="146"/>
        <v>-24920</v>
      </c>
      <c r="J1866" s="421" t="str">
        <f t="shared" si="149"/>
        <v>nerastúce výdavky</v>
      </c>
      <c r="K1866" s="421" t="str">
        <f t="shared" si="147"/>
        <v>dlhová brzda sa plní</v>
      </c>
      <c r="L1866" s="421" t="str">
        <f t="shared" si="148"/>
        <v>dlhová brzda sa plní + rozpočet v termíne</v>
      </c>
    </row>
    <row r="1867" spans="1:12">
      <c r="A1867" s="61">
        <v>512141</v>
      </c>
      <c r="B1867" s="61" t="s">
        <v>2431</v>
      </c>
      <c r="C1867" s="61">
        <v>20251112</v>
      </c>
      <c r="D1867" s="420" t="s">
        <v>890</v>
      </c>
      <c r="E1867" s="60">
        <v>-6300</v>
      </c>
      <c r="F1867" s="60">
        <v>77623</v>
      </c>
      <c r="G1867" s="60">
        <v>79894</v>
      </c>
      <c r="H1867" s="421" t="str">
        <f t="shared" si="145"/>
        <v>nesplnená podmienka vyrovnaného rozpočtu</v>
      </c>
      <c r="I1867" s="60">
        <f t="shared" si="146"/>
        <v>2271</v>
      </c>
      <c r="J1867" s="421" t="str">
        <f t="shared" si="149"/>
        <v>výdavky rastú</v>
      </c>
      <c r="K1867" s="421" t="str">
        <f t="shared" si="147"/>
        <v>dlhová brzda sa neplní</v>
      </c>
      <c r="L1867" s="421" t="str">
        <f t="shared" si="148"/>
        <v>dlhová brzda sa neplní + rozpočet v termíne</v>
      </c>
    </row>
    <row r="1868" spans="1:12">
      <c r="A1868" s="61">
        <v>512168</v>
      </c>
      <c r="B1868" s="421" t="s">
        <v>794</v>
      </c>
      <c r="C1868" s="61">
        <v>20251212</v>
      </c>
      <c r="D1868" s="420" t="s">
        <v>911</v>
      </c>
      <c r="E1868" s="60">
        <v>-78608.679999999993</v>
      </c>
      <c r="F1868" s="60">
        <v>284450</v>
      </c>
      <c r="G1868" s="60">
        <v>595703.67999999993</v>
      </c>
      <c r="H1868" s="421" t="str">
        <f t="shared" si="145"/>
        <v>nesplnená podmienka vyrovnaného rozpočtu</v>
      </c>
      <c r="I1868" s="60">
        <f t="shared" si="146"/>
        <v>311253.67999999993</v>
      </c>
      <c r="J1868" s="421" t="str">
        <f t="shared" si="149"/>
        <v>výdavky rastú</v>
      </c>
      <c r="K1868" s="421" t="str">
        <f t="shared" si="147"/>
        <v>dlhová brzda sa neplní</v>
      </c>
      <c r="L1868" s="421" t="str">
        <f t="shared" si="148"/>
        <v>dlhová brzda sa neplní + rozpočet po termíne</v>
      </c>
    </row>
    <row r="1869" spans="1:12">
      <c r="A1869" s="61">
        <v>512206</v>
      </c>
      <c r="B1869" s="61" t="s">
        <v>2432</v>
      </c>
      <c r="C1869" s="61">
        <v>20251120</v>
      </c>
      <c r="D1869" s="420" t="s">
        <v>890</v>
      </c>
      <c r="E1869" s="60">
        <v>-40000</v>
      </c>
      <c r="F1869" s="60">
        <v>137000</v>
      </c>
      <c r="G1869" s="60">
        <v>190000</v>
      </c>
      <c r="H1869" s="421" t="str">
        <f t="shared" si="145"/>
        <v>nesplnená podmienka vyrovnaného rozpočtu</v>
      </c>
      <c r="I1869" s="60">
        <f t="shared" si="146"/>
        <v>53000</v>
      </c>
      <c r="J1869" s="421" t="str">
        <f t="shared" si="149"/>
        <v>výdavky rastú</v>
      </c>
      <c r="K1869" s="421" t="str">
        <f t="shared" si="147"/>
        <v>dlhová brzda sa neplní</v>
      </c>
      <c r="L1869" s="421" t="str">
        <f t="shared" si="148"/>
        <v>dlhová brzda sa neplní + rozpočet v termíne</v>
      </c>
    </row>
    <row r="1870" spans="1:12">
      <c r="A1870" s="61">
        <v>512214</v>
      </c>
      <c r="B1870" s="61" t="s">
        <v>2433</v>
      </c>
      <c r="C1870" s="61">
        <v>20251118</v>
      </c>
      <c r="D1870" s="420" t="s">
        <v>890</v>
      </c>
      <c r="E1870" s="60">
        <v>-346221</v>
      </c>
      <c r="F1870" s="60">
        <v>1339240</v>
      </c>
      <c r="G1870" s="60">
        <v>1519545</v>
      </c>
      <c r="H1870" s="421" t="str">
        <f t="shared" si="145"/>
        <v>nesplnená podmienka vyrovnaného rozpočtu</v>
      </c>
      <c r="I1870" s="60">
        <f t="shared" si="146"/>
        <v>180305</v>
      </c>
      <c r="J1870" s="421" t="str">
        <f t="shared" si="149"/>
        <v>výdavky rastú</v>
      </c>
      <c r="K1870" s="421" t="str">
        <f t="shared" si="147"/>
        <v>dlhová brzda sa neplní</v>
      </c>
      <c r="L1870" s="421" t="str">
        <f t="shared" si="148"/>
        <v>dlhová brzda sa neplní + rozpočet v termíne</v>
      </c>
    </row>
    <row r="1871" spans="1:12">
      <c r="A1871" s="61">
        <v>512222</v>
      </c>
      <c r="B1871" s="61" t="s">
        <v>731</v>
      </c>
      <c r="C1871" s="61">
        <v>20251029</v>
      </c>
      <c r="D1871" s="420" t="s">
        <v>890</v>
      </c>
      <c r="E1871" s="60">
        <v>-3030000</v>
      </c>
      <c r="F1871" s="60">
        <v>3670322</v>
      </c>
      <c r="G1871" s="60">
        <v>3883751</v>
      </c>
      <c r="H1871" s="421" t="str">
        <f t="shared" si="145"/>
        <v>nesplnená podmienka vyrovnaného rozpočtu</v>
      </c>
      <c r="I1871" s="60">
        <f t="shared" si="146"/>
        <v>213429</v>
      </c>
      <c r="J1871" s="421" t="str">
        <f t="shared" si="149"/>
        <v>výdavky rastú</v>
      </c>
      <c r="K1871" s="421" t="str">
        <f t="shared" si="147"/>
        <v>dlhová brzda sa neplní</v>
      </c>
      <c r="L1871" s="421" t="str">
        <f t="shared" si="148"/>
        <v>dlhová brzda sa neplní + rozpočet v termíne</v>
      </c>
    </row>
    <row r="1872" spans="1:12">
      <c r="A1872" s="61">
        <v>512257</v>
      </c>
      <c r="B1872" s="61" t="s">
        <v>2434</v>
      </c>
      <c r="C1872" s="61">
        <v>20251121</v>
      </c>
      <c r="D1872" s="420" t="s">
        <v>890</v>
      </c>
      <c r="E1872" s="60">
        <v>0</v>
      </c>
      <c r="F1872" s="60">
        <v>66270</v>
      </c>
      <c r="G1872" s="60">
        <v>70830</v>
      </c>
      <c r="H1872" s="421" t="str">
        <f t="shared" si="145"/>
        <v>splnená podmienka vyrovnaného rozpočtu</v>
      </c>
      <c r="I1872" s="60">
        <f t="shared" si="146"/>
        <v>4560</v>
      </c>
      <c r="J1872" s="421" t="str">
        <f t="shared" si="149"/>
        <v>výdavky rastú</v>
      </c>
      <c r="K1872" s="421" t="str">
        <f t="shared" si="147"/>
        <v>dlhová brzda sa neplní</v>
      </c>
      <c r="L1872" s="421" t="str">
        <f t="shared" si="148"/>
        <v>dlhová brzda sa neplní + rozpočet v termíne</v>
      </c>
    </row>
    <row r="1873" spans="1:12">
      <c r="A1873" s="61">
        <v>512273</v>
      </c>
      <c r="B1873" s="61" t="s">
        <v>2435</v>
      </c>
      <c r="C1873" s="61">
        <v>20251121</v>
      </c>
      <c r="D1873" s="420" t="s">
        <v>890</v>
      </c>
      <c r="E1873" s="60">
        <v>-100000</v>
      </c>
      <c r="F1873" s="60">
        <v>2006805</v>
      </c>
      <c r="G1873" s="60">
        <v>1999418</v>
      </c>
      <c r="H1873" s="421" t="str">
        <f t="shared" si="145"/>
        <v>nesplnená podmienka vyrovnaného rozpočtu</v>
      </c>
      <c r="I1873" s="60">
        <f t="shared" si="146"/>
        <v>-7387</v>
      </c>
      <c r="J1873" s="421" t="str">
        <f t="shared" si="149"/>
        <v>nerastúce výdavky</v>
      </c>
      <c r="K1873" s="421" t="str">
        <f t="shared" si="147"/>
        <v>dlhová brzda sa neplní</v>
      </c>
      <c r="L1873" s="421" t="str">
        <f t="shared" si="148"/>
        <v>dlhová brzda sa neplní + rozpočet v termíne</v>
      </c>
    </row>
    <row r="1874" spans="1:12">
      <c r="A1874" s="61">
        <v>512290</v>
      </c>
      <c r="B1874" s="61" t="s">
        <v>2436</v>
      </c>
      <c r="C1874" s="61">
        <v>20251114</v>
      </c>
      <c r="D1874" s="420" t="s">
        <v>890</v>
      </c>
      <c r="E1874" s="60">
        <v>2820</v>
      </c>
      <c r="F1874" s="60">
        <v>73345</v>
      </c>
      <c r="G1874" s="60">
        <v>77110</v>
      </c>
      <c r="H1874" s="421" t="str">
        <f t="shared" si="145"/>
        <v>splnená podmienka vyrovnaného rozpočtu</v>
      </c>
      <c r="I1874" s="60">
        <f t="shared" si="146"/>
        <v>3765</v>
      </c>
      <c r="J1874" s="421" t="str">
        <f t="shared" si="149"/>
        <v>výdavky rastú</v>
      </c>
      <c r="K1874" s="421" t="str">
        <f t="shared" si="147"/>
        <v>dlhová brzda sa neplní</v>
      </c>
      <c r="L1874" s="421" t="str">
        <f t="shared" si="148"/>
        <v>dlhová brzda sa neplní + rozpočet v termíne</v>
      </c>
    </row>
    <row r="1875" spans="1:12">
      <c r="A1875" s="61">
        <v>512303</v>
      </c>
      <c r="B1875" s="61" t="s">
        <v>2437</v>
      </c>
      <c r="C1875" s="61">
        <v>20251120</v>
      </c>
      <c r="D1875" s="420" t="s">
        <v>890</v>
      </c>
      <c r="E1875" s="60">
        <v>0</v>
      </c>
      <c r="F1875" s="60">
        <v>48918</v>
      </c>
      <c r="G1875" s="60">
        <v>54247</v>
      </c>
      <c r="H1875" s="421" t="str">
        <f t="shared" si="145"/>
        <v>splnená podmienka vyrovnaného rozpočtu</v>
      </c>
      <c r="I1875" s="60">
        <f t="shared" si="146"/>
        <v>5329</v>
      </c>
      <c r="J1875" s="421" t="str">
        <f t="shared" si="149"/>
        <v>výdavky rastú</v>
      </c>
      <c r="K1875" s="421" t="str">
        <f t="shared" si="147"/>
        <v>dlhová brzda sa neplní</v>
      </c>
      <c r="L1875" s="421" t="str">
        <f t="shared" si="148"/>
        <v>dlhová brzda sa neplní + rozpočet v termíne</v>
      </c>
    </row>
    <row r="1876" spans="1:12">
      <c r="A1876" s="61">
        <v>512311</v>
      </c>
      <c r="B1876" s="61" t="s">
        <v>2438</v>
      </c>
      <c r="C1876" s="61">
        <v>20251112</v>
      </c>
      <c r="D1876" s="420" t="s">
        <v>890</v>
      </c>
      <c r="E1876" s="60">
        <v>0</v>
      </c>
      <c r="F1876" s="60">
        <v>81059</v>
      </c>
      <c r="G1876" s="60">
        <v>91701</v>
      </c>
      <c r="H1876" s="421" t="str">
        <f t="shared" si="145"/>
        <v>splnená podmienka vyrovnaného rozpočtu</v>
      </c>
      <c r="I1876" s="60">
        <f t="shared" si="146"/>
        <v>10642</v>
      </c>
      <c r="J1876" s="421" t="str">
        <f t="shared" si="149"/>
        <v>výdavky rastú</v>
      </c>
      <c r="K1876" s="421" t="str">
        <f t="shared" si="147"/>
        <v>dlhová brzda sa neplní</v>
      </c>
      <c r="L1876" s="421" t="str">
        <f t="shared" si="148"/>
        <v>dlhová brzda sa neplní + rozpočet v termíne</v>
      </c>
    </row>
    <row r="1877" spans="1:12">
      <c r="A1877" s="61">
        <v>512320</v>
      </c>
      <c r="B1877" s="61" t="s">
        <v>2439</v>
      </c>
      <c r="C1877" s="61">
        <v>20251113</v>
      </c>
      <c r="D1877" s="420" t="s">
        <v>890</v>
      </c>
      <c r="E1877" s="60">
        <v>0</v>
      </c>
      <c r="F1877" s="60">
        <v>398360</v>
      </c>
      <c r="G1877" s="60">
        <v>447216</v>
      </c>
      <c r="H1877" s="421" t="str">
        <f t="shared" si="145"/>
        <v>splnená podmienka vyrovnaného rozpočtu</v>
      </c>
      <c r="I1877" s="60">
        <f t="shared" si="146"/>
        <v>48856</v>
      </c>
      <c r="J1877" s="421" t="str">
        <f t="shared" si="149"/>
        <v>výdavky rastú</v>
      </c>
      <c r="K1877" s="421" t="str">
        <f t="shared" si="147"/>
        <v>dlhová brzda sa neplní</v>
      </c>
      <c r="L1877" s="421" t="str">
        <f t="shared" si="148"/>
        <v>dlhová brzda sa neplní + rozpočet v termíne</v>
      </c>
    </row>
    <row r="1878" spans="1:12">
      <c r="A1878" s="61">
        <v>512338</v>
      </c>
      <c r="B1878" s="61" t="s">
        <v>2440</v>
      </c>
      <c r="C1878" s="61">
        <v>20250924</v>
      </c>
      <c r="D1878" s="420" t="s">
        <v>890</v>
      </c>
      <c r="E1878" s="60">
        <v>-5000</v>
      </c>
      <c r="F1878" s="60">
        <v>80801</v>
      </c>
      <c r="G1878" s="60">
        <v>75470</v>
      </c>
      <c r="H1878" s="421" t="str">
        <f t="shared" si="145"/>
        <v>nesplnená podmienka vyrovnaného rozpočtu</v>
      </c>
      <c r="I1878" s="60">
        <f t="shared" si="146"/>
        <v>-5331</v>
      </c>
      <c r="J1878" s="421" t="str">
        <f t="shared" si="149"/>
        <v>nerastúce výdavky</v>
      </c>
      <c r="K1878" s="421" t="str">
        <f t="shared" si="147"/>
        <v>dlhová brzda sa neplní</v>
      </c>
      <c r="L1878" s="421" t="str">
        <f t="shared" si="148"/>
        <v>dlhová brzda sa neplní + rozpočet v termíne</v>
      </c>
    </row>
    <row r="1879" spans="1:12">
      <c r="A1879" s="61">
        <v>512346</v>
      </c>
      <c r="B1879" s="61" t="s">
        <v>2441</v>
      </c>
      <c r="C1879" s="61">
        <v>20251121</v>
      </c>
      <c r="D1879" s="420" t="s">
        <v>890</v>
      </c>
      <c r="E1879" s="60">
        <v>-25000</v>
      </c>
      <c r="F1879" s="60">
        <v>53120</v>
      </c>
      <c r="G1879" s="60">
        <v>87000</v>
      </c>
      <c r="H1879" s="421" t="str">
        <f t="shared" si="145"/>
        <v>nesplnená podmienka vyrovnaného rozpočtu</v>
      </c>
      <c r="I1879" s="60">
        <f t="shared" si="146"/>
        <v>33880</v>
      </c>
      <c r="J1879" s="421" t="str">
        <f t="shared" si="149"/>
        <v>výdavky rastú</v>
      </c>
      <c r="K1879" s="421" t="str">
        <f t="shared" si="147"/>
        <v>dlhová brzda sa neplní</v>
      </c>
      <c r="L1879" s="421" t="str">
        <f t="shared" si="148"/>
        <v>dlhová brzda sa neplní + rozpočet v termíne</v>
      </c>
    </row>
    <row r="1880" spans="1:12">
      <c r="A1880" s="61">
        <v>512354</v>
      </c>
      <c r="B1880" s="61" t="s">
        <v>2442</v>
      </c>
      <c r="C1880" s="61">
        <v>20251118</v>
      </c>
      <c r="D1880" s="420" t="s">
        <v>890</v>
      </c>
      <c r="E1880" s="60">
        <v>-1636644.49</v>
      </c>
      <c r="F1880" s="60">
        <v>3430697.6399999997</v>
      </c>
      <c r="G1880" s="60">
        <v>8095065.2600000007</v>
      </c>
      <c r="H1880" s="421" t="str">
        <f t="shared" si="145"/>
        <v>nesplnená podmienka vyrovnaného rozpočtu</v>
      </c>
      <c r="I1880" s="60">
        <f t="shared" si="146"/>
        <v>4664367.620000001</v>
      </c>
      <c r="J1880" s="421" t="str">
        <f t="shared" si="149"/>
        <v>výdavky rastú</v>
      </c>
      <c r="K1880" s="421" t="str">
        <f t="shared" si="147"/>
        <v>dlhová brzda sa neplní</v>
      </c>
      <c r="L1880" s="421" t="str">
        <f t="shared" si="148"/>
        <v>dlhová brzda sa neplní + rozpočet v termíne</v>
      </c>
    </row>
    <row r="1881" spans="1:12">
      <c r="A1881" s="61">
        <v>512371</v>
      </c>
      <c r="B1881" s="61" t="s">
        <v>2443</v>
      </c>
      <c r="C1881" s="61">
        <v>20251110</v>
      </c>
      <c r="D1881" s="420" t="s">
        <v>890</v>
      </c>
      <c r="E1881" s="60">
        <v>-80008</v>
      </c>
      <c r="F1881" s="60">
        <v>1928738</v>
      </c>
      <c r="G1881" s="60">
        <v>1916088</v>
      </c>
      <c r="H1881" s="421" t="str">
        <f t="shared" si="145"/>
        <v>nesplnená podmienka vyrovnaného rozpočtu</v>
      </c>
      <c r="I1881" s="60">
        <f t="shared" si="146"/>
        <v>-12650</v>
      </c>
      <c r="J1881" s="421" t="str">
        <f t="shared" si="149"/>
        <v>nerastúce výdavky</v>
      </c>
      <c r="K1881" s="421" t="str">
        <f t="shared" si="147"/>
        <v>dlhová brzda sa neplní</v>
      </c>
      <c r="L1881" s="421" t="str">
        <f t="shared" si="148"/>
        <v>dlhová brzda sa neplní + rozpočet v termíne</v>
      </c>
    </row>
    <row r="1882" spans="1:12">
      <c r="A1882" s="61">
        <v>511846</v>
      </c>
      <c r="B1882" s="61" t="s">
        <v>2444</v>
      </c>
      <c r="C1882" s="61">
        <v>20251114</v>
      </c>
      <c r="D1882" s="420" t="s">
        <v>890</v>
      </c>
      <c r="E1882" s="60">
        <v>-3808</v>
      </c>
      <c r="F1882" s="60">
        <v>320185</v>
      </c>
      <c r="G1882" s="60">
        <v>379906</v>
      </c>
      <c r="H1882" s="421" t="str">
        <f t="shared" si="145"/>
        <v>nesplnená podmienka vyrovnaného rozpočtu</v>
      </c>
      <c r="I1882" s="60">
        <f t="shared" si="146"/>
        <v>59721</v>
      </c>
      <c r="J1882" s="421" t="str">
        <f t="shared" si="149"/>
        <v>výdavky rastú</v>
      </c>
      <c r="K1882" s="421" t="str">
        <f t="shared" si="147"/>
        <v>dlhová brzda sa neplní</v>
      </c>
      <c r="L1882" s="421" t="str">
        <f t="shared" si="148"/>
        <v>dlhová brzda sa neplní + rozpočet v termíne</v>
      </c>
    </row>
    <row r="1883" spans="1:12">
      <c r="A1883" s="61">
        <v>511854</v>
      </c>
      <c r="B1883" s="61" t="s">
        <v>491</v>
      </c>
      <c r="C1883" s="61">
        <v>20251030</v>
      </c>
      <c r="D1883" s="420" t="s">
        <v>890</v>
      </c>
      <c r="E1883" s="60">
        <v>-150000</v>
      </c>
      <c r="F1883" s="60">
        <v>479539</v>
      </c>
      <c r="G1883" s="60">
        <v>645005.57999999984</v>
      </c>
      <c r="H1883" s="421" t="str">
        <f t="shared" si="145"/>
        <v>nesplnená podmienka vyrovnaného rozpočtu</v>
      </c>
      <c r="I1883" s="60">
        <f t="shared" si="146"/>
        <v>165466.57999999984</v>
      </c>
      <c r="J1883" s="421" t="str">
        <f t="shared" si="149"/>
        <v>výdavky rastú</v>
      </c>
      <c r="K1883" s="421" t="str">
        <f t="shared" si="147"/>
        <v>dlhová brzda sa neplní</v>
      </c>
      <c r="L1883" s="421" t="str">
        <f t="shared" si="148"/>
        <v>dlhová brzda sa neplní + rozpočet v termíne</v>
      </c>
    </row>
    <row r="1884" spans="1:12">
      <c r="A1884" s="61">
        <v>511862</v>
      </c>
      <c r="B1884" s="61" t="s">
        <v>2445</v>
      </c>
      <c r="C1884" s="61">
        <v>20251120</v>
      </c>
      <c r="D1884" s="420" t="s">
        <v>890</v>
      </c>
      <c r="E1884" s="60">
        <v>-96434</v>
      </c>
      <c r="F1884" s="60">
        <v>225320</v>
      </c>
      <c r="G1884" s="60">
        <v>332143</v>
      </c>
      <c r="H1884" s="421" t="str">
        <f t="shared" si="145"/>
        <v>nesplnená podmienka vyrovnaného rozpočtu</v>
      </c>
      <c r="I1884" s="60">
        <f t="shared" si="146"/>
        <v>106823</v>
      </c>
      <c r="J1884" s="421" t="str">
        <f t="shared" si="149"/>
        <v>výdavky rastú</v>
      </c>
      <c r="K1884" s="421" t="str">
        <f t="shared" si="147"/>
        <v>dlhová brzda sa neplní</v>
      </c>
      <c r="L1884" s="421" t="str">
        <f t="shared" si="148"/>
        <v>dlhová brzda sa neplní + rozpočet v termíne</v>
      </c>
    </row>
    <row r="1885" spans="1:12">
      <c r="A1885" s="61">
        <v>511871</v>
      </c>
      <c r="B1885" s="61" t="s">
        <v>2446</v>
      </c>
      <c r="C1885" s="61">
        <v>20251121</v>
      </c>
      <c r="D1885" s="420" t="s">
        <v>890</v>
      </c>
      <c r="E1885" s="60">
        <v>20000</v>
      </c>
      <c r="F1885" s="60">
        <v>999051</v>
      </c>
      <c r="G1885" s="60">
        <v>1048546</v>
      </c>
      <c r="H1885" s="421" t="str">
        <f t="shared" si="145"/>
        <v>splnená podmienka vyrovnaného rozpočtu</v>
      </c>
      <c r="I1885" s="60">
        <f t="shared" si="146"/>
        <v>49495</v>
      </c>
      <c r="J1885" s="421" t="str">
        <f t="shared" si="149"/>
        <v>výdavky rastú</v>
      </c>
      <c r="K1885" s="421" t="str">
        <f t="shared" si="147"/>
        <v>dlhová brzda sa neplní</v>
      </c>
      <c r="L1885" s="421" t="str">
        <f t="shared" si="148"/>
        <v>dlhová brzda sa neplní + rozpočet v termíne</v>
      </c>
    </row>
    <row r="1886" spans="1:12">
      <c r="A1886" s="61">
        <v>511889</v>
      </c>
      <c r="B1886" s="61" t="s">
        <v>2447</v>
      </c>
      <c r="C1886" s="61">
        <v>20251119</v>
      </c>
      <c r="D1886" s="420" t="s">
        <v>890</v>
      </c>
      <c r="E1886" s="60">
        <v>-15800</v>
      </c>
      <c r="F1886" s="60">
        <v>46542.6</v>
      </c>
      <c r="G1886" s="60">
        <v>46775</v>
      </c>
      <c r="H1886" s="421" t="str">
        <f t="shared" si="145"/>
        <v>nesplnená podmienka vyrovnaného rozpočtu</v>
      </c>
      <c r="I1886" s="60">
        <f t="shared" si="146"/>
        <v>232.40000000000146</v>
      </c>
      <c r="J1886" s="421" t="str">
        <f t="shared" si="149"/>
        <v>výdavky rastú</v>
      </c>
      <c r="K1886" s="421" t="str">
        <f t="shared" si="147"/>
        <v>dlhová brzda sa neplní</v>
      </c>
      <c r="L1886" s="421" t="str">
        <f t="shared" si="148"/>
        <v>dlhová brzda sa neplní + rozpočet v termíne</v>
      </c>
    </row>
    <row r="1887" spans="1:12">
      <c r="A1887" s="61">
        <v>511897</v>
      </c>
      <c r="B1887" s="61" t="s">
        <v>2448</v>
      </c>
      <c r="C1887" s="61">
        <v>20251121</v>
      </c>
      <c r="D1887" s="420" t="s">
        <v>890</v>
      </c>
      <c r="E1887" s="60">
        <v>0</v>
      </c>
      <c r="F1887" s="60">
        <v>222700</v>
      </c>
      <c r="G1887" s="60">
        <v>228350</v>
      </c>
      <c r="H1887" s="421" t="str">
        <f t="shared" si="145"/>
        <v>splnená podmienka vyrovnaného rozpočtu</v>
      </c>
      <c r="I1887" s="60">
        <f t="shared" si="146"/>
        <v>5650</v>
      </c>
      <c r="J1887" s="421" t="str">
        <f t="shared" si="149"/>
        <v>výdavky rastú</v>
      </c>
      <c r="K1887" s="421" t="str">
        <f t="shared" si="147"/>
        <v>dlhová brzda sa neplní</v>
      </c>
      <c r="L1887" s="421" t="str">
        <f t="shared" si="148"/>
        <v>dlhová brzda sa neplní + rozpočet v termíne</v>
      </c>
    </row>
    <row r="1888" spans="1:12">
      <c r="A1888" s="61">
        <v>511901</v>
      </c>
      <c r="B1888" s="61" t="s">
        <v>2449</v>
      </c>
      <c r="C1888" s="61">
        <v>20251118</v>
      </c>
      <c r="D1888" s="420" t="s">
        <v>890</v>
      </c>
      <c r="E1888" s="60">
        <v>-35040</v>
      </c>
      <c r="F1888" s="60">
        <v>164747</v>
      </c>
      <c r="G1888" s="60">
        <v>751995</v>
      </c>
      <c r="H1888" s="421" t="str">
        <f t="shared" si="145"/>
        <v>nesplnená podmienka vyrovnaného rozpočtu</v>
      </c>
      <c r="I1888" s="60">
        <f t="shared" si="146"/>
        <v>587248</v>
      </c>
      <c r="J1888" s="421" t="str">
        <f t="shared" si="149"/>
        <v>výdavky rastú</v>
      </c>
      <c r="K1888" s="421" t="str">
        <f t="shared" si="147"/>
        <v>dlhová brzda sa neplní</v>
      </c>
      <c r="L1888" s="421" t="str">
        <f t="shared" si="148"/>
        <v>dlhová brzda sa neplní + rozpočet v termíne</v>
      </c>
    </row>
    <row r="1889" spans="1:12">
      <c r="A1889" s="61">
        <v>511919</v>
      </c>
      <c r="B1889" s="61" t="s">
        <v>2212</v>
      </c>
      <c r="C1889" s="61">
        <v>20251112</v>
      </c>
      <c r="D1889" s="420" t="s">
        <v>890</v>
      </c>
      <c r="E1889" s="60">
        <v>-78547</v>
      </c>
      <c r="F1889" s="60">
        <v>864820</v>
      </c>
      <c r="G1889" s="60">
        <v>1018237</v>
      </c>
      <c r="H1889" s="421" t="str">
        <f t="shared" si="145"/>
        <v>nesplnená podmienka vyrovnaného rozpočtu</v>
      </c>
      <c r="I1889" s="60">
        <f t="shared" si="146"/>
        <v>153417</v>
      </c>
      <c r="J1889" s="421" t="str">
        <f t="shared" si="149"/>
        <v>výdavky rastú</v>
      </c>
      <c r="K1889" s="421" t="str">
        <f t="shared" si="147"/>
        <v>dlhová brzda sa neplní</v>
      </c>
      <c r="L1889" s="421" t="str">
        <f t="shared" si="148"/>
        <v>dlhová brzda sa neplní + rozpočet v termíne</v>
      </c>
    </row>
    <row r="1890" spans="1:12">
      <c r="A1890" s="61">
        <v>511927</v>
      </c>
      <c r="B1890" s="61" t="s">
        <v>2450</v>
      </c>
      <c r="C1890" s="61">
        <v>20250919</v>
      </c>
      <c r="D1890" s="420" t="s">
        <v>890</v>
      </c>
      <c r="E1890" s="60">
        <v>-20000</v>
      </c>
      <c r="F1890" s="60">
        <v>560000</v>
      </c>
      <c r="G1890" s="60">
        <v>500000</v>
      </c>
      <c r="H1890" s="421" t="str">
        <f t="shared" si="145"/>
        <v>nesplnená podmienka vyrovnaného rozpočtu</v>
      </c>
      <c r="I1890" s="60">
        <f t="shared" si="146"/>
        <v>-60000</v>
      </c>
      <c r="J1890" s="421" t="str">
        <f t="shared" si="149"/>
        <v>nerastúce výdavky</v>
      </c>
      <c r="K1890" s="421" t="str">
        <f t="shared" si="147"/>
        <v>dlhová brzda sa neplní</v>
      </c>
      <c r="L1890" s="421" t="str">
        <f t="shared" si="148"/>
        <v>dlhová brzda sa neplní + rozpočet v termíne</v>
      </c>
    </row>
    <row r="1891" spans="1:12">
      <c r="A1891" s="61">
        <v>511943</v>
      </c>
      <c r="B1891" s="61" t="s">
        <v>2451</v>
      </c>
      <c r="C1891" s="61">
        <v>20251112</v>
      </c>
      <c r="D1891" s="420" t="s">
        <v>890</v>
      </c>
      <c r="E1891" s="60">
        <v>-689198.16</v>
      </c>
      <c r="F1891" s="60">
        <v>1268986.18</v>
      </c>
      <c r="G1891" s="60">
        <v>1369978.9600000002</v>
      </c>
      <c r="H1891" s="421" t="str">
        <f t="shared" si="145"/>
        <v>nesplnená podmienka vyrovnaného rozpočtu</v>
      </c>
      <c r="I1891" s="60">
        <f t="shared" si="146"/>
        <v>100992.78000000026</v>
      </c>
      <c r="J1891" s="421" t="str">
        <f t="shared" si="149"/>
        <v>výdavky rastú</v>
      </c>
      <c r="K1891" s="421" t="str">
        <f t="shared" si="147"/>
        <v>dlhová brzda sa neplní</v>
      </c>
      <c r="L1891" s="421" t="str">
        <f t="shared" si="148"/>
        <v>dlhová brzda sa neplní + rozpočet v termíne</v>
      </c>
    </row>
    <row r="1892" spans="1:12">
      <c r="A1892" s="61">
        <v>511978</v>
      </c>
      <c r="B1892" s="61" t="s">
        <v>2452</v>
      </c>
      <c r="C1892" s="61">
        <v>20251113</v>
      </c>
      <c r="D1892" s="420" t="s">
        <v>890</v>
      </c>
      <c r="E1892" s="60">
        <v>-55800</v>
      </c>
      <c r="F1892" s="60">
        <v>331161</v>
      </c>
      <c r="G1892" s="60">
        <v>1280498</v>
      </c>
      <c r="H1892" s="421" t="str">
        <f t="shared" si="145"/>
        <v>nesplnená podmienka vyrovnaného rozpočtu</v>
      </c>
      <c r="I1892" s="60">
        <f t="shared" si="146"/>
        <v>949337</v>
      </c>
      <c r="J1892" s="421" t="str">
        <f t="shared" si="149"/>
        <v>výdavky rastú</v>
      </c>
      <c r="K1892" s="421" t="str">
        <f t="shared" si="147"/>
        <v>dlhová brzda sa neplní</v>
      </c>
      <c r="L1892" s="421" t="str">
        <f t="shared" si="148"/>
        <v>dlhová brzda sa neplní + rozpočet v termíne</v>
      </c>
    </row>
    <row r="1893" spans="1:12">
      <c r="A1893" s="61">
        <v>511994</v>
      </c>
      <c r="B1893" s="61" t="s">
        <v>2453</v>
      </c>
      <c r="C1893" s="61">
        <v>20251113</v>
      </c>
      <c r="D1893" s="420" t="s">
        <v>890</v>
      </c>
      <c r="E1893" s="60">
        <v>-88100</v>
      </c>
      <c r="F1893" s="60">
        <v>753653</v>
      </c>
      <c r="G1893" s="60">
        <v>975368</v>
      </c>
      <c r="H1893" s="421" t="str">
        <f t="shared" si="145"/>
        <v>nesplnená podmienka vyrovnaného rozpočtu</v>
      </c>
      <c r="I1893" s="60">
        <f t="shared" si="146"/>
        <v>221715</v>
      </c>
      <c r="J1893" s="421" t="str">
        <f t="shared" si="149"/>
        <v>výdavky rastú</v>
      </c>
      <c r="K1893" s="421" t="str">
        <f t="shared" si="147"/>
        <v>dlhová brzda sa neplní</v>
      </c>
      <c r="L1893" s="421" t="str">
        <f t="shared" si="148"/>
        <v>dlhová brzda sa neplní + rozpočet v termíne</v>
      </c>
    </row>
    <row r="1894" spans="1:12">
      <c r="A1894" s="61">
        <v>512001</v>
      </c>
      <c r="B1894" s="61" t="s">
        <v>2454</v>
      </c>
      <c r="C1894" s="61">
        <v>20251120</v>
      </c>
      <c r="D1894" s="420" t="s">
        <v>890</v>
      </c>
      <c r="E1894" s="60">
        <v>0</v>
      </c>
      <c r="F1894" s="60">
        <v>131023</v>
      </c>
      <c r="G1894" s="60">
        <v>158873</v>
      </c>
      <c r="H1894" s="421" t="str">
        <f t="shared" si="145"/>
        <v>splnená podmienka vyrovnaného rozpočtu</v>
      </c>
      <c r="I1894" s="60">
        <f t="shared" si="146"/>
        <v>27850</v>
      </c>
      <c r="J1894" s="421" t="str">
        <f t="shared" si="149"/>
        <v>výdavky rastú</v>
      </c>
      <c r="K1894" s="421" t="str">
        <f t="shared" si="147"/>
        <v>dlhová brzda sa neplní</v>
      </c>
      <c r="L1894" s="421" t="str">
        <f t="shared" si="148"/>
        <v>dlhová brzda sa neplní + rozpočet v termíne</v>
      </c>
    </row>
    <row r="1895" spans="1:12">
      <c r="A1895" s="61">
        <v>512010</v>
      </c>
      <c r="B1895" s="61" t="s">
        <v>2455</v>
      </c>
      <c r="C1895" s="61">
        <v>20251114</v>
      </c>
      <c r="D1895" s="420" t="s">
        <v>890</v>
      </c>
      <c r="E1895" s="60">
        <v>0</v>
      </c>
      <c r="F1895" s="60">
        <v>692340</v>
      </c>
      <c r="G1895" s="60">
        <v>791999.06</v>
      </c>
      <c r="H1895" s="421" t="str">
        <f t="shared" si="145"/>
        <v>splnená podmienka vyrovnaného rozpočtu</v>
      </c>
      <c r="I1895" s="60">
        <f t="shared" si="146"/>
        <v>99659.060000000056</v>
      </c>
      <c r="J1895" s="421" t="str">
        <f t="shared" si="149"/>
        <v>výdavky rastú</v>
      </c>
      <c r="K1895" s="421" t="str">
        <f t="shared" si="147"/>
        <v>dlhová brzda sa neplní</v>
      </c>
      <c r="L1895" s="421" t="str">
        <f t="shared" si="148"/>
        <v>dlhová brzda sa neplní + rozpočet v termíne</v>
      </c>
    </row>
    <row r="1896" spans="1:12">
      <c r="A1896" s="61">
        <v>512036</v>
      </c>
      <c r="B1896" s="61" t="s">
        <v>231</v>
      </c>
      <c r="C1896" s="61">
        <v>20251031</v>
      </c>
      <c r="D1896" s="420" t="s">
        <v>890</v>
      </c>
      <c r="E1896" s="60">
        <v>-3430424</v>
      </c>
      <c r="F1896" s="60">
        <v>67116731</v>
      </c>
      <c r="G1896" s="60">
        <v>68672709</v>
      </c>
      <c r="H1896" s="421" t="str">
        <f t="shared" si="145"/>
        <v>nesplnená podmienka vyrovnaného rozpočtu</v>
      </c>
      <c r="I1896" s="60">
        <f t="shared" si="146"/>
        <v>1555978</v>
      </c>
      <c r="J1896" s="421" t="str">
        <f t="shared" si="149"/>
        <v>výdavky rastú</v>
      </c>
      <c r="K1896" s="421" t="str">
        <f t="shared" si="147"/>
        <v>dlhová brzda sa neplní</v>
      </c>
      <c r="L1896" s="421" t="str">
        <f t="shared" si="148"/>
        <v>dlhová brzda sa neplní + rozpočet v termíne</v>
      </c>
    </row>
    <row r="1897" spans="1:12">
      <c r="A1897" s="61">
        <v>512044</v>
      </c>
      <c r="B1897" s="61" t="s">
        <v>2456</v>
      </c>
      <c r="C1897" s="61">
        <v>20251119</v>
      </c>
      <c r="D1897" s="420" t="s">
        <v>890</v>
      </c>
      <c r="E1897" s="60">
        <v>-80000</v>
      </c>
      <c r="F1897" s="60">
        <v>135593</v>
      </c>
      <c r="G1897" s="60">
        <v>183531</v>
      </c>
      <c r="H1897" s="421" t="str">
        <f t="shared" si="145"/>
        <v>nesplnená podmienka vyrovnaného rozpočtu</v>
      </c>
      <c r="I1897" s="60">
        <f t="shared" si="146"/>
        <v>47938</v>
      </c>
      <c r="J1897" s="421" t="str">
        <f t="shared" si="149"/>
        <v>výdavky rastú</v>
      </c>
      <c r="K1897" s="421" t="str">
        <f t="shared" si="147"/>
        <v>dlhová brzda sa neplní</v>
      </c>
      <c r="L1897" s="421" t="str">
        <f t="shared" si="148"/>
        <v>dlhová brzda sa neplní + rozpočet v termíne</v>
      </c>
    </row>
    <row r="1898" spans="1:12">
      <c r="A1898" s="61">
        <v>512052</v>
      </c>
      <c r="B1898" s="61" t="s">
        <v>2457</v>
      </c>
      <c r="C1898" s="61">
        <v>20251121</v>
      </c>
      <c r="D1898" s="420" t="s">
        <v>890</v>
      </c>
      <c r="E1898" s="60">
        <v>-468674</v>
      </c>
      <c r="F1898" s="60">
        <v>1666492</v>
      </c>
      <c r="G1898" s="60">
        <v>1779086</v>
      </c>
      <c r="H1898" s="421" t="str">
        <f t="shared" si="145"/>
        <v>nesplnená podmienka vyrovnaného rozpočtu</v>
      </c>
      <c r="I1898" s="60">
        <f t="shared" si="146"/>
        <v>112594</v>
      </c>
      <c r="J1898" s="421" t="str">
        <f t="shared" si="149"/>
        <v>výdavky rastú</v>
      </c>
      <c r="K1898" s="421" t="str">
        <f t="shared" si="147"/>
        <v>dlhová brzda sa neplní</v>
      </c>
      <c r="L1898" s="421" t="str">
        <f t="shared" si="148"/>
        <v>dlhová brzda sa neplní + rozpočet v termíne</v>
      </c>
    </row>
    <row r="1899" spans="1:12">
      <c r="A1899" s="61">
        <v>512061</v>
      </c>
      <c r="B1899" s="61" t="s">
        <v>2458</v>
      </c>
      <c r="C1899" s="61">
        <v>20251029</v>
      </c>
      <c r="D1899" s="420" t="s">
        <v>890</v>
      </c>
      <c r="E1899" s="60">
        <v>-744079</v>
      </c>
      <c r="F1899" s="60">
        <v>1168625</v>
      </c>
      <c r="G1899" s="60">
        <v>2103177</v>
      </c>
      <c r="H1899" s="421" t="str">
        <f t="shared" si="145"/>
        <v>nesplnená podmienka vyrovnaného rozpočtu</v>
      </c>
      <c r="I1899" s="60">
        <f t="shared" si="146"/>
        <v>934552</v>
      </c>
      <c r="J1899" s="421" t="str">
        <f t="shared" si="149"/>
        <v>výdavky rastú</v>
      </c>
      <c r="K1899" s="421" t="str">
        <f t="shared" si="147"/>
        <v>dlhová brzda sa neplní</v>
      </c>
      <c r="L1899" s="421" t="str">
        <f t="shared" si="148"/>
        <v>dlhová brzda sa neplní + rozpočet v termíne</v>
      </c>
    </row>
    <row r="1900" spans="1:12">
      <c r="A1900" s="61">
        <v>512079</v>
      </c>
      <c r="B1900" s="61" t="s">
        <v>2459</v>
      </c>
      <c r="C1900" s="61">
        <v>20251113</v>
      </c>
      <c r="D1900" s="420" t="s">
        <v>890</v>
      </c>
      <c r="E1900" s="60">
        <v>-8107</v>
      </c>
      <c r="F1900" s="60">
        <v>981837</v>
      </c>
      <c r="G1900" s="60">
        <v>1036844</v>
      </c>
      <c r="H1900" s="421" t="str">
        <f t="shared" si="145"/>
        <v>nesplnená podmienka vyrovnaného rozpočtu</v>
      </c>
      <c r="I1900" s="60">
        <f t="shared" si="146"/>
        <v>55007</v>
      </c>
      <c r="J1900" s="421" t="str">
        <f t="shared" si="149"/>
        <v>výdavky rastú</v>
      </c>
      <c r="K1900" s="421" t="str">
        <f t="shared" si="147"/>
        <v>dlhová brzda sa neplní</v>
      </c>
      <c r="L1900" s="421" t="str">
        <f t="shared" si="148"/>
        <v>dlhová brzda sa neplní + rozpočet v termíne</v>
      </c>
    </row>
    <row r="1901" spans="1:12">
      <c r="A1901" s="61">
        <v>512087</v>
      </c>
      <c r="B1901" s="61" t="s">
        <v>2460</v>
      </c>
      <c r="C1901" s="61">
        <v>20251118</v>
      </c>
      <c r="D1901" s="420" t="s">
        <v>890</v>
      </c>
      <c r="E1901" s="60">
        <v>-35000</v>
      </c>
      <c r="F1901" s="60">
        <v>71117</v>
      </c>
      <c r="G1901" s="60">
        <v>114944</v>
      </c>
      <c r="H1901" s="421" t="str">
        <f t="shared" si="145"/>
        <v>nesplnená podmienka vyrovnaného rozpočtu</v>
      </c>
      <c r="I1901" s="60">
        <f t="shared" si="146"/>
        <v>43827</v>
      </c>
      <c r="J1901" s="421" t="str">
        <f t="shared" si="149"/>
        <v>výdavky rastú</v>
      </c>
      <c r="K1901" s="421" t="str">
        <f t="shared" si="147"/>
        <v>dlhová brzda sa neplní</v>
      </c>
      <c r="L1901" s="421" t="str">
        <f t="shared" si="148"/>
        <v>dlhová brzda sa neplní + rozpočet v termíne</v>
      </c>
    </row>
    <row r="1902" spans="1:12">
      <c r="A1902" s="61">
        <v>511625</v>
      </c>
      <c r="B1902" s="61" t="s">
        <v>2461</v>
      </c>
      <c r="C1902" s="61">
        <v>20251106</v>
      </c>
      <c r="D1902" s="420" t="s">
        <v>890</v>
      </c>
      <c r="E1902" s="60">
        <v>-426155</v>
      </c>
      <c r="F1902" s="60">
        <v>547500</v>
      </c>
      <c r="G1902" s="60">
        <v>963950</v>
      </c>
      <c r="H1902" s="421" t="str">
        <f t="shared" si="145"/>
        <v>nesplnená podmienka vyrovnaného rozpočtu</v>
      </c>
      <c r="I1902" s="60">
        <f t="shared" si="146"/>
        <v>416450</v>
      </c>
      <c r="J1902" s="421" t="str">
        <f t="shared" si="149"/>
        <v>výdavky rastú</v>
      </c>
      <c r="K1902" s="421" t="str">
        <f t="shared" si="147"/>
        <v>dlhová brzda sa neplní</v>
      </c>
      <c r="L1902" s="421" t="str">
        <f t="shared" si="148"/>
        <v>dlhová brzda sa neplní + rozpočet v termíne</v>
      </c>
    </row>
    <row r="1903" spans="1:12">
      <c r="A1903" s="61">
        <v>511641</v>
      </c>
      <c r="B1903" s="61" t="s">
        <v>2462</v>
      </c>
      <c r="C1903" s="61">
        <v>20251120</v>
      </c>
      <c r="D1903" s="420" t="s">
        <v>890</v>
      </c>
      <c r="E1903" s="60">
        <v>-24126</v>
      </c>
      <c r="F1903" s="60">
        <v>771416</v>
      </c>
      <c r="G1903" s="60">
        <v>831264</v>
      </c>
      <c r="H1903" s="421" t="str">
        <f t="shared" si="145"/>
        <v>nesplnená podmienka vyrovnaného rozpočtu</v>
      </c>
      <c r="I1903" s="60">
        <f t="shared" si="146"/>
        <v>59848</v>
      </c>
      <c r="J1903" s="421" t="str">
        <f t="shared" si="149"/>
        <v>výdavky rastú</v>
      </c>
      <c r="K1903" s="421" t="str">
        <f t="shared" si="147"/>
        <v>dlhová brzda sa neplní</v>
      </c>
      <c r="L1903" s="421" t="str">
        <f t="shared" si="148"/>
        <v>dlhová brzda sa neplní + rozpočet v termíne</v>
      </c>
    </row>
    <row r="1904" spans="1:12">
      <c r="A1904" s="61">
        <v>511668</v>
      </c>
      <c r="B1904" s="421" t="s">
        <v>795</v>
      </c>
      <c r="C1904" s="61">
        <v>20251212</v>
      </c>
      <c r="D1904" s="420" t="s">
        <v>911</v>
      </c>
      <c r="E1904" s="60">
        <v>10596</v>
      </c>
      <c r="F1904" s="60">
        <v>217816</v>
      </c>
      <c r="G1904" s="60">
        <v>221105</v>
      </c>
      <c r="H1904" s="421" t="str">
        <f t="shared" si="145"/>
        <v>splnená podmienka vyrovnaného rozpočtu</v>
      </c>
      <c r="I1904" s="60">
        <f t="shared" si="146"/>
        <v>3289</v>
      </c>
      <c r="J1904" s="421" t="str">
        <f t="shared" si="149"/>
        <v>výdavky rastú</v>
      </c>
      <c r="K1904" s="421" t="str">
        <f t="shared" si="147"/>
        <v>dlhová brzda sa neplní</v>
      </c>
      <c r="L1904" s="421" t="str">
        <f t="shared" si="148"/>
        <v>dlhová brzda sa neplní + rozpočet po termíne</v>
      </c>
    </row>
    <row r="1905" spans="1:12">
      <c r="A1905" s="61">
        <v>511676</v>
      </c>
      <c r="B1905" s="61" t="s">
        <v>2463</v>
      </c>
      <c r="C1905" s="61">
        <v>20251120</v>
      </c>
      <c r="D1905" s="420" t="s">
        <v>890</v>
      </c>
      <c r="E1905" s="60">
        <v>0</v>
      </c>
      <c r="F1905" s="60">
        <v>97878</v>
      </c>
      <c r="G1905" s="60">
        <v>104755</v>
      </c>
      <c r="H1905" s="421" t="str">
        <f t="shared" si="145"/>
        <v>splnená podmienka vyrovnaného rozpočtu</v>
      </c>
      <c r="I1905" s="60">
        <f t="shared" si="146"/>
        <v>6877</v>
      </c>
      <c r="J1905" s="421" t="str">
        <f t="shared" si="149"/>
        <v>výdavky rastú</v>
      </c>
      <c r="K1905" s="421" t="str">
        <f t="shared" si="147"/>
        <v>dlhová brzda sa neplní</v>
      </c>
      <c r="L1905" s="421" t="str">
        <f t="shared" si="148"/>
        <v>dlhová brzda sa neplní + rozpočet v termíne</v>
      </c>
    </row>
    <row r="1906" spans="1:12">
      <c r="A1906" s="61">
        <v>511684</v>
      </c>
      <c r="B1906" s="61" t="s">
        <v>2464</v>
      </c>
      <c r="C1906" s="61">
        <v>20251118</v>
      </c>
      <c r="D1906" s="420" t="s">
        <v>890</v>
      </c>
      <c r="E1906" s="60">
        <v>-7000</v>
      </c>
      <c r="F1906" s="60">
        <v>183421</v>
      </c>
      <c r="G1906" s="60">
        <v>243379</v>
      </c>
      <c r="H1906" s="421" t="str">
        <f t="shared" si="145"/>
        <v>nesplnená podmienka vyrovnaného rozpočtu</v>
      </c>
      <c r="I1906" s="60">
        <f t="shared" si="146"/>
        <v>59958</v>
      </c>
      <c r="J1906" s="421" t="str">
        <f t="shared" si="149"/>
        <v>výdavky rastú</v>
      </c>
      <c r="K1906" s="421" t="str">
        <f t="shared" si="147"/>
        <v>dlhová brzda sa neplní</v>
      </c>
      <c r="L1906" s="421" t="str">
        <f t="shared" si="148"/>
        <v>dlhová brzda sa neplní + rozpočet v termíne</v>
      </c>
    </row>
    <row r="1907" spans="1:12">
      <c r="A1907" s="61">
        <v>511692</v>
      </c>
      <c r="B1907" s="421" t="s">
        <v>796</v>
      </c>
      <c r="C1907" s="61">
        <v>20251211</v>
      </c>
      <c r="D1907" s="420" t="s">
        <v>911</v>
      </c>
      <c r="E1907" s="60">
        <v>-10700</v>
      </c>
      <c r="F1907" s="60">
        <v>311520</v>
      </c>
      <c r="G1907" s="60">
        <v>371410</v>
      </c>
      <c r="H1907" s="421" t="str">
        <f t="shared" si="145"/>
        <v>nesplnená podmienka vyrovnaného rozpočtu</v>
      </c>
      <c r="I1907" s="60">
        <f t="shared" si="146"/>
        <v>59890</v>
      </c>
      <c r="J1907" s="421" t="str">
        <f t="shared" si="149"/>
        <v>výdavky rastú</v>
      </c>
      <c r="K1907" s="421" t="str">
        <f t="shared" si="147"/>
        <v>dlhová brzda sa neplní</v>
      </c>
      <c r="L1907" s="421" t="str">
        <f t="shared" si="148"/>
        <v>dlhová brzda sa neplní + rozpočet po termíne</v>
      </c>
    </row>
    <row r="1908" spans="1:12">
      <c r="A1908" s="61">
        <v>511706</v>
      </c>
      <c r="B1908" s="61" t="s">
        <v>2116</v>
      </c>
      <c r="C1908" s="61">
        <v>20251114</v>
      </c>
      <c r="D1908" s="420" t="s">
        <v>890</v>
      </c>
      <c r="E1908" s="60">
        <v>0</v>
      </c>
      <c r="F1908" s="60">
        <v>96800</v>
      </c>
      <c r="G1908" s="60">
        <v>100000</v>
      </c>
      <c r="H1908" s="421" t="str">
        <f t="shared" si="145"/>
        <v>splnená podmienka vyrovnaného rozpočtu</v>
      </c>
      <c r="I1908" s="60">
        <f t="shared" si="146"/>
        <v>3200</v>
      </c>
      <c r="J1908" s="421" t="str">
        <f t="shared" si="149"/>
        <v>výdavky rastú</v>
      </c>
      <c r="K1908" s="421" t="str">
        <f t="shared" si="147"/>
        <v>dlhová brzda sa neplní</v>
      </c>
      <c r="L1908" s="421" t="str">
        <f t="shared" si="148"/>
        <v>dlhová brzda sa neplní + rozpočet v termíne</v>
      </c>
    </row>
    <row r="1909" spans="1:12">
      <c r="A1909" s="61">
        <v>511714</v>
      </c>
      <c r="B1909" s="61" t="s">
        <v>2465</v>
      </c>
      <c r="C1909" s="61">
        <v>20251114</v>
      </c>
      <c r="D1909" s="420" t="s">
        <v>890</v>
      </c>
      <c r="E1909" s="60">
        <v>-35000</v>
      </c>
      <c r="F1909" s="60">
        <v>123774</v>
      </c>
      <c r="G1909" s="60">
        <v>186229</v>
      </c>
      <c r="H1909" s="421" t="str">
        <f t="shared" si="145"/>
        <v>nesplnená podmienka vyrovnaného rozpočtu</v>
      </c>
      <c r="I1909" s="60">
        <f t="shared" si="146"/>
        <v>62455</v>
      </c>
      <c r="J1909" s="421" t="str">
        <f t="shared" si="149"/>
        <v>výdavky rastú</v>
      </c>
      <c r="K1909" s="421" t="str">
        <f t="shared" si="147"/>
        <v>dlhová brzda sa neplní</v>
      </c>
      <c r="L1909" s="421" t="str">
        <f t="shared" si="148"/>
        <v>dlhová brzda sa neplní + rozpočet v termíne</v>
      </c>
    </row>
    <row r="1910" spans="1:12">
      <c r="A1910" s="61">
        <v>511722</v>
      </c>
      <c r="B1910" s="61" t="s">
        <v>797</v>
      </c>
      <c r="C1910" s="61">
        <v>20251120</v>
      </c>
      <c r="D1910" s="420" t="s">
        <v>890</v>
      </c>
      <c r="E1910" s="60">
        <v>0</v>
      </c>
      <c r="F1910" s="60">
        <v>85050</v>
      </c>
      <c r="G1910" s="60">
        <v>77950</v>
      </c>
      <c r="H1910" s="421" t="str">
        <f t="shared" si="145"/>
        <v>splnená podmienka vyrovnaného rozpočtu</v>
      </c>
      <c r="I1910" s="61">
        <f t="shared" si="146"/>
        <v>-7100</v>
      </c>
      <c r="J1910" s="421" t="str">
        <f t="shared" si="149"/>
        <v>nerastúce výdavky</v>
      </c>
      <c r="K1910" s="421" t="str">
        <f t="shared" si="147"/>
        <v>dlhová brzda sa plní</v>
      </c>
      <c r="L1910" s="421" t="str">
        <f t="shared" si="148"/>
        <v>dlhová brzda sa plní + rozpočet v termíne</v>
      </c>
    </row>
    <row r="1911" spans="1:12">
      <c r="A1911" s="61">
        <v>511731</v>
      </c>
      <c r="B1911" s="61" t="s">
        <v>2466</v>
      </c>
      <c r="C1911" s="61">
        <v>20251120</v>
      </c>
      <c r="D1911" s="420" t="s">
        <v>890</v>
      </c>
      <c r="E1911" s="60">
        <v>6430</v>
      </c>
      <c r="F1911" s="60">
        <v>281340</v>
      </c>
      <c r="G1911" s="60">
        <v>286760</v>
      </c>
      <c r="H1911" s="421" t="str">
        <f t="shared" si="145"/>
        <v>splnená podmienka vyrovnaného rozpočtu</v>
      </c>
      <c r="I1911" s="60">
        <f t="shared" si="146"/>
        <v>5420</v>
      </c>
      <c r="J1911" s="421" t="str">
        <f t="shared" si="149"/>
        <v>výdavky rastú</v>
      </c>
      <c r="K1911" s="421" t="str">
        <f t="shared" si="147"/>
        <v>dlhová brzda sa neplní</v>
      </c>
      <c r="L1911" s="421" t="str">
        <f t="shared" si="148"/>
        <v>dlhová brzda sa neplní + rozpočet v termíne</v>
      </c>
    </row>
    <row r="1912" spans="1:12">
      <c r="A1912" s="61">
        <v>511749</v>
      </c>
      <c r="B1912" s="61" t="s">
        <v>2467</v>
      </c>
      <c r="C1912" s="61">
        <v>20251119</v>
      </c>
      <c r="D1912" s="420" t="s">
        <v>890</v>
      </c>
      <c r="E1912" s="60">
        <v>1693</v>
      </c>
      <c r="F1912" s="60">
        <v>244295</v>
      </c>
      <c r="G1912" s="60">
        <v>253421</v>
      </c>
      <c r="H1912" s="421" t="str">
        <f t="shared" si="145"/>
        <v>splnená podmienka vyrovnaného rozpočtu</v>
      </c>
      <c r="I1912" s="60">
        <f t="shared" si="146"/>
        <v>9126</v>
      </c>
      <c r="J1912" s="421" t="str">
        <f t="shared" si="149"/>
        <v>výdavky rastú</v>
      </c>
      <c r="K1912" s="421" t="str">
        <f t="shared" si="147"/>
        <v>dlhová brzda sa neplní</v>
      </c>
      <c r="L1912" s="421" t="str">
        <f t="shared" si="148"/>
        <v>dlhová brzda sa neplní + rozpočet v termíne</v>
      </c>
    </row>
    <row r="1913" spans="1:12">
      <c r="A1913" s="61">
        <v>511757</v>
      </c>
      <c r="B1913" s="61" t="s">
        <v>798</v>
      </c>
      <c r="C1913" s="61">
        <v>20251117</v>
      </c>
      <c r="D1913" s="420" t="s">
        <v>890</v>
      </c>
      <c r="E1913" s="60">
        <v>0</v>
      </c>
      <c r="F1913" s="60">
        <v>62415</v>
      </c>
      <c r="G1913" s="60">
        <v>62415</v>
      </c>
      <c r="H1913" s="421" t="str">
        <f t="shared" si="145"/>
        <v>splnená podmienka vyrovnaného rozpočtu</v>
      </c>
      <c r="I1913" s="61">
        <f t="shared" si="146"/>
        <v>0</v>
      </c>
      <c r="J1913" s="421" t="str">
        <f t="shared" si="149"/>
        <v>nerastúce výdavky</v>
      </c>
      <c r="K1913" s="421" t="str">
        <f t="shared" si="147"/>
        <v>dlhová brzda sa plní</v>
      </c>
      <c r="L1913" s="421" t="str">
        <f t="shared" si="148"/>
        <v>dlhová brzda sa plní + rozpočet v termíne</v>
      </c>
    </row>
    <row r="1914" spans="1:12">
      <c r="A1914" s="61">
        <v>511765</v>
      </c>
      <c r="B1914" s="61" t="s">
        <v>2468</v>
      </c>
      <c r="C1914" s="61">
        <v>20251119</v>
      </c>
      <c r="D1914" s="420" t="s">
        <v>890</v>
      </c>
      <c r="E1914" s="60">
        <v>-224944.74</v>
      </c>
      <c r="F1914" s="60">
        <v>9192862.4499999993</v>
      </c>
      <c r="G1914" s="60">
        <v>9903311.7400000002</v>
      </c>
      <c r="H1914" s="421" t="str">
        <f t="shared" si="145"/>
        <v>nesplnená podmienka vyrovnaného rozpočtu</v>
      </c>
      <c r="I1914" s="60">
        <f t="shared" si="146"/>
        <v>710449.29000000097</v>
      </c>
      <c r="J1914" s="421" t="str">
        <f t="shared" si="149"/>
        <v>výdavky rastú</v>
      </c>
      <c r="K1914" s="421" t="str">
        <f t="shared" si="147"/>
        <v>dlhová brzda sa neplní</v>
      </c>
      <c r="L1914" s="421" t="str">
        <f t="shared" si="148"/>
        <v>dlhová brzda sa neplní + rozpočet v termíne</v>
      </c>
    </row>
    <row r="1915" spans="1:12">
      <c r="A1915" s="61">
        <v>511773</v>
      </c>
      <c r="B1915" s="61" t="s">
        <v>2469</v>
      </c>
      <c r="C1915" s="61">
        <v>20251121</v>
      </c>
      <c r="D1915" s="420" t="s">
        <v>890</v>
      </c>
      <c r="E1915" s="60">
        <v>0</v>
      </c>
      <c r="F1915" s="60">
        <v>36308</v>
      </c>
      <c r="G1915" s="60">
        <v>37667</v>
      </c>
      <c r="H1915" s="421" t="str">
        <f t="shared" si="145"/>
        <v>splnená podmienka vyrovnaného rozpočtu</v>
      </c>
      <c r="I1915" s="60">
        <f t="shared" si="146"/>
        <v>1359</v>
      </c>
      <c r="J1915" s="421" t="str">
        <f t="shared" si="149"/>
        <v>výdavky rastú</v>
      </c>
      <c r="K1915" s="421" t="str">
        <f t="shared" si="147"/>
        <v>dlhová brzda sa neplní</v>
      </c>
      <c r="L1915" s="421" t="str">
        <f t="shared" si="148"/>
        <v>dlhová brzda sa neplní + rozpočet v termíne</v>
      </c>
    </row>
    <row r="1916" spans="1:12">
      <c r="A1916" s="61">
        <v>511781</v>
      </c>
      <c r="B1916" s="61" t="s">
        <v>2470</v>
      </c>
      <c r="C1916" s="61">
        <v>20251120</v>
      </c>
      <c r="D1916" s="420" t="s">
        <v>890</v>
      </c>
      <c r="E1916" s="60">
        <v>0</v>
      </c>
      <c r="F1916" s="60">
        <v>80432</v>
      </c>
      <c r="G1916" s="60">
        <v>84542</v>
      </c>
      <c r="H1916" s="421" t="str">
        <f t="shared" si="145"/>
        <v>splnená podmienka vyrovnaného rozpočtu</v>
      </c>
      <c r="I1916" s="60">
        <f t="shared" si="146"/>
        <v>4110</v>
      </c>
      <c r="J1916" s="421" t="str">
        <f t="shared" si="149"/>
        <v>výdavky rastú</v>
      </c>
      <c r="K1916" s="421" t="str">
        <f t="shared" si="147"/>
        <v>dlhová brzda sa neplní</v>
      </c>
      <c r="L1916" s="421" t="str">
        <f t="shared" si="148"/>
        <v>dlhová brzda sa neplní + rozpočet v termíne</v>
      </c>
    </row>
    <row r="1917" spans="1:12">
      <c r="A1917" s="61">
        <v>511790</v>
      </c>
      <c r="B1917" s="61" t="s">
        <v>2471</v>
      </c>
      <c r="C1917" s="61">
        <v>20251120</v>
      </c>
      <c r="D1917" s="420" t="s">
        <v>890</v>
      </c>
      <c r="E1917" s="60">
        <v>-94000</v>
      </c>
      <c r="F1917" s="60">
        <v>1901062</v>
      </c>
      <c r="G1917" s="60">
        <v>2142180</v>
      </c>
      <c r="H1917" s="421" t="str">
        <f t="shared" si="145"/>
        <v>nesplnená podmienka vyrovnaného rozpočtu</v>
      </c>
      <c r="I1917" s="60">
        <f t="shared" si="146"/>
        <v>241118</v>
      </c>
      <c r="J1917" s="421" t="str">
        <f t="shared" si="149"/>
        <v>výdavky rastú</v>
      </c>
      <c r="K1917" s="421" t="str">
        <f t="shared" si="147"/>
        <v>dlhová brzda sa neplní</v>
      </c>
      <c r="L1917" s="421" t="str">
        <f t="shared" si="148"/>
        <v>dlhová brzda sa neplní + rozpočet v termíne</v>
      </c>
    </row>
    <row r="1918" spans="1:12">
      <c r="A1918" s="61">
        <v>511803</v>
      </c>
      <c r="B1918" s="61" t="s">
        <v>2472</v>
      </c>
      <c r="C1918" s="61">
        <v>20251117</v>
      </c>
      <c r="D1918" s="420" t="s">
        <v>890</v>
      </c>
      <c r="E1918" s="60">
        <v>36000</v>
      </c>
      <c r="F1918" s="60">
        <v>707700</v>
      </c>
      <c r="G1918" s="60">
        <v>725900</v>
      </c>
      <c r="H1918" s="421" t="str">
        <f t="shared" si="145"/>
        <v>splnená podmienka vyrovnaného rozpočtu</v>
      </c>
      <c r="I1918" s="60">
        <f t="shared" si="146"/>
        <v>18200</v>
      </c>
      <c r="J1918" s="421" t="str">
        <f t="shared" si="149"/>
        <v>výdavky rastú</v>
      </c>
      <c r="K1918" s="421" t="str">
        <f t="shared" si="147"/>
        <v>dlhová brzda sa neplní</v>
      </c>
      <c r="L1918" s="421" t="str">
        <f t="shared" si="148"/>
        <v>dlhová brzda sa neplní + rozpočet v termíne</v>
      </c>
    </row>
    <row r="1919" spans="1:12">
      <c r="A1919" s="61">
        <v>511811</v>
      </c>
      <c r="B1919" s="61" t="s">
        <v>2473</v>
      </c>
      <c r="C1919" s="61">
        <v>20251114</v>
      </c>
      <c r="D1919" s="420" t="s">
        <v>890</v>
      </c>
      <c r="E1919" s="60">
        <v>0</v>
      </c>
      <c r="F1919" s="60">
        <v>142552</v>
      </c>
      <c r="G1919" s="60">
        <v>516090</v>
      </c>
      <c r="H1919" s="421" t="str">
        <f t="shared" si="145"/>
        <v>splnená podmienka vyrovnaného rozpočtu</v>
      </c>
      <c r="I1919" s="60">
        <f t="shared" si="146"/>
        <v>373538</v>
      </c>
      <c r="J1919" s="421" t="str">
        <f t="shared" si="149"/>
        <v>výdavky rastú</v>
      </c>
      <c r="K1919" s="421" t="str">
        <f t="shared" si="147"/>
        <v>dlhová brzda sa neplní</v>
      </c>
      <c r="L1919" s="421" t="str">
        <f t="shared" si="148"/>
        <v>dlhová brzda sa neplní + rozpočet v termíne</v>
      </c>
    </row>
    <row r="1920" spans="1:12">
      <c r="A1920" s="61">
        <v>511820</v>
      </c>
      <c r="B1920" s="61" t="s">
        <v>799</v>
      </c>
      <c r="C1920" s="61">
        <v>20251120</v>
      </c>
      <c r="D1920" s="420" t="s">
        <v>890</v>
      </c>
      <c r="E1920" s="60">
        <v>0</v>
      </c>
      <c r="F1920" s="60">
        <v>92220</v>
      </c>
      <c r="G1920" s="60">
        <v>90520</v>
      </c>
      <c r="H1920" s="421" t="str">
        <f t="shared" si="145"/>
        <v>splnená podmienka vyrovnaného rozpočtu</v>
      </c>
      <c r="I1920" s="61">
        <f t="shared" si="146"/>
        <v>-1700</v>
      </c>
      <c r="J1920" s="421" t="str">
        <f t="shared" si="149"/>
        <v>nerastúce výdavky</v>
      </c>
      <c r="K1920" s="421" t="str">
        <f t="shared" si="147"/>
        <v>dlhová brzda sa plní</v>
      </c>
      <c r="L1920" s="421" t="str">
        <f t="shared" si="148"/>
        <v>dlhová brzda sa plní + rozpočet v termíne</v>
      </c>
    </row>
    <row r="1921" spans="1:12">
      <c r="A1921" s="61">
        <v>511838</v>
      </c>
      <c r="B1921" s="61" t="s">
        <v>800</v>
      </c>
      <c r="C1921" s="61">
        <v>20251117</v>
      </c>
      <c r="D1921" s="420" t="s">
        <v>890</v>
      </c>
      <c r="E1921" s="60">
        <v>100328</v>
      </c>
      <c r="F1921" s="60">
        <v>1000964</v>
      </c>
      <c r="G1921" s="60">
        <v>801594</v>
      </c>
      <c r="H1921" s="421" t="str">
        <f t="shared" si="145"/>
        <v>splnená podmienka vyrovnaného rozpočtu</v>
      </c>
      <c r="I1921" s="61">
        <f t="shared" si="146"/>
        <v>-199370</v>
      </c>
      <c r="J1921" s="421" t="str">
        <f t="shared" si="149"/>
        <v>nerastúce výdavky</v>
      </c>
      <c r="K1921" s="421" t="str">
        <f t="shared" si="147"/>
        <v>dlhová brzda sa plní</v>
      </c>
      <c r="L1921" s="421" t="str">
        <f t="shared" si="148"/>
        <v>dlhová brzda sa plní + rozpočet v termíne</v>
      </c>
    </row>
    <row r="1922" spans="1:12">
      <c r="A1922" s="61">
        <v>511391</v>
      </c>
      <c r="B1922" s="61" t="s">
        <v>2474</v>
      </c>
      <c r="C1922" s="61">
        <v>20251112</v>
      </c>
      <c r="D1922" s="420" t="s">
        <v>890</v>
      </c>
      <c r="E1922" s="60">
        <v>-1074151</v>
      </c>
      <c r="F1922" s="60">
        <v>21149097.5</v>
      </c>
      <c r="G1922" s="60">
        <v>21878774</v>
      </c>
      <c r="H1922" s="421" t="str">
        <f t="shared" si="145"/>
        <v>nesplnená podmienka vyrovnaného rozpočtu</v>
      </c>
      <c r="I1922" s="60">
        <f t="shared" si="146"/>
        <v>729676.5</v>
      </c>
      <c r="J1922" s="421" t="str">
        <f t="shared" si="149"/>
        <v>výdavky rastú</v>
      </c>
      <c r="K1922" s="421" t="str">
        <f t="shared" si="147"/>
        <v>dlhová brzda sa neplní</v>
      </c>
      <c r="L1922" s="421" t="str">
        <f t="shared" si="148"/>
        <v>dlhová brzda sa neplní + rozpočet v termíne</v>
      </c>
    </row>
    <row r="1923" spans="1:12">
      <c r="A1923" s="61">
        <v>511404</v>
      </c>
      <c r="B1923" s="61" t="s">
        <v>2475</v>
      </c>
      <c r="C1923" s="61">
        <v>20251119</v>
      </c>
      <c r="D1923" s="420" t="s">
        <v>890</v>
      </c>
      <c r="E1923" s="60">
        <v>0</v>
      </c>
      <c r="F1923" s="60">
        <v>623950</v>
      </c>
      <c r="G1923" s="60">
        <v>659850</v>
      </c>
      <c r="H1923" s="421" t="str">
        <f t="shared" ref="H1923:H1986" si="150">IF(E1923&gt;=0,"splnená podmienka vyrovnaného rozpočtu","nesplnená podmienka vyrovnaného rozpočtu")</f>
        <v>splnená podmienka vyrovnaného rozpočtu</v>
      </c>
      <c r="I1923" s="60">
        <f t="shared" ref="I1923:I1986" si="151">G1923-F1923</f>
        <v>35900</v>
      </c>
      <c r="J1923" s="421" t="str">
        <f t="shared" si="149"/>
        <v>výdavky rastú</v>
      </c>
      <c r="K1923" s="421" t="str">
        <f t="shared" ref="K1923:K1986" si="152">IF((H1923="splnená podmienka vyrovnaného rozpočtu")*(J1923="nerastúce výdavky"),"dlhová brzda sa plní","dlhová brzda sa neplní")</f>
        <v>dlhová brzda sa neplní</v>
      </c>
      <c r="L1923" s="421" t="str">
        <f t="shared" ref="L1923:L1986" si="153">K1923&amp;" + "&amp;D1923</f>
        <v>dlhová brzda sa neplní + rozpočet v termíne</v>
      </c>
    </row>
    <row r="1924" spans="1:12">
      <c r="A1924" s="61">
        <v>511421</v>
      </c>
      <c r="B1924" s="61" t="s">
        <v>2476</v>
      </c>
      <c r="C1924" s="61">
        <v>20251114</v>
      </c>
      <c r="D1924" s="420" t="s">
        <v>890</v>
      </c>
      <c r="E1924" s="60">
        <v>-159375</v>
      </c>
      <c r="F1924" s="60">
        <v>2333341</v>
      </c>
      <c r="G1924" s="60">
        <v>3085895</v>
      </c>
      <c r="H1924" s="421" t="str">
        <f t="shared" si="150"/>
        <v>nesplnená podmienka vyrovnaného rozpočtu</v>
      </c>
      <c r="I1924" s="60">
        <f t="shared" si="151"/>
        <v>752554</v>
      </c>
      <c r="J1924" s="421" t="str">
        <f t="shared" ref="J1924:J1987" si="154">IF(I1924&lt;=0,"nerastúce výdavky","výdavky rastú")</f>
        <v>výdavky rastú</v>
      </c>
      <c r="K1924" s="421" t="str">
        <f t="shared" si="152"/>
        <v>dlhová brzda sa neplní</v>
      </c>
      <c r="L1924" s="421" t="str">
        <f t="shared" si="153"/>
        <v>dlhová brzda sa neplní + rozpočet v termíne</v>
      </c>
    </row>
    <row r="1925" spans="1:12">
      <c r="A1925" s="61">
        <v>511439</v>
      </c>
      <c r="B1925" s="61" t="s">
        <v>2477</v>
      </c>
      <c r="C1925" s="61">
        <v>20251118</v>
      </c>
      <c r="D1925" s="420" t="s">
        <v>890</v>
      </c>
      <c r="E1925" s="60">
        <v>-58000</v>
      </c>
      <c r="F1925" s="60">
        <v>526181</v>
      </c>
      <c r="G1925" s="60">
        <v>681249</v>
      </c>
      <c r="H1925" s="421" t="str">
        <f t="shared" si="150"/>
        <v>nesplnená podmienka vyrovnaného rozpočtu</v>
      </c>
      <c r="I1925" s="60">
        <f t="shared" si="151"/>
        <v>155068</v>
      </c>
      <c r="J1925" s="421" t="str">
        <f t="shared" si="154"/>
        <v>výdavky rastú</v>
      </c>
      <c r="K1925" s="421" t="str">
        <f t="shared" si="152"/>
        <v>dlhová brzda sa neplní</v>
      </c>
      <c r="L1925" s="421" t="str">
        <f t="shared" si="153"/>
        <v>dlhová brzda sa neplní + rozpočet v termíne</v>
      </c>
    </row>
    <row r="1926" spans="1:12">
      <c r="A1926" s="61">
        <v>511447</v>
      </c>
      <c r="B1926" s="61" t="s">
        <v>1220</v>
      </c>
      <c r="C1926" s="61">
        <v>20251120</v>
      </c>
      <c r="D1926" s="420" t="s">
        <v>890</v>
      </c>
      <c r="E1926" s="60">
        <v>-23863.16</v>
      </c>
      <c r="F1926" s="60">
        <v>119192</v>
      </c>
      <c r="G1926" s="60">
        <v>124371.36</v>
      </c>
      <c r="H1926" s="421" t="str">
        <f t="shared" si="150"/>
        <v>nesplnená podmienka vyrovnaného rozpočtu</v>
      </c>
      <c r="I1926" s="60">
        <f t="shared" si="151"/>
        <v>5179.3600000000006</v>
      </c>
      <c r="J1926" s="421" t="str">
        <f t="shared" si="154"/>
        <v>výdavky rastú</v>
      </c>
      <c r="K1926" s="421" t="str">
        <f t="shared" si="152"/>
        <v>dlhová brzda sa neplní</v>
      </c>
      <c r="L1926" s="421" t="str">
        <f t="shared" si="153"/>
        <v>dlhová brzda sa neplní + rozpočet v termíne</v>
      </c>
    </row>
    <row r="1927" spans="1:12">
      <c r="A1927" s="61">
        <v>511463</v>
      </c>
      <c r="B1927" s="61" t="s">
        <v>2478</v>
      </c>
      <c r="C1927" s="61">
        <v>20251112</v>
      </c>
      <c r="D1927" s="420" t="s">
        <v>890</v>
      </c>
      <c r="E1927" s="60">
        <v>11754</v>
      </c>
      <c r="F1927" s="60">
        <v>182706</v>
      </c>
      <c r="G1927" s="60">
        <v>206275</v>
      </c>
      <c r="H1927" s="421" t="str">
        <f t="shared" si="150"/>
        <v>splnená podmienka vyrovnaného rozpočtu</v>
      </c>
      <c r="I1927" s="60">
        <f t="shared" si="151"/>
        <v>23569</v>
      </c>
      <c r="J1927" s="421" t="str">
        <f t="shared" si="154"/>
        <v>výdavky rastú</v>
      </c>
      <c r="K1927" s="421" t="str">
        <f t="shared" si="152"/>
        <v>dlhová brzda sa neplní</v>
      </c>
      <c r="L1927" s="421" t="str">
        <f t="shared" si="153"/>
        <v>dlhová brzda sa neplní + rozpočet v termíne</v>
      </c>
    </row>
    <row r="1928" spans="1:12">
      <c r="A1928" s="61">
        <v>511471</v>
      </c>
      <c r="B1928" s="61" t="s">
        <v>2479</v>
      </c>
      <c r="C1928" s="61">
        <v>20251113</v>
      </c>
      <c r="D1928" s="420" t="s">
        <v>890</v>
      </c>
      <c r="E1928" s="60">
        <v>-160681</v>
      </c>
      <c r="F1928" s="60">
        <v>2140928</v>
      </c>
      <c r="G1928" s="60">
        <v>2478201</v>
      </c>
      <c r="H1928" s="421" t="str">
        <f t="shared" si="150"/>
        <v>nesplnená podmienka vyrovnaného rozpočtu</v>
      </c>
      <c r="I1928" s="60">
        <f t="shared" si="151"/>
        <v>337273</v>
      </c>
      <c r="J1928" s="421" t="str">
        <f t="shared" si="154"/>
        <v>výdavky rastú</v>
      </c>
      <c r="K1928" s="421" t="str">
        <f t="shared" si="152"/>
        <v>dlhová brzda sa neplní</v>
      </c>
      <c r="L1928" s="421" t="str">
        <f t="shared" si="153"/>
        <v>dlhová brzda sa neplní + rozpočet v termíne</v>
      </c>
    </row>
    <row r="1929" spans="1:12">
      <c r="A1929" s="61">
        <v>511480</v>
      </c>
      <c r="B1929" s="61" t="s">
        <v>801</v>
      </c>
      <c r="C1929" s="61">
        <v>20251120</v>
      </c>
      <c r="D1929" s="420" t="s">
        <v>890</v>
      </c>
      <c r="E1929" s="60">
        <v>500</v>
      </c>
      <c r="F1929" s="60">
        <v>181000</v>
      </c>
      <c r="G1929" s="60">
        <v>119000</v>
      </c>
      <c r="H1929" s="421" t="str">
        <f t="shared" si="150"/>
        <v>splnená podmienka vyrovnaného rozpočtu</v>
      </c>
      <c r="I1929" s="61">
        <f t="shared" si="151"/>
        <v>-62000</v>
      </c>
      <c r="J1929" s="421" t="str">
        <f t="shared" si="154"/>
        <v>nerastúce výdavky</v>
      </c>
      <c r="K1929" s="421" t="str">
        <f t="shared" si="152"/>
        <v>dlhová brzda sa plní</v>
      </c>
      <c r="L1929" s="421" t="str">
        <f t="shared" si="153"/>
        <v>dlhová brzda sa plní + rozpočet v termíne</v>
      </c>
    </row>
    <row r="1930" spans="1:12">
      <c r="A1930" s="61">
        <v>511498</v>
      </c>
      <c r="B1930" s="61" t="s">
        <v>2480</v>
      </c>
      <c r="C1930" s="61">
        <v>20251118</v>
      </c>
      <c r="D1930" s="420" t="s">
        <v>890</v>
      </c>
      <c r="E1930" s="60">
        <v>-10113.52</v>
      </c>
      <c r="F1930" s="60">
        <v>3440364.17</v>
      </c>
      <c r="G1930" s="60">
        <v>3347137.7</v>
      </c>
      <c r="H1930" s="421" t="str">
        <f t="shared" si="150"/>
        <v>nesplnená podmienka vyrovnaného rozpočtu</v>
      </c>
      <c r="I1930" s="60">
        <f t="shared" si="151"/>
        <v>-93226.469999999739</v>
      </c>
      <c r="J1930" s="421" t="str">
        <f t="shared" si="154"/>
        <v>nerastúce výdavky</v>
      </c>
      <c r="K1930" s="421" t="str">
        <f t="shared" si="152"/>
        <v>dlhová brzda sa neplní</v>
      </c>
      <c r="L1930" s="421" t="str">
        <f t="shared" si="153"/>
        <v>dlhová brzda sa neplní + rozpočet v termíne</v>
      </c>
    </row>
    <row r="1931" spans="1:12">
      <c r="A1931" s="61">
        <v>511501</v>
      </c>
      <c r="B1931" s="61" t="s">
        <v>802</v>
      </c>
      <c r="C1931" s="61">
        <v>20251118</v>
      </c>
      <c r="D1931" s="420" t="s">
        <v>890</v>
      </c>
      <c r="E1931" s="60">
        <v>0</v>
      </c>
      <c r="F1931" s="60">
        <v>30555</v>
      </c>
      <c r="G1931" s="60">
        <v>30555</v>
      </c>
      <c r="H1931" s="421" t="str">
        <f t="shared" si="150"/>
        <v>splnená podmienka vyrovnaného rozpočtu</v>
      </c>
      <c r="I1931" s="61">
        <f t="shared" si="151"/>
        <v>0</v>
      </c>
      <c r="J1931" s="421" t="str">
        <f t="shared" si="154"/>
        <v>nerastúce výdavky</v>
      </c>
      <c r="K1931" s="421" t="str">
        <f t="shared" si="152"/>
        <v>dlhová brzda sa plní</v>
      </c>
      <c r="L1931" s="421" t="str">
        <f t="shared" si="153"/>
        <v>dlhová brzda sa plní + rozpočet v termíne</v>
      </c>
    </row>
    <row r="1932" spans="1:12">
      <c r="A1932" s="61">
        <v>511510</v>
      </c>
      <c r="B1932" s="61" t="s">
        <v>2481</v>
      </c>
      <c r="C1932" s="61">
        <v>20251119</v>
      </c>
      <c r="D1932" s="420" t="s">
        <v>890</v>
      </c>
      <c r="E1932" s="60">
        <v>4356</v>
      </c>
      <c r="F1932" s="60">
        <v>749548</v>
      </c>
      <c r="G1932" s="60">
        <v>918847</v>
      </c>
      <c r="H1932" s="421" t="str">
        <f t="shared" si="150"/>
        <v>splnená podmienka vyrovnaného rozpočtu</v>
      </c>
      <c r="I1932" s="60">
        <f t="shared" si="151"/>
        <v>169299</v>
      </c>
      <c r="J1932" s="421" t="str">
        <f t="shared" si="154"/>
        <v>výdavky rastú</v>
      </c>
      <c r="K1932" s="421" t="str">
        <f t="shared" si="152"/>
        <v>dlhová brzda sa neplní</v>
      </c>
      <c r="L1932" s="421" t="str">
        <f t="shared" si="153"/>
        <v>dlhová brzda sa neplní + rozpočet v termíne</v>
      </c>
    </row>
    <row r="1933" spans="1:12">
      <c r="A1933" s="61">
        <v>511528</v>
      </c>
      <c r="B1933" s="61" t="s">
        <v>2482</v>
      </c>
      <c r="C1933" s="61">
        <v>20251113</v>
      </c>
      <c r="D1933" s="420" t="s">
        <v>890</v>
      </c>
      <c r="E1933" s="60">
        <v>-9975</v>
      </c>
      <c r="F1933" s="60">
        <v>129527</v>
      </c>
      <c r="G1933" s="60">
        <v>149433</v>
      </c>
      <c r="H1933" s="421" t="str">
        <f t="shared" si="150"/>
        <v>nesplnená podmienka vyrovnaného rozpočtu</v>
      </c>
      <c r="I1933" s="60">
        <f t="shared" si="151"/>
        <v>19906</v>
      </c>
      <c r="J1933" s="421" t="str">
        <f t="shared" si="154"/>
        <v>výdavky rastú</v>
      </c>
      <c r="K1933" s="421" t="str">
        <f t="shared" si="152"/>
        <v>dlhová brzda sa neplní</v>
      </c>
      <c r="L1933" s="421" t="str">
        <f t="shared" si="153"/>
        <v>dlhová brzda sa neplní + rozpočet v termíne</v>
      </c>
    </row>
    <row r="1934" spans="1:12">
      <c r="A1934" s="61">
        <v>511536</v>
      </c>
      <c r="B1934" s="61" t="s">
        <v>2483</v>
      </c>
      <c r="C1934" s="61">
        <v>20251119</v>
      </c>
      <c r="D1934" s="420" t="s">
        <v>890</v>
      </c>
      <c r="E1934" s="60">
        <v>0</v>
      </c>
      <c r="F1934" s="60">
        <v>36640</v>
      </c>
      <c r="G1934" s="60">
        <v>41063</v>
      </c>
      <c r="H1934" s="421" t="str">
        <f t="shared" si="150"/>
        <v>splnená podmienka vyrovnaného rozpočtu</v>
      </c>
      <c r="I1934" s="60">
        <f t="shared" si="151"/>
        <v>4423</v>
      </c>
      <c r="J1934" s="421" t="str">
        <f t="shared" si="154"/>
        <v>výdavky rastú</v>
      </c>
      <c r="K1934" s="421" t="str">
        <f t="shared" si="152"/>
        <v>dlhová brzda sa neplní</v>
      </c>
      <c r="L1934" s="421" t="str">
        <f t="shared" si="153"/>
        <v>dlhová brzda sa neplní + rozpočet v termíne</v>
      </c>
    </row>
    <row r="1935" spans="1:12">
      <c r="A1935" s="61">
        <v>511544</v>
      </c>
      <c r="B1935" s="61" t="s">
        <v>2484</v>
      </c>
      <c r="C1935" s="61">
        <v>20251121</v>
      </c>
      <c r="D1935" s="420" t="s">
        <v>890</v>
      </c>
      <c r="E1935" s="60">
        <v>-3500</v>
      </c>
      <c r="F1935" s="60">
        <v>104744</v>
      </c>
      <c r="G1935" s="60">
        <v>110290</v>
      </c>
      <c r="H1935" s="421" t="str">
        <f t="shared" si="150"/>
        <v>nesplnená podmienka vyrovnaného rozpočtu</v>
      </c>
      <c r="I1935" s="60">
        <f t="shared" si="151"/>
        <v>5546</v>
      </c>
      <c r="J1935" s="421" t="str">
        <f t="shared" si="154"/>
        <v>výdavky rastú</v>
      </c>
      <c r="K1935" s="421" t="str">
        <f t="shared" si="152"/>
        <v>dlhová brzda sa neplní</v>
      </c>
      <c r="L1935" s="421" t="str">
        <f t="shared" si="153"/>
        <v>dlhová brzda sa neplní + rozpočet v termíne</v>
      </c>
    </row>
    <row r="1936" spans="1:12">
      <c r="A1936" s="61">
        <v>511552</v>
      </c>
      <c r="B1936" s="61" t="s">
        <v>2485</v>
      </c>
      <c r="C1936" s="61">
        <v>20251119</v>
      </c>
      <c r="D1936" s="420" t="s">
        <v>890</v>
      </c>
      <c r="E1936" s="60">
        <v>-487333</v>
      </c>
      <c r="F1936" s="60">
        <v>2655338</v>
      </c>
      <c r="G1936" s="60">
        <v>2705369</v>
      </c>
      <c r="H1936" s="421" t="str">
        <f t="shared" si="150"/>
        <v>nesplnená podmienka vyrovnaného rozpočtu</v>
      </c>
      <c r="I1936" s="60">
        <f t="shared" si="151"/>
        <v>50031</v>
      </c>
      <c r="J1936" s="421" t="str">
        <f t="shared" si="154"/>
        <v>výdavky rastú</v>
      </c>
      <c r="K1936" s="421" t="str">
        <f t="shared" si="152"/>
        <v>dlhová brzda sa neplní</v>
      </c>
      <c r="L1936" s="421" t="str">
        <f t="shared" si="153"/>
        <v>dlhová brzda sa neplní + rozpočet v termíne</v>
      </c>
    </row>
    <row r="1937" spans="1:12">
      <c r="A1937" s="61">
        <v>511561</v>
      </c>
      <c r="B1937" s="61" t="s">
        <v>2486</v>
      </c>
      <c r="C1937" s="61">
        <v>20251113</v>
      </c>
      <c r="D1937" s="420" t="s">
        <v>890</v>
      </c>
      <c r="E1937" s="60">
        <v>0</v>
      </c>
      <c r="F1937" s="60">
        <v>159600</v>
      </c>
      <c r="G1937" s="60">
        <v>165480</v>
      </c>
      <c r="H1937" s="421" t="str">
        <f t="shared" si="150"/>
        <v>splnená podmienka vyrovnaného rozpočtu</v>
      </c>
      <c r="I1937" s="60">
        <f t="shared" si="151"/>
        <v>5880</v>
      </c>
      <c r="J1937" s="421" t="str">
        <f t="shared" si="154"/>
        <v>výdavky rastú</v>
      </c>
      <c r="K1937" s="421" t="str">
        <f t="shared" si="152"/>
        <v>dlhová brzda sa neplní</v>
      </c>
      <c r="L1937" s="421" t="str">
        <f t="shared" si="153"/>
        <v>dlhová brzda sa neplní + rozpočet v termíne</v>
      </c>
    </row>
    <row r="1938" spans="1:12">
      <c r="A1938" s="61">
        <v>511579</v>
      </c>
      <c r="B1938" s="61" t="s">
        <v>2487</v>
      </c>
      <c r="C1938" s="61">
        <v>20251119</v>
      </c>
      <c r="D1938" s="420" t="s">
        <v>890</v>
      </c>
      <c r="E1938" s="60">
        <v>-4000</v>
      </c>
      <c r="F1938" s="60">
        <v>104503</v>
      </c>
      <c r="G1938" s="60">
        <v>105085</v>
      </c>
      <c r="H1938" s="421" t="str">
        <f t="shared" si="150"/>
        <v>nesplnená podmienka vyrovnaného rozpočtu</v>
      </c>
      <c r="I1938" s="60">
        <f t="shared" si="151"/>
        <v>582</v>
      </c>
      <c r="J1938" s="421" t="str">
        <f t="shared" si="154"/>
        <v>výdavky rastú</v>
      </c>
      <c r="K1938" s="421" t="str">
        <f t="shared" si="152"/>
        <v>dlhová brzda sa neplní</v>
      </c>
      <c r="L1938" s="421" t="str">
        <f t="shared" si="153"/>
        <v>dlhová brzda sa neplní + rozpočet v termíne</v>
      </c>
    </row>
    <row r="1939" spans="1:12">
      <c r="A1939" s="61">
        <v>511595</v>
      </c>
      <c r="B1939" s="61" t="s">
        <v>2488</v>
      </c>
      <c r="C1939" s="61">
        <v>20251119</v>
      </c>
      <c r="D1939" s="420" t="s">
        <v>890</v>
      </c>
      <c r="E1939" s="60">
        <v>-329645</v>
      </c>
      <c r="F1939" s="60">
        <v>1729125</v>
      </c>
      <c r="G1939" s="60">
        <v>2228995</v>
      </c>
      <c r="H1939" s="421" t="str">
        <f t="shared" si="150"/>
        <v>nesplnená podmienka vyrovnaného rozpočtu</v>
      </c>
      <c r="I1939" s="60">
        <f t="shared" si="151"/>
        <v>499870</v>
      </c>
      <c r="J1939" s="421" t="str">
        <f t="shared" si="154"/>
        <v>výdavky rastú</v>
      </c>
      <c r="K1939" s="421" t="str">
        <f t="shared" si="152"/>
        <v>dlhová brzda sa neplní</v>
      </c>
      <c r="L1939" s="421" t="str">
        <f t="shared" si="153"/>
        <v>dlhová brzda sa neplní + rozpočet v termíne</v>
      </c>
    </row>
    <row r="1940" spans="1:12">
      <c r="A1940" s="61">
        <v>511609</v>
      </c>
      <c r="B1940" s="61" t="s">
        <v>2489</v>
      </c>
      <c r="C1940" s="61">
        <v>20251118</v>
      </c>
      <c r="D1940" s="420" t="s">
        <v>890</v>
      </c>
      <c r="E1940" s="60">
        <v>-10300</v>
      </c>
      <c r="F1940" s="60">
        <v>155706</v>
      </c>
      <c r="G1940" s="60">
        <v>163100</v>
      </c>
      <c r="H1940" s="421" t="str">
        <f t="shared" si="150"/>
        <v>nesplnená podmienka vyrovnaného rozpočtu</v>
      </c>
      <c r="I1940" s="60">
        <f t="shared" si="151"/>
        <v>7394</v>
      </c>
      <c r="J1940" s="421" t="str">
        <f t="shared" si="154"/>
        <v>výdavky rastú</v>
      </c>
      <c r="K1940" s="421" t="str">
        <f t="shared" si="152"/>
        <v>dlhová brzda sa neplní</v>
      </c>
      <c r="L1940" s="421" t="str">
        <f t="shared" si="153"/>
        <v>dlhová brzda sa neplní + rozpočet v termíne</v>
      </c>
    </row>
    <row r="1941" spans="1:12">
      <c r="A1941" s="61">
        <v>511617</v>
      </c>
      <c r="B1941" s="61" t="s">
        <v>2490</v>
      </c>
      <c r="C1941" s="61">
        <v>20251117</v>
      </c>
      <c r="D1941" s="420" t="s">
        <v>890</v>
      </c>
      <c r="E1941" s="60">
        <v>-63500</v>
      </c>
      <c r="F1941" s="60">
        <v>84810</v>
      </c>
      <c r="G1941" s="60">
        <v>114120</v>
      </c>
      <c r="H1941" s="421" t="str">
        <f t="shared" si="150"/>
        <v>nesplnená podmienka vyrovnaného rozpočtu</v>
      </c>
      <c r="I1941" s="60">
        <f t="shared" si="151"/>
        <v>29310</v>
      </c>
      <c r="J1941" s="421" t="str">
        <f t="shared" si="154"/>
        <v>výdavky rastú</v>
      </c>
      <c r="K1941" s="421" t="str">
        <f t="shared" si="152"/>
        <v>dlhová brzda sa neplní</v>
      </c>
      <c r="L1941" s="421" t="str">
        <f t="shared" si="153"/>
        <v>dlhová brzda sa neplní + rozpočet v termíne</v>
      </c>
    </row>
    <row r="1942" spans="1:12">
      <c r="A1942" s="61">
        <v>511145</v>
      </c>
      <c r="B1942" s="61" t="s">
        <v>2491</v>
      </c>
      <c r="C1942" s="61">
        <v>20251103</v>
      </c>
      <c r="D1942" s="420" t="s">
        <v>890</v>
      </c>
      <c r="E1942" s="60">
        <v>7430</v>
      </c>
      <c r="F1942" s="60">
        <v>247500</v>
      </c>
      <c r="G1942" s="60">
        <v>875967</v>
      </c>
      <c r="H1942" s="421" t="str">
        <f t="shared" si="150"/>
        <v>splnená podmienka vyrovnaného rozpočtu</v>
      </c>
      <c r="I1942" s="60">
        <f t="shared" si="151"/>
        <v>628467</v>
      </c>
      <c r="J1942" s="421" t="str">
        <f t="shared" si="154"/>
        <v>výdavky rastú</v>
      </c>
      <c r="K1942" s="421" t="str">
        <f t="shared" si="152"/>
        <v>dlhová brzda sa neplní</v>
      </c>
      <c r="L1942" s="421" t="str">
        <f t="shared" si="153"/>
        <v>dlhová brzda sa neplní + rozpočet v termíne</v>
      </c>
    </row>
    <row r="1943" spans="1:12">
      <c r="A1943" s="61">
        <v>511153</v>
      </c>
      <c r="B1943" s="61" t="s">
        <v>2492</v>
      </c>
      <c r="C1943" s="61">
        <v>20251112</v>
      </c>
      <c r="D1943" s="420" t="s">
        <v>890</v>
      </c>
      <c r="E1943" s="60">
        <v>-110450</v>
      </c>
      <c r="F1943" s="60">
        <v>422590</v>
      </c>
      <c r="G1943" s="60">
        <v>628310</v>
      </c>
      <c r="H1943" s="421" t="str">
        <f t="shared" si="150"/>
        <v>nesplnená podmienka vyrovnaného rozpočtu</v>
      </c>
      <c r="I1943" s="60">
        <f t="shared" si="151"/>
        <v>205720</v>
      </c>
      <c r="J1943" s="421" t="str">
        <f t="shared" si="154"/>
        <v>výdavky rastú</v>
      </c>
      <c r="K1943" s="421" t="str">
        <f t="shared" si="152"/>
        <v>dlhová brzda sa neplní</v>
      </c>
      <c r="L1943" s="421" t="str">
        <f t="shared" si="153"/>
        <v>dlhová brzda sa neplní + rozpočet v termíne</v>
      </c>
    </row>
    <row r="1944" spans="1:12">
      <c r="A1944" s="61">
        <v>511170</v>
      </c>
      <c r="B1944" s="61" t="s">
        <v>2493</v>
      </c>
      <c r="C1944" s="61">
        <v>20251112</v>
      </c>
      <c r="D1944" s="420" t="s">
        <v>890</v>
      </c>
      <c r="E1944" s="60">
        <v>-336100</v>
      </c>
      <c r="F1944" s="60">
        <v>2415826.88</v>
      </c>
      <c r="G1944" s="60">
        <v>2648241.87</v>
      </c>
      <c r="H1944" s="421" t="str">
        <f t="shared" si="150"/>
        <v>nesplnená podmienka vyrovnaného rozpočtu</v>
      </c>
      <c r="I1944" s="60">
        <f t="shared" si="151"/>
        <v>232414.99000000022</v>
      </c>
      <c r="J1944" s="421" t="str">
        <f t="shared" si="154"/>
        <v>výdavky rastú</v>
      </c>
      <c r="K1944" s="421" t="str">
        <f t="shared" si="152"/>
        <v>dlhová brzda sa neplní</v>
      </c>
      <c r="L1944" s="421" t="str">
        <f t="shared" si="153"/>
        <v>dlhová brzda sa neplní + rozpočet v termíne</v>
      </c>
    </row>
    <row r="1945" spans="1:12">
      <c r="A1945" s="61">
        <v>511188</v>
      </c>
      <c r="B1945" s="61" t="s">
        <v>2494</v>
      </c>
      <c r="C1945" s="61">
        <v>20251122</v>
      </c>
      <c r="D1945" s="420" t="s">
        <v>890</v>
      </c>
      <c r="E1945" s="60">
        <v>-16900</v>
      </c>
      <c r="F1945" s="60">
        <v>158624</v>
      </c>
      <c r="G1945" s="60">
        <v>150784</v>
      </c>
      <c r="H1945" s="421" t="str">
        <f t="shared" si="150"/>
        <v>nesplnená podmienka vyrovnaného rozpočtu</v>
      </c>
      <c r="I1945" s="60">
        <f t="shared" si="151"/>
        <v>-7840</v>
      </c>
      <c r="J1945" s="421" t="str">
        <f t="shared" si="154"/>
        <v>nerastúce výdavky</v>
      </c>
      <c r="K1945" s="421" t="str">
        <f t="shared" si="152"/>
        <v>dlhová brzda sa neplní</v>
      </c>
      <c r="L1945" s="421" t="str">
        <f t="shared" si="153"/>
        <v>dlhová brzda sa neplní + rozpočet v termíne</v>
      </c>
    </row>
    <row r="1946" spans="1:12">
      <c r="A1946" s="61">
        <v>511196</v>
      </c>
      <c r="B1946" s="61" t="s">
        <v>2495</v>
      </c>
      <c r="C1946" s="61">
        <v>20251110</v>
      </c>
      <c r="D1946" s="420" t="s">
        <v>890</v>
      </c>
      <c r="E1946" s="60">
        <v>-55698</v>
      </c>
      <c r="F1946" s="60">
        <v>1866622</v>
      </c>
      <c r="G1946" s="60">
        <v>2098300</v>
      </c>
      <c r="H1946" s="421" t="str">
        <f t="shared" si="150"/>
        <v>nesplnená podmienka vyrovnaného rozpočtu</v>
      </c>
      <c r="I1946" s="60">
        <f t="shared" si="151"/>
        <v>231678</v>
      </c>
      <c r="J1946" s="421" t="str">
        <f t="shared" si="154"/>
        <v>výdavky rastú</v>
      </c>
      <c r="K1946" s="421" t="str">
        <f t="shared" si="152"/>
        <v>dlhová brzda sa neplní</v>
      </c>
      <c r="L1946" s="421" t="str">
        <f t="shared" si="153"/>
        <v>dlhová brzda sa neplní + rozpočet v termíne</v>
      </c>
    </row>
    <row r="1947" spans="1:12">
      <c r="A1947" s="61">
        <v>511200</v>
      </c>
      <c r="B1947" s="61" t="s">
        <v>764</v>
      </c>
      <c r="C1947" s="61">
        <v>20251119</v>
      </c>
      <c r="D1947" s="420" t="s">
        <v>890</v>
      </c>
      <c r="E1947" s="60">
        <v>-151000</v>
      </c>
      <c r="F1947" s="60">
        <v>294636</v>
      </c>
      <c r="G1947" s="60">
        <v>456785</v>
      </c>
      <c r="H1947" s="421" t="str">
        <f t="shared" si="150"/>
        <v>nesplnená podmienka vyrovnaného rozpočtu</v>
      </c>
      <c r="I1947" s="60">
        <f t="shared" si="151"/>
        <v>162149</v>
      </c>
      <c r="J1947" s="421" t="str">
        <f t="shared" si="154"/>
        <v>výdavky rastú</v>
      </c>
      <c r="K1947" s="421" t="str">
        <f t="shared" si="152"/>
        <v>dlhová brzda sa neplní</v>
      </c>
      <c r="L1947" s="421" t="str">
        <f t="shared" si="153"/>
        <v>dlhová brzda sa neplní + rozpočet v termíne</v>
      </c>
    </row>
    <row r="1948" spans="1:12">
      <c r="A1948" s="61">
        <v>511218</v>
      </c>
      <c r="B1948" s="61" t="s">
        <v>504</v>
      </c>
      <c r="C1948" s="61">
        <v>20251118</v>
      </c>
      <c r="D1948" s="420" t="s">
        <v>890</v>
      </c>
      <c r="E1948" s="60">
        <v>-5091008</v>
      </c>
      <c r="F1948" s="60">
        <v>40895791</v>
      </c>
      <c r="G1948" s="60">
        <v>46962153</v>
      </c>
      <c r="H1948" s="421" t="str">
        <f t="shared" si="150"/>
        <v>nesplnená podmienka vyrovnaného rozpočtu</v>
      </c>
      <c r="I1948" s="60">
        <f t="shared" si="151"/>
        <v>6066362</v>
      </c>
      <c r="J1948" s="421" t="str">
        <f t="shared" si="154"/>
        <v>výdavky rastú</v>
      </c>
      <c r="K1948" s="421" t="str">
        <f t="shared" si="152"/>
        <v>dlhová brzda sa neplní</v>
      </c>
      <c r="L1948" s="421" t="str">
        <f t="shared" si="153"/>
        <v>dlhová brzda sa neplní + rozpočet v termíne</v>
      </c>
    </row>
    <row r="1949" spans="1:12">
      <c r="A1949" s="61">
        <v>511226</v>
      </c>
      <c r="B1949" s="61" t="s">
        <v>803</v>
      </c>
      <c r="C1949" s="61">
        <v>20251113</v>
      </c>
      <c r="D1949" s="420" t="s">
        <v>890</v>
      </c>
      <c r="E1949" s="60">
        <v>0</v>
      </c>
      <c r="F1949" s="60">
        <v>129400</v>
      </c>
      <c r="G1949" s="60">
        <v>129400</v>
      </c>
      <c r="H1949" s="421" t="str">
        <f t="shared" si="150"/>
        <v>splnená podmienka vyrovnaného rozpočtu</v>
      </c>
      <c r="I1949" s="61">
        <f t="shared" si="151"/>
        <v>0</v>
      </c>
      <c r="J1949" s="421" t="str">
        <f t="shared" si="154"/>
        <v>nerastúce výdavky</v>
      </c>
      <c r="K1949" s="421" t="str">
        <f t="shared" si="152"/>
        <v>dlhová brzda sa plní</v>
      </c>
      <c r="L1949" s="421" t="str">
        <f t="shared" si="153"/>
        <v>dlhová brzda sa plní + rozpočet v termíne</v>
      </c>
    </row>
    <row r="1950" spans="1:12">
      <c r="A1950" s="61">
        <v>511234</v>
      </c>
      <c r="B1950" s="61" t="s">
        <v>2496</v>
      </c>
      <c r="C1950" s="61">
        <v>20251119</v>
      </c>
      <c r="D1950" s="420" t="s">
        <v>890</v>
      </c>
      <c r="E1950" s="60">
        <v>-150000</v>
      </c>
      <c r="F1950" s="60">
        <v>430999</v>
      </c>
      <c r="G1950" s="60">
        <v>584823</v>
      </c>
      <c r="H1950" s="421" t="str">
        <f t="shared" si="150"/>
        <v>nesplnená podmienka vyrovnaného rozpočtu</v>
      </c>
      <c r="I1950" s="60">
        <f t="shared" si="151"/>
        <v>153824</v>
      </c>
      <c r="J1950" s="421" t="str">
        <f t="shared" si="154"/>
        <v>výdavky rastú</v>
      </c>
      <c r="K1950" s="421" t="str">
        <f t="shared" si="152"/>
        <v>dlhová brzda sa neplní</v>
      </c>
      <c r="L1950" s="421" t="str">
        <f t="shared" si="153"/>
        <v>dlhová brzda sa neplní + rozpočet v termíne</v>
      </c>
    </row>
    <row r="1951" spans="1:12">
      <c r="A1951" s="61">
        <v>511251</v>
      </c>
      <c r="B1951" s="61" t="s">
        <v>2497</v>
      </c>
      <c r="C1951" s="61">
        <v>20251105</v>
      </c>
      <c r="D1951" s="420" t="s">
        <v>890</v>
      </c>
      <c r="E1951" s="60">
        <v>-16942</v>
      </c>
      <c r="F1951" s="60">
        <v>357200</v>
      </c>
      <c r="G1951" s="60">
        <v>563765</v>
      </c>
      <c r="H1951" s="421" t="str">
        <f t="shared" si="150"/>
        <v>nesplnená podmienka vyrovnaného rozpočtu</v>
      </c>
      <c r="I1951" s="60">
        <f t="shared" si="151"/>
        <v>206565</v>
      </c>
      <c r="J1951" s="421" t="str">
        <f t="shared" si="154"/>
        <v>výdavky rastú</v>
      </c>
      <c r="K1951" s="421" t="str">
        <f t="shared" si="152"/>
        <v>dlhová brzda sa neplní</v>
      </c>
      <c r="L1951" s="421" t="str">
        <f t="shared" si="153"/>
        <v>dlhová brzda sa neplní + rozpočet v termíne</v>
      </c>
    </row>
    <row r="1952" spans="1:12">
      <c r="A1952" s="61">
        <v>511269</v>
      </c>
      <c r="B1952" s="61" t="s">
        <v>1393</v>
      </c>
      <c r="C1952" s="61">
        <v>20251118</v>
      </c>
      <c r="D1952" s="420" t="s">
        <v>890</v>
      </c>
      <c r="E1952" s="60">
        <v>-299900.89</v>
      </c>
      <c r="F1952" s="60">
        <v>662641.96</v>
      </c>
      <c r="G1952" s="60">
        <v>891840.89</v>
      </c>
      <c r="H1952" s="421" t="str">
        <f t="shared" si="150"/>
        <v>nesplnená podmienka vyrovnaného rozpočtu</v>
      </c>
      <c r="I1952" s="60">
        <f t="shared" si="151"/>
        <v>229198.93000000005</v>
      </c>
      <c r="J1952" s="421" t="str">
        <f t="shared" si="154"/>
        <v>výdavky rastú</v>
      </c>
      <c r="K1952" s="421" t="str">
        <f t="shared" si="152"/>
        <v>dlhová brzda sa neplní</v>
      </c>
      <c r="L1952" s="421" t="str">
        <f t="shared" si="153"/>
        <v>dlhová brzda sa neplní + rozpočet v termíne</v>
      </c>
    </row>
    <row r="1953" spans="1:12">
      <c r="A1953" s="61">
        <v>511277</v>
      </c>
      <c r="B1953" s="61" t="s">
        <v>2498</v>
      </c>
      <c r="C1953" s="61">
        <v>20251110</v>
      </c>
      <c r="D1953" s="420" t="s">
        <v>890</v>
      </c>
      <c r="E1953" s="60">
        <v>-60000</v>
      </c>
      <c r="F1953" s="60">
        <v>296631.5</v>
      </c>
      <c r="G1953" s="60">
        <v>343614</v>
      </c>
      <c r="H1953" s="421" t="str">
        <f t="shared" si="150"/>
        <v>nesplnená podmienka vyrovnaného rozpočtu</v>
      </c>
      <c r="I1953" s="60">
        <f t="shared" si="151"/>
        <v>46982.5</v>
      </c>
      <c r="J1953" s="421" t="str">
        <f t="shared" si="154"/>
        <v>výdavky rastú</v>
      </c>
      <c r="K1953" s="421" t="str">
        <f t="shared" si="152"/>
        <v>dlhová brzda sa neplní</v>
      </c>
      <c r="L1953" s="421" t="str">
        <f t="shared" si="153"/>
        <v>dlhová brzda sa neplní + rozpočet v termíne</v>
      </c>
    </row>
    <row r="1954" spans="1:12">
      <c r="A1954" s="61">
        <v>511293</v>
      </c>
      <c r="B1954" s="61" t="s">
        <v>804</v>
      </c>
      <c r="C1954" s="61">
        <v>20251108</v>
      </c>
      <c r="D1954" s="420" t="s">
        <v>890</v>
      </c>
      <c r="E1954" s="60">
        <v>10000</v>
      </c>
      <c r="F1954" s="60">
        <v>472840</v>
      </c>
      <c r="G1954" s="60">
        <v>332040</v>
      </c>
      <c r="H1954" s="421" t="str">
        <f t="shared" si="150"/>
        <v>splnená podmienka vyrovnaného rozpočtu</v>
      </c>
      <c r="I1954" s="61">
        <f t="shared" si="151"/>
        <v>-140800</v>
      </c>
      <c r="J1954" s="421" t="str">
        <f t="shared" si="154"/>
        <v>nerastúce výdavky</v>
      </c>
      <c r="K1954" s="421" t="str">
        <f t="shared" si="152"/>
        <v>dlhová brzda sa plní</v>
      </c>
      <c r="L1954" s="421" t="str">
        <f t="shared" si="153"/>
        <v>dlhová brzda sa plní + rozpočet v termíne</v>
      </c>
    </row>
    <row r="1955" spans="1:12">
      <c r="A1955" s="61">
        <v>511315</v>
      </c>
      <c r="B1955" s="61" t="s">
        <v>805</v>
      </c>
      <c r="C1955" s="61">
        <v>20251120</v>
      </c>
      <c r="D1955" s="420" t="s">
        <v>890</v>
      </c>
      <c r="E1955" s="60">
        <v>767881</v>
      </c>
      <c r="F1955" s="60">
        <v>5181802</v>
      </c>
      <c r="G1955" s="60">
        <v>3397803</v>
      </c>
      <c r="H1955" s="421" t="str">
        <f t="shared" si="150"/>
        <v>splnená podmienka vyrovnaného rozpočtu</v>
      </c>
      <c r="I1955" s="61">
        <f t="shared" si="151"/>
        <v>-1783999</v>
      </c>
      <c r="J1955" s="421" t="str">
        <f t="shared" si="154"/>
        <v>nerastúce výdavky</v>
      </c>
      <c r="K1955" s="421" t="str">
        <f t="shared" si="152"/>
        <v>dlhová brzda sa plní</v>
      </c>
      <c r="L1955" s="421" t="str">
        <f t="shared" si="153"/>
        <v>dlhová brzda sa plní + rozpočet v termíne</v>
      </c>
    </row>
    <row r="1956" spans="1:12">
      <c r="A1956" s="61">
        <v>511323</v>
      </c>
      <c r="B1956" s="61" t="s">
        <v>806</v>
      </c>
      <c r="C1956" s="61">
        <v>20251111</v>
      </c>
      <c r="D1956" s="420" t="s">
        <v>890</v>
      </c>
      <c r="E1956" s="60">
        <v>0</v>
      </c>
      <c r="F1956" s="60">
        <v>1305000</v>
      </c>
      <c r="G1956" s="60">
        <v>1305000</v>
      </c>
      <c r="H1956" s="421" t="str">
        <f t="shared" si="150"/>
        <v>splnená podmienka vyrovnaného rozpočtu</v>
      </c>
      <c r="I1956" s="61">
        <f t="shared" si="151"/>
        <v>0</v>
      </c>
      <c r="J1956" s="421" t="str">
        <f t="shared" si="154"/>
        <v>nerastúce výdavky</v>
      </c>
      <c r="K1956" s="421" t="str">
        <f t="shared" si="152"/>
        <v>dlhová brzda sa plní</v>
      </c>
      <c r="L1956" s="421" t="str">
        <f t="shared" si="153"/>
        <v>dlhová brzda sa plní + rozpočet v termíne</v>
      </c>
    </row>
    <row r="1957" spans="1:12">
      <c r="A1957" s="61">
        <v>511331</v>
      </c>
      <c r="B1957" s="61" t="s">
        <v>2499</v>
      </c>
      <c r="C1957" s="61">
        <v>20251120</v>
      </c>
      <c r="D1957" s="420" t="s">
        <v>890</v>
      </c>
      <c r="E1957" s="60">
        <v>-20218.7</v>
      </c>
      <c r="F1957" s="60">
        <v>518893</v>
      </c>
      <c r="G1957" s="60">
        <v>617067.69999999995</v>
      </c>
      <c r="H1957" s="421" t="str">
        <f t="shared" si="150"/>
        <v>nesplnená podmienka vyrovnaného rozpočtu</v>
      </c>
      <c r="I1957" s="60">
        <f t="shared" si="151"/>
        <v>98174.699999999953</v>
      </c>
      <c r="J1957" s="421" t="str">
        <f t="shared" si="154"/>
        <v>výdavky rastú</v>
      </c>
      <c r="K1957" s="421" t="str">
        <f t="shared" si="152"/>
        <v>dlhová brzda sa neplní</v>
      </c>
      <c r="L1957" s="421" t="str">
        <f t="shared" si="153"/>
        <v>dlhová brzda sa neplní + rozpočet v termíne</v>
      </c>
    </row>
    <row r="1958" spans="1:12">
      <c r="A1958" s="61">
        <v>511340</v>
      </c>
      <c r="B1958" s="61" t="s">
        <v>2500</v>
      </c>
      <c r="C1958" s="61">
        <v>20251105</v>
      </c>
      <c r="D1958" s="420" t="s">
        <v>890</v>
      </c>
      <c r="E1958" s="60">
        <v>-500</v>
      </c>
      <c r="F1958" s="60">
        <v>211846</v>
      </c>
      <c r="G1958" s="60">
        <v>189405</v>
      </c>
      <c r="H1958" s="421" t="str">
        <f t="shared" si="150"/>
        <v>nesplnená podmienka vyrovnaného rozpočtu</v>
      </c>
      <c r="I1958" s="60">
        <f t="shared" si="151"/>
        <v>-22441</v>
      </c>
      <c r="J1958" s="421" t="str">
        <f t="shared" si="154"/>
        <v>nerastúce výdavky</v>
      </c>
      <c r="K1958" s="421" t="str">
        <f t="shared" si="152"/>
        <v>dlhová brzda sa neplní</v>
      </c>
      <c r="L1958" s="421" t="str">
        <f t="shared" si="153"/>
        <v>dlhová brzda sa neplní + rozpočet v termíne</v>
      </c>
    </row>
    <row r="1959" spans="1:12">
      <c r="A1959" s="61">
        <v>511358</v>
      </c>
      <c r="B1959" s="61" t="s">
        <v>2501</v>
      </c>
      <c r="C1959" s="61">
        <v>20251114</v>
      </c>
      <c r="D1959" s="420" t="s">
        <v>890</v>
      </c>
      <c r="E1959" s="60">
        <v>11137</v>
      </c>
      <c r="F1959" s="60">
        <v>2384272</v>
      </c>
      <c r="G1959" s="60">
        <v>2608845</v>
      </c>
      <c r="H1959" s="421" t="str">
        <f t="shared" si="150"/>
        <v>splnená podmienka vyrovnaného rozpočtu</v>
      </c>
      <c r="I1959" s="60">
        <f t="shared" si="151"/>
        <v>224573</v>
      </c>
      <c r="J1959" s="421" t="str">
        <f t="shared" si="154"/>
        <v>výdavky rastú</v>
      </c>
      <c r="K1959" s="421" t="str">
        <f t="shared" si="152"/>
        <v>dlhová brzda sa neplní</v>
      </c>
      <c r="L1959" s="421" t="str">
        <f t="shared" si="153"/>
        <v>dlhová brzda sa neplní + rozpočet v termíne</v>
      </c>
    </row>
    <row r="1960" spans="1:12">
      <c r="A1960" s="61">
        <v>511366</v>
      </c>
      <c r="B1960" s="61" t="s">
        <v>2502</v>
      </c>
      <c r="C1960" s="61">
        <v>20251119</v>
      </c>
      <c r="D1960" s="420" t="s">
        <v>890</v>
      </c>
      <c r="E1960" s="60">
        <v>-124000</v>
      </c>
      <c r="F1960" s="60">
        <v>492379</v>
      </c>
      <c r="G1960" s="60">
        <v>625462</v>
      </c>
      <c r="H1960" s="421" t="str">
        <f t="shared" si="150"/>
        <v>nesplnená podmienka vyrovnaného rozpočtu</v>
      </c>
      <c r="I1960" s="60">
        <f t="shared" si="151"/>
        <v>133083</v>
      </c>
      <c r="J1960" s="421" t="str">
        <f t="shared" si="154"/>
        <v>výdavky rastú</v>
      </c>
      <c r="K1960" s="421" t="str">
        <f t="shared" si="152"/>
        <v>dlhová brzda sa neplní</v>
      </c>
      <c r="L1960" s="421" t="str">
        <f t="shared" si="153"/>
        <v>dlhová brzda sa neplní + rozpočet v termíne</v>
      </c>
    </row>
    <row r="1961" spans="1:12">
      <c r="A1961" s="61">
        <v>511374</v>
      </c>
      <c r="B1961" s="61" t="s">
        <v>2503</v>
      </c>
      <c r="C1961" s="61">
        <v>20251119</v>
      </c>
      <c r="D1961" s="420" t="s">
        <v>890</v>
      </c>
      <c r="E1961" s="60">
        <v>-39000</v>
      </c>
      <c r="F1961" s="60">
        <v>151000</v>
      </c>
      <c r="G1961" s="60">
        <v>154000</v>
      </c>
      <c r="H1961" s="421" t="str">
        <f t="shared" si="150"/>
        <v>nesplnená podmienka vyrovnaného rozpočtu</v>
      </c>
      <c r="I1961" s="60">
        <f t="shared" si="151"/>
        <v>3000</v>
      </c>
      <c r="J1961" s="421" t="str">
        <f t="shared" si="154"/>
        <v>výdavky rastú</v>
      </c>
      <c r="K1961" s="421" t="str">
        <f t="shared" si="152"/>
        <v>dlhová brzda sa neplní</v>
      </c>
      <c r="L1961" s="421" t="str">
        <f t="shared" si="153"/>
        <v>dlhová brzda sa neplní + rozpočet v termíne</v>
      </c>
    </row>
    <row r="1962" spans="1:12">
      <c r="A1962" s="61">
        <v>510904</v>
      </c>
      <c r="B1962" s="61" t="s">
        <v>2504</v>
      </c>
      <c r="C1962" s="61">
        <v>20251103</v>
      </c>
      <c r="D1962" s="420" t="s">
        <v>890</v>
      </c>
      <c r="E1962" s="60">
        <v>-2506991</v>
      </c>
      <c r="F1962" s="60">
        <v>4435824</v>
      </c>
      <c r="G1962" s="60">
        <v>8727014.6999999993</v>
      </c>
      <c r="H1962" s="421" t="str">
        <f t="shared" si="150"/>
        <v>nesplnená podmienka vyrovnaného rozpočtu</v>
      </c>
      <c r="I1962" s="60">
        <f t="shared" si="151"/>
        <v>4291190.6999999993</v>
      </c>
      <c r="J1962" s="421" t="str">
        <f t="shared" si="154"/>
        <v>výdavky rastú</v>
      </c>
      <c r="K1962" s="421" t="str">
        <f t="shared" si="152"/>
        <v>dlhová brzda sa neplní</v>
      </c>
      <c r="L1962" s="421" t="str">
        <f t="shared" si="153"/>
        <v>dlhová brzda sa neplní + rozpočet v termíne</v>
      </c>
    </row>
    <row r="1963" spans="1:12">
      <c r="A1963" s="61">
        <v>510912</v>
      </c>
      <c r="B1963" s="61" t="s">
        <v>2505</v>
      </c>
      <c r="C1963" s="61">
        <v>20251029</v>
      </c>
      <c r="D1963" s="420" t="s">
        <v>890</v>
      </c>
      <c r="E1963" s="60">
        <v>0</v>
      </c>
      <c r="F1963" s="60">
        <v>375876</v>
      </c>
      <c r="G1963" s="60">
        <v>436937</v>
      </c>
      <c r="H1963" s="421" t="str">
        <f t="shared" si="150"/>
        <v>splnená podmienka vyrovnaného rozpočtu</v>
      </c>
      <c r="I1963" s="60">
        <f t="shared" si="151"/>
        <v>61061</v>
      </c>
      <c r="J1963" s="421" t="str">
        <f t="shared" si="154"/>
        <v>výdavky rastú</v>
      </c>
      <c r="K1963" s="421" t="str">
        <f t="shared" si="152"/>
        <v>dlhová brzda sa neplní</v>
      </c>
      <c r="L1963" s="421" t="str">
        <f t="shared" si="153"/>
        <v>dlhová brzda sa neplní + rozpočet v termíne</v>
      </c>
    </row>
    <row r="1964" spans="1:12">
      <c r="A1964" s="61">
        <v>510921</v>
      </c>
      <c r="B1964" s="61" t="s">
        <v>2506</v>
      </c>
      <c r="C1964" s="61">
        <v>20251119</v>
      </c>
      <c r="D1964" s="420" t="s">
        <v>890</v>
      </c>
      <c r="E1964" s="60">
        <v>-4000</v>
      </c>
      <c r="F1964" s="60">
        <v>101784</v>
      </c>
      <c r="G1964" s="60">
        <v>119022</v>
      </c>
      <c r="H1964" s="421" t="str">
        <f t="shared" si="150"/>
        <v>nesplnená podmienka vyrovnaného rozpočtu</v>
      </c>
      <c r="I1964" s="60">
        <f t="shared" si="151"/>
        <v>17238</v>
      </c>
      <c r="J1964" s="421" t="str">
        <f t="shared" si="154"/>
        <v>výdavky rastú</v>
      </c>
      <c r="K1964" s="421" t="str">
        <f t="shared" si="152"/>
        <v>dlhová brzda sa neplní</v>
      </c>
      <c r="L1964" s="421" t="str">
        <f t="shared" si="153"/>
        <v>dlhová brzda sa neplní + rozpočet v termíne</v>
      </c>
    </row>
    <row r="1965" spans="1:12">
      <c r="A1965" s="61">
        <v>510947</v>
      </c>
      <c r="B1965" s="61" t="s">
        <v>2507</v>
      </c>
      <c r="C1965" s="61">
        <v>20251112</v>
      </c>
      <c r="D1965" s="420" t="s">
        <v>890</v>
      </c>
      <c r="E1965" s="60">
        <v>-22730</v>
      </c>
      <c r="F1965" s="60">
        <v>879820</v>
      </c>
      <c r="G1965" s="60">
        <v>1028830</v>
      </c>
      <c r="H1965" s="421" t="str">
        <f t="shared" si="150"/>
        <v>nesplnená podmienka vyrovnaného rozpočtu</v>
      </c>
      <c r="I1965" s="60">
        <f t="shared" si="151"/>
        <v>149010</v>
      </c>
      <c r="J1965" s="421" t="str">
        <f t="shared" si="154"/>
        <v>výdavky rastú</v>
      </c>
      <c r="K1965" s="421" t="str">
        <f t="shared" si="152"/>
        <v>dlhová brzda sa neplní</v>
      </c>
      <c r="L1965" s="421" t="str">
        <f t="shared" si="153"/>
        <v>dlhová brzda sa neplní + rozpočet v termíne</v>
      </c>
    </row>
    <row r="1966" spans="1:12">
      <c r="A1966" s="61">
        <v>510955</v>
      </c>
      <c r="B1966" s="61" t="s">
        <v>2247</v>
      </c>
      <c r="C1966" s="61">
        <v>20251106</v>
      </c>
      <c r="D1966" s="420" t="s">
        <v>890</v>
      </c>
      <c r="E1966" s="60">
        <v>-23439</v>
      </c>
      <c r="F1966" s="60">
        <v>36100</v>
      </c>
      <c r="G1966" s="60">
        <v>766639</v>
      </c>
      <c r="H1966" s="421" t="str">
        <f t="shared" si="150"/>
        <v>nesplnená podmienka vyrovnaného rozpočtu</v>
      </c>
      <c r="I1966" s="60">
        <f t="shared" si="151"/>
        <v>730539</v>
      </c>
      <c r="J1966" s="421" t="str">
        <f t="shared" si="154"/>
        <v>výdavky rastú</v>
      </c>
      <c r="K1966" s="421" t="str">
        <f t="shared" si="152"/>
        <v>dlhová brzda sa neplní</v>
      </c>
      <c r="L1966" s="421" t="str">
        <f t="shared" si="153"/>
        <v>dlhová brzda sa neplní + rozpočet v termíne</v>
      </c>
    </row>
    <row r="1967" spans="1:12">
      <c r="A1967" s="61">
        <v>510963</v>
      </c>
      <c r="B1967" s="61" t="s">
        <v>2508</v>
      </c>
      <c r="C1967" s="61">
        <v>20251119</v>
      </c>
      <c r="D1967" s="420" t="s">
        <v>890</v>
      </c>
      <c r="E1967" s="60">
        <v>-208185.39</v>
      </c>
      <c r="F1967" s="60">
        <v>1749908.45</v>
      </c>
      <c r="G1967" s="60">
        <v>1847088.09</v>
      </c>
      <c r="H1967" s="421" t="str">
        <f t="shared" si="150"/>
        <v>nesplnená podmienka vyrovnaného rozpočtu</v>
      </c>
      <c r="I1967" s="60">
        <f t="shared" si="151"/>
        <v>97179.64000000013</v>
      </c>
      <c r="J1967" s="421" t="str">
        <f t="shared" si="154"/>
        <v>výdavky rastú</v>
      </c>
      <c r="K1967" s="421" t="str">
        <f t="shared" si="152"/>
        <v>dlhová brzda sa neplní</v>
      </c>
      <c r="L1967" s="421" t="str">
        <f t="shared" si="153"/>
        <v>dlhová brzda sa neplní + rozpočet v termíne</v>
      </c>
    </row>
    <row r="1968" spans="1:12">
      <c r="A1968" s="61">
        <v>510971</v>
      </c>
      <c r="B1968" s="61" t="s">
        <v>2509</v>
      </c>
      <c r="C1968" s="61">
        <v>20251120</v>
      </c>
      <c r="D1968" s="420" t="s">
        <v>890</v>
      </c>
      <c r="E1968" s="60">
        <v>-80000</v>
      </c>
      <c r="F1968" s="60">
        <v>197095</v>
      </c>
      <c r="G1968" s="60">
        <v>286651</v>
      </c>
      <c r="H1968" s="421" t="str">
        <f t="shared" si="150"/>
        <v>nesplnená podmienka vyrovnaného rozpočtu</v>
      </c>
      <c r="I1968" s="60">
        <f t="shared" si="151"/>
        <v>89556</v>
      </c>
      <c r="J1968" s="421" t="str">
        <f t="shared" si="154"/>
        <v>výdavky rastú</v>
      </c>
      <c r="K1968" s="421" t="str">
        <f t="shared" si="152"/>
        <v>dlhová brzda sa neplní</v>
      </c>
      <c r="L1968" s="421" t="str">
        <f t="shared" si="153"/>
        <v>dlhová brzda sa neplní + rozpočet v termíne</v>
      </c>
    </row>
    <row r="1969" spans="1:12">
      <c r="A1969" s="61">
        <v>510998</v>
      </c>
      <c r="B1969" s="61" t="s">
        <v>2510</v>
      </c>
      <c r="C1969" s="61">
        <v>20251105</v>
      </c>
      <c r="D1969" s="420" t="s">
        <v>890</v>
      </c>
      <c r="E1969" s="60">
        <v>-10101587</v>
      </c>
      <c r="F1969" s="60">
        <v>49012236</v>
      </c>
      <c r="G1969" s="60">
        <v>49919139</v>
      </c>
      <c r="H1969" s="421" t="str">
        <f t="shared" si="150"/>
        <v>nesplnená podmienka vyrovnaného rozpočtu</v>
      </c>
      <c r="I1969" s="60">
        <f t="shared" si="151"/>
        <v>906903</v>
      </c>
      <c r="J1969" s="421" t="str">
        <f t="shared" si="154"/>
        <v>výdavky rastú</v>
      </c>
      <c r="K1969" s="421" t="str">
        <f t="shared" si="152"/>
        <v>dlhová brzda sa neplní</v>
      </c>
      <c r="L1969" s="421" t="str">
        <f t="shared" si="153"/>
        <v>dlhová brzda sa neplní + rozpočet v termíne</v>
      </c>
    </row>
    <row r="1970" spans="1:12">
      <c r="A1970" s="61">
        <v>511005</v>
      </c>
      <c r="B1970" s="61" t="s">
        <v>2511</v>
      </c>
      <c r="C1970" s="61">
        <v>20251106</v>
      </c>
      <c r="D1970" s="420" t="s">
        <v>890</v>
      </c>
      <c r="E1970" s="60">
        <v>-100000</v>
      </c>
      <c r="F1970" s="60">
        <v>3965710</v>
      </c>
      <c r="G1970" s="60">
        <v>4523861</v>
      </c>
      <c r="H1970" s="421" t="str">
        <f t="shared" si="150"/>
        <v>nesplnená podmienka vyrovnaného rozpočtu</v>
      </c>
      <c r="I1970" s="60">
        <f t="shared" si="151"/>
        <v>558151</v>
      </c>
      <c r="J1970" s="421" t="str">
        <f t="shared" si="154"/>
        <v>výdavky rastú</v>
      </c>
      <c r="K1970" s="421" t="str">
        <f t="shared" si="152"/>
        <v>dlhová brzda sa neplní</v>
      </c>
      <c r="L1970" s="421" t="str">
        <f t="shared" si="153"/>
        <v>dlhová brzda sa neplní + rozpočet v termíne</v>
      </c>
    </row>
    <row r="1971" spans="1:12">
      <c r="A1971" s="61">
        <v>511013</v>
      </c>
      <c r="B1971" s="61" t="s">
        <v>2512</v>
      </c>
      <c r="C1971" s="61">
        <v>20251110</v>
      </c>
      <c r="D1971" s="420" t="s">
        <v>890</v>
      </c>
      <c r="E1971" s="60">
        <v>-263000</v>
      </c>
      <c r="F1971" s="60">
        <v>524150</v>
      </c>
      <c r="G1971" s="60">
        <v>724471</v>
      </c>
      <c r="H1971" s="421" t="str">
        <f t="shared" si="150"/>
        <v>nesplnená podmienka vyrovnaného rozpočtu</v>
      </c>
      <c r="I1971" s="60">
        <f t="shared" si="151"/>
        <v>200321</v>
      </c>
      <c r="J1971" s="421" t="str">
        <f t="shared" si="154"/>
        <v>výdavky rastú</v>
      </c>
      <c r="K1971" s="421" t="str">
        <f t="shared" si="152"/>
        <v>dlhová brzda sa neplní</v>
      </c>
      <c r="L1971" s="421" t="str">
        <f t="shared" si="153"/>
        <v>dlhová brzda sa neplní + rozpočet v termíne</v>
      </c>
    </row>
    <row r="1972" spans="1:12">
      <c r="A1972" s="61">
        <v>511030</v>
      </c>
      <c r="B1972" s="61" t="s">
        <v>2513</v>
      </c>
      <c r="C1972" s="61">
        <v>20251119</v>
      </c>
      <c r="D1972" s="420" t="s">
        <v>890</v>
      </c>
      <c r="E1972" s="60">
        <v>-200000</v>
      </c>
      <c r="F1972" s="60">
        <v>1074734</v>
      </c>
      <c r="G1972" s="60">
        <v>862934</v>
      </c>
      <c r="H1972" s="421" t="str">
        <f t="shared" si="150"/>
        <v>nesplnená podmienka vyrovnaného rozpočtu</v>
      </c>
      <c r="I1972" s="60">
        <f t="shared" si="151"/>
        <v>-211800</v>
      </c>
      <c r="J1972" s="421" t="str">
        <f t="shared" si="154"/>
        <v>nerastúce výdavky</v>
      </c>
      <c r="K1972" s="421" t="str">
        <f t="shared" si="152"/>
        <v>dlhová brzda sa neplní</v>
      </c>
      <c r="L1972" s="421" t="str">
        <f t="shared" si="153"/>
        <v>dlhová brzda sa neplní + rozpočet v termíne</v>
      </c>
    </row>
    <row r="1973" spans="1:12">
      <c r="A1973" s="61">
        <v>511048</v>
      </c>
      <c r="B1973" s="61" t="s">
        <v>2514</v>
      </c>
      <c r="C1973" s="61">
        <v>20251028</v>
      </c>
      <c r="D1973" s="420" t="s">
        <v>890</v>
      </c>
      <c r="E1973" s="60">
        <v>0</v>
      </c>
      <c r="F1973" s="60">
        <v>1636408</v>
      </c>
      <c r="G1973" s="60">
        <v>1858145</v>
      </c>
      <c r="H1973" s="421" t="str">
        <f t="shared" si="150"/>
        <v>splnená podmienka vyrovnaného rozpočtu</v>
      </c>
      <c r="I1973" s="60">
        <f t="shared" si="151"/>
        <v>221737</v>
      </c>
      <c r="J1973" s="421" t="str">
        <f t="shared" si="154"/>
        <v>výdavky rastú</v>
      </c>
      <c r="K1973" s="421" t="str">
        <f t="shared" si="152"/>
        <v>dlhová brzda sa neplní</v>
      </c>
      <c r="L1973" s="421" t="str">
        <f t="shared" si="153"/>
        <v>dlhová brzda sa neplní + rozpočet v termíne</v>
      </c>
    </row>
    <row r="1974" spans="1:12">
      <c r="A1974" s="61">
        <v>511056</v>
      </c>
      <c r="B1974" s="61" t="s">
        <v>2515</v>
      </c>
      <c r="C1974" s="61">
        <v>20251106</v>
      </c>
      <c r="D1974" s="420" t="s">
        <v>890</v>
      </c>
      <c r="E1974" s="60">
        <v>-150000</v>
      </c>
      <c r="F1974" s="60">
        <v>624060</v>
      </c>
      <c r="G1974" s="60">
        <v>2738277</v>
      </c>
      <c r="H1974" s="421" t="str">
        <f t="shared" si="150"/>
        <v>nesplnená podmienka vyrovnaného rozpočtu</v>
      </c>
      <c r="I1974" s="60">
        <f t="shared" si="151"/>
        <v>2114217</v>
      </c>
      <c r="J1974" s="421" t="str">
        <f t="shared" si="154"/>
        <v>výdavky rastú</v>
      </c>
      <c r="K1974" s="421" t="str">
        <f t="shared" si="152"/>
        <v>dlhová brzda sa neplní</v>
      </c>
      <c r="L1974" s="421" t="str">
        <f t="shared" si="153"/>
        <v>dlhová brzda sa neplní + rozpočet v termíne</v>
      </c>
    </row>
    <row r="1975" spans="1:12">
      <c r="A1975" s="61">
        <v>511064</v>
      </c>
      <c r="B1975" s="61" t="s">
        <v>807</v>
      </c>
      <c r="C1975" s="61">
        <v>20251118</v>
      </c>
      <c r="D1975" s="420" t="s">
        <v>890</v>
      </c>
      <c r="E1975" s="60">
        <v>10100</v>
      </c>
      <c r="F1975" s="60">
        <v>494590</v>
      </c>
      <c r="G1975" s="60">
        <v>381790</v>
      </c>
      <c r="H1975" s="421" t="str">
        <f t="shared" si="150"/>
        <v>splnená podmienka vyrovnaného rozpočtu</v>
      </c>
      <c r="I1975" s="61">
        <f t="shared" si="151"/>
        <v>-112800</v>
      </c>
      <c r="J1975" s="421" t="str">
        <f t="shared" si="154"/>
        <v>nerastúce výdavky</v>
      </c>
      <c r="K1975" s="421" t="str">
        <f t="shared" si="152"/>
        <v>dlhová brzda sa plní</v>
      </c>
      <c r="L1975" s="421" t="str">
        <f t="shared" si="153"/>
        <v>dlhová brzda sa plní + rozpočet v termíne</v>
      </c>
    </row>
    <row r="1976" spans="1:12">
      <c r="A1976" s="61">
        <v>511072</v>
      </c>
      <c r="B1976" s="61" t="s">
        <v>2516</v>
      </c>
      <c r="C1976" s="61">
        <v>20251103</v>
      </c>
      <c r="D1976" s="420" t="s">
        <v>890</v>
      </c>
      <c r="E1976" s="60">
        <v>-50000</v>
      </c>
      <c r="F1976" s="60">
        <v>91400</v>
      </c>
      <c r="G1976" s="60">
        <v>149816</v>
      </c>
      <c r="H1976" s="421" t="str">
        <f t="shared" si="150"/>
        <v>nesplnená podmienka vyrovnaného rozpočtu</v>
      </c>
      <c r="I1976" s="60">
        <f t="shared" si="151"/>
        <v>58416</v>
      </c>
      <c r="J1976" s="421" t="str">
        <f t="shared" si="154"/>
        <v>výdavky rastú</v>
      </c>
      <c r="K1976" s="421" t="str">
        <f t="shared" si="152"/>
        <v>dlhová brzda sa neplní</v>
      </c>
      <c r="L1976" s="421" t="str">
        <f t="shared" si="153"/>
        <v>dlhová brzda sa neplní + rozpočet v termíne</v>
      </c>
    </row>
    <row r="1977" spans="1:12">
      <c r="A1977" s="61">
        <v>511099</v>
      </c>
      <c r="B1977" s="61" t="s">
        <v>2517</v>
      </c>
      <c r="C1977" s="61">
        <v>20251110</v>
      </c>
      <c r="D1977" s="420" t="s">
        <v>890</v>
      </c>
      <c r="E1977" s="60">
        <v>-21275</v>
      </c>
      <c r="F1977" s="60">
        <v>269355</v>
      </c>
      <c r="G1977" s="60">
        <v>569492</v>
      </c>
      <c r="H1977" s="421" t="str">
        <f t="shared" si="150"/>
        <v>nesplnená podmienka vyrovnaného rozpočtu</v>
      </c>
      <c r="I1977" s="60">
        <f t="shared" si="151"/>
        <v>300137</v>
      </c>
      <c r="J1977" s="421" t="str">
        <f t="shared" si="154"/>
        <v>výdavky rastú</v>
      </c>
      <c r="K1977" s="421" t="str">
        <f t="shared" si="152"/>
        <v>dlhová brzda sa neplní</v>
      </c>
      <c r="L1977" s="421" t="str">
        <f t="shared" si="153"/>
        <v>dlhová brzda sa neplní + rozpočet v termíne</v>
      </c>
    </row>
    <row r="1978" spans="1:12">
      <c r="A1978" s="61">
        <v>511102</v>
      </c>
      <c r="B1978" s="61" t="s">
        <v>2518</v>
      </c>
      <c r="C1978" s="61">
        <v>20251106</v>
      </c>
      <c r="D1978" s="420" t="s">
        <v>890</v>
      </c>
      <c r="E1978" s="60">
        <v>-10000</v>
      </c>
      <c r="F1978" s="60">
        <v>467174.17</v>
      </c>
      <c r="G1978" s="60">
        <v>2441490</v>
      </c>
      <c r="H1978" s="421" t="str">
        <f t="shared" si="150"/>
        <v>nesplnená podmienka vyrovnaného rozpočtu</v>
      </c>
      <c r="I1978" s="60">
        <f t="shared" si="151"/>
        <v>1974315.83</v>
      </c>
      <c r="J1978" s="421" t="str">
        <f t="shared" si="154"/>
        <v>výdavky rastú</v>
      </c>
      <c r="K1978" s="421" t="str">
        <f t="shared" si="152"/>
        <v>dlhová brzda sa neplní</v>
      </c>
      <c r="L1978" s="421" t="str">
        <f t="shared" si="153"/>
        <v>dlhová brzda sa neplní + rozpočet v termíne</v>
      </c>
    </row>
    <row r="1979" spans="1:12">
      <c r="A1979" s="61">
        <v>511111</v>
      </c>
      <c r="B1979" s="61" t="s">
        <v>2519</v>
      </c>
      <c r="C1979" s="61">
        <v>20251020</v>
      </c>
      <c r="D1979" s="420" t="s">
        <v>890</v>
      </c>
      <c r="E1979" s="60">
        <v>0</v>
      </c>
      <c r="F1979" s="60">
        <v>472178</v>
      </c>
      <c r="G1979" s="60">
        <v>568295</v>
      </c>
      <c r="H1979" s="421" t="str">
        <f t="shared" si="150"/>
        <v>splnená podmienka vyrovnaného rozpočtu</v>
      </c>
      <c r="I1979" s="60">
        <f t="shared" si="151"/>
        <v>96117</v>
      </c>
      <c r="J1979" s="421" t="str">
        <f t="shared" si="154"/>
        <v>výdavky rastú</v>
      </c>
      <c r="K1979" s="421" t="str">
        <f t="shared" si="152"/>
        <v>dlhová brzda sa neplní</v>
      </c>
      <c r="L1979" s="421" t="str">
        <f t="shared" si="153"/>
        <v>dlhová brzda sa neplní + rozpočet v termíne</v>
      </c>
    </row>
    <row r="1980" spans="1:12">
      <c r="A1980" s="61">
        <v>511129</v>
      </c>
      <c r="B1980" s="61" t="s">
        <v>2520</v>
      </c>
      <c r="C1980" s="61">
        <v>20251113</v>
      </c>
      <c r="D1980" s="420" t="s">
        <v>890</v>
      </c>
      <c r="E1980" s="60">
        <v>-558675</v>
      </c>
      <c r="F1980" s="60">
        <v>2668184</v>
      </c>
      <c r="G1980" s="60">
        <v>4237196</v>
      </c>
      <c r="H1980" s="421" t="str">
        <f t="shared" si="150"/>
        <v>nesplnená podmienka vyrovnaného rozpočtu</v>
      </c>
      <c r="I1980" s="60">
        <f t="shared" si="151"/>
        <v>1569012</v>
      </c>
      <c r="J1980" s="421" t="str">
        <f t="shared" si="154"/>
        <v>výdavky rastú</v>
      </c>
      <c r="K1980" s="421" t="str">
        <f t="shared" si="152"/>
        <v>dlhová brzda sa neplní</v>
      </c>
      <c r="L1980" s="421" t="str">
        <f t="shared" si="153"/>
        <v>dlhová brzda sa neplní + rozpočet v termíne</v>
      </c>
    </row>
    <row r="1981" spans="1:12">
      <c r="A1981" s="61">
        <v>511137</v>
      </c>
      <c r="B1981" s="61" t="s">
        <v>2521</v>
      </c>
      <c r="C1981" s="61">
        <v>20251114</v>
      </c>
      <c r="D1981" s="420" t="s">
        <v>890</v>
      </c>
      <c r="E1981" s="60">
        <v>-5000</v>
      </c>
      <c r="F1981" s="60">
        <v>30327</v>
      </c>
      <c r="G1981" s="60">
        <v>43082</v>
      </c>
      <c r="H1981" s="421" t="str">
        <f t="shared" si="150"/>
        <v>nesplnená podmienka vyrovnaného rozpočtu</v>
      </c>
      <c r="I1981" s="60">
        <f t="shared" si="151"/>
        <v>12755</v>
      </c>
      <c r="J1981" s="421" t="str">
        <f t="shared" si="154"/>
        <v>výdavky rastú</v>
      </c>
      <c r="K1981" s="421" t="str">
        <f t="shared" si="152"/>
        <v>dlhová brzda sa neplní</v>
      </c>
      <c r="L1981" s="421" t="str">
        <f t="shared" si="153"/>
        <v>dlhová brzda sa neplní + rozpočet v termíne</v>
      </c>
    </row>
    <row r="1982" spans="1:12">
      <c r="A1982" s="61">
        <v>510670</v>
      </c>
      <c r="B1982" s="61" t="s">
        <v>2522</v>
      </c>
      <c r="C1982" s="61">
        <v>20251112</v>
      </c>
      <c r="D1982" s="420" t="s">
        <v>890</v>
      </c>
      <c r="E1982" s="60">
        <v>51578</v>
      </c>
      <c r="F1982" s="60">
        <v>1795440</v>
      </c>
      <c r="G1982" s="60">
        <v>2466354</v>
      </c>
      <c r="H1982" s="421" t="str">
        <f t="shared" si="150"/>
        <v>splnená podmienka vyrovnaného rozpočtu</v>
      </c>
      <c r="I1982" s="60">
        <f t="shared" si="151"/>
        <v>670914</v>
      </c>
      <c r="J1982" s="421" t="str">
        <f t="shared" si="154"/>
        <v>výdavky rastú</v>
      </c>
      <c r="K1982" s="421" t="str">
        <f t="shared" si="152"/>
        <v>dlhová brzda sa neplní</v>
      </c>
      <c r="L1982" s="421" t="str">
        <f t="shared" si="153"/>
        <v>dlhová brzda sa neplní + rozpočet v termíne</v>
      </c>
    </row>
    <row r="1983" spans="1:12">
      <c r="A1983" s="61">
        <v>510688</v>
      </c>
      <c r="B1983" s="61" t="s">
        <v>2523</v>
      </c>
      <c r="C1983" s="61">
        <v>20251014</v>
      </c>
      <c r="D1983" s="420" t="s">
        <v>890</v>
      </c>
      <c r="E1983" s="60">
        <v>-11000</v>
      </c>
      <c r="F1983" s="60">
        <v>41300</v>
      </c>
      <c r="G1983" s="60">
        <v>51800</v>
      </c>
      <c r="H1983" s="421" t="str">
        <f t="shared" si="150"/>
        <v>nesplnená podmienka vyrovnaného rozpočtu</v>
      </c>
      <c r="I1983" s="60">
        <f t="shared" si="151"/>
        <v>10500</v>
      </c>
      <c r="J1983" s="421" t="str">
        <f t="shared" si="154"/>
        <v>výdavky rastú</v>
      </c>
      <c r="K1983" s="421" t="str">
        <f t="shared" si="152"/>
        <v>dlhová brzda sa neplní</v>
      </c>
      <c r="L1983" s="421" t="str">
        <f t="shared" si="153"/>
        <v>dlhová brzda sa neplní + rozpočet v termíne</v>
      </c>
    </row>
    <row r="1984" spans="1:12">
      <c r="A1984" s="61">
        <v>510696</v>
      </c>
      <c r="B1984" s="61" t="s">
        <v>2524</v>
      </c>
      <c r="C1984" s="61">
        <v>20251104</v>
      </c>
      <c r="D1984" s="420" t="s">
        <v>890</v>
      </c>
      <c r="E1984" s="60">
        <v>-16000</v>
      </c>
      <c r="F1984" s="60">
        <v>179801</v>
      </c>
      <c r="G1984" s="60">
        <v>223524</v>
      </c>
      <c r="H1984" s="421" t="str">
        <f t="shared" si="150"/>
        <v>nesplnená podmienka vyrovnaného rozpočtu</v>
      </c>
      <c r="I1984" s="60">
        <f t="shared" si="151"/>
        <v>43723</v>
      </c>
      <c r="J1984" s="421" t="str">
        <f t="shared" si="154"/>
        <v>výdavky rastú</v>
      </c>
      <c r="K1984" s="421" t="str">
        <f t="shared" si="152"/>
        <v>dlhová brzda sa neplní</v>
      </c>
      <c r="L1984" s="421" t="str">
        <f t="shared" si="153"/>
        <v>dlhová brzda sa neplní + rozpočet v termíne</v>
      </c>
    </row>
    <row r="1985" spans="1:12">
      <c r="A1985" s="61">
        <v>510700</v>
      </c>
      <c r="B1985" s="61" t="s">
        <v>2525</v>
      </c>
      <c r="C1985" s="61">
        <v>20251120</v>
      </c>
      <c r="D1985" s="420" t="s">
        <v>890</v>
      </c>
      <c r="E1985" s="60">
        <v>-36564</v>
      </c>
      <c r="F1985" s="60">
        <v>130194</v>
      </c>
      <c r="G1985" s="60">
        <v>165654</v>
      </c>
      <c r="H1985" s="421" t="str">
        <f t="shared" si="150"/>
        <v>nesplnená podmienka vyrovnaného rozpočtu</v>
      </c>
      <c r="I1985" s="60">
        <f t="shared" si="151"/>
        <v>35460</v>
      </c>
      <c r="J1985" s="421" t="str">
        <f t="shared" si="154"/>
        <v>výdavky rastú</v>
      </c>
      <c r="K1985" s="421" t="str">
        <f t="shared" si="152"/>
        <v>dlhová brzda sa neplní</v>
      </c>
      <c r="L1985" s="421" t="str">
        <f t="shared" si="153"/>
        <v>dlhová brzda sa neplní + rozpočet v termíne</v>
      </c>
    </row>
    <row r="1986" spans="1:12">
      <c r="A1986" s="61">
        <v>510718</v>
      </c>
      <c r="B1986" s="61" t="s">
        <v>2526</v>
      </c>
      <c r="C1986" s="61">
        <v>20251119</v>
      </c>
      <c r="D1986" s="420" t="s">
        <v>890</v>
      </c>
      <c r="E1986" s="60">
        <v>-119778</v>
      </c>
      <c r="F1986" s="60">
        <v>1747367</v>
      </c>
      <c r="G1986" s="60">
        <v>5729329</v>
      </c>
      <c r="H1986" s="421" t="str">
        <f t="shared" si="150"/>
        <v>nesplnená podmienka vyrovnaného rozpočtu</v>
      </c>
      <c r="I1986" s="60">
        <f t="shared" si="151"/>
        <v>3981962</v>
      </c>
      <c r="J1986" s="421" t="str">
        <f t="shared" si="154"/>
        <v>výdavky rastú</v>
      </c>
      <c r="K1986" s="421" t="str">
        <f t="shared" si="152"/>
        <v>dlhová brzda sa neplní</v>
      </c>
      <c r="L1986" s="421" t="str">
        <f t="shared" si="153"/>
        <v>dlhová brzda sa neplní + rozpočet v termíne</v>
      </c>
    </row>
    <row r="1987" spans="1:12">
      <c r="A1987" s="61">
        <v>510726</v>
      </c>
      <c r="B1987" s="61" t="s">
        <v>808</v>
      </c>
      <c r="C1987" s="61">
        <v>20251030</v>
      </c>
      <c r="D1987" s="420" t="s">
        <v>890</v>
      </c>
      <c r="E1987" s="60">
        <v>11861</v>
      </c>
      <c r="F1987" s="60">
        <v>18678606</v>
      </c>
      <c r="G1987" s="60">
        <v>17485027</v>
      </c>
      <c r="H1987" s="421" t="str">
        <f t="shared" ref="H1987:H2050" si="155">IF(E1987&gt;=0,"splnená podmienka vyrovnaného rozpočtu","nesplnená podmienka vyrovnaného rozpočtu")</f>
        <v>splnená podmienka vyrovnaného rozpočtu</v>
      </c>
      <c r="I1987" s="61">
        <f t="shared" ref="I1987:I2050" si="156">G1987-F1987</f>
        <v>-1193579</v>
      </c>
      <c r="J1987" s="421" t="str">
        <f t="shared" si="154"/>
        <v>nerastúce výdavky</v>
      </c>
      <c r="K1987" s="421" t="str">
        <f t="shared" ref="K1987:K2050" si="157">IF((H1987="splnená podmienka vyrovnaného rozpočtu")*(J1987="nerastúce výdavky"),"dlhová brzda sa plní","dlhová brzda sa neplní")</f>
        <v>dlhová brzda sa plní</v>
      </c>
      <c r="L1987" s="421" t="str">
        <f t="shared" ref="L1987:L2050" si="158">K1987&amp;" + "&amp;D1987</f>
        <v>dlhová brzda sa plní + rozpočet v termíne</v>
      </c>
    </row>
    <row r="1988" spans="1:12">
      <c r="A1988" s="61">
        <v>510734</v>
      </c>
      <c r="B1988" s="61" t="s">
        <v>2527</v>
      </c>
      <c r="C1988" s="61">
        <v>20251113</v>
      </c>
      <c r="D1988" s="420" t="s">
        <v>890</v>
      </c>
      <c r="E1988" s="60">
        <v>70990</v>
      </c>
      <c r="F1988" s="60">
        <v>2599771</v>
      </c>
      <c r="G1988" s="60">
        <v>2789199</v>
      </c>
      <c r="H1988" s="421" t="str">
        <f t="shared" si="155"/>
        <v>splnená podmienka vyrovnaného rozpočtu</v>
      </c>
      <c r="I1988" s="60">
        <f t="shared" si="156"/>
        <v>189428</v>
      </c>
      <c r="J1988" s="421" t="str">
        <f t="shared" ref="J1988:J2051" si="159">IF(I1988&lt;=0,"nerastúce výdavky","výdavky rastú")</f>
        <v>výdavky rastú</v>
      </c>
      <c r="K1988" s="421" t="str">
        <f t="shared" si="157"/>
        <v>dlhová brzda sa neplní</v>
      </c>
      <c r="L1988" s="421" t="str">
        <f t="shared" si="158"/>
        <v>dlhová brzda sa neplní + rozpočet v termíne</v>
      </c>
    </row>
    <row r="1989" spans="1:12">
      <c r="A1989" s="61">
        <v>510742</v>
      </c>
      <c r="B1989" s="61" t="s">
        <v>2528</v>
      </c>
      <c r="C1989" s="61">
        <v>20251118</v>
      </c>
      <c r="D1989" s="420" t="s">
        <v>890</v>
      </c>
      <c r="E1989" s="60">
        <v>-21190</v>
      </c>
      <c r="F1989" s="60">
        <v>480356</v>
      </c>
      <c r="G1989" s="60">
        <v>139575</v>
      </c>
      <c r="H1989" s="421" t="str">
        <f t="shared" si="155"/>
        <v>nesplnená podmienka vyrovnaného rozpočtu</v>
      </c>
      <c r="I1989" s="60">
        <f t="shared" si="156"/>
        <v>-340781</v>
      </c>
      <c r="J1989" s="421" t="str">
        <f t="shared" si="159"/>
        <v>nerastúce výdavky</v>
      </c>
      <c r="K1989" s="421" t="str">
        <f t="shared" si="157"/>
        <v>dlhová brzda sa neplní</v>
      </c>
      <c r="L1989" s="421" t="str">
        <f t="shared" si="158"/>
        <v>dlhová brzda sa neplní + rozpočet v termíne</v>
      </c>
    </row>
    <row r="1990" spans="1:12">
      <c r="A1990" s="61">
        <v>510751</v>
      </c>
      <c r="B1990" s="61" t="s">
        <v>2529</v>
      </c>
      <c r="C1990" s="61">
        <v>20251114</v>
      </c>
      <c r="D1990" s="420" t="s">
        <v>890</v>
      </c>
      <c r="E1990" s="60">
        <v>14800</v>
      </c>
      <c r="F1990" s="60">
        <v>343021</v>
      </c>
      <c r="G1990" s="60">
        <v>411449</v>
      </c>
      <c r="H1990" s="421" t="str">
        <f t="shared" si="155"/>
        <v>splnená podmienka vyrovnaného rozpočtu</v>
      </c>
      <c r="I1990" s="60">
        <f t="shared" si="156"/>
        <v>68428</v>
      </c>
      <c r="J1990" s="421" t="str">
        <f t="shared" si="159"/>
        <v>výdavky rastú</v>
      </c>
      <c r="K1990" s="421" t="str">
        <f t="shared" si="157"/>
        <v>dlhová brzda sa neplní</v>
      </c>
      <c r="L1990" s="421" t="str">
        <f t="shared" si="158"/>
        <v>dlhová brzda sa neplní + rozpočet v termíne</v>
      </c>
    </row>
    <row r="1991" spans="1:12">
      <c r="A1991" s="61">
        <v>510777</v>
      </c>
      <c r="B1991" s="61" t="s">
        <v>2530</v>
      </c>
      <c r="C1991" s="61">
        <v>20251119</v>
      </c>
      <c r="D1991" s="420" t="s">
        <v>890</v>
      </c>
      <c r="E1991" s="60">
        <v>-113436.88</v>
      </c>
      <c r="F1991" s="60">
        <v>1173774.7</v>
      </c>
      <c r="G1991" s="60">
        <v>863640.88</v>
      </c>
      <c r="H1991" s="421" t="str">
        <f t="shared" si="155"/>
        <v>nesplnená podmienka vyrovnaného rozpočtu</v>
      </c>
      <c r="I1991" s="60">
        <f t="shared" si="156"/>
        <v>-310133.81999999995</v>
      </c>
      <c r="J1991" s="421" t="str">
        <f t="shared" si="159"/>
        <v>nerastúce výdavky</v>
      </c>
      <c r="K1991" s="421" t="str">
        <f t="shared" si="157"/>
        <v>dlhová brzda sa neplní</v>
      </c>
      <c r="L1991" s="421" t="str">
        <f t="shared" si="158"/>
        <v>dlhová brzda sa neplní + rozpočet v termíne</v>
      </c>
    </row>
    <row r="1992" spans="1:12">
      <c r="A1992" s="61">
        <v>510785</v>
      </c>
      <c r="B1992" s="421" t="s">
        <v>809</v>
      </c>
      <c r="C1992" s="61">
        <v>20251104</v>
      </c>
      <c r="D1992" s="420" t="s">
        <v>890</v>
      </c>
      <c r="E1992" s="60">
        <v>-616369</v>
      </c>
      <c r="F1992" s="60">
        <v>2819999</v>
      </c>
      <c r="G1992" s="60">
        <v>4594880</v>
      </c>
      <c r="H1992" s="421" t="str">
        <f t="shared" si="155"/>
        <v>nesplnená podmienka vyrovnaného rozpočtu</v>
      </c>
      <c r="I1992" s="60">
        <f t="shared" si="156"/>
        <v>1774881</v>
      </c>
      <c r="J1992" s="421" t="str">
        <f t="shared" si="159"/>
        <v>výdavky rastú</v>
      </c>
      <c r="K1992" s="421" t="str">
        <f t="shared" si="157"/>
        <v>dlhová brzda sa neplní</v>
      </c>
      <c r="L1992" s="421" t="str">
        <f t="shared" si="158"/>
        <v>dlhová brzda sa neplní + rozpočet v termíne</v>
      </c>
    </row>
    <row r="1993" spans="1:12">
      <c r="A1993" s="61">
        <v>510793</v>
      </c>
      <c r="B1993" s="61" t="s">
        <v>2531</v>
      </c>
      <c r="C1993" s="61">
        <v>20251106</v>
      </c>
      <c r="D1993" s="420" t="s">
        <v>890</v>
      </c>
      <c r="E1993" s="60">
        <v>-142536</v>
      </c>
      <c r="F1993" s="60">
        <v>1916086</v>
      </c>
      <c r="G1993" s="60">
        <v>2327849</v>
      </c>
      <c r="H1993" s="421" t="str">
        <f t="shared" si="155"/>
        <v>nesplnená podmienka vyrovnaného rozpočtu</v>
      </c>
      <c r="I1993" s="60">
        <f t="shared" si="156"/>
        <v>411763</v>
      </c>
      <c r="J1993" s="421" t="str">
        <f t="shared" si="159"/>
        <v>výdavky rastú</v>
      </c>
      <c r="K1993" s="421" t="str">
        <f t="shared" si="157"/>
        <v>dlhová brzda sa neplní</v>
      </c>
      <c r="L1993" s="421" t="str">
        <f t="shared" si="158"/>
        <v>dlhová brzda sa neplní + rozpočet v termíne</v>
      </c>
    </row>
    <row r="1994" spans="1:12">
      <c r="A1994" s="61">
        <v>510807</v>
      </c>
      <c r="B1994" s="61" t="s">
        <v>2532</v>
      </c>
      <c r="C1994" s="61">
        <v>20251112</v>
      </c>
      <c r="D1994" s="420" t="s">
        <v>890</v>
      </c>
      <c r="E1994" s="60">
        <v>-171722.5</v>
      </c>
      <c r="F1994" s="60">
        <v>2073649.3</v>
      </c>
      <c r="G1994" s="60">
        <v>2279028.35</v>
      </c>
      <c r="H1994" s="421" t="str">
        <f t="shared" si="155"/>
        <v>nesplnená podmienka vyrovnaného rozpočtu</v>
      </c>
      <c r="I1994" s="60">
        <f t="shared" si="156"/>
        <v>205379.05000000005</v>
      </c>
      <c r="J1994" s="421" t="str">
        <f t="shared" si="159"/>
        <v>výdavky rastú</v>
      </c>
      <c r="K1994" s="421" t="str">
        <f t="shared" si="157"/>
        <v>dlhová brzda sa neplní</v>
      </c>
      <c r="L1994" s="421" t="str">
        <f t="shared" si="158"/>
        <v>dlhová brzda sa neplní + rozpočet v termíne</v>
      </c>
    </row>
    <row r="1995" spans="1:12">
      <c r="A1995" s="61">
        <v>510815</v>
      </c>
      <c r="B1995" s="61" t="s">
        <v>1746</v>
      </c>
      <c r="C1995" s="61">
        <v>20251014</v>
      </c>
      <c r="D1995" s="420" t="s">
        <v>890</v>
      </c>
      <c r="E1995" s="60">
        <v>-147979</v>
      </c>
      <c r="F1995" s="60">
        <v>2063137</v>
      </c>
      <c r="G1995" s="60">
        <v>2833270</v>
      </c>
      <c r="H1995" s="421" t="str">
        <f t="shared" si="155"/>
        <v>nesplnená podmienka vyrovnaného rozpočtu</v>
      </c>
      <c r="I1995" s="60">
        <f t="shared" si="156"/>
        <v>770133</v>
      </c>
      <c r="J1995" s="421" t="str">
        <f t="shared" si="159"/>
        <v>výdavky rastú</v>
      </c>
      <c r="K1995" s="421" t="str">
        <f t="shared" si="157"/>
        <v>dlhová brzda sa neplní</v>
      </c>
      <c r="L1995" s="421" t="str">
        <f t="shared" si="158"/>
        <v>dlhová brzda sa neplní + rozpočet v termíne</v>
      </c>
    </row>
    <row r="1996" spans="1:12">
      <c r="A1996" s="61">
        <v>510823</v>
      </c>
      <c r="B1996" s="61" t="s">
        <v>2533</v>
      </c>
      <c r="C1996" s="61">
        <v>20251119</v>
      </c>
      <c r="D1996" s="420" t="s">
        <v>890</v>
      </c>
      <c r="E1996" s="60">
        <v>-158015.6</v>
      </c>
      <c r="F1996" s="60">
        <v>724899</v>
      </c>
      <c r="G1996" s="60">
        <v>2847172.41</v>
      </c>
      <c r="H1996" s="421" t="str">
        <f t="shared" si="155"/>
        <v>nesplnená podmienka vyrovnaného rozpočtu</v>
      </c>
      <c r="I1996" s="60">
        <f t="shared" si="156"/>
        <v>2122273.41</v>
      </c>
      <c r="J1996" s="421" t="str">
        <f t="shared" si="159"/>
        <v>výdavky rastú</v>
      </c>
      <c r="K1996" s="421" t="str">
        <f t="shared" si="157"/>
        <v>dlhová brzda sa neplní</v>
      </c>
      <c r="L1996" s="421" t="str">
        <f t="shared" si="158"/>
        <v>dlhová brzda sa neplní + rozpočet v termíne</v>
      </c>
    </row>
    <row r="1997" spans="1:12">
      <c r="A1997" s="61">
        <v>510831</v>
      </c>
      <c r="B1997" s="61" t="s">
        <v>2534</v>
      </c>
      <c r="C1997" s="61">
        <v>20251120</v>
      </c>
      <c r="D1997" s="420" t="s">
        <v>890</v>
      </c>
      <c r="E1997" s="60">
        <v>-85295</v>
      </c>
      <c r="F1997" s="60">
        <v>143483</v>
      </c>
      <c r="G1997" s="60">
        <v>256793</v>
      </c>
      <c r="H1997" s="421" t="str">
        <f t="shared" si="155"/>
        <v>nesplnená podmienka vyrovnaného rozpočtu</v>
      </c>
      <c r="I1997" s="60">
        <f t="shared" si="156"/>
        <v>113310</v>
      </c>
      <c r="J1997" s="421" t="str">
        <f t="shared" si="159"/>
        <v>výdavky rastú</v>
      </c>
      <c r="K1997" s="421" t="str">
        <f t="shared" si="157"/>
        <v>dlhová brzda sa neplní</v>
      </c>
      <c r="L1997" s="421" t="str">
        <f t="shared" si="158"/>
        <v>dlhová brzda sa neplní + rozpočet v termíne</v>
      </c>
    </row>
    <row r="1998" spans="1:12">
      <c r="A1998" s="61">
        <v>510840</v>
      </c>
      <c r="B1998" s="61" t="s">
        <v>2535</v>
      </c>
      <c r="C1998" s="61">
        <v>20251109</v>
      </c>
      <c r="D1998" s="420" t="s">
        <v>890</v>
      </c>
      <c r="E1998" s="60">
        <v>-10000</v>
      </c>
      <c r="F1998" s="60">
        <v>63449</v>
      </c>
      <c r="G1998" s="60">
        <v>78987</v>
      </c>
      <c r="H1998" s="421" t="str">
        <f t="shared" si="155"/>
        <v>nesplnená podmienka vyrovnaného rozpočtu</v>
      </c>
      <c r="I1998" s="60">
        <f t="shared" si="156"/>
        <v>15538</v>
      </c>
      <c r="J1998" s="421" t="str">
        <f t="shared" si="159"/>
        <v>výdavky rastú</v>
      </c>
      <c r="K1998" s="421" t="str">
        <f t="shared" si="157"/>
        <v>dlhová brzda sa neplní</v>
      </c>
      <c r="L1998" s="421" t="str">
        <f t="shared" si="158"/>
        <v>dlhová brzda sa neplní + rozpočet v termíne</v>
      </c>
    </row>
    <row r="1999" spans="1:12">
      <c r="A1999" s="61">
        <v>510858</v>
      </c>
      <c r="B1999" s="61" t="s">
        <v>2536</v>
      </c>
      <c r="C1999" s="61">
        <v>20251114</v>
      </c>
      <c r="D1999" s="420" t="s">
        <v>890</v>
      </c>
      <c r="E1999" s="60">
        <v>-109015</v>
      </c>
      <c r="F1999" s="60">
        <v>239065</v>
      </c>
      <c r="G1999" s="60">
        <v>331365</v>
      </c>
      <c r="H1999" s="421" t="str">
        <f t="shared" si="155"/>
        <v>nesplnená podmienka vyrovnaného rozpočtu</v>
      </c>
      <c r="I1999" s="60">
        <f t="shared" si="156"/>
        <v>92300</v>
      </c>
      <c r="J1999" s="421" t="str">
        <f t="shared" si="159"/>
        <v>výdavky rastú</v>
      </c>
      <c r="K1999" s="421" t="str">
        <f t="shared" si="157"/>
        <v>dlhová brzda sa neplní</v>
      </c>
      <c r="L1999" s="421" t="str">
        <f t="shared" si="158"/>
        <v>dlhová brzda sa neplní + rozpočet v termíne</v>
      </c>
    </row>
    <row r="2000" spans="1:12">
      <c r="A2000" s="61">
        <v>510866</v>
      </c>
      <c r="B2000" s="61" t="s">
        <v>2537</v>
      </c>
      <c r="C2000" s="61">
        <v>20251107</v>
      </c>
      <c r="D2000" s="420" t="s">
        <v>890</v>
      </c>
      <c r="E2000" s="60">
        <v>-40296</v>
      </c>
      <c r="F2000" s="60">
        <v>545186</v>
      </c>
      <c r="G2000" s="60">
        <v>967260</v>
      </c>
      <c r="H2000" s="421" t="str">
        <f t="shared" si="155"/>
        <v>nesplnená podmienka vyrovnaného rozpočtu</v>
      </c>
      <c r="I2000" s="60">
        <f t="shared" si="156"/>
        <v>422074</v>
      </c>
      <c r="J2000" s="421" t="str">
        <f t="shared" si="159"/>
        <v>výdavky rastú</v>
      </c>
      <c r="K2000" s="421" t="str">
        <f t="shared" si="157"/>
        <v>dlhová brzda sa neplní</v>
      </c>
      <c r="L2000" s="421" t="str">
        <f t="shared" si="158"/>
        <v>dlhová brzda sa neplní + rozpočet v termíne</v>
      </c>
    </row>
    <row r="2001" spans="1:12">
      <c r="A2001" s="61">
        <v>510874</v>
      </c>
      <c r="B2001" s="61" t="s">
        <v>2538</v>
      </c>
      <c r="C2001" s="61">
        <v>20251121</v>
      </c>
      <c r="D2001" s="420" t="s">
        <v>890</v>
      </c>
      <c r="E2001" s="60">
        <v>-105500</v>
      </c>
      <c r="F2001" s="60">
        <v>183384</v>
      </c>
      <c r="G2001" s="60">
        <v>269262</v>
      </c>
      <c r="H2001" s="421" t="str">
        <f t="shared" si="155"/>
        <v>nesplnená podmienka vyrovnaného rozpočtu</v>
      </c>
      <c r="I2001" s="60">
        <f t="shared" si="156"/>
        <v>85878</v>
      </c>
      <c r="J2001" s="421" t="str">
        <f t="shared" si="159"/>
        <v>výdavky rastú</v>
      </c>
      <c r="K2001" s="421" t="str">
        <f t="shared" si="157"/>
        <v>dlhová brzda sa neplní</v>
      </c>
      <c r="L2001" s="421" t="str">
        <f t="shared" si="158"/>
        <v>dlhová brzda sa neplní + rozpočet v termíne</v>
      </c>
    </row>
    <row r="2002" spans="1:12">
      <c r="A2002" s="61">
        <v>510416</v>
      </c>
      <c r="B2002" s="61" t="s">
        <v>2539</v>
      </c>
      <c r="C2002" s="61">
        <v>20251111</v>
      </c>
      <c r="D2002" s="420" t="s">
        <v>890</v>
      </c>
      <c r="E2002" s="60">
        <v>-84528.73</v>
      </c>
      <c r="F2002" s="60">
        <v>136000</v>
      </c>
      <c r="G2002" s="60">
        <v>226528.72999999998</v>
      </c>
      <c r="H2002" s="421" t="str">
        <f t="shared" si="155"/>
        <v>nesplnená podmienka vyrovnaného rozpočtu</v>
      </c>
      <c r="I2002" s="60">
        <f t="shared" si="156"/>
        <v>90528.729999999981</v>
      </c>
      <c r="J2002" s="421" t="str">
        <f t="shared" si="159"/>
        <v>výdavky rastú</v>
      </c>
      <c r="K2002" s="421" t="str">
        <f t="shared" si="157"/>
        <v>dlhová brzda sa neplní</v>
      </c>
      <c r="L2002" s="421" t="str">
        <f t="shared" si="158"/>
        <v>dlhová brzda sa neplní + rozpočet v termíne</v>
      </c>
    </row>
    <row r="2003" spans="1:12">
      <c r="A2003" s="61">
        <v>510424</v>
      </c>
      <c r="B2003" s="61" t="s">
        <v>2540</v>
      </c>
      <c r="C2003" s="61">
        <v>20251105</v>
      </c>
      <c r="D2003" s="420" t="s">
        <v>890</v>
      </c>
      <c r="E2003" s="60">
        <v>-31119</v>
      </c>
      <c r="F2003" s="60">
        <v>337028</v>
      </c>
      <c r="G2003" s="60">
        <v>463994</v>
      </c>
      <c r="H2003" s="421" t="str">
        <f t="shared" si="155"/>
        <v>nesplnená podmienka vyrovnaného rozpočtu</v>
      </c>
      <c r="I2003" s="60">
        <f t="shared" si="156"/>
        <v>126966</v>
      </c>
      <c r="J2003" s="421" t="str">
        <f t="shared" si="159"/>
        <v>výdavky rastú</v>
      </c>
      <c r="K2003" s="421" t="str">
        <f t="shared" si="157"/>
        <v>dlhová brzda sa neplní</v>
      </c>
      <c r="L2003" s="421" t="str">
        <f t="shared" si="158"/>
        <v>dlhová brzda sa neplní + rozpočet v termíne</v>
      </c>
    </row>
    <row r="2004" spans="1:12">
      <c r="A2004" s="61">
        <v>510441</v>
      </c>
      <c r="B2004" s="61" t="s">
        <v>2541</v>
      </c>
      <c r="C2004" s="61">
        <v>20251117</v>
      </c>
      <c r="D2004" s="420" t="s">
        <v>890</v>
      </c>
      <c r="E2004" s="60">
        <v>-109700</v>
      </c>
      <c r="F2004" s="60">
        <v>1029518</v>
      </c>
      <c r="G2004" s="60">
        <v>2288200</v>
      </c>
      <c r="H2004" s="421" t="str">
        <f t="shared" si="155"/>
        <v>nesplnená podmienka vyrovnaného rozpočtu</v>
      </c>
      <c r="I2004" s="60">
        <f t="shared" si="156"/>
        <v>1258682</v>
      </c>
      <c r="J2004" s="421" t="str">
        <f t="shared" si="159"/>
        <v>výdavky rastú</v>
      </c>
      <c r="K2004" s="421" t="str">
        <f t="shared" si="157"/>
        <v>dlhová brzda sa neplní</v>
      </c>
      <c r="L2004" s="421" t="str">
        <f t="shared" si="158"/>
        <v>dlhová brzda sa neplní + rozpočet v termíne</v>
      </c>
    </row>
    <row r="2005" spans="1:12">
      <c r="A2005" s="61">
        <v>510459</v>
      </c>
      <c r="B2005" s="61" t="s">
        <v>2542</v>
      </c>
      <c r="C2005" s="61">
        <v>20251114</v>
      </c>
      <c r="D2005" s="420" t="s">
        <v>890</v>
      </c>
      <c r="E2005" s="60">
        <v>-5000</v>
      </c>
      <c r="F2005" s="60">
        <v>77300</v>
      </c>
      <c r="G2005" s="60">
        <v>91200</v>
      </c>
      <c r="H2005" s="421" t="str">
        <f t="shared" si="155"/>
        <v>nesplnená podmienka vyrovnaného rozpočtu</v>
      </c>
      <c r="I2005" s="60">
        <f t="shared" si="156"/>
        <v>13900</v>
      </c>
      <c r="J2005" s="421" t="str">
        <f t="shared" si="159"/>
        <v>výdavky rastú</v>
      </c>
      <c r="K2005" s="421" t="str">
        <f t="shared" si="157"/>
        <v>dlhová brzda sa neplní</v>
      </c>
      <c r="L2005" s="421" t="str">
        <f t="shared" si="158"/>
        <v>dlhová brzda sa neplní + rozpočet v termíne</v>
      </c>
    </row>
    <row r="2006" spans="1:12">
      <c r="A2006" s="61">
        <v>510467</v>
      </c>
      <c r="B2006" s="61" t="s">
        <v>2543</v>
      </c>
      <c r="C2006" s="61">
        <v>20251006</v>
      </c>
      <c r="D2006" s="420" t="s">
        <v>890</v>
      </c>
      <c r="E2006" s="60">
        <v>-28414</v>
      </c>
      <c r="F2006" s="60">
        <v>1527002</v>
      </c>
      <c r="G2006" s="60">
        <v>1788436</v>
      </c>
      <c r="H2006" s="421" t="str">
        <f t="shared" si="155"/>
        <v>nesplnená podmienka vyrovnaného rozpočtu</v>
      </c>
      <c r="I2006" s="60">
        <f t="shared" si="156"/>
        <v>261434</v>
      </c>
      <c r="J2006" s="421" t="str">
        <f t="shared" si="159"/>
        <v>výdavky rastú</v>
      </c>
      <c r="K2006" s="421" t="str">
        <f t="shared" si="157"/>
        <v>dlhová brzda sa neplní</v>
      </c>
      <c r="L2006" s="421" t="str">
        <f t="shared" si="158"/>
        <v>dlhová brzda sa neplní + rozpočet v termíne</v>
      </c>
    </row>
    <row r="2007" spans="1:12">
      <c r="A2007" s="61">
        <v>510505</v>
      </c>
      <c r="B2007" s="61" t="s">
        <v>1587</v>
      </c>
      <c r="C2007" s="61">
        <v>20251106</v>
      </c>
      <c r="D2007" s="420" t="s">
        <v>890</v>
      </c>
      <c r="E2007" s="60">
        <v>-728</v>
      </c>
      <c r="F2007" s="60">
        <v>326197</v>
      </c>
      <c r="G2007" s="60">
        <v>379638</v>
      </c>
      <c r="H2007" s="421" t="str">
        <f t="shared" si="155"/>
        <v>nesplnená podmienka vyrovnaného rozpočtu</v>
      </c>
      <c r="I2007" s="60">
        <f t="shared" si="156"/>
        <v>53441</v>
      </c>
      <c r="J2007" s="421" t="str">
        <f t="shared" si="159"/>
        <v>výdavky rastú</v>
      </c>
      <c r="K2007" s="421" t="str">
        <f t="shared" si="157"/>
        <v>dlhová brzda sa neplní</v>
      </c>
      <c r="L2007" s="421" t="str">
        <f t="shared" si="158"/>
        <v>dlhová brzda sa neplní + rozpočet v termíne</v>
      </c>
    </row>
    <row r="2008" spans="1:12">
      <c r="A2008" s="61">
        <v>510513</v>
      </c>
      <c r="B2008" s="61" t="s">
        <v>1017</v>
      </c>
      <c r="C2008" s="61">
        <v>20251118</v>
      </c>
      <c r="D2008" s="420" t="s">
        <v>890</v>
      </c>
      <c r="E2008" s="60">
        <v>-20000</v>
      </c>
      <c r="F2008" s="60">
        <v>141200</v>
      </c>
      <c r="G2008" s="60">
        <v>145500</v>
      </c>
      <c r="H2008" s="421" t="str">
        <f t="shared" si="155"/>
        <v>nesplnená podmienka vyrovnaného rozpočtu</v>
      </c>
      <c r="I2008" s="60">
        <f t="shared" si="156"/>
        <v>4300</v>
      </c>
      <c r="J2008" s="421" t="str">
        <f t="shared" si="159"/>
        <v>výdavky rastú</v>
      </c>
      <c r="K2008" s="421" t="str">
        <f t="shared" si="157"/>
        <v>dlhová brzda sa neplní</v>
      </c>
      <c r="L2008" s="421" t="str">
        <f t="shared" si="158"/>
        <v>dlhová brzda sa neplní + rozpočet v termíne</v>
      </c>
    </row>
    <row r="2009" spans="1:12">
      <c r="A2009" s="61">
        <v>510521</v>
      </c>
      <c r="B2009" s="61" t="s">
        <v>1200</v>
      </c>
      <c r="C2009" s="61">
        <v>20251114</v>
      </c>
      <c r="D2009" s="420" t="s">
        <v>890</v>
      </c>
      <c r="E2009" s="60">
        <v>-87000</v>
      </c>
      <c r="F2009" s="60">
        <v>518894</v>
      </c>
      <c r="G2009" s="60">
        <v>532713</v>
      </c>
      <c r="H2009" s="421" t="str">
        <f t="shared" si="155"/>
        <v>nesplnená podmienka vyrovnaného rozpočtu</v>
      </c>
      <c r="I2009" s="60">
        <f t="shared" si="156"/>
        <v>13819</v>
      </c>
      <c r="J2009" s="421" t="str">
        <f t="shared" si="159"/>
        <v>výdavky rastú</v>
      </c>
      <c r="K2009" s="421" t="str">
        <f t="shared" si="157"/>
        <v>dlhová brzda sa neplní</v>
      </c>
      <c r="L2009" s="421" t="str">
        <f t="shared" si="158"/>
        <v>dlhová brzda sa neplní + rozpočet v termíne</v>
      </c>
    </row>
    <row r="2010" spans="1:12">
      <c r="A2010" s="61">
        <v>510530</v>
      </c>
      <c r="B2010" s="61" t="s">
        <v>2544</v>
      </c>
      <c r="C2010" s="61">
        <v>20251030</v>
      </c>
      <c r="D2010" s="420" t="s">
        <v>890</v>
      </c>
      <c r="E2010" s="60">
        <v>-22000</v>
      </c>
      <c r="F2010" s="60">
        <v>600588</v>
      </c>
      <c r="G2010" s="60">
        <v>2966350</v>
      </c>
      <c r="H2010" s="421" t="str">
        <f t="shared" si="155"/>
        <v>nesplnená podmienka vyrovnaného rozpočtu</v>
      </c>
      <c r="I2010" s="60">
        <f t="shared" si="156"/>
        <v>2365762</v>
      </c>
      <c r="J2010" s="421" t="str">
        <f t="shared" si="159"/>
        <v>výdavky rastú</v>
      </c>
      <c r="K2010" s="421" t="str">
        <f t="shared" si="157"/>
        <v>dlhová brzda sa neplní</v>
      </c>
      <c r="L2010" s="421" t="str">
        <f t="shared" si="158"/>
        <v>dlhová brzda sa neplní + rozpočet v termíne</v>
      </c>
    </row>
    <row r="2011" spans="1:12">
      <c r="A2011" s="61">
        <v>510548</v>
      </c>
      <c r="B2011" s="61" t="s">
        <v>2545</v>
      </c>
      <c r="C2011" s="61">
        <v>20251119</v>
      </c>
      <c r="D2011" s="420" t="s">
        <v>890</v>
      </c>
      <c r="E2011" s="60">
        <v>-37996</v>
      </c>
      <c r="F2011" s="60">
        <v>1748001</v>
      </c>
      <c r="G2011" s="60">
        <v>2765329</v>
      </c>
      <c r="H2011" s="421" t="str">
        <f t="shared" si="155"/>
        <v>nesplnená podmienka vyrovnaného rozpočtu</v>
      </c>
      <c r="I2011" s="60">
        <f t="shared" si="156"/>
        <v>1017328</v>
      </c>
      <c r="J2011" s="421" t="str">
        <f t="shared" si="159"/>
        <v>výdavky rastú</v>
      </c>
      <c r="K2011" s="421" t="str">
        <f t="shared" si="157"/>
        <v>dlhová brzda sa neplní</v>
      </c>
      <c r="L2011" s="421" t="str">
        <f t="shared" si="158"/>
        <v>dlhová brzda sa neplní + rozpočet v termíne</v>
      </c>
    </row>
    <row r="2012" spans="1:12">
      <c r="A2012" s="61">
        <v>510564</v>
      </c>
      <c r="B2012" s="61" t="s">
        <v>2546</v>
      </c>
      <c r="C2012" s="61">
        <v>20251110</v>
      </c>
      <c r="D2012" s="420" t="s">
        <v>890</v>
      </c>
      <c r="E2012" s="60">
        <v>-80000</v>
      </c>
      <c r="F2012" s="60">
        <v>439265</v>
      </c>
      <c r="G2012" s="60">
        <v>561395</v>
      </c>
      <c r="H2012" s="421" t="str">
        <f t="shared" si="155"/>
        <v>nesplnená podmienka vyrovnaného rozpočtu</v>
      </c>
      <c r="I2012" s="60">
        <f t="shared" si="156"/>
        <v>122130</v>
      </c>
      <c r="J2012" s="421" t="str">
        <f t="shared" si="159"/>
        <v>výdavky rastú</v>
      </c>
      <c r="K2012" s="421" t="str">
        <f t="shared" si="157"/>
        <v>dlhová brzda sa neplní</v>
      </c>
      <c r="L2012" s="421" t="str">
        <f t="shared" si="158"/>
        <v>dlhová brzda sa neplní + rozpočet v termíne</v>
      </c>
    </row>
    <row r="2013" spans="1:12">
      <c r="A2013" s="61">
        <v>510572</v>
      </c>
      <c r="B2013" s="61" t="s">
        <v>1599</v>
      </c>
      <c r="C2013" s="61">
        <v>20251118</v>
      </c>
      <c r="D2013" s="420" t="s">
        <v>890</v>
      </c>
      <c r="E2013" s="60">
        <v>-276250</v>
      </c>
      <c r="F2013" s="60">
        <v>1153317</v>
      </c>
      <c r="G2013" s="60">
        <v>1653837</v>
      </c>
      <c r="H2013" s="421" t="str">
        <f t="shared" si="155"/>
        <v>nesplnená podmienka vyrovnaného rozpočtu</v>
      </c>
      <c r="I2013" s="60">
        <f t="shared" si="156"/>
        <v>500520</v>
      </c>
      <c r="J2013" s="421" t="str">
        <f t="shared" si="159"/>
        <v>výdavky rastú</v>
      </c>
      <c r="K2013" s="421" t="str">
        <f t="shared" si="157"/>
        <v>dlhová brzda sa neplní</v>
      </c>
      <c r="L2013" s="421" t="str">
        <f t="shared" si="158"/>
        <v>dlhová brzda sa neplní + rozpočet v termíne</v>
      </c>
    </row>
    <row r="2014" spans="1:12">
      <c r="A2014" s="61">
        <v>510581</v>
      </c>
      <c r="B2014" s="61" t="s">
        <v>2547</v>
      </c>
      <c r="C2014" s="61">
        <v>20251107</v>
      </c>
      <c r="D2014" s="420" t="s">
        <v>890</v>
      </c>
      <c r="E2014" s="60">
        <v>-40000</v>
      </c>
      <c r="F2014" s="60">
        <v>144234.5</v>
      </c>
      <c r="G2014" s="60">
        <v>201615.5</v>
      </c>
      <c r="H2014" s="421" t="str">
        <f t="shared" si="155"/>
        <v>nesplnená podmienka vyrovnaného rozpočtu</v>
      </c>
      <c r="I2014" s="60">
        <f t="shared" si="156"/>
        <v>57381</v>
      </c>
      <c r="J2014" s="421" t="str">
        <f t="shared" si="159"/>
        <v>výdavky rastú</v>
      </c>
      <c r="K2014" s="421" t="str">
        <f t="shared" si="157"/>
        <v>dlhová brzda sa neplní</v>
      </c>
      <c r="L2014" s="421" t="str">
        <f t="shared" si="158"/>
        <v>dlhová brzda sa neplní + rozpočet v termíne</v>
      </c>
    </row>
    <row r="2015" spans="1:12">
      <c r="A2015" s="61">
        <v>510599</v>
      </c>
      <c r="B2015" s="61" t="s">
        <v>2548</v>
      </c>
      <c r="C2015" s="61">
        <v>20251118</v>
      </c>
      <c r="D2015" s="420" t="s">
        <v>890</v>
      </c>
      <c r="E2015" s="60">
        <v>-1566702</v>
      </c>
      <c r="F2015" s="60">
        <v>2936163</v>
      </c>
      <c r="G2015" s="60">
        <v>4301364</v>
      </c>
      <c r="H2015" s="421" t="str">
        <f t="shared" si="155"/>
        <v>nesplnená podmienka vyrovnaného rozpočtu</v>
      </c>
      <c r="I2015" s="60">
        <f t="shared" si="156"/>
        <v>1365201</v>
      </c>
      <c r="J2015" s="421" t="str">
        <f t="shared" si="159"/>
        <v>výdavky rastú</v>
      </c>
      <c r="K2015" s="421" t="str">
        <f t="shared" si="157"/>
        <v>dlhová brzda sa neplní</v>
      </c>
      <c r="L2015" s="421" t="str">
        <f t="shared" si="158"/>
        <v>dlhová brzda sa neplní + rozpočet v termíne</v>
      </c>
    </row>
    <row r="2016" spans="1:12">
      <c r="A2016" s="61">
        <v>510602</v>
      </c>
      <c r="B2016" s="61" t="s">
        <v>2549</v>
      </c>
      <c r="C2016" s="61">
        <v>20251028</v>
      </c>
      <c r="D2016" s="420" t="s">
        <v>890</v>
      </c>
      <c r="E2016" s="60">
        <v>-29048</v>
      </c>
      <c r="F2016" s="60">
        <v>60430</v>
      </c>
      <c r="G2016" s="60">
        <v>93050</v>
      </c>
      <c r="H2016" s="421" t="str">
        <f t="shared" si="155"/>
        <v>nesplnená podmienka vyrovnaného rozpočtu</v>
      </c>
      <c r="I2016" s="60">
        <f t="shared" si="156"/>
        <v>32620</v>
      </c>
      <c r="J2016" s="421" t="str">
        <f t="shared" si="159"/>
        <v>výdavky rastú</v>
      </c>
      <c r="K2016" s="421" t="str">
        <f t="shared" si="157"/>
        <v>dlhová brzda sa neplní</v>
      </c>
      <c r="L2016" s="421" t="str">
        <f t="shared" si="158"/>
        <v>dlhová brzda sa neplní + rozpočet v termíne</v>
      </c>
    </row>
    <row r="2017" spans="1:12">
      <c r="A2017" s="61">
        <v>510611</v>
      </c>
      <c r="B2017" s="61" t="s">
        <v>2550</v>
      </c>
      <c r="C2017" s="61">
        <v>20251120</v>
      </c>
      <c r="D2017" s="420" t="s">
        <v>890</v>
      </c>
      <c r="E2017" s="60">
        <v>-9406</v>
      </c>
      <c r="F2017" s="60">
        <v>477052</v>
      </c>
      <c r="G2017" s="60">
        <v>532968</v>
      </c>
      <c r="H2017" s="421" t="str">
        <f t="shared" si="155"/>
        <v>nesplnená podmienka vyrovnaného rozpočtu</v>
      </c>
      <c r="I2017" s="60">
        <f t="shared" si="156"/>
        <v>55916</v>
      </c>
      <c r="J2017" s="421" t="str">
        <f t="shared" si="159"/>
        <v>výdavky rastú</v>
      </c>
      <c r="K2017" s="421" t="str">
        <f t="shared" si="157"/>
        <v>dlhová brzda sa neplní</v>
      </c>
      <c r="L2017" s="421" t="str">
        <f t="shared" si="158"/>
        <v>dlhová brzda sa neplní + rozpočet v termíne</v>
      </c>
    </row>
    <row r="2018" spans="1:12">
      <c r="A2018" s="61">
        <v>510629</v>
      </c>
      <c r="B2018" s="61" t="s">
        <v>2551</v>
      </c>
      <c r="C2018" s="61">
        <v>20251105</v>
      </c>
      <c r="D2018" s="420" t="s">
        <v>890</v>
      </c>
      <c r="E2018" s="60">
        <v>-460000</v>
      </c>
      <c r="F2018" s="60">
        <v>2686277</v>
      </c>
      <c r="G2018" s="60">
        <v>4017593</v>
      </c>
      <c r="H2018" s="421" t="str">
        <f t="shared" si="155"/>
        <v>nesplnená podmienka vyrovnaného rozpočtu</v>
      </c>
      <c r="I2018" s="60">
        <f t="shared" si="156"/>
        <v>1331316</v>
      </c>
      <c r="J2018" s="421" t="str">
        <f t="shared" si="159"/>
        <v>výdavky rastú</v>
      </c>
      <c r="K2018" s="421" t="str">
        <f t="shared" si="157"/>
        <v>dlhová brzda sa neplní</v>
      </c>
      <c r="L2018" s="421" t="str">
        <f t="shared" si="158"/>
        <v>dlhová brzda sa neplní + rozpočet v termíne</v>
      </c>
    </row>
    <row r="2019" spans="1:12">
      <c r="A2019" s="61">
        <v>510637</v>
      </c>
      <c r="B2019" s="61" t="s">
        <v>2552</v>
      </c>
      <c r="C2019" s="61">
        <v>20251029</v>
      </c>
      <c r="D2019" s="420" t="s">
        <v>890</v>
      </c>
      <c r="E2019" s="60">
        <v>20500</v>
      </c>
      <c r="F2019" s="60">
        <v>2241160</v>
      </c>
      <c r="G2019" s="60">
        <v>2901560</v>
      </c>
      <c r="H2019" s="421" t="str">
        <f t="shared" si="155"/>
        <v>splnená podmienka vyrovnaného rozpočtu</v>
      </c>
      <c r="I2019" s="60">
        <f t="shared" si="156"/>
        <v>660400</v>
      </c>
      <c r="J2019" s="421" t="str">
        <f t="shared" si="159"/>
        <v>výdavky rastú</v>
      </c>
      <c r="K2019" s="421" t="str">
        <f t="shared" si="157"/>
        <v>dlhová brzda sa neplní</v>
      </c>
      <c r="L2019" s="421" t="str">
        <f t="shared" si="158"/>
        <v>dlhová brzda sa neplní + rozpočet v termíne</v>
      </c>
    </row>
    <row r="2020" spans="1:12">
      <c r="A2020" s="61">
        <v>510653</v>
      </c>
      <c r="B2020" s="61" t="s">
        <v>2553</v>
      </c>
      <c r="C2020" s="61">
        <v>20251117</v>
      </c>
      <c r="D2020" s="420" t="s">
        <v>890</v>
      </c>
      <c r="E2020" s="60">
        <v>-50000</v>
      </c>
      <c r="F2020" s="60">
        <v>353180</v>
      </c>
      <c r="G2020" s="60">
        <v>403180</v>
      </c>
      <c r="H2020" s="421" t="str">
        <f t="shared" si="155"/>
        <v>nesplnená podmienka vyrovnaného rozpočtu</v>
      </c>
      <c r="I2020" s="60">
        <f t="shared" si="156"/>
        <v>50000</v>
      </c>
      <c r="J2020" s="421" t="str">
        <f t="shared" si="159"/>
        <v>výdavky rastú</v>
      </c>
      <c r="K2020" s="421" t="str">
        <f t="shared" si="157"/>
        <v>dlhová brzda sa neplní</v>
      </c>
      <c r="L2020" s="421" t="str">
        <f t="shared" si="158"/>
        <v>dlhová brzda sa neplní + rozpočet v termíne</v>
      </c>
    </row>
    <row r="2021" spans="1:12">
      <c r="A2021" s="61">
        <v>510661</v>
      </c>
      <c r="B2021" s="61" t="s">
        <v>2554</v>
      </c>
      <c r="C2021" s="61">
        <v>20251113</v>
      </c>
      <c r="D2021" s="420" t="s">
        <v>890</v>
      </c>
      <c r="E2021" s="60">
        <v>-153733.59</v>
      </c>
      <c r="F2021" s="60">
        <v>2740344.21</v>
      </c>
      <c r="G2021" s="60">
        <v>3375969.57</v>
      </c>
      <c r="H2021" s="421" t="str">
        <f t="shared" si="155"/>
        <v>nesplnená podmienka vyrovnaného rozpočtu</v>
      </c>
      <c r="I2021" s="60">
        <f t="shared" si="156"/>
        <v>635625.35999999987</v>
      </c>
      <c r="J2021" s="421" t="str">
        <f t="shared" si="159"/>
        <v>výdavky rastú</v>
      </c>
      <c r="K2021" s="421" t="str">
        <f t="shared" si="157"/>
        <v>dlhová brzda sa neplní</v>
      </c>
      <c r="L2021" s="421" t="str">
        <f t="shared" si="158"/>
        <v>dlhová brzda sa neplní + rozpočet v termíne</v>
      </c>
    </row>
    <row r="2022" spans="1:12">
      <c r="A2022" s="61">
        <v>510149</v>
      </c>
      <c r="B2022" s="61" t="s">
        <v>2555</v>
      </c>
      <c r="C2022" s="61">
        <v>20251120</v>
      </c>
      <c r="D2022" s="420" t="s">
        <v>890</v>
      </c>
      <c r="E2022" s="60">
        <v>-74000</v>
      </c>
      <c r="F2022" s="60">
        <v>679559</v>
      </c>
      <c r="G2022" s="60">
        <v>1111108</v>
      </c>
      <c r="H2022" s="421" t="str">
        <f t="shared" si="155"/>
        <v>nesplnená podmienka vyrovnaného rozpočtu</v>
      </c>
      <c r="I2022" s="60">
        <f t="shared" si="156"/>
        <v>431549</v>
      </c>
      <c r="J2022" s="421" t="str">
        <f t="shared" si="159"/>
        <v>výdavky rastú</v>
      </c>
      <c r="K2022" s="421" t="str">
        <f t="shared" si="157"/>
        <v>dlhová brzda sa neplní</v>
      </c>
      <c r="L2022" s="421" t="str">
        <f t="shared" si="158"/>
        <v>dlhová brzda sa neplní + rozpočet v termíne</v>
      </c>
    </row>
    <row r="2023" spans="1:12">
      <c r="A2023" s="61">
        <v>510157</v>
      </c>
      <c r="B2023" s="61" t="s">
        <v>2556</v>
      </c>
      <c r="C2023" s="61">
        <v>20251029</v>
      </c>
      <c r="D2023" s="420" t="s">
        <v>890</v>
      </c>
      <c r="E2023" s="60">
        <v>-693000</v>
      </c>
      <c r="F2023" s="60">
        <v>1700407</v>
      </c>
      <c r="G2023" s="60">
        <v>2284027</v>
      </c>
      <c r="H2023" s="421" t="str">
        <f t="shared" si="155"/>
        <v>nesplnená podmienka vyrovnaného rozpočtu</v>
      </c>
      <c r="I2023" s="60">
        <f t="shared" si="156"/>
        <v>583620</v>
      </c>
      <c r="J2023" s="421" t="str">
        <f t="shared" si="159"/>
        <v>výdavky rastú</v>
      </c>
      <c r="K2023" s="421" t="str">
        <f t="shared" si="157"/>
        <v>dlhová brzda sa neplní</v>
      </c>
      <c r="L2023" s="421" t="str">
        <f t="shared" si="158"/>
        <v>dlhová brzda sa neplní + rozpočet v termíne</v>
      </c>
    </row>
    <row r="2024" spans="1:12">
      <c r="A2024" s="61">
        <v>510165</v>
      </c>
      <c r="B2024" s="61" t="s">
        <v>2557</v>
      </c>
      <c r="C2024" s="61">
        <v>20251120</v>
      </c>
      <c r="D2024" s="420" t="s">
        <v>890</v>
      </c>
      <c r="E2024" s="60">
        <v>0</v>
      </c>
      <c r="F2024" s="60">
        <v>795883.96</v>
      </c>
      <c r="G2024" s="60">
        <v>860984.64</v>
      </c>
      <c r="H2024" s="421" t="str">
        <f t="shared" si="155"/>
        <v>splnená podmienka vyrovnaného rozpočtu</v>
      </c>
      <c r="I2024" s="60">
        <f t="shared" si="156"/>
        <v>65100.680000000051</v>
      </c>
      <c r="J2024" s="421" t="str">
        <f t="shared" si="159"/>
        <v>výdavky rastú</v>
      </c>
      <c r="K2024" s="421" t="str">
        <f t="shared" si="157"/>
        <v>dlhová brzda sa neplní</v>
      </c>
      <c r="L2024" s="421" t="str">
        <f t="shared" si="158"/>
        <v>dlhová brzda sa neplní + rozpočet v termíne</v>
      </c>
    </row>
    <row r="2025" spans="1:12">
      <c r="A2025" s="61">
        <v>510173</v>
      </c>
      <c r="B2025" s="61" t="s">
        <v>2558</v>
      </c>
      <c r="C2025" s="61">
        <v>20251107</v>
      </c>
      <c r="D2025" s="420" t="s">
        <v>890</v>
      </c>
      <c r="E2025" s="60">
        <v>-420000</v>
      </c>
      <c r="F2025" s="60">
        <v>1616650</v>
      </c>
      <c r="G2025" s="60">
        <v>2364203</v>
      </c>
      <c r="H2025" s="421" t="str">
        <f t="shared" si="155"/>
        <v>nesplnená podmienka vyrovnaného rozpočtu</v>
      </c>
      <c r="I2025" s="60">
        <f t="shared" si="156"/>
        <v>747553</v>
      </c>
      <c r="J2025" s="421" t="str">
        <f t="shared" si="159"/>
        <v>výdavky rastú</v>
      </c>
      <c r="K2025" s="421" t="str">
        <f t="shared" si="157"/>
        <v>dlhová brzda sa neplní</v>
      </c>
      <c r="L2025" s="421" t="str">
        <f t="shared" si="158"/>
        <v>dlhová brzda sa neplní + rozpočet v termíne</v>
      </c>
    </row>
    <row r="2026" spans="1:12">
      <c r="A2026" s="61">
        <v>510181</v>
      </c>
      <c r="B2026" s="61" t="s">
        <v>2559</v>
      </c>
      <c r="C2026" s="61">
        <v>20251119</v>
      </c>
      <c r="D2026" s="420" t="s">
        <v>890</v>
      </c>
      <c r="E2026" s="60">
        <v>-91000</v>
      </c>
      <c r="F2026" s="60">
        <v>516436.77</v>
      </c>
      <c r="G2026" s="60">
        <v>3609453</v>
      </c>
      <c r="H2026" s="421" t="str">
        <f t="shared" si="155"/>
        <v>nesplnená podmienka vyrovnaného rozpočtu</v>
      </c>
      <c r="I2026" s="60">
        <f t="shared" si="156"/>
        <v>3093016.23</v>
      </c>
      <c r="J2026" s="421" t="str">
        <f t="shared" si="159"/>
        <v>výdavky rastú</v>
      </c>
      <c r="K2026" s="421" t="str">
        <f t="shared" si="157"/>
        <v>dlhová brzda sa neplní</v>
      </c>
      <c r="L2026" s="421" t="str">
        <f t="shared" si="158"/>
        <v>dlhová brzda sa neplní + rozpočet v termíne</v>
      </c>
    </row>
    <row r="2027" spans="1:12">
      <c r="A2027" s="61">
        <v>510190</v>
      </c>
      <c r="B2027" s="61" t="s">
        <v>2560</v>
      </c>
      <c r="C2027" s="61">
        <v>20251120</v>
      </c>
      <c r="D2027" s="420" t="s">
        <v>890</v>
      </c>
      <c r="E2027" s="60">
        <v>-168752.85</v>
      </c>
      <c r="F2027" s="60">
        <v>876343</v>
      </c>
      <c r="G2027" s="60">
        <v>1254296.8500000001</v>
      </c>
      <c r="H2027" s="421" t="str">
        <f t="shared" si="155"/>
        <v>nesplnená podmienka vyrovnaného rozpočtu</v>
      </c>
      <c r="I2027" s="60">
        <f t="shared" si="156"/>
        <v>377953.85000000009</v>
      </c>
      <c r="J2027" s="421" t="str">
        <f t="shared" si="159"/>
        <v>výdavky rastú</v>
      </c>
      <c r="K2027" s="421" t="str">
        <f t="shared" si="157"/>
        <v>dlhová brzda sa neplní</v>
      </c>
      <c r="L2027" s="421" t="str">
        <f t="shared" si="158"/>
        <v>dlhová brzda sa neplní + rozpočet v termíne</v>
      </c>
    </row>
    <row r="2028" spans="1:12">
      <c r="A2028" s="61">
        <v>510203</v>
      </c>
      <c r="B2028" s="61" t="s">
        <v>2561</v>
      </c>
      <c r="C2028" s="61">
        <v>20251114</v>
      </c>
      <c r="D2028" s="420" t="s">
        <v>890</v>
      </c>
      <c r="E2028" s="60">
        <v>-2179268</v>
      </c>
      <c r="F2028" s="60">
        <v>7625761</v>
      </c>
      <c r="G2028" s="60">
        <v>9732254</v>
      </c>
      <c r="H2028" s="421" t="str">
        <f t="shared" si="155"/>
        <v>nesplnená podmienka vyrovnaného rozpočtu</v>
      </c>
      <c r="I2028" s="60">
        <f t="shared" si="156"/>
        <v>2106493</v>
      </c>
      <c r="J2028" s="421" t="str">
        <f t="shared" si="159"/>
        <v>výdavky rastú</v>
      </c>
      <c r="K2028" s="421" t="str">
        <f t="shared" si="157"/>
        <v>dlhová brzda sa neplní</v>
      </c>
      <c r="L2028" s="421" t="str">
        <f t="shared" si="158"/>
        <v>dlhová brzda sa neplní + rozpočet v termíne</v>
      </c>
    </row>
    <row r="2029" spans="1:12">
      <c r="A2029" s="61">
        <v>510211</v>
      </c>
      <c r="B2029" s="61" t="s">
        <v>2562</v>
      </c>
      <c r="C2029" s="61">
        <v>20251119</v>
      </c>
      <c r="D2029" s="420" t="s">
        <v>890</v>
      </c>
      <c r="E2029" s="60">
        <v>-100000</v>
      </c>
      <c r="F2029" s="60">
        <v>2365198</v>
      </c>
      <c r="G2029" s="60">
        <v>2717227</v>
      </c>
      <c r="H2029" s="421" t="str">
        <f t="shared" si="155"/>
        <v>nesplnená podmienka vyrovnaného rozpočtu</v>
      </c>
      <c r="I2029" s="60">
        <f t="shared" si="156"/>
        <v>352029</v>
      </c>
      <c r="J2029" s="421" t="str">
        <f t="shared" si="159"/>
        <v>výdavky rastú</v>
      </c>
      <c r="K2029" s="421" t="str">
        <f t="shared" si="157"/>
        <v>dlhová brzda sa neplní</v>
      </c>
      <c r="L2029" s="421" t="str">
        <f t="shared" si="158"/>
        <v>dlhová brzda sa neplní + rozpočet v termíne</v>
      </c>
    </row>
    <row r="2030" spans="1:12">
      <c r="A2030" s="61">
        <v>510238</v>
      </c>
      <c r="B2030" s="61" t="s">
        <v>2563</v>
      </c>
      <c r="C2030" s="61">
        <v>20251120</v>
      </c>
      <c r="D2030" s="420" t="s">
        <v>890</v>
      </c>
      <c r="E2030" s="60">
        <v>-2298000</v>
      </c>
      <c r="F2030" s="60">
        <v>4640098</v>
      </c>
      <c r="G2030" s="60">
        <v>5537570</v>
      </c>
      <c r="H2030" s="421" t="str">
        <f t="shared" si="155"/>
        <v>nesplnená podmienka vyrovnaného rozpočtu</v>
      </c>
      <c r="I2030" s="60">
        <f t="shared" si="156"/>
        <v>897472</v>
      </c>
      <c r="J2030" s="421" t="str">
        <f t="shared" si="159"/>
        <v>výdavky rastú</v>
      </c>
      <c r="K2030" s="421" t="str">
        <f t="shared" si="157"/>
        <v>dlhová brzda sa neplní</v>
      </c>
      <c r="L2030" s="421" t="str">
        <f t="shared" si="158"/>
        <v>dlhová brzda sa neplní + rozpočet v termíne</v>
      </c>
    </row>
    <row r="2031" spans="1:12">
      <c r="A2031" s="61">
        <v>510246</v>
      </c>
      <c r="B2031" s="61" t="s">
        <v>2564</v>
      </c>
      <c r="C2031" s="61">
        <v>20251014</v>
      </c>
      <c r="D2031" s="420" t="s">
        <v>890</v>
      </c>
      <c r="E2031" s="60">
        <v>-115000</v>
      </c>
      <c r="F2031" s="60">
        <v>2696110</v>
      </c>
      <c r="G2031" s="60">
        <v>2951415</v>
      </c>
      <c r="H2031" s="421" t="str">
        <f t="shared" si="155"/>
        <v>nesplnená podmienka vyrovnaného rozpočtu</v>
      </c>
      <c r="I2031" s="60">
        <f t="shared" si="156"/>
        <v>255305</v>
      </c>
      <c r="J2031" s="421" t="str">
        <f t="shared" si="159"/>
        <v>výdavky rastú</v>
      </c>
      <c r="K2031" s="421" t="str">
        <f t="shared" si="157"/>
        <v>dlhová brzda sa neplní</v>
      </c>
      <c r="L2031" s="421" t="str">
        <f t="shared" si="158"/>
        <v>dlhová brzda sa neplní + rozpočet v termíne</v>
      </c>
    </row>
    <row r="2032" spans="1:12">
      <c r="A2032" s="61">
        <v>510254</v>
      </c>
      <c r="B2032" s="61" t="s">
        <v>2565</v>
      </c>
      <c r="C2032" s="61">
        <v>20251118</v>
      </c>
      <c r="D2032" s="420" t="s">
        <v>890</v>
      </c>
      <c r="E2032" s="60">
        <v>-688974</v>
      </c>
      <c r="F2032" s="60">
        <v>1653799</v>
      </c>
      <c r="G2032" s="60">
        <v>3476506</v>
      </c>
      <c r="H2032" s="421" t="str">
        <f t="shared" si="155"/>
        <v>nesplnená podmienka vyrovnaného rozpočtu</v>
      </c>
      <c r="I2032" s="60">
        <f t="shared" si="156"/>
        <v>1822707</v>
      </c>
      <c r="J2032" s="421" t="str">
        <f t="shared" si="159"/>
        <v>výdavky rastú</v>
      </c>
      <c r="K2032" s="421" t="str">
        <f t="shared" si="157"/>
        <v>dlhová brzda sa neplní</v>
      </c>
      <c r="L2032" s="421" t="str">
        <f t="shared" si="158"/>
        <v>dlhová brzda sa neplní + rozpočet v termíne</v>
      </c>
    </row>
    <row r="2033" spans="1:12">
      <c r="A2033" s="61">
        <v>510262</v>
      </c>
      <c r="B2033" s="61" t="s">
        <v>229</v>
      </c>
      <c r="C2033" s="61">
        <v>20251121</v>
      </c>
      <c r="D2033" s="420" t="s">
        <v>890</v>
      </c>
      <c r="E2033" s="60">
        <v>-13919052</v>
      </c>
      <c r="F2033" s="60">
        <v>46785825</v>
      </c>
      <c r="G2033" s="60">
        <v>55444212</v>
      </c>
      <c r="H2033" s="421" t="str">
        <f t="shared" si="155"/>
        <v>nesplnená podmienka vyrovnaného rozpočtu</v>
      </c>
      <c r="I2033" s="60">
        <f t="shared" si="156"/>
        <v>8658387</v>
      </c>
      <c r="J2033" s="421" t="str">
        <f t="shared" si="159"/>
        <v>výdavky rastú</v>
      </c>
      <c r="K2033" s="421" t="str">
        <f t="shared" si="157"/>
        <v>dlhová brzda sa neplní</v>
      </c>
      <c r="L2033" s="421" t="str">
        <f t="shared" si="158"/>
        <v>dlhová brzda sa neplní + rozpočet v termíne</v>
      </c>
    </row>
    <row r="2034" spans="1:12">
      <c r="A2034" s="61">
        <v>510271</v>
      </c>
      <c r="B2034" s="61" t="s">
        <v>2566</v>
      </c>
      <c r="C2034" s="61">
        <v>20251107</v>
      </c>
      <c r="D2034" s="420" t="s">
        <v>890</v>
      </c>
      <c r="E2034" s="60">
        <v>-76100</v>
      </c>
      <c r="F2034" s="60">
        <v>267391</v>
      </c>
      <c r="G2034" s="60">
        <v>317605</v>
      </c>
      <c r="H2034" s="421" t="str">
        <f t="shared" si="155"/>
        <v>nesplnená podmienka vyrovnaného rozpočtu</v>
      </c>
      <c r="I2034" s="60">
        <f t="shared" si="156"/>
        <v>50214</v>
      </c>
      <c r="J2034" s="421" t="str">
        <f t="shared" si="159"/>
        <v>výdavky rastú</v>
      </c>
      <c r="K2034" s="421" t="str">
        <f t="shared" si="157"/>
        <v>dlhová brzda sa neplní</v>
      </c>
      <c r="L2034" s="421" t="str">
        <f t="shared" si="158"/>
        <v>dlhová brzda sa neplní + rozpočet v termíne</v>
      </c>
    </row>
    <row r="2035" spans="1:12">
      <c r="A2035" s="61">
        <v>510301</v>
      </c>
      <c r="B2035" s="61" t="s">
        <v>2567</v>
      </c>
      <c r="C2035" s="61">
        <v>20251009</v>
      </c>
      <c r="D2035" s="420" t="s">
        <v>890</v>
      </c>
      <c r="E2035" s="60">
        <v>203430.22</v>
      </c>
      <c r="F2035" s="60">
        <v>1737700</v>
      </c>
      <c r="G2035" s="60">
        <v>3096569.78</v>
      </c>
      <c r="H2035" s="421" t="str">
        <f t="shared" si="155"/>
        <v>splnená podmienka vyrovnaného rozpočtu</v>
      </c>
      <c r="I2035" s="60">
        <f t="shared" si="156"/>
        <v>1358869.7799999998</v>
      </c>
      <c r="J2035" s="421" t="str">
        <f t="shared" si="159"/>
        <v>výdavky rastú</v>
      </c>
      <c r="K2035" s="421" t="str">
        <f t="shared" si="157"/>
        <v>dlhová brzda sa neplní</v>
      </c>
      <c r="L2035" s="421" t="str">
        <f t="shared" si="158"/>
        <v>dlhová brzda sa neplní + rozpočet v termíne</v>
      </c>
    </row>
    <row r="2036" spans="1:12">
      <c r="A2036" s="61">
        <v>510319</v>
      </c>
      <c r="B2036" s="61" t="s">
        <v>2568</v>
      </c>
      <c r="C2036" s="61">
        <v>20250925</v>
      </c>
      <c r="D2036" s="420" t="s">
        <v>890</v>
      </c>
      <c r="E2036" s="60">
        <v>-65654.5</v>
      </c>
      <c r="F2036" s="60">
        <v>88990</v>
      </c>
      <c r="G2036" s="60">
        <v>142194.5</v>
      </c>
      <c r="H2036" s="421" t="str">
        <f t="shared" si="155"/>
        <v>nesplnená podmienka vyrovnaného rozpočtu</v>
      </c>
      <c r="I2036" s="60">
        <f t="shared" si="156"/>
        <v>53204.5</v>
      </c>
      <c r="J2036" s="421" t="str">
        <f t="shared" si="159"/>
        <v>výdavky rastú</v>
      </c>
      <c r="K2036" s="421" t="str">
        <f t="shared" si="157"/>
        <v>dlhová brzda sa neplní</v>
      </c>
      <c r="L2036" s="421" t="str">
        <f t="shared" si="158"/>
        <v>dlhová brzda sa neplní + rozpočet v termíne</v>
      </c>
    </row>
    <row r="2037" spans="1:12">
      <c r="A2037" s="61">
        <v>510327</v>
      </c>
      <c r="B2037" s="61" t="s">
        <v>2569</v>
      </c>
      <c r="C2037" s="61">
        <v>20251113</v>
      </c>
      <c r="D2037" s="420" t="s">
        <v>890</v>
      </c>
      <c r="E2037" s="60">
        <v>61021</v>
      </c>
      <c r="F2037" s="60">
        <v>2245663</v>
      </c>
      <c r="G2037" s="60">
        <v>2537075</v>
      </c>
      <c r="H2037" s="421" t="str">
        <f t="shared" si="155"/>
        <v>splnená podmienka vyrovnaného rozpočtu</v>
      </c>
      <c r="I2037" s="60">
        <f t="shared" si="156"/>
        <v>291412</v>
      </c>
      <c r="J2037" s="421" t="str">
        <f t="shared" si="159"/>
        <v>výdavky rastú</v>
      </c>
      <c r="K2037" s="421" t="str">
        <f t="shared" si="157"/>
        <v>dlhová brzda sa neplní</v>
      </c>
      <c r="L2037" s="421" t="str">
        <f t="shared" si="158"/>
        <v>dlhová brzda sa neplní + rozpočet v termíne</v>
      </c>
    </row>
    <row r="2038" spans="1:12">
      <c r="A2038" s="61">
        <v>510335</v>
      </c>
      <c r="B2038" s="61" t="s">
        <v>810</v>
      </c>
      <c r="C2038" s="61">
        <v>20250926</v>
      </c>
      <c r="D2038" s="420" t="s">
        <v>890</v>
      </c>
      <c r="E2038" s="60">
        <v>0</v>
      </c>
      <c r="F2038" s="60">
        <v>82642</v>
      </c>
      <c r="G2038" s="60">
        <v>71235</v>
      </c>
      <c r="H2038" s="421" t="str">
        <f t="shared" si="155"/>
        <v>splnená podmienka vyrovnaného rozpočtu</v>
      </c>
      <c r="I2038" s="61">
        <f t="shared" si="156"/>
        <v>-11407</v>
      </c>
      <c r="J2038" s="421" t="str">
        <f t="shared" si="159"/>
        <v>nerastúce výdavky</v>
      </c>
      <c r="K2038" s="421" t="str">
        <f t="shared" si="157"/>
        <v>dlhová brzda sa plní</v>
      </c>
      <c r="L2038" s="421" t="str">
        <f t="shared" si="158"/>
        <v>dlhová brzda sa plní + rozpočet v termíne</v>
      </c>
    </row>
    <row r="2039" spans="1:12">
      <c r="A2039" s="61">
        <v>510351</v>
      </c>
      <c r="B2039" s="61" t="s">
        <v>2570</v>
      </c>
      <c r="C2039" s="61">
        <v>20251114</v>
      </c>
      <c r="D2039" s="420" t="s">
        <v>890</v>
      </c>
      <c r="E2039" s="60">
        <v>0</v>
      </c>
      <c r="F2039" s="60">
        <v>46200</v>
      </c>
      <c r="G2039" s="60">
        <v>64320</v>
      </c>
      <c r="H2039" s="421" t="str">
        <f t="shared" si="155"/>
        <v>splnená podmienka vyrovnaného rozpočtu</v>
      </c>
      <c r="I2039" s="60">
        <f t="shared" si="156"/>
        <v>18120</v>
      </c>
      <c r="J2039" s="421" t="str">
        <f t="shared" si="159"/>
        <v>výdavky rastú</v>
      </c>
      <c r="K2039" s="421" t="str">
        <f t="shared" si="157"/>
        <v>dlhová brzda sa neplní</v>
      </c>
      <c r="L2039" s="421" t="str">
        <f t="shared" si="158"/>
        <v>dlhová brzda sa neplní + rozpočet v termíne</v>
      </c>
    </row>
    <row r="2040" spans="1:12">
      <c r="A2040" s="61">
        <v>510386</v>
      </c>
      <c r="B2040" s="61" t="s">
        <v>2571</v>
      </c>
      <c r="C2040" s="61">
        <v>20251113</v>
      </c>
      <c r="D2040" s="420" t="s">
        <v>890</v>
      </c>
      <c r="E2040" s="60">
        <v>-2558417</v>
      </c>
      <c r="F2040" s="60">
        <v>2773175</v>
      </c>
      <c r="G2040" s="60">
        <v>5231875</v>
      </c>
      <c r="H2040" s="421" t="str">
        <f t="shared" si="155"/>
        <v>nesplnená podmienka vyrovnaného rozpočtu</v>
      </c>
      <c r="I2040" s="60">
        <f t="shared" si="156"/>
        <v>2458700</v>
      </c>
      <c r="J2040" s="421" t="str">
        <f t="shared" si="159"/>
        <v>výdavky rastú</v>
      </c>
      <c r="K2040" s="421" t="str">
        <f t="shared" si="157"/>
        <v>dlhová brzda sa neplní</v>
      </c>
      <c r="L2040" s="421" t="str">
        <f t="shared" si="158"/>
        <v>dlhová brzda sa neplní + rozpočet v termíne</v>
      </c>
    </row>
    <row r="2041" spans="1:12">
      <c r="A2041" s="61">
        <v>510408</v>
      </c>
      <c r="B2041" s="61" t="s">
        <v>716</v>
      </c>
      <c r="C2041" s="61">
        <v>20251022</v>
      </c>
      <c r="D2041" s="420" t="s">
        <v>890</v>
      </c>
      <c r="E2041" s="60">
        <v>66070</v>
      </c>
      <c r="F2041" s="60">
        <v>791361</v>
      </c>
      <c r="G2041" s="60">
        <v>790795</v>
      </c>
      <c r="H2041" s="421" t="str">
        <f t="shared" si="155"/>
        <v>splnená podmienka vyrovnaného rozpočtu</v>
      </c>
      <c r="I2041" s="61">
        <f t="shared" si="156"/>
        <v>-566</v>
      </c>
      <c r="J2041" s="421" t="str">
        <f t="shared" si="159"/>
        <v>nerastúce výdavky</v>
      </c>
      <c r="K2041" s="421" t="str">
        <f t="shared" si="157"/>
        <v>dlhová brzda sa plní</v>
      </c>
      <c r="L2041" s="421" t="str">
        <f t="shared" si="158"/>
        <v>dlhová brzda sa plní + rozpočet v termíne</v>
      </c>
    </row>
    <row r="2042" spans="1:12">
      <c r="A2042" s="61">
        <v>509914</v>
      </c>
      <c r="B2042" s="61" t="s">
        <v>2572</v>
      </c>
      <c r="C2042" s="61">
        <v>20251114</v>
      </c>
      <c r="D2042" s="420" t="s">
        <v>890</v>
      </c>
      <c r="E2042" s="60">
        <v>-951158</v>
      </c>
      <c r="F2042" s="60">
        <v>5484285</v>
      </c>
      <c r="G2042" s="60">
        <v>6646044</v>
      </c>
      <c r="H2042" s="421" t="str">
        <f t="shared" si="155"/>
        <v>nesplnená podmienka vyrovnaného rozpočtu</v>
      </c>
      <c r="I2042" s="60">
        <f t="shared" si="156"/>
        <v>1161759</v>
      </c>
      <c r="J2042" s="421" t="str">
        <f t="shared" si="159"/>
        <v>výdavky rastú</v>
      </c>
      <c r="K2042" s="421" t="str">
        <f t="shared" si="157"/>
        <v>dlhová brzda sa neplní</v>
      </c>
      <c r="L2042" s="421" t="str">
        <f t="shared" si="158"/>
        <v>dlhová brzda sa neplní + rozpočet v termíne</v>
      </c>
    </row>
    <row r="2043" spans="1:12">
      <c r="A2043" s="61">
        <v>509922</v>
      </c>
      <c r="B2043" s="61" t="s">
        <v>2573</v>
      </c>
      <c r="C2043" s="61">
        <v>20251119</v>
      </c>
      <c r="D2043" s="420" t="s">
        <v>890</v>
      </c>
      <c r="E2043" s="60">
        <v>-48758</v>
      </c>
      <c r="F2043" s="60">
        <v>714333</v>
      </c>
      <c r="G2043" s="60">
        <v>701685</v>
      </c>
      <c r="H2043" s="421" t="str">
        <f t="shared" si="155"/>
        <v>nesplnená podmienka vyrovnaného rozpočtu</v>
      </c>
      <c r="I2043" s="60">
        <f t="shared" si="156"/>
        <v>-12648</v>
      </c>
      <c r="J2043" s="421" t="str">
        <f t="shared" si="159"/>
        <v>nerastúce výdavky</v>
      </c>
      <c r="K2043" s="421" t="str">
        <f t="shared" si="157"/>
        <v>dlhová brzda sa neplní</v>
      </c>
      <c r="L2043" s="421" t="str">
        <f t="shared" si="158"/>
        <v>dlhová brzda sa neplní + rozpočet v termíne</v>
      </c>
    </row>
    <row r="2044" spans="1:12">
      <c r="A2044" s="61">
        <v>509931</v>
      </c>
      <c r="B2044" s="61" t="s">
        <v>2574</v>
      </c>
      <c r="C2044" s="61">
        <v>20251120</v>
      </c>
      <c r="D2044" s="420" t="s">
        <v>890</v>
      </c>
      <c r="E2044" s="60">
        <v>-1243809</v>
      </c>
      <c r="F2044" s="60">
        <v>3398289</v>
      </c>
      <c r="G2044" s="60">
        <v>4732621</v>
      </c>
      <c r="H2044" s="421" t="str">
        <f t="shared" si="155"/>
        <v>nesplnená podmienka vyrovnaného rozpočtu</v>
      </c>
      <c r="I2044" s="60">
        <f t="shared" si="156"/>
        <v>1334332</v>
      </c>
      <c r="J2044" s="421" t="str">
        <f t="shared" si="159"/>
        <v>výdavky rastú</v>
      </c>
      <c r="K2044" s="421" t="str">
        <f t="shared" si="157"/>
        <v>dlhová brzda sa neplní</v>
      </c>
      <c r="L2044" s="421" t="str">
        <f t="shared" si="158"/>
        <v>dlhová brzda sa neplní + rozpočet v termíne</v>
      </c>
    </row>
    <row r="2045" spans="1:12">
      <c r="A2045" s="61">
        <v>509949</v>
      </c>
      <c r="B2045" s="61" t="s">
        <v>2575</v>
      </c>
      <c r="C2045" s="61">
        <v>20251113</v>
      </c>
      <c r="D2045" s="420" t="s">
        <v>890</v>
      </c>
      <c r="E2045" s="60">
        <v>-738250</v>
      </c>
      <c r="F2045" s="60">
        <v>393700</v>
      </c>
      <c r="G2045" s="60">
        <v>1140050</v>
      </c>
      <c r="H2045" s="421" t="str">
        <f t="shared" si="155"/>
        <v>nesplnená podmienka vyrovnaného rozpočtu</v>
      </c>
      <c r="I2045" s="60">
        <f t="shared" si="156"/>
        <v>746350</v>
      </c>
      <c r="J2045" s="421" t="str">
        <f t="shared" si="159"/>
        <v>výdavky rastú</v>
      </c>
      <c r="K2045" s="421" t="str">
        <f t="shared" si="157"/>
        <v>dlhová brzda sa neplní</v>
      </c>
      <c r="L2045" s="421" t="str">
        <f t="shared" si="158"/>
        <v>dlhová brzda sa neplní + rozpočet v termíne</v>
      </c>
    </row>
    <row r="2046" spans="1:12">
      <c r="A2046" s="61">
        <v>509957</v>
      </c>
      <c r="B2046" s="61" t="s">
        <v>2576</v>
      </c>
      <c r="C2046" s="61">
        <v>20251119</v>
      </c>
      <c r="D2046" s="420" t="s">
        <v>890</v>
      </c>
      <c r="E2046" s="60">
        <v>-499956</v>
      </c>
      <c r="F2046" s="60">
        <v>2372048</v>
      </c>
      <c r="G2046" s="60">
        <v>3480284</v>
      </c>
      <c r="H2046" s="421" t="str">
        <f t="shared" si="155"/>
        <v>nesplnená podmienka vyrovnaného rozpočtu</v>
      </c>
      <c r="I2046" s="60">
        <f t="shared" si="156"/>
        <v>1108236</v>
      </c>
      <c r="J2046" s="421" t="str">
        <f t="shared" si="159"/>
        <v>výdavky rastú</v>
      </c>
      <c r="K2046" s="421" t="str">
        <f t="shared" si="157"/>
        <v>dlhová brzda sa neplní</v>
      </c>
      <c r="L2046" s="421" t="str">
        <f t="shared" si="158"/>
        <v>dlhová brzda sa neplní + rozpočet v termíne</v>
      </c>
    </row>
    <row r="2047" spans="1:12">
      <c r="A2047" s="61">
        <v>509965</v>
      </c>
      <c r="B2047" s="61" t="s">
        <v>2577</v>
      </c>
      <c r="C2047" s="61">
        <v>20251120</v>
      </c>
      <c r="D2047" s="420" t="s">
        <v>890</v>
      </c>
      <c r="E2047" s="60">
        <v>0</v>
      </c>
      <c r="F2047" s="60">
        <v>67223.72</v>
      </c>
      <c r="G2047" s="60">
        <v>77245.72</v>
      </c>
      <c r="H2047" s="421" t="str">
        <f t="shared" si="155"/>
        <v>splnená podmienka vyrovnaného rozpočtu</v>
      </c>
      <c r="I2047" s="60">
        <f t="shared" si="156"/>
        <v>10022</v>
      </c>
      <c r="J2047" s="421" t="str">
        <f t="shared" si="159"/>
        <v>výdavky rastú</v>
      </c>
      <c r="K2047" s="421" t="str">
        <f t="shared" si="157"/>
        <v>dlhová brzda sa neplní</v>
      </c>
      <c r="L2047" s="421" t="str">
        <f t="shared" si="158"/>
        <v>dlhová brzda sa neplní + rozpočet v termíne</v>
      </c>
    </row>
    <row r="2048" spans="1:12">
      <c r="A2048" s="61">
        <v>509973</v>
      </c>
      <c r="B2048" s="61" t="s">
        <v>2578</v>
      </c>
      <c r="C2048" s="61">
        <v>20251119</v>
      </c>
      <c r="D2048" s="420" t="s">
        <v>890</v>
      </c>
      <c r="E2048" s="60">
        <v>-4292</v>
      </c>
      <c r="F2048" s="60">
        <v>494092</v>
      </c>
      <c r="G2048" s="60">
        <v>558692</v>
      </c>
      <c r="H2048" s="421" t="str">
        <f t="shared" si="155"/>
        <v>nesplnená podmienka vyrovnaného rozpočtu</v>
      </c>
      <c r="I2048" s="60">
        <f t="shared" si="156"/>
        <v>64600</v>
      </c>
      <c r="J2048" s="421" t="str">
        <f t="shared" si="159"/>
        <v>výdavky rastú</v>
      </c>
      <c r="K2048" s="421" t="str">
        <f t="shared" si="157"/>
        <v>dlhová brzda sa neplní</v>
      </c>
      <c r="L2048" s="421" t="str">
        <f t="shared" si="158"/>
        <v>dlhová brzda sa neplní + rozpočet v termíne</v>
      </c>
    </row>
    <row r="2049" spans="1:12">
      <c r="A2049" s="61">
        <v>509981</v>
      </c>
      <c r="B2049" s="61" t="s">
        <v>2579</v>
      </c>
      <c r="C2049" s="61">
        <v>20251121</v>
      </c>
      <c r="D2049" s="420" t="s">
        <v>890</v>
      </c>
      <c r="E2049" s="60">
        <v>-346843</v>
      </c>
      <c r="F2049" s="60">
        <v>1352067</v>
      </c>
      <c r="G2049" s="60">
        <v>1434795</v>
      </c>
      <c r="H2049" s="421" t="str">
        <f t="shared" si="155"/>
        <v>nesplnená podmienka vyrovnaného rozpočtu</v>
      </c>
      <c r="I2049" s="60">
        <f t="shared" si="156"/>
        <v>82728</v>
      </c>
      <c r="J2049" s="421" t="str">
        <f t="shared" si="159"/>
        <v>výdavky rastú</v>
      </c>
      <c r="K2049" s="421" t="str">
        <f t="shared" si="157"/>
        <v>dlhová brzda sa neplní</v>
      </c>
      <c r="L2049" s="421" t="str">
        <f t="shared" si="158"/>
        <v>dlhová brzda sa neplní + rozpočet v termíne</v>
      </c>
    </row>
    <row r="2050" spans="1:12">
      <c r="A2050" s="61">
        <v>509990</v>
      </c>
      <c r="B2050" s="61" t="s">
        <v>811</v>
      </c>
      <c r="C2050" s="61">
        <v>20251118</v>
      </c>
      <c r="D2050" s="420" t="s">
        <v>890</v>
      </c>
      <c r="E2050" s="60">
        <v>20380</v>
      </c>
      <c r="F2050" s="60">
        <v>68412</v>
      </c>
      <c r="G2050" s="60">
        <v>63040</v>
      </c>
      <c r="H2050" s="421" t="str">
        <f t="shared" si="155"/>
        <v>splnená podmienka vyrovnaného rozpočtu</v>
      </c>
      <c r="I2050" s="61">
        <f t="shared" si="156"/>
        <v>-5372</v>
      </c>
      <c r="J2050" s="421" t="str">
        <f t="shared" si="159"/>
        <v>nerastúce výdavky</v>
      </c>
      <c r="K2050" s="421" t="str">
        <f t="shared" si="157"/>
        <v>dlhová brzda sa plní</v>
      </c>
      <c r="L2050" s="421" t="str">
        <f t="shared" si="158"/>
        <v>dlhová brzda sa plní + rozpočet v termíne</v>
      </c>
    </row>
    <row r="2051" spans="1:12">
      <c r="A2051" s="61">
        <v>510009</v>
      </c>
      <c r="B2051" s="61" t="s">
        <v>2580</v>
      </c>
      <c r="C2051" s="61">
        <v>20251114</v>
      </c>
      <c r="D2051" s="420" t="s">
        <v>890</v>
      </c>
      <c r="E2051" s="60">
        <v>-142105</v>
      </c>
      <c r="F2051" s="60">
        <v>404913</v>
      </c>
      <c r="G2051" s="60">
        <v>444506</v>
      </c>
      <c r="H2051" s="421" t="str">
        <f t="shared" ref="H2051:H2114" si="160">IF(E2051&gt;=0,"splnená podmienka vyrovnaného rozpočtu","nesplnená podmienka vyrovnaného rozpočtu")</f>
        <v>nesplnená podmienka vyrovnaného rozpočtu</v>
      </c>
      <c r="I2051" s="60">
        <f t="shared" ref="I2051:I2114" si="161">G2051-F2051</f>
        <v>39593</v>
      </c>
      <c r="J2051" s="421" t="str">
        <f t="shared" si="159"/>
        <v>výdavky rastú</v>
      </c>
      <c r="K2051" s="421" t="str">
        <f t="shared" ref="K2051:K2114" si="162">IF((H2051="splnená podmienka vyrovnaného rozpočtu")*(J2051="nerastúce výdavky"),"dlhová brzda sa plní","dlhová brzda sa neplní")</f>
        <v>dlhová brzda sa neplní</v>
      </c>
      <c r="L2051" s="421" t="str">
        <f t="shared" ref="L2051:L2114" si="163">K2051&amp;" + "&amp;D2051</f>
        <v>dlhová brzda sa neplní + rozpočet v termíne</v>
      </c>
    </row>
    <row r="2052" spans="1:12">
      <c r="A2052" s="61">
        <v>510017</v>
      </c>
      <c r="B2052" s="61" t="s">
        <v>2581</v>
      </c>
      <c r="C2052" s="61">
        <v>20251031</v>
      </c>
      <c r="D2052" s="420" t="s">
        <v>890</v>
      </c>
      <c r="E2052" s="60">
        <v>-328950</v>
      </c>
      <c r="F2052" s="60">
        <v>878476</v>
      </c>
      <c r="G2052" s="60">
        <v>2228601</v>
      </c>
      <c r="H2052" s="421" t="str">
        <f t="shared" si="160"/>
        <v>nesplnená podmienka vyrovnaného rozpočtu</v>
      </c>
      <c r="I2052" s="60">
        <f t="shared" si="161"/>
        <v>1350125</v>
      </c>
      <c r="J2052" s="421" t="str">
        <f t="shared" ref="J2052:J2115" si="164">IF(I2052&lt;=0,"nerastúce výdavky","výdavky rastú")</f>
        <v>výdavky rastú</v>
      </c>
      <c r="K2052" s="421" t="str">
        <f t="shared" si="162"/>
        <v>dlhová brzda sa neplní</v>
      </c>
      <c r="L2052" s="421" t="str">
        <f t="shared" si="163"/>
        <v>dlhová brzda sa neplní + rozpočet v termíne</v>
      </c>
    </row>
    <row r="2053" spans="1:12">
      <c r="A2053" s="61">
        <v>510025</v>
      </c>
      <c r="B2053" s="61" t="s">
        <v>2582</v>
      </c>
      <c r="C2053" s="61">
        <v>20251114</v>
      </c>
      <c r="D2053" s="420" t="s">
        <v>890</v>
      </c>
      <c r="E2053" s="60">
        <v>-1566600</v>
      </c>
      <c r="F2053" s="60">
        <v>10851129</v>
      </c>
      <c r="G2053" s="60">
        <v>10787979</v>
      </c>
      <c r="H2053" s="421" t="str">
        <f t="shared" si="160"/>
        <v>nesplnená podmienka vyrovnaného rozpočtu</v>
      </c>
      <c r="I2053" s="60">
        <f t="shared" si="161"/>
        <v>-63150</v>
      </c>
      <c r="J2053" s="421" t="str">
        <f t="shared" si="164"/>
        <v>nerastúce výdavky</v>
      </c>
      <c r="K2053" s="421" t="str">
        <f t="shared" si="162"/>
        <v>dlhová brzda sa neplní</v>
      </c>
      <c r="L2053" s="421" t="str">
        <f t="shared" si="163"/>
        <v>dlhová brzda sa neplní + rozpočet v termíne</v>
      </c>
    </row>
    <row r="2054" spans="1:12">
      <c r="A2054" s="61">
        <v>510033</v>
      </c>
      <c r="B2054" s="61" t="s">
        <v>2583</v>
      </c>
      <c r="C2054" s="61">
        <v>20251024</v>
      </c>
      <c r="D2054" s="420" t="s">
        <v>890</v>
      </c>
      <c r="E2054" s="60">
        <v>-3458190</v>
      </c>
      <c r="F2054" s="60">
        <v>2710300</v>
      </c>
      <c r="G2054" s="60">
        <v>6598370</v>
      </c>
      <c r="H2054" s="421" t="str">
        <f t="shared" si="160"/>
        <v>nesplnená podmienka vyrovnaného rozpočtu</v>
      </c>
      <c r="I2054" s="60">
        <f t="shared" si="161"/>
        <v>3888070</v>
      </c>
      <c r="J2054" s="421" t="str">
        <f t="shared" si="164"/>
        <v>výdavky rastú</v>
      </c>
      <c r="K2054" s="421" t="str">
        <f t="shared" si="162"/>
        <v>dlhová brzda sa neplní</v>
      </c>
      <c r="L2054" s="421" t="str">
        <f t="shared" si="163"/>
        <v>dlhová brzda sa neplní + rozpočet v termíne</v>
      </c>
    </row>
    <row r="2055" spans="1:12">
      <c r="A2055" s="61">
        <v>510041</v>
      </c>
      <c r="B2055" s="61" t="s">
        <v>2584</v>
      </c>
      <c r="C2055" s="61">
        <v>20251120</v>
      </c>
      <c r="D2055" s="420" t="s">
        <v>890</v>
      </c>
      <c r="E2055" s="60">
        <v>-90800</v>
      </c>
      <c r="F2055" s="60">
        <v>421496</v>
      </c>
      <c r="G2055" s="60">
        <v>481192</v>
      </c>
      <c r="H2055" s="421" t="str">
        <f t="shared" si="160"/>
        <v>nesplnená podmienka vyrovnaného rozpočtu</v>
      </c>
      <c r="I2055" s="60">
        <f t="shared" si="161"/>
        <v>59696</v>
      </c>
      <c r="J2055" s="421" t="str">
        <f t="shared" si="164"/>
        <v>výdavky rastú</v>
      </c>
      <c r="K2055" s="421" t="str">
        <f t="shared" si="162"/>
        <v>dlhová brzda sa neplní</v>
      </c>
      <c r="L2055" s="421" t="str">
        <f t="shared" si="163"/>
        <v>dlhová brzda sa neplní + rozpočet v termíne</v>
      </c>
    </row>
    <row r="2056" spans="1:12">
      <c r="A2056" s="61">
        <v>510050</v>
      </c>
      <c r="B2056" s="61" t="s">
        <v>2585</v>
      </c>
      <c r="C2056" s="61">
        <v>20251114</v>
      </c>
      <c r="D2056" s="420" t="s">
        <v>890</v>
      </c>
      <c r="E2056" s="60">
        <v>0</v>
      </c>
      <c r="F2056" s="60">
        <v>1489760</v>
      </c>
      <c r="G2056" s="60">
        <v>1671752</v>
      </c>
      <c r="H2056" s="421" t="str">
        <f t="shared" si="160"/>
        <v>splnená podmienka vyrovnaného rozpočtu</v>
      </c>
      <c r="I2056" s="60">
        <f t="shared" si="161"/>
        <v>181992</v>
      </c>
      <c r="J2056" s="421" t="str">
        <f t="shared" si="164"/>
        <v>výdavky rastú</v>
      </c>
      <c r="K2056" s="421" t="str">
        <f t="shared" si="162"/>
        <v>dlhová brzda sa neplní</v>
      </c>
      <c r="L2056" s="421" t="str">
        <f t="shared" si="163"/>
        <v>dlhová brzda sa neplní + rozpočet v termíne</v>
      </c>
    </row>
    <row r="2057" spans="1:12">
      <c r="A2057" s="61">
        <v>510076</v>
      </c>
      <c r="B2057" s="61" t="s">
        <v>2586</v>
      </c>
      <c r="C2057" s="61">
        <v>20251017</v>
      </c>
      <c r="D2057" s="420" t="s">
        <v>890</v>
      </c>
      <c r="E2057" s="60">
        <v>-281170</v>
      </c>
      <c r="F2057" s="60">
        <v>1315700</v>
      </c>
      <c r="G2057" s="60">
        <v>1655800</v>
      </c>
      <c r="H2057" s="421" t="str">
        <f t="shared" si="160"/>
        <v>nesplnená podmienka vyrovnaného rozpočtu</v>
      </c>
      <c r="I2057" s="60">
        <f t="shared" si="161"/>
        <v>340100</v>
      </c>
      <c r="J2057" s="421" t="str">
        <f t="shared" si="164"/>
        <v>výdavky rastú</v>
      </c>
      <c r="K2057" s="421" t="str">
        <f t="shared" si="162"/>
        <v>dlhová brzda sa neplní</v>
      </c>
      <c r="L2057" s="421" t="str">
        <f t="shared" si="163"/>
        <v>dlhová brzda sa neplní + rozpočet v termíne</v>
      </c>
    </row>
    <row r="2058" spans="1:12">
      <c r="A2058" s="61">
        <v>510084</v>
      </c>
      <c r="B2058" s="61" t="s">
        <v>2587</v>
      </c>
      <c r="C2058" s="61">
        <v>20251105</v>
      </c>
      <c r="D2058" s="420" t="s">
        <v>890</v>
      </c>
      <c r="E2058" s="60">
        <v>-628658</v>
      </c>
      <c r="F2058" s="60">
        <v>459473</v>
      </c>
      <c r="G2058" s="60">
        <v>1090361</v>
      </c>
      <c r="H2058" s="421" t="str">
        <f t="shared" si="160"/>
        <v>nesplnená podmienka vyrovnaného rozpočtu</v>
      </c>
      <c r="I2058" s="60">
        <f t="shared" si="161"/>
        <v>630888</v>
      </c>
      <c r="J2058" s="421" t="str">
        <f t="shared" si="164"/>
        <v>výdavky rastú</v>
      </c>
      <c r="K2058" s="421" t="str">
        <f t="shared" si="162"/>
        <v>dlhová brzda sa neplní</v>
      </c>
      <c r="L2058" s="421" t="str">
        <f t="shared" si="163"/>
        <v>dlhová brzda sa neplní + rozpočet v termíne</v>
      </c>
    </row>
    <row r="2059" spans="1:12">
      <c r="A2059" s="61">
        <v>510092</v>
      </c>
      <c r="B2059" s="61" t="s">
        <v>2588</v>
      </c>
      <c r="C2059" s="61">
        <v>20251119</v>
      </c>
      <c r="D2059" s="420" t="s">
        <v>890</v>
      </c>
      <c r="E2059" s="60">
        <v>-47000</v>
      </c>
      <c r="F2059" s="60">
        <v>625830</v>
      </c>
      <c r="G2059" s="60">
        <v>694965</v>
      </c>
      <c r="H2059" s="421" t="str">
        <f t="shared" si="160"/>
        <v>nesplnená podmienka vyrovnaného rozpočtu</v>
      </c>
      <c r="I2059" s="60">
        <f t="shared" si="161"/>
        <v>69135</v>
      </c>
      <c r="J2059" s="421" t="str">
        <f t="shared" si="164"/>
        <v>výdavky rastú</v>
      </c>
      <c r="K2059" s="421" t="str">
        <f t="shared" si="162"/>
        <v>dlhová brzda sa neplní</v>
      </c>
      <c r="L2059" s="421" t="str">
        <f t="shared" si="163"/>
        <v>dlhová brzda sa neplní + rozpočet v termíne</v>
      </c>
    </row>
    <row r="2060" spans="1:12">
      <c r="A2060" s="61">
        <v>510106</v>
      </c>
      <c r="B2060" s="61" t="s">
        <v>2589</v>
      </c>
      <c r="C2060" s="61">
        <v>20251111</v>
      </c>
      <c r="D2060" s="420" t="s">
        <v>890</v>
      </c>
      <c r="E2060" s="60">
        <v>-7955248</v>
      </c>
      <c r="F2060" s="60">
        <v>13205501</v>
      </c>
      <c r="G2060" s="60">
        <v>20938021</v>
      </c>
      <c r="H2060" s="421" t="str">
        <f t="shared" si="160"/>
        <v>nesplnená podmienka vyrovnaného rozpočtu</v>
      </c>
      <c r="I2060" s="60">
        <f t="shared" si="161"/>
        <v>7732520</v>
      </c>
      <c r="J2060" s="421" t="str">
        <f t="shared" si="164"/>
        <v>výdavky rastú</v>
      </c>
      <c r="K2060" s="421" t="str">
        <f t="shared" si="162"/>
        <v>dlhová brzda sa neplní</v>
      </c>
      <c r="L2060" s="421" t="str">
        <f t="shared" si="163"/>
        <v>dlhová brzda sa neplní + rozpočet v termíne</v>
      </c>
    </row>
    <row r="2061" spans="1:12">
      <c r="A2061" s="61">
        <v>510114</v>
      </c>
      <c r="B2061" s="61" t="s">
        <v>2590</v>
      </c>
      <c r="C2061" s="61">
        <v>20251113</v>
      </c>
      <c r="D2061" s="420" t="s">
        <v>890</v>
      </c>
      <c r="E2061" s="60">
        <v>-5720827</v>
      </c>
      <c r="F2061" s="60">
        <v>13094536</v>
      </c>
      <c r="G2061" s="60">
        <v>17150230</v>
      </c>
      <c r="H2061" s="421" t="str">
        <f t="shared" si="160"/>
        <v>nesplnená podmienka vyrovnaného rozpočtu</v>
      </c>
      <c r="I2061" s="60">
        <f t="shared" si="161"/>
        <v>4055694</v>
      </c>
      <c r="J2061" s="421" t="str">
        <f t="shared" si="164"/>
        <v>výdavky rastú</v>
      </c>
      <c r="K2061" s="421" t="str">
        <f t="shared" si="162"/>
        <v>dlhová brzda sa neplní</v>
      </c>
      <c r="L2061" s="421" t="str">
        <f t="shared" si="163"/>
        <v>dlhová brzda sa neplní + rozpočet v termíne</v>
      </c>
    </row>
    <row r="2062" spans="1:12">
      <c r="A2062" s="61">
        <v>509671</v>
      </c>
      <c r="B2062" s="61" t="s">
        <v>2591</v>
      </c>
      <c r="C2062" s="61">
        <v>20251120</v>
      </c>
      <c r="D2062" s="420" t="s">
        <v>890</v>
      </c>
      <c r="E2062" s="60">
        <v>-152737.31</v>
      </c>
      <c r="F2062" s="60">
        <v>1114089</v>
      </c>
      <c r="G2062" s="60">
        <v>438789.31</v>
      </c>
      <c r="H2062" s="421" t="str">
        <f t="shared" si="160"/>
        <v>nesplnená podmienka vyrovnaného rozpočtu</v>
      </c>
      <c r="I2062" s="60">
        <f t="shared" si="161"/>
        <v>-675299.69</v>
      </c>
      <c r="J2062" s="421" t="str">
        <f t="shared" si="164"/>
        <v>nerastúce výdavky</v>
      </c>
      <c r="K2062" s="421" t="str">
        <f t="shared" si="162"/>
        <v>dlhová brzda sa neplní</v>
      </c>
      <c r="L2062" s="421" t="str">
        <f t="shared" si="163"/>
        <v>dlhová brzda sa neplní + rozpočet v termíne</v>
      </c>
    </row>
    <row r="2063" spans="1:12">
      <c r="A2063" s="61">
        <v>509680</v>
      </c>
      <c r="B2063" s="61" t="s">
        <v>2592</v>
      </c>
      <c r="C2063" s="61">
        <v>20251114</v>
      </c>
      <c r="D2063" s="420" t="s">
        <v>890</v>
      </c>
      <c r="E2063" s="60">
        <v>-104687</v>
      </c>
      <c r="F2063" s="60">
        <v>3197349</v>
      </c>
      <c r="G2063" s="60">
        <v>3129329</v>
      </c>
      <c r="H2063" s="421" t="str">
        <f t="shared" si="160"/>
        <v>nesplnená podmienka vyrovnaného rozpočtu</v>
      </c>
      <c r="I2063" s="60">
        <f t="shared" si="161"/>
        <v>-68020</v>
      </c>
      <c r="J2063" s="421" t="str">
        <f t="shared" si="164"/>
        <v>nerastúce výdavky</v>
      </c>
      <c r="K2063" s="421" t="str">
        <f t="shared" si="162"/>
        <v>dlhová brzda sa neplní</v>
      </c>
      <c r="L2063" s="421" t="str">
        <f t="shared" si="163"/>
        <v>dlhová brzda sa neplní + rozpočet v termíne</v>
      </c>
    </row>
    <row r="2064" spans="1:12">
      <c r="A2064" s="61">
        <v>509698</v>
      </c>
      <c r="B2064" s="61" t="s">
        <v>2593</v>
      </c>
      <c r="C2064" s="61">
        <v>20251113</v>
      </c>
      <c r="D2064" s="420" t="s">
        <v>890</v>
      </c>
      <c r="E2064" s="60">
        <v>-211250</v>
      </c>
      <c r="F2064" s="60">
        <v>2676507</v>
      </c>
      <c r="G2064" s="60">
        <v>3053871</v>
      </c>
      <c r="H2064" s="421" t="str">
        <f t="shared" si="160"/>
        <v>nesplnená podmienka vyrovnaného rozpočtu</v>
      </c>
      <c r="I2064" s="60">
        <f t="shared" si="161"/>
        <v>377364</v>
      </c>
      <c r="J2064" s="421" t="str">
        <f t="shared" si="164"/>
        <v>výdavky rastú</v>
      </c>
      <c r="K2064" s="421" t="str">
        <f t="shared" si="162"/>
        <v>dlhová brzda sa neplní</v>
      </c>
      <c r="L2064" s="421" t="str">
        <f t="shared" si="163"/>
        <v>dlhová brzda sa neplní + rozpočet v termíne</v>
      </c>
    </row>
    <row r="2065" spans="1:12">
      <c r="A2065" s="61">
        <v>509701</v>
      </c>
      <c r="B2065" s="61" t="s">
        <v>2594</v>
      </c>
      <c r="C2065" s="61">
        <v>20251113</v>
      </c>
      <c r="D2065" s="420" t="s">
        <v>890</v>
      </c>
      <c r="E2065" s="60">
        <v>28895.15</v>
      </c>
      <c r="F2065" s="60">
        <v>1410981</v>
      </c>
      <c r="G2065" s="60">
        <v>1645088.85</v>
      </c>
      <c r="H2065" s="421" t="str">
        <f t="shared" si="160"/>
        <v>splnená podmienka vyrovnaného rozpočtu</v>
      </c>
      <c r="I2065" s="60">
        <f t="shared" si="161"/>
        <v>234107.85000000009</v>
      </c>
      <c r="J2065" s="421" t="str">
        <f t="shared" si="164"/>
        <v>výdavky rastú</v>
      </c>
      <c r="K2065" s="421" t="str">
        <f t="shared" si="162"/>
        <v>dlhová brzda sa neplní</v>
      </c>
      <c r="L2065" s="421" t="str">
        <f t="shared" si="163"/>
        <v>dlhová brzda sa neplní + rozpočet v termíne</v>
      </c>
    </row>
    <row r="2066" spans="1:12">
      <c r="A2066" s="61">
        <v>509710</v>
      </c>
      <c r="B2066" s="61" t="s">
        <v>2595</v>
      </c>
      <c r="C2066" s="61">
        <v>20251030</v>
      </c>
      <c r="D2066" s="420" t="s">
        <v>890</v>
      </c>
      <c r="E2066" s="60">
        <v>-14660</v>
      </c>
      <c r="F2066" s="60">
        <v>185150.55000000002</v>
      </c>
      <c r="G2066" s="60">
        <v>251489.8</v>
      </c>
      <c r="H2066" s="421" t="str">
        <f t="shared" si="160"/>
        <v>nesplnená podmienka vyrovnaného rozpočtu</v>
      </c>
      <c r="I2066" s="60">
        <f t="shared" si="161"/>
        <v>66339.249999999971</v>
      </c>
      <c r="J2066" s="421" t="str">
        <f t="shared" si="164"/>
        <v>výdavky rastú</v>
      </c>
      <c r="K2066" s="421" t="str">
        <f t="shared" si="162"/>
        <v>dlhová brzda sa neplní</v>
      </c>
      <c r="L2066" s="421" t="str">
        <f t="shared" si="163"/>
        <v>dlhová brzda sa neplní + rozpočet v termíne</v>
      </c>
    </row>
    <row r="2067" spans="1:12">
      <c r="A2067" s="61">
        <v>509728</v>
      </c>
      <c r="B2067" s="61" t="s">
        <v>2596</v>
      </c>
      <c r="C2067" s="61">
        <v>20251110</v>
      </c>
      <c r="D2067" s="420" t="s">
        <v>890</v>
      </c>
      <c r="E2067" s="60">
        <v>-704755</v>
      </c>
      <c r="F2067" s="60">
        <v>3529096</v>
      </c>
      <c r="G2067" s="60">
        <v>3882254</v>
      </c>
      <c r="H2067" s="421" t="str">
        <f t="shared" si="160"/>
        <v>nesplnená podmienka vyrovnaného rozpočtu</v>
      </c>
      <c r="I2067" s="60">
        <f t="shared" si="161"/>
        <v>353158</v>
      </c>
      <c r="J2067" s="421" t="str">
        <f t="shared" si="164"/>
        <v>výdavky rastú</v>
      </c>
      <c r="K2067" s="421" t="str">
        <f t="shared" si="162"/>
        <v>dlhová brzda sa neplní</v>
      </c>
      <c r="L2067" s="421" t="str">
        <f t="shared" si="163"/>
        <v>dlhová brzda sa neplní + rozpočet v termíne</v>
      </c>
    </row>
    <row r="2068" spans="1:12">
      <c r="A2068" s="61">
        <v>509744</v>
      </c>
      <c r="B2068" s="61" t="s">
        <v>2597</v>
      </c>
      <c r="C2068" s="61">
        <v>20251119</v>
      </c>
      <c r="D2068" s="420" t="s">
        <v>890</v>
      </c>
      <c r="E2068" s="60">
        <v>-140854.5</v>
      </c>
      <c r="F2068" s="60">
        <v>367507</v>
      </c>
      <c r="G2068" s="60">
        <v>482040.5</v>
      </c>
      <c r="H2068" s="421" t="str">
        <f t="shared" si="160"/>
        <v>nesplnená podmienka vyrovnaného rozpočtu</v>
      </c>
      <c r="I2068" s="60">
        <f t="shared" si="161"/>
        <v>114533.5</v>
      </c>
      <c r="J2068" s="421" t="str">
        <f t="shared" si="164"/>
        <v>výdavky rastú</v>
      </c>
      <c r="K2068" s="421" t="str">
        <f t="shared" si="162"/>
        <v>dlhová brzda sa neplní</v>
      </c>
      <c r="L2068" s="421" t="str">
        <f t="shared" si="163"/>
        <v>dlhová brzda sa neplní + rozpočet v termíne</v>
      </c>
    </row>
    <row r="2069" spans="1:12">
      <c r="A2069" s="61">
        <v>509761</v>
      </c>
      <c r="B2069" s="421" t="s">
        <v>812</v>
      </c>
      <c r="C2069" s="61">
        <v>20251215</v>
      </c>
      <c r="D2069" s="420" t="s">
        <v>911</v>
      </c>
      <c r="E2069" s="60">
        <v>-40000</v>
      </c>
      <c r="F2069" s="60">
        <v>732002</v>
      </c>
      <c r="G2069" s="60">
        <v>735454</v>
      </c>
      <c r="H2069" s="421" t="str">
        <f t="shared" si="160"/>
        <v>nesplnená podmienka vyrovnaného rozpočtu</v>
      </c>
      <c r="I2069" s="60">
        <f t="shared" si="161"/>
        <v>3452</v>
      </c>
      <c r="J2069" s="421" t="str">
        <f t="shared" si="164"/>
        <v>výdavky rastú</v>
      </c>
      <c r="K2069" s="421" t="str">
        <f t="shared" si="162"/>
        <v>dlhová brzda sa neplní</v>
      </c>
      <c r="L2069" s="421" t="str">
        <f t="shared" si="163"/>
        <v>dlhová brzda sa neplní + rozpočet po termíne</v>
      </c>
    </row>
    <row r="2070" spans="1:12">
      <c r="A2070" s="61">
        <v>509779</v>
      </c>
      <c r="B2070" s="61" t="s">
        <v>2598</v>
      </c>
      <c r="C2070" s="61">
        <v>20251107</v>
      </c>
      <c r="D2070" s="420" t="s">
        <v>890</v>
      </c>
      <c r="E2070" s="60">
        <v>1020</v>
      </c>
      <c r="F2070" s="60">
        <v>1617036</v>
      </c>
      <c r="G2070" s="60">
        <v>1676560</v>
      </c>
      <c r="H2070" s="421" t="str">
        <f t="shared" si="160"/>
        <v>splnená podmienka vyrovnaného rozpočtu</v>
      </c>
      <c r="I2070" s="60">
        <f t="shared" si="161"/>
        <v>59524</v>
      </c>
      <c r="J2070" s="421" t="str">
        <f t="shared" si="164"/>
        <v>výdavky rastú</v>
      </c>
      <c r="K2070" s="421" t="str">
        <f t="shared" si="162"/>
        <v>dlhová brzda sa neplní</v>
      </c>
      <c r="L2070" s="421" t="str">
        <f t="shared" si="163"/>
        <v>dlhová brzda sa neplní + rozpočet v termíne</v>
      </c>
    </row>
    <row r="2071" spans="1:12">
      <c r="A2071" s="61">
        <v>509787</v>
      </c>
      <c r="B2071" s="61" t="s">
        <v>2599</v>
      </c>
      <c r="C2071" s="61">
        <v>20251113</v>
      </c>
      <c r="D2071" s="420" t="s">
        <v>890</v>
      </c>
      <c r="E2071" s="60">
        <v>-82900</v>
      </c>
      <c r="F2071" s="60">
        <v>183000</v>
      </c>
      <c r="G2071" s="60">
        <v>213220</v>
      </c>
      <c r="H2071" s="421" t="str">
        <f t="shared" si="160"/>
        <v>nesplnená podmienka vyrovnaného rozpočtu</v>
      </c>
      <c r="I2071" s="60">
        <f t="shared" si="161"/>
        <v>30220</v>
      </c>
      <c r="J2071" s="421" t="str">
        <f t="shared" si="164"/>
        <v>výdavky rastú</v>
      </c>
      <c r="K2071" s="421" t="str">
        <f t="shared" si="162"/>
        <v>dlhová brzda sa neplní</v>
      </c>
      <c r="L2071" s="421" t="str">
        <f t="shared" si="163"/>
        <v>dlhová brzda sa neplní + rozpočet v termíne</v>
      </c>
    </row>
    <row r="2072" spans="1:12">
      <c r="A2072" s="61">
        <v>509795</v>
      </c>
      <c r="B2072" s="61" t="s">
        <v>2600</v>
      </c>
      <c r="C2072" s="61">
        <v>20251118</v>
      </c>
      <c r="D2072" s="420" t="s">
        <v>890</v>
      </c>
      <c r="E2072" s="60">
        <v>-842960</v>
      </c>
      <c r="F2072" s="60">
        <v>3866314</v>
      </c>
      <c r="G2072" s="60">
        <v>4264597</v>
      </c>
      <c r="H2072" s="421" t="str">
        <f t="shared" si="160"/>
        <v>nesplnená podmienka vyrovnaného rozpočtu</v>
      </c>
      <c r="I2072" s="60">
        <f t="shared" si="161"/>
        <v>398283</v>
      </c>
      <c r="J2072" s="421" t="str">
        <f t="shared" si="164"/>
        <v>výdavky rastú</v>
      </c>
      <c r="K2072" s="421" t="str">
        <f t="shared" si="162"/>
        <v>dlhová brzda sa neplní</v>
      </c>
      <c r="L2072" s="421" t="str">
        <f t="shared" si="163"/>
        <v>dlhová brzda sa neplní + rozpočet v termíne</v>
      </c>
    </row>
    <row r="2073" spans="1:12">
      <c r="A2073" s="61">
        <v>509809</v>
      </c>
      <c r="B2073" s="61" t="s">
        <v>2601</v>
      </c>
      <c r="C2073" s="61">
        <v>20251024</v>
      </c>
      <c r="D2073" s="420" t="s">
        <v>890</v>
      </c>
      <c r="E2073" s="60">
        <v>185440</v>
      </c>
      <c r="F2073" s="60">
        <v>3618847</v>
      </c>
      <c r="G2073" s="60">
        <v>3687520</v>
      </c>
      <c r="H2073" s="421" t="str">
        <f t="shared" si="160"/>
        <v>splnená podmienka vyrovnaného rozpočtu</v>
      </c>
      <c r="I2073" s="60">
        <f t="shared" si="161"/>
        <v>68673</v>
      </c>
      <c r="J2073" s="421" t="str">
        <f t="shared" si="164"/>
        <v>výdavky rastú</v>
      </c>
      <c r="K2073" s="421" t="str">
        <f t="shared" si="162"/>
        <v>dlhová brzda sa neplní</v>
      </c>
      <c r="L2073" s="421" t="str">
        <f t="shared" si="163"/>
        <v>dlhová brzda sa neplní + rozpočet v termíne</v>
      </c>
    </row>
    <row r="2074" spans="1:12">
      <c r="A2074" s="61">
        <v>509817</v>
      </c>
      <c r="B2074" s="61" t="s">
        <v>2602</v>
      </c>
      <c r="C2074" s="61">
        <v>20251114</v>
      </c>
      <c r="D2074" s="420" t="s">
        <v>890</v>
      </c>
      <c r="E2074" s="60">
        <v>-65000</v>
      </c>
      <c r="F2074" s="60">
        <v>889270</v>
      </c>
      <c r="G2074" s="60">
        <v>932665</v>
      </c>
      <c r="H2074" s="421" t="str">
        <f t="shared" si="160"/>
        <v>nesplnená podmienka vyrovnaného rozpočtu</v>
      </c>
      <c r="I2074" s="60">
        <f t="shared" si="161"/>
        <v>43395</v>
      </c>
      <c r="J2074" s="421" t="str">
        <f t="shared" si="164"/>
        <v>výdavky rastú</v>
      </c>
      <c r="K2074" s="421" t="str">
        <f t="shared" si="162"/>
        <v>dlhová brzda sa neplní</v>
      </c>
      <c r="L2074" s="421" t="str">
        <f t="shared" si="163"/>
        <v>dlhová brzda sa neplní + rozpočet v termíne</v>
      </c>
    </row>
    <row r="2075" spans="1:12">
      <c r="A2075" s="61">
        <v>509825</v>
      </c>
      <c r="B2075" s="61" t="s">
        <v>813</v>
      </c>
      <c r="C2075" s="61">
        <v>20251121</v>
      </c>
      <c r="D2075" s="420" t="s">
        <v>890</v>
      </c>
      <c r="E2075" s="60">
        <v>28225.919999999998</v>
      </c>
      <c r="F2075" s="60">
        <v>1128597.98</v>
      </c>
      <c r="G2075" s="60">
        <v>1084568.98</v>
      </c>
      <c r="H2075" s="421" t="str">
        <f t="shared" si="160"/>
        <v>splnená podmienka vyrovnaného rozpočtu</v>
      </c>
      <c r="I2075" s="61">
        <f t="shared" si="161"/>
        <v>-44029</v>
      </c>
      <c r="J2075" s="421" t="str">
        <f t="shared" si="164"/>
        <v>nerastúce výdavky</v>
      </c>
      <c r="K2075" s="421" t="str">
        <f t="shared" si="162"/>
        <v>dlhová brzda sa plní</v>
      </c>
      <c r="L2075" s="421" t="str">
        <f t="shared" si="163"/>
        <v>dlhová brzda sa plní + rozpočet v termíne</v>
      </c>
    </row>
    <row r="2076" spans="1:12">
      <c r="A2076" s="61">
        <v>509833</v>
      </c>
      <c r="B2076" s="61" t="s">
        <v>814</v>
      </c>
      <c r="C2076" s="61">
        <v>20251120</v>
      </c>
      <c r="D2076" s="420" t="s">
        <v>890</v>
      </c>
      <c r="E2076" s="60">
        <v>21953.360000000001</v>
      </c>
      <c r="F2076" s="60">
        <v>1749335.4100000001</v>
      </c>
      <c r="G2076" s="60">
        <v>372364.64</v>
      </c>
      <c r="H2076" s="421" t="str">
        <f t="shared" si="160"/>
        <v>splnená podmienka vyrovnaného rozpočtu</v>
      </c>
      <c r="I2076" s="61">
        <f t="shared" si="161"/>
        <v>-1376970.77</v>
      </c>
      <c r="J2076" s="421" t="str">
        <f t="shared" si="164"/>
        <v>nerastúce výdavky</v>
      </c>
      <c r="K2076" s="421" t="str">
        <f t="shared" si="162"/>
        <v>dlhová brzda sa plní</v>
      </c>
      <c r="L2076" s="421" t="str">
        <f t="shared" si="163"/>
        <v>dlhová brzda sa plní + rozpočet v termíne</v>
      </c>
    </row>
    <row r="2077" spans="1:12">
      <c r="A2077" s="61">
        <v>509868</v>
      </c>
      <c r="B2077" s="61" t="s">
        <v>2603</v>
      </c>
      <c r="C2077" s="61">
        <v>20251118</v>
      </c>
      <c r="D2077" s="420" t="s">
        <v>890</v>
      </c>
      <c r="E2077" s="60">
        <v>-3500000</v>
      </c>
      <c r="F2077" s="60">
        <v>14333806</v>
      </c>
      <c r="G2077" s="60">
        <v>20741856</v>
      </c>
      <c r="H2077" s="421" t="str">
        <f t="shared" si="160"/>
        <v>nesplnená podmienka vyrovnaného rozpočtu</v>
      </c>
      <c r="I2077" s="60">
        <f t="shared" si="161"/>
        <v>6408050</v>
      </c>
      <c r="J2077" s="421" t="str">
        <f t="shared" si="164"/>
        <v>výdavky rastú</v>
      </c>
      <c r="K2077" s="421" t="str">
        <f t="shared" si="162"/>
        <v>dlhová brzda sa neplní</v>
      </c>
      <c r="L2077" s="421" t="str">
        <f t="shared" si="163"/>
        <v>dlhová brzda sa neplní + rozpočet v termíne</v>
      </c>
    </row>
    <row r="2078" spans="1:12">
      <c r="A2078" s="61">
        <v>509876</v>
      </c>
      <c r="B2078" s="61" t="s">
        <v>2604</v>
      </c>
      <c r="C2078" s="61">
        <v>20251111</v>
      </c>
      <c r="D2078" s="420" t="s">
        <v>890</v>
      </c>
      <c r="E2078" s="60">
        <v>-1680700</v>
      </c>
      <c r="F2078" s="60">
        <v>4288415</v>
      </c>
      <c r="G2078" s="60">
        <v>6339007</v>
      </c>
      <c r="H2078" s="421" t="str">
        <f t="shared" si="160"/>
        <v>nesplnená podmienka vyrovnaného rozpočtu</v>
      </c>
      <c r="I2078" s="60">
        <f t="shared" si="161"/>
        <v>2050592</v>
      </c>
      <c r="J2078" s="421" t="str">
        <f t="shared" si="164"/>
        <v>výdavky rastú</v>
      </c>
      <c r="K2078" s="421" t="str">
        <f t="shared" si="162"/>
        <v>dlhová brzda sa neplní</v>
      </c>
      <c r="L2078" s="421" t="str">
        <f t="shared" si="163"/>
        <v>dlhová brzda sa neplní + rozpočet v termíne</v>
      </c>
    </row>
    <row r="2079" spans="1:12">
      <c r="A2079" s="61">
        <v>509434</v>
      </c>
      <c r="B2079" s="61" t="s">
        <v>2605</v>
      </c>
      <c r="C2079" s="61">
        <v>20251118</v>
      </c>
      <c r="D2079" s="420" t="s">
        <v>890</v>
      </c>
      <c r="E2079" s="60">
        <v>-6000</v>
      </c>
      <c r="F2079" s="60">
        <v>242650</v>
      </c>
      <c r="G2079" s="60">
        <v>262348</v>
      </c>
      <c r="H2079" s="421" t="str">
        <f t="shared" si="160"/>
        <v>nesplnená podmienka vyrovnaného rozpočtu</v>
      </c>
      <c r="I2079" s="60">
        <f t="shared" si="161"/>
        <v>19698</v>
      </c>
      <c r="J2079" s="421" t="str">
        <f t="shared" si="164"/>
        <v>výdavky rastú</v>
      </c>
      <c r="K2079" s="421" t="str">
        <f t="shared" si="162"/>
        <v>dlhová brzda sa neplní</v>
      </c>
      <c r="L2079" s="421" t="str">
        <f t="shared" si="163"/>
        <v>dlhová brzda sa neplní + rozpočet v termíne</v>
      </c>
    </row>
    <row r="2080" spans="1:12">
      <c r="A2080" s="61">
        <v>509442</v>
      </c>
      <c r="B2080" s="61" t="s">
        <v>2606</v>
      </c>
      <c r="C2080" s="61">
        <v>20251112</v>
      </c>
      <c r="D2080" s="420" t="s">
        <v>890</v>
      </c>
      <c r="E2080" s="60">
        <v>18469</v>
      </c>
      <c r="F2080" s="60">
        <v>986954</v>
      </c>
      <c r="G2080" s="60">
        <v>1124945</v>
      </c>
      <c r="H2080" s="421" t="str">
        <f t="shared" si="160"/>
        <v>splnená podmienka vyrovnaného rozpočtu</v>
      </c>
      <c r="I2080" s="60">
        <f t="shared" si="161"/>
        <v>137991</v>
      </c>
      <c r="J2080" s="421" t="str">
        <f t="shared" si="164"/>
        <v>výdavky rastú</v>
      </c>
      <c r="K2080" s="421" t="str">
        <f t="shared" si="162"/>
        <v>dlhová brzda sa neplní</v>
      </c>
      <c r="L2080" s="421" t="str">
        <f t="shared" si="163"/>
        <v>dlhová brzda sa neplní + rozpočet v termíne</v>
      </c>
    </row>
    <row r="2081" spans="1:12">
      <c r="A2081" s="61">
        <v>509451</v>
      </c>
      <c r="B2081" s="61" t="s">
        <v>2607</v>
      </c>
      <c r="C2081" s="61">
        <v>20251119</v>
      </c>
      <c r="D2081" s="420" t="s">
        <v>890</v>
      </c>
      <c r="E2081" s="60">
        <v>-1813302</v>
      </c>
      <c r="F2081" s="60">
        <v>5382189</v>
      </c>
      <c r="G2081" s="60">
        <v>14505112</v>
      </c>
      <c r="H2081" s="421" t="str">
        <f t="shared" si="160"/>
        <v>nesplnená podmienka vyrovnaného rozpočtu</v>
      </c>
      <c r="I2081" s="60">
        <f t="shared" si="161"/>
        <v>9122923</v>
      </c>
      <c r="J2081" s="421" t="str">
        <f t="shared" si="164"/>
        <v>výdavky rastú</v>
      </c>
      <c r="K2081" s="421" t="str">
        <f t="shared" si="162"/>
        <v>dlhová brzda sa neplní</v>
      </c>
      <c r="L2081" s="421" t="str">
        <f t="shared" si="163"/>
        <v>dlhová brzda sa neplní + rozpočet v termíne</v>
      </c>
    </row>
    <row r="2082" spans="1:12">
      <c r="A2082" s="61">
        <v>509469</v>
      </c>
      <c r="B2082" s="61" t="s">
        <v>2608</v>
      </c>
      <c r="C2082" s="61">
        <v>20251031</v>
      </c>
      <c r="D2082" s="420" t="s">
        <v>890</v>
      </c>
      <c r="E2082" s="60">
        <v>-537238</v>
      </c>
      <c r="F2082" s="60">
        <v>3433151</v>
      </c>
      <c r="G2082" s="60">
        <v>2206122</v>
      </c>
      <c r="H2082" s="421" t="str">
        <f t="shared" si="160"/>
        <v>nesplnená podmienka vyrovnaného rozpočtu</v>
      </c>
      <c r="I2082" s="60">
        <f t="shared" si="161"/>
        <v>-1227029</v>
      </c>
      <c r="J2082" s="421" t="str">
        <f t="shared" si="164"/>
        <v>nerastúce výdavky</v>
      </c>
      <c r="K2082" s="421" t="str">
        <f t="shared" si="162"/>
        <v>dlhová brzda sa neplní</v>
      </c>
      <c r="L2082" s="421" t="str">
        <f t="shared" si="163"/>
        <v>dlhová brzda sa neplní + rozpočet v termíne</v>
      </c>
    </row>
    <row r="2083" spans="1:12">
      <c r="A2083" s="61">
        <v>509477</v>
      </c>
      <c r="B2083" s="61" t="s">
        <v>2609</v>
      </c>
      <c r="C2083" s="61">
        <v>20251118</v>
      </c>
      <c r="D2083" s="420" t="s">
        <v>890</v>
      </c>
      <c r="E2083" s="60">
        <v>-498496</v>
      </c>
      <c r="F2083" s="60">
        <v>3851917</v>
      </c>
      <c r="G2083" s="60">
        <v>4943836</v>
      </c>
      <c r="H2083" s="421" t="str">
        <f t="shared" si="160"/>
        <v>nesplnená podmienka vyrovnaného rozpočtu</v>
      </c>
      <c r="I2083" s="60">
        <f t="shared" si="161"/>
        <v>1091919</v>
      </c>
      <c r="J2083" s="421" t="str">
        <f t="shared" si="164"/>
        <v>výdavky rastú</v>
      </c>
      <c r="K2083" s="421" t="str">
        <f t="shared" si="162"/>
        <v>dlhová brzda sa neplní</v>
      </c>
      <c r="L2083" s="421" t="str">
        <f t="shared" si="163"/>
        <v>dlhová brzda sa neplní + rozpočet v termíne</v>
      </c>
    </row>
    <row r="2084" spans="1:12">
      <c r="A2084" s="61">
        <v>509485</v>
      </c>
      <c r="B2084" s="61" t="s">
        <v>2610</v>
      </c>
      <c r="C2084" s="61">
        <v>20251031</v>
      </c>
      <c r="D2084" s="420" t="s">
        <v>890</v>
      </c>
      <c r="E2084" s="60">
        <v>-478105</v>
      </c>
      <c r="F2084" s="60">
        <v>3816649</v>
      </c>
      <c r="G2084" s="60">
        <v>4471102</v>
      </c>
      <c r="H2084" s="421" t="str">
        <f t="shared" si="160"/>
        <v>nesplnená podmienka vyrovnaného rozpočtu</v>
      </c>
      <c r="I2084" s="60">
        <f t="shared" si="161"/>
        <v>654453</v>
      </c>
      <c r="J2084" s="421" t="str">
        <f t="shared" si="164"/>
        <v>výdavky rastú</v>
      </c>
      <c r="K2084" s="421" t="str">
        <f t="shared" si="162"/>
        <v>dlhová brzda sa neplní</v>
      </c>
      <c r="L2084" s="421" t="str">
        <f t="shared" si="163"/>
        <v>dlhová brzda sa neplní + rozpočet v termíne</v>
      </c>
    </row>
    <row r="2085" spans="1:12">
      <c r="A2085" s="61">
        <v>509493</v>
      </c>
      <c r="B2085" s="61" t="s">
        <v>2611</v>
      </c>
      <c r="C2085" s="61">
        <v>20251119</v>
      </c>
      <c r="D2085" s="420" t="s">
        <v>890</v>
      </c>
      <c r="E2085" s="60">
        <v>-762882</v>
      </c>
      <c r="F2085" s="60">
        <v>3369429</v>
      </c>
      <c r="G2085" s="60">
        <v>4134751</v>
      </c>
      <c r="H2085" s="421" t="str">
        <f t="shared" si="160"/>
        <v>nesplnená podmienka vyrovnaného rozpočtu</v>
      </c>
      <c r="I2085" s="60">
        <f t="shared" si="161"/>
        <v>765322</v>
      </c>
      <c r="J2085" s="421" t="str">
        <f t="shared" si="164"/>
        <v>výdavky rastú</v>
      </c>
      <c r="K2085" s="421" t="str">
        <f t="shared" si="162"/>
        <v>dlhová brzda sa neplní</v>
      </c>
      <c r="L2085" s="421" t="str">
        <f t="shared" si="163"/>
        <v>dlhová brzda sa neplní + rozpočet v termíne</v>
      </c>
    </row>
    <row r="2086" spans="1:12">
      <c r="A2086" s="61">
        <v>509507</v>
      </c>
      <c r="B2086" s="61" t="s">
        <v>2612</v>
      </c>
      <c r="C2086" s="61">
        <v>20251113</v>
      </c>
      <c r="D2086" s="420" t="s">
        <v>890</v>
      </c>
      <c r="E2086" s="60">
        <v>-1401159</v>
      </c>
      <c r="F2086" s="60">
        <v>7984654</v>
      </c>
      <c r="G2086" s="60">
        <v>9972874</v>
      </c>
      <c r="H2086" s="421" t="str">
        <f t="shared" si="160"/>
        <v>nesplnená podmienka vyrovnaného rozpočtu</v>
      </c>
      <c r="I2086" s="60">
        <f t="shared" si="161"/>
        <v>1988220</v>
      </c>
      <c r="J2086" s="421" t="str">
        <f t="shared" si="164"/>
        <v>výdavky rastú</v>
      </c>
      <c r="K2086" s="421" t="str">
        <f t="shared" si="162"/>
        <v>dlhová brzda sa neplní</v>
      </c>
      <c r="L2086" s="421" t="str">
        <f t="shared" si="163"/>
        <v>dlhová brzda sa neplní + rozpočet v termíne</v>
      </c>
    </row>
    <row r="2087" spans="1:12">
      <c r="A2087" s="61">
        <v>509515</v>
      </c>
      <c r="B2087" s="421" t="s">
        <v>815</v>
      </c>
      <c r="C2087" s="61">
        <v>20251212</v>
      </c>
      <c r="D2087" s="420" t="s">
        <v>911</v>
      </c>
      <c r="E2087" s="60">
        <v>-566000</v>
      </c>
      <c r="F2087" s="60">
        <v>2490718</v>
      </c>
      <c r="G2087" s="60">
        <v>5108969</v>
      </c>
      <c r="H2087" s="421" t="str">
        <f t="shared" si="160"/>
        <v>nesplnená podmienka vyrovnaného rozpočtu</v>
      </c>
      <c r="I2087" s="60">
        <f t="shared" si="161"/>
        <v>2618251</v>
      </c>
      <c r="J2087" s="421" t="str">
        <f t="shared" si="164"/>
        <v>výdavky rastú</v>
      </c>
      <c r="K2087" s="421" t="str">
        <f t="shared" si="162"/>
        <v>dlhová brzda sa neplní</v>
      </c>
      <c r="L2087" s="421" t="str">
        <f t="shared" si="163"/>
        <v>dlhová brzda sa neplní + rozpočet po termíne</v>
      </c>
    </row>
    <row r="2088" spans="1:12">
      <c r="A2088" s="61">
        <v>509523</v>
      </c>
      <c r="B2088" s="61" t="s">
        <v>2613</v>
      </c>
      <c r="C2088" s="61">
        <v>20251118</v>
      </c>
      <c r="D2088" s="420" t="s">
        <v>890</v>
      </c>
      <c r="E2088" s="60">
        <v>66676</v>
      </c>
      <c r="F2088" s="60">
        <v>1900170</v>
      </c>
      <c r="G2088" s="60">
        <v>1973825</v>
      </c>
      <c r="H2088" s="421" t="str">
        <f t="shared" si="160"/>
        <v>splnená podmienka vyrovnaného rozpočtu</v>
      </c>
      <c r="I2088" s="60">
        <f t="shared" si="161"/>
        <v>73655</v>
      </c>
      <c r="J2088" s="421" t="str">
        <f t="shared" si="164"/>
        <v>výdavky rastú</v>
      </c>
      <c r="K2088" s="421" t="str">
        <f t="shared" si="162"/>
        <v>dlhová brzda sa neplní</v>
      </c>
      <c r="L2088" s="421" t="str">
        <f t="shared" si="163"/>
        <v>dlhová brzda sa neplní + rozpočet v termíne</v>
      </c>
    </row>
    <row r="2089" spans="1:12">
      <c r="A2089" s="61">
        <v>509531</v>
      </c>
      <c r="B2089" s="61" t="s">
        <v>2614</v>
      </c>
      <c r="C2089" s="61">
        <v>20251027</v>
      </c>
      <c r="D2089" s="420" t="s">
        <v>890</v>
      </c>
      <c r="E2089" s="60">
        <v>39762</v>
      </c>
      <c r="F2089" s="60">
        <v>2868325</v>
      </c>
      <c r="G2089" s="60">
        <v>3679132</v>
      </c>
      <c r="H2089" s="421" t="str">
        <f t="shared" si="160"/>
        <v>splnená podmienka vyrovnaného rozpočtu</v>
      </c>
      <c r="I2089" s="60">
        <f t="shared" si="161"/>
        <v>810807</v>
      </c>
      <c r="J2089" s="421" t="str">
        <f t="shared" si="164"/>
        <v>výdavky rastú</v>
      </c>
      <c r="K2089" s="421" t="str">
        <f t="shared" si="162"/>
        <v>dlhová brzda sa neplní</v>
      </c>
      <c r="L2089" s="421" t="str">
        <f t="shared" si="163"/>
        <v>dlhová brzda sa neplní + rozpočet v termíne</v>
      </c>
    </row>
    <row r="2090" spans="1:12">
      <c r="A2090" s="61">
        <v>509540</v>
      </c>
      <c r="B2090" s="61" t="s">
        <v>2615</v>
      </c>
      <c r="C2090" s="61">
        <v>20251120</v>
      </c>
      <c r="D2090" s="420" t="s">
        <v>890</v>
      </c>
      <c r="E2090" s="60">
        <v>-1881498</v>
      </c>
      <c r="F2090" s="60">
        <v>21214856</v>
      </c>
      <c r="G2090" s="60">
        <v>29301293</v>
      </c>
      <c r="H2090" s="421" t="str">
        <f t="shared" si="160"/>
        <v>nesplnená podmienka vyrovnaného rozpočtu</v>
      </c>
      <c r="I2090" s="60">
        <f t="shared" si="161"/>
        <v>8086437</v>
      </c>
      <c r="J2090" s="421" t="str">
        <f t="shared" si="164"/>
        <v>výdavky rastú</v>
      </c>
      <c r="K2090" s="421" t="str">
        <f t="shared" si="162"/>
        <v>dlhová brzda sa neplní</v>
      </c>
      <c r="L2090" s="421" t="str">
        <f t="shared" si="163"/>
        <v>dlhová brzda sa neplní + rozpočet v termíne</v>
      </c>
    </row>
    <row r="2091" spans="1:12">
      <c r="A2091" s="61">
        <v>509558</v>
      </c>
      <c r="B2091" s="61" t="s">
        <v>2616</v>
      </c>
      <c r="C2091" s="61">
        <v>20251107</v>
      </c>
      <c r="D2091" s="420" t="s">
        <v>890</v>
      </c>
      <c r="E2091" s="60">
        <v>-2937008</v>
      </c>
      <c r="F2091" s="60">
        <v>1586419</v>
      </c>
      <c r="G2091" s="60">
        <v>4931731</v>
      </c>
      <c r="H2091" s="421" t="str">
        <f t="shared" si="160"/>
        <v>nesplnená podmienka vyrovnaného rozpočtu</v>
      </c>
      <c r="I2091" s="60">
        <f t="shared" si="161"/>
        <v>3345312</v>
      </c>
      <c r="J2091" s="421" t="str">
        <f t="shared" si="164"/>
        <v>výdavky rastú</v>
      </c>
      <c r="K2091" s="421" t="str">
        <f t="shared" si="162"/>
        <v>dlhová brzda sa neplní</v>
      </c>
      <c r="L2091" s="421" t="str">
        <f t="shared" si="163"/>
        <v>dlhová brzda sa neplní + rozpočet v termíne</v>
      </c>
    </row>
    <row r="2092" spans="1:12">
      <c r="A2092" s="61">
        <v>509566</v>
      </c>
      <c r="B2092" s="61" t="s">
        <v>2617</v>
      </c>
      <c r="C2092" s="61">
        <v>20251107</v>
      </c>
      <c r="D2092" s="420" t="s">
        <v>890</v>
      </c>
      <c r="E2092" s="60">
        <v>-163594</v>
      </c>
      <c r="F2092" s="60">
        <v>1352950</v>
      </c>
      <c r="G2092" s="60">
        <v>3885391</v>
      </c>
      <c r="H2092" s="421" t="str">
        <f t="shared" si="160"/>
        <v>nesplnená podmienka vyrovnaného rozpočtu</v>
      </c>
      <c r="I2092" s="60">
        <f t="shared" si="161"/>
        <v>2532441</v>
      </c>
      <c r="J2092" s="421" t="str">
        <f t="shared" si="164"/>
        <v>výdavky rastú</v>
      </c>
      <c r="K2092" s="421" t="str">
        <f t="shared" si="162"/>
        <v>dlhová brzda sa neplní</v>
      </c>
      <c r="L2092" s="421" t="str">
        <f t="shared" si="163"/>
        <v>dlhová brzda sa neplní + rozpočet v termíne</v>
      </c>
    </row>
    <row r="2093" spans="1:12">
      <c r="A2093" s="61">
        <v>509582</v>
      </c>
      <c r="B2093" s="61" t="s">
        <v>2618</v>
      </c>
      <c r="C2093" s="61">
        <v>20251030</v>
      </c>
      <c r="D2093" s="420" t="s">
        <v>890</v>
      </c>
      <c r="E2093" s="60">
        <v>0</v>
      </c>
      <c r="F2093" s="60">
        <v>2422986</v>
      </c>
      <c r="G2093" s="60">
        <v>6908525</v>
      </c>
      <c r="H2093" s="421" t="str">
        <f t="shared" si="160"/>
        <v>splnená podmienka vyrovnaného rozpočtu</v>
      </c>
      <c r="I2093" s="60">
        <f t="shared" si="161"/>
        <v>4485539</v>
      </c>
      <c r="J2093" s="421" t="str">
        <f t="shared" si="164"/>
        <v>výdavky rastú</v>
      </c>
      <c r="K2093" s="421" t="str">
        <f t="shared" si="162"/>
        <v>dlhová brzda sa neplní</v>
      </c>
      <c r="L2093" s="421" t="str">
        <f t="shared" si="163"/>
        <v>dlhová brzda sa neplní + rozpočet v termíne</v>
      </c>
    </row>
    <row r="2094" spans="1:12">
      <c r="A2094" s="61">
        <v>509591</v>
      </c>
      <c r="B2094" s="61" t="s">
        <v>2619</v>
      </c>
      <c r="C2094" s="61">
        <v>20251107</v>
      </c>
      <c r="D2094" s="420" t="s">
        <v>890</v>
      </c>
      <c r="E2094" s="60">
        <v>-3256600</v>
      </c>
      <c r="F2094" s="60">
        <v>1953170</v>
      </c>
      <c r="G2094" s="60">
        <v>5287290</v>
      </c>
      <c r="H2094" s="421" t="str">
        <f t="shared" si="160"/>
        <v>nesplnená podmienka vyrovnaného rozpočtu</v>
      </c>
      <c r="I2094" s="60">
        <f t="shared" si="161"/>
        <v>3334120</v>
      </c>
      <c r="J2094" s="421" t="str">
        <f t="shared" si="164"/>
        <v>výdavky rastú</v>
      </c>
      <c r="K2094" s="421" t="str">
        <f t="shared" si="162"/>
        <v>dlhová brzda sa neplní</v>
      </c>
      <c r="L2094" s="421" t="str">
        <f t="shared" si="163"/>
        <v>dlhová brzda sa neplní + rozpočet v termíne</v>
      </c>
    </row>
    <row r="2095" spans="1:12">
      <c r="A2095" s="61">
        <v>509604</v>
      </c>
      <c r="B2095" s="61" t="s">
        <v>1629</v>
      </c>
      <c r="C2095" s="61">
        <v>20251024</v>
      </c>
      <c r="D2095" s="420" t="s">
        <v>890</v>
      </c>
      <c r="E2095" s="60">
        <v>-3082900</v>
      </c>
      <c r="F2095" s="60">
        <v>1797837</v>
      </c>
      <c r="G2095" s="60">
        <v>4965036</v>
      </c>
      <c r="H2095" s="421" t="str">
        <f t="shared" si="160"/>
        <v>nesplnená podmienka vyrovnaného rozpočtu</v>
      </c>
      <c r="I2095" s="60">
        <f t="shared" si="161"/>
        <v>3167199</v>
      </c>
      <c r="J2095" s="421" t="str">
        <f t="shared" si="164"/>
        <v>výdavky rastú</v>
      </c>
      <c r="K2095" s="421" t="str">
        <f t="shared" si="162"/>
        <v>dlhová brzda sa neplní</v>
      </c>
      <c r="L2095" s="421" t="str">
        <f t="shared" si="163"/>
        <v>dlhová brzda sa neplní + rozpočet v termíne</v>
      </c>
    </row>
    <row r="2096" spans="1:12">
      <c r="A2096" s="61">
        <v>509639</v>
      </c>
      <c r="B2096" s="61" t="s">
        <v>2620</v>
      </c>
      <c r="C2096" s="61">
        <v>20251112</v>
      </c>
      <c r="D2096" s="420" t="s">
        <v>890</v>
      </c>
      <c r="E2096" s="60">
        <v>-369647.46</v>
      </c>
      <c r="F2096" s="60">
        <v>1698636.6700000002</v>
      </c>
      <c r="G2096" s="60">
        <v>2677941.31</v>
      </c>
      <c r="H2096" s="421" t="str">
        <f t="shared" si="160"/>
        <v>nesplnená podmienka vyrovnaného rozpočtu</v>
      </c>
      <c r="I2096" s="60">
        <f t="shared" si="161"/>
        <v>979304.6399999999</v>
      </c>
      <c r="J2096" s="421" t="str">
        <f t="shared" si="164"/>
        <v>výdavky rastú</v>
      </c>
      <c r="K2096" s="421" t="str">
        <f t="shared" si="162"/>
        <v>dlhová brzda sa neplní</v>
      </c>
      <c r="L2096" s="421" t="str">
        <f t="shared" si="163"/>
        <v>dlhová brzda sa neplní + rozpočet v termíne</v>
      </c>
    </row>
    <row r="2097" spans="1:12">
      <c r="A2097" s="61">
        <v>509655</v>
      </c>
      <c r="B2097" s="61" t="s">
        <v>2621</v>
      </c>
      <c r="C2097" s="61">
        <v>20251030</v>
      </c>
      <c r="D2097" s="420" t="s">
        <v>890</v>
      </c>
      <c r="E2097" s="60">
        <v>27337</v>
      </c>
      <c r="F2097" s="60">
        <v>1944011</v>
      </c>
      <c r="G2097" s="60">
        <v>2911357</v>
      </c>
      <c r="H2097" s="421" t="str">
        <f t="shared" si="160"/>
        <v>splnená podmienka vyrovnaného rozpočtu</v>
      </c>
      <c r="I2097" s="60">
        <f t="shared" si="161"/>
        <v>967346</v>
      </c>
      <c r="J2097" s="421" t="str">
        <f t="shared" si="164"/>
        <v>výdavky rastú</v>
      </c>
      <c r="K2097" s="421" t="str">
        <f t="shared" si="162"/>
        <v>dlhová brzda sa neplní</v>
      </c>
      <c r="L2097" s="421" t="str">
        <f t="shared" si="163"/>
        <v>dlhová brzda sa neplní + rozpočet v termíne</v>
      </c>
    </row>
    <row r="2098" spans="1:12">
      <c r="A2098" s="61">
        <v>509663</v>
      </c>
      <c r="B2098" s="61" t="s">
        <v>2622</v>
      </c>
      <c r="C2098" s="61">
        <v>20251114</v>
      </c>
      <c r="D2098" s="420" t="s">
        <v>890</v>
      </c>
      <c r="E2098" s="60">
        <v>-440000</v>
      </c>
      <c r="F2098" s="60">
        <v>1957027</v>
      </c>
      <c r="G2098" s="60">
        <v>2215006</v>
      </c>
      <c r="H2098" s="421" t="str">
        <f t="shared" si="160"/>
        <v>nesplnená podmienka vyrovnaného rozpočtu</v>
      </c>
      <c r="I2098" s="60">
        <f t="shared" si="161"/>
        <v>257979</v>
      </c>
      <c r="J2098" s="421" t="str">
        <f t="shared" si="164"/>
        <v>výdavky rastú</v>
      </c>
      <c r="K2098" s="421" t="str">
        <f t="shared" si="162"/>
        <v>dlhová brzda sa neplní</v>
      </c>
      <c r="L2098" s="421" t="str">
        <f t="shared" si="163"/>
        <v>dlhová brzda sa neplní + rozpočet v termíne</v>
      </c>
    </row>
    <row r="2099" spans="1:12">
      <c r="A2099" s="61">
        <v>509205</v>
      </c>
      <c r="B2099" s="61" t="s">
        <v>2623</v>
      </c>
      <c r="C2099" s="61">
        <v>20251118</v>
      </c>
      <c r="D2099" s="420" t="s">
        <v>890</v>
      </c>
      <c r="E2099" s="60">
        <v>-457</v>
      </c>
      <c r="F2099" s="60">
        <v>1593787</v>
      </c>
      <c r="G2099" s="60">
        <v>1915079</v>
      </c>
      <c r="H2099" s="421" t="str">
        <f t="shared" si="160"/>
        <v>nesplnená podmienka vyrovnaného rozpočtu</v>
      </c>
      <c r="I2099" s="60">
        <f t="shared" si="161"/>
        <v>321292</v>
      </c>
      <c r="J2099" s="421" t="str">
        <f t="shared" si="164"/>
        <v>výdavky rastú</v>
      </c>
      <c r="K2099" s="421" t="str">
        <f t="shared" si="162"/>
        <v>dlhová brzda sa neplní</v>
      </c>
      <c r="L2099" s="421" t="str">
        <f t="shared" si="163"/>
        <v>dlhová brzda sa neplní + rozpočet v termíne</v>
      </c>
    </row>
    <row r="2100" spans="1:12">
      <c r="A2100" s="61">
        <v>509213</v>
      </c>
      <c r="B2100" s="61" t="s">
        <v>680</v>
      </c>
      <c r="C2100" s="61">
        <v>20251030</v>
      </c>
      <c r="D2100" s="420" t="s">
        <v>890</v>
      </c>
      <c r="E2100" s="60">
        <v>-487863.36</v>
      </c>
      <c r="F2100" s="60">
        <v>2027013.18</v>
      </c>
      <c r="G2100" s="60">
        <v>2704014.2</v>
      </c>
      <c r="H2100" s="421" t="str">
        <f t="shared" si="160"/>
        <v>nesplnená podmienka vyrovnaného rozpočtu</v>
      </c>
      <c r="I2100" s="60">
        <f t="shared" si="161"/>
        <v>677001.02000000025</v>
      </c>
      <c r="J2100" s="421" t="str">
        <f t="shared" si="164"/>
        <v>výdavky rastú</v>
      </c>
      <c r="K2100" s="421" t="str">
        <f t="shared" si="162"/>
        <v>dlhová brzda sa neplní</v>
      </c>
      <c r="L2100" s="421" t="str">
        <f t="shared" si="163"/>
        <v>dlhová brzda sa neplní + rozpočet v termíne</v>
      </c>
    </row>
    <row r="2101" spans="1:12">
      <c r="A2101" s="61">
        <v>509221</v>
      </c>
      <c r="B2101" s="61" t="s">
        <v>2624</v>
      </c>
      <c r="C2101" s="61">
        <v>20251119</v>
      </c>
      <c r="D2101" s="420" t="s">
        <v>890</v>
      </c>
      <c r="E2101" s="60">
        <v>-63649</v>
      </c>
      <c r="F2101" s="60">
        <v>435692.79999999999</v>
      </c>
      <c r="G2101" s="60">
        <v>532407</v>
      </c>
      <c r="H2101" s="421" t="str">
        <f t="shared" si="160"/>
        <v>nesplnená podmienka vyrovnaného rozpočtu</v>
      </c>
      <c r="I2101" s="60">
        <f t="shared" si="161"/>
        <v>96714.200000000012</v>
      </c>
      <c r="J2101" s="421" t="str">
        <f t="shared" si="164"/>
        <v>výdavky rastú</v>
      </c>
      <c r="K2101" s="421" t="str">
        <f t="shared" si="162"/>
        <v>dlhová brzda sa neplní</v>
      </c>
      <c r="L2101" s="421" t="str">
        <f t="shared" si="163"/>
        <v>dlhová brzda sa neplní + rozpočet v termíne</v>
      </c>
    </row>
    <row r="2102" spans="1:12">
      <c r="A2102" s="61">
        <v>509230</v>
      </c>
      <c r="B2102" s="421" t="s">
        <v>816</v>
      </c>
      <c r="C2102" s="61">
        <v>20251114</v>
      </c>
      <c r="D2102" s="420" t="s">
        <v>890</v>
      </c>
      <c r="E2102" s="60">
        <v>-155395</v>
      </c>
      <c r="F2102" s="60">
        <v>3370006</v>
      </c>
      <c r="G2102" s="60">
        <v>3751351</v>
      </c>
      <c r="H2102" s="421" t="str">
        <f t="shared" si="160"/>
        <v>nesplnená podmienka vyrovnaného rozpočtu</v>
      </c>
      <c r="I2102" s="60">
        <f t="shared" si="161"/>
        <v>381345</v>
      </c>
      <c r="J2102" s="421" t="str">
        <f t="shared" si="164"/>
        <v>výdavky rastú</v>
      </c>
      <c r="K2102" s="421" t="str">
        <f t="shared" si="162"/>
        <v>dlhová brzda sa neplní</v>
      </c>
      <c r="L2102" s="421" t="str">
        <f t="shared" si="163"/>
        <v>dlhová brzda sa neplní + rozpočet v termíne</v>
      </c>
    </row>
    <row r="2103" spans="1:12">
      <c r="A2103" s="61">
        <v>509248</v>
      </c>
      <c r="B2103" s="61" t="s">
        <v>2625</v>
      </c>
      <c r="C2103" s="61">
        <v>20251112</v>
      </c>
      <c r="D2103" s="420" t="s">
        <v>890</v>
      </c>
      <c r="E2103" s="60">
        <v>-3913522</v>
      </c>
      <c r="F2103" s="60">
        <v>7852917</v>
      </c>
      <c r="G2103" s="60">
        <v>13953543</v>
      </c>
      <c r="H2103" s="421" t="str">
        <f t="shared" si="160"/>
        <v>nesplnená podmienka vyrovnaného rozpočtu</v>
      </c>
      <c r="I2103" s="60">
        <f t="shared" si="161"/>
        <v>6100626</v>
      </c>
      <c r="J2103" s="421" t="str">
        <f t="shared" si="164"/>
        <v>výdavky rastú</v>
      </c>
      <c r="K2103" s="421" t="str">
        <f t="shared" si="162"/>
        <v>dlhová brzda sa neplní</v>
      </c>
      <c r="L2103" s="421" t="str">
        <f t="shared" si="163"/>
        <v>dlhová brzda sa neplní + rozpočet v termíne</v>
      </c>
    </row>
    <row r="2104" spans="1:12">
      <c r="A2104" s="61">
        <v>509256</v>
      </c>
      <c r="B2104" s="61" t="s">
        <v>503</v>
      </c>
      <c r="C2104" s="61">
        <v>20251029</v>
      </c>
      <c r="D2104" s="420" t="s">
        <v>890</v>
      </c>
      <c r="E2104" s="60">
        <v>-4211115</v>
      </c>
      <c r="F2104" s="60">
        <v>21421062</v>
      </c>
      <c r="G2104" s="60">
        <v>23243634</v>
      </c>
      <c r="H2104" s="421" t="str">
        <f t="shared" si="160"/>
        <v>nesplnená podmienka vyrovnaného rozpočtu</v>
      </c>
      <c r="I2104" s="60">
        <f t="shared" si="161"/>
        <v>1822572</v>
      </c>
      <c r="J2104" s="421" t="str">
        <f t="shared" si="164"/>
        <v>výdavky rastú</v>
      </c>
      <c r="K2104" s="421" t="str">
        <f t="shared" si="162"/>
        <v>dlhová brzda sa neplní</v>
      </c>
      <c r="L2104" s="421" t="str">
        <f t="shared" si="163"/>
        <v>dlhová brzda sa neplní + rozpočet v termíne</v>
      </c>
    </row>
    <row r="2105" spans="1:12">
      <c r="A2105" s="61">
        <v>509264</v>
      </c>
      <c r="B2105" s="61" t="s">
        <v>2626</v>
      </c>
      <c r="C2105" s="61">
        <v>20251028</v>
      </c>
      <c r="D2105" s="420" t="s">
        <v>890</v>
      </c>
      <c r="E2105" s="60">
        <v>-37000</v>
      </c>
      <c r="F2105" s="60">
        <v>3141239</v>
      </c>
      <c r="G2105" s="60">
        <v>3541742</v>
      </c>
      <c r="H2105" s="421" t="str">
        <f t="shared" si="160"/>
        <v>nesplnená podmienka vyrovnaného rozpočtu</v>
      </c>
      <c r="I2105" s="60">
        <f t="shared" si="161"/>
        <v>400503</v>
      </c>
      <c r="J2105" s="421" t="str">
        <f t="shared" si="164"/>
        <v>výdavky rastú</v>
      </c>
      <c r="K2105" s="421" t="str">
        <f t="shared" si="162"/>
        <v>dlhová brzda sa neplní</v>
      </c>
      <c r="L2105" s="421" t="str">
        <f t="shared" si="163"/>
        <v>dlhová brzda sa neplní + rozpočet v termíne</v>
      </c>
    </row>
    <row r="2106" spans="1:12">
      <c r="A2106" s="61">
        <v>509272</v>
      </c>
      <c r="B2106" s="61" t="s">
        <v>490</v>
      </c>
      <c r="C2106" s="61">
        <v>20251031</v>
      </c>
      <c r="D2106" s="420" t="s">
        <v>890</v>
      </c>
      <c r="E2106" s="60">
        <v>17924</v>
      </c>
      <c r="F2106" s="60">
        <v>584641</v>
      </c>
      <c r="G2106" s="60">
        <v>972071</v>
      </c>
      <c r="H2106" s="421" t="str">
        <f t="shared" si="160"/>
        <v>splnená podmienka vyrovnaného rozpočtu</v>
      </c>
      <c r="I2106" s="60">
        <f t="shared" si="161"/>
        <v>387430</v>
      </c>
      <c r="J2106" s="421" t="str">
        <f t="shared" si="164"/>
        <v>výdavky rastú</v>
      </c>
      <c r="K2106" s="421" t="str">
        <f t="shared" si="162"/>
        <v>dlhová brzda sa neplní</v>
      </c>
      <c r="L2106" s="421" t="str">
        <f t="shared" si="163"/>
        <v>dlhová brzda sa neplní + rozpočet v termíne</v>
      </c>
    </row>
    <row r="2107" spans="1:12">
      <c r="A2107" s="61">
        <v>509281</v>
      </c>
      <c r="B2107" s="61" t="s">
        <v>2627</v>
      </c>
      <c r="C2107" s="61">
        <v>20251118</v>
      </c>
      <c r="D2107" s="420" t="s">
        <v>890</v>
      </c>
      <c r="E2107" s="60">
        <v>-73000</v>
      </c>
      <c r="F2107" s="60">
        <v>214531</v>
      </c>
      <c r="G2107" s="60">
        <v>248901</v>
      </c>
      <c r="H2107" s="421" t="str">
        <f t="shared" si="160"/>
        <v>nesplnená podmienka vyrovnaného rozpočtu</v>
      </c>
      <c r="I2107" s="60">
        <f t="shared" si="161"/>
        <v>34370</v>
      </c>
      <c r="J2107" s="421" t="str">
        <f t="shared" si="164"/>
        <v>výdavky rastú</v>
      </c>
      <c r="K2107" s="421" t="str">
        <f t="shared" si="162"/>
        <v>dlhová brzda sa neplní</v>
      </c>
      <c r="L2107" s="421" t="str">
        <f t="shared" si="163"/>
        <v>dlhová brzda sa neplní + rozpočet v termíne</v>
      </c>
    </row>
    <row r="2108" spans="1:12">
      <c r="A2108" s="61">
        <v>509299</v>
      </c>
      <c r="B2108" s="61" t="s">
        <v>2628</v>
      </c>
      <c r="C2108" s="61">
        <v>20251117</v>
      </c>
      <c r="D2108" s="420" t="s">
        <v>890</v>
      </c>
      <c r="E2108" s="60">
        <v>46</v>
      </c>
      <c r="F2108" s="60">
        <v>3395769</v>
      </c>
      <c r="G2108" s="60">
        <v>3733723.68</v>
      </c>
      <c r="H2108" s="421" t="str">
        <f t="shared" si="160"/>
        <v>splnená podmienka vyrovnaného rozpočtu</v>
      </c>
      <c r="I2108" s="60">
        <f t="shared" si="161"/>
        <v>337954.68000000017</v>
      </c>
      <c r="J2108" s="421" t="str">
        <f t="shared" si="164"/>
        <v>výdavky rastú</v>
      </c>
      <c r="K2108" s="421" t="str">
        <f t="shared" si="162"/>
        <v>dlhová brzda sa neplní</v>
      </c>
      <c r="L2108" s="421" t="str">
        <f t="shared" si="163"/>
        <v>dlhová brzda sa neplní + rozpočet v termíne</v>
      </c>
    </row>
    <row r="2109" spans="1:12">
      <c r="A2109" s="61">
        <v>509302</v>
      </c>
      <c r="B2109" s="61" t="s">
        <v>2629</v>
      </c>
      <c r="C2109" s="61">
        <v>20251118</v>
      </c>
      <c r="D2109" s="420" t="s">
        <v>890</v>
      </c>
      <c r="E2109" s="60">
        <v>-311436</v>
      </c>
      <c r="F2109" s="60">
        <v>2907794</v>
      </c>
      <c r="G2109" s="60">
        <v>3414893</v>
      </c>
      <c r="H2109" s="421" t="str">
        <f t="shared" si="160"/>
        <v>nesplnená podmienka vyrovnaného rozpočtu</v>
      </c>
      <c r="I2109" s="60">
        <f t="shared" si="161"/>
        <v>507099</v>
      </c>
      <c r="J2109" s="421" t="str">
        <f t="shared" si="164"/>
        <v>výdavky rastú</v>
      </c>
      <c r="K2109" s="421" t="str">
        <f t="shared" si="162"/>
        <v>dlhová brzda sa neplní</v>
      </c>
      <c r="L2109" s="421" t="str">
        <f t="shared" si="163"/>
        <v>dlhová brzda sa neplní + rozpočet v termíne</v>
      </c>
    </row>
    <row r="2110" spans="1:12">
      <c r="A2110" s="61">
        <v>509311</v>
      </c>
      <c r="B2110" s="61" t="s">
        <v>2630</v>
      </c>
      <c r="C2110" s="61">
        <v>20251121</v>
      </c>
      <c r="D2110" s="420" t="s">
        <v>890</v>
      </c>
      <c r="E2110" s="60">
        <v>35200</v>
      </c>
      <c r="F2110" s="60">
        <v>2230581</v>
      </c>
      <c r="G2110" s="60">
        <v>2462766</v>
      </c>
      <c r="H2110" s="421" t="str">
        <f t="shared" si="160"/>
        <v>splnená podmienka vyrovnaného rozpočtu</v>
      </c>
      <c r="I2110" s="60">
        <f t="shared" si="161"/>
        <v>232185</v>
      </c>
      <c r="J2110" s="421" t="str">
        <f t="shared" si="164"/>
        <v>výdavky rastú</v>
      </c>
      <c r="K2110" s="421" t="str">
        <f t="shared" si="162"/>
        <v>dlhová brzda sa neplní</v>
      </c>
      <c r="L2110" s="421" t="str">
        <f t="shared" si="163"/>
        <v>dlhová brzda sa neplní + rozpočet v termíne</v>
      </c>
    </row>
    <row r="2111" spans="1:12">
      <c r="A2111" s="61">
        <v>509329</v>
      </c>
      <c r="B2111" s="61" t="s">
        <v>2631</v>
      </c>
      <c r="C2111" s="61">
        <v>20251113</v>
      </c>
      <c r="D2111" s="420" t="s">
        <v>890</v>
      </c>
      <c r="E2111" s="60">
        <v>-107572</v>
      </c>
      <c r="F2111" s="60">
        <v>1792411</v>
      </c>
      <c r="G2111" s="60">
        <v>2137739</v>
      </c>
      <c r="H2111" s="421" t="str">
        <f t="shared" si="160"/>
        <v>nesplnená podmienka vyrovnaného rozpočtu</v>
      </c>
      <c r="I2111" s="60">
        <f t="shared" si="161"/>
        <v>345328</v>
      </c>
      <c r="J2111" s="421" t="str">
        <f t="shared" si="164"/>
        <v>výdavky rastú</v>
      </c>
      <c r="K2111" s="421" t="str">
        <f t="shared" si="162"/>
        <v>dlhová brzda sa neplní</v>
      </c>
      <c r="L2111" s="421" t="str">
        <f t="shared" si="163"/>
        <v>dlhová brzda sa neplní + rozpočet v termíne</v>
      </c>
    </row>
    <row r="2112" spans="1:12">
      <c r="A2112" s="61">
        <v>509337</v>
      </c>
      <c r="B2112" s="61" t="s">
        <v>2632</v>
      </c>
      <c r="C2112" s="61">
        <v>20251114</v>
      </c>
      <c r="D2112" s="420" t="s">
        <v>890</v>
      </c>
      <c r="E2112" s="60">
        <v>-1535084</v>
      </c>
      <c r="F2112" s="60">
        <v>2274279</v>
      </c>
      <c r="G2112" s="60">
        <v>5059572</v>
      </c>
      <c r="H2112" s="421" t="str">
        <f t="shared" si="160"/>
        <v>nesplnená podmienka vyrovnaného rozpočtu</v>
      </c>
      <c r="I2112" s="60">
        <f t="shared" si="161"/>
        <v>2785293</v>
      </c>
      <c r="J2112" s="421" t="str">
        <f t="shared" si="164"/>
        <v>výdavky rastú</v>
      </c>
      <c r="K2112" s="421" t="str">
        <f t="shared" si="162"/>
        <v>dlhová brzda sa neplní</v>
      </c>
      <c r="L2112" s="421" t="str">
        <f t="shared" si="163"/>
        <v>dlhová brzda sa neplní + rozpočet v termíne</v>
      </c>
    </row>
    <row r="2113" spans="1:12">
      <c r="A2113" s="61">
        <v>509345</v>
      </c>
      <c r="B2113" s="61" t="s">
        <v>2633</v>
      </c>
      <c r="C2113" s="61">
        <v>20251112</v>
      </c>
      <c r="D2113" s="420" t="s">
        <v>890</v>
      </c>
      <c r="E2113" s="60">
        <v>-643782</v>
      </c>
      <c r="F2113" s="60">
        <v>6210552</v>
      </c>
      <c r="G2113" s="60">
        <v>9156600</v>
      </c>
      <c r="H2113" s="421" t="str">
        <f t="shared" si="160"/>
        <v>nesplnená podmienka vyrovnaného rozpočtu</v>
      </c>
      <c r="I2113" s="60">
        <f t="shared" si="161"/>
        <v>2946048</v>
      </c>
      <c r="J2113" s="421" t="str">
        <f t="shared" si="164"/>
        <v>výdavky rastú</v>
      </c>
      <c r="K2113" s="421" t="str">
        <f t="shared" si="162"/>
        <v>dlhová brzda sa neplní</v>
      </c>
      <c r="L2113" s="421" t="str">
        <f t="shared" si="163"/>
        <v>dlhová brzda sa neplní + rozpočet v termíne</v>
      </c>
    </row>
    <row r="2114" spans="1:12">
      <c r="A2114" s="61">
        <v>509361</v>
      </c>
      <c r="B2114" s="61" t="s">
        <v>2634</v>
      </c>
      <c r="C2114" s="61">
        <v>20251120</v>
      </c>
      <c r="D2114" s="420" t="s">
        <v>890</v>
      </c>
      <c r="E2114" s="60">
        <v>-27528</v>
      </c>
      <c r="F2114" s="60">
        <v>2265596.9699999997</v>
      </c>
      <c r="G2114" s="60">
        <v>2597533.11</v>
      </c>
      <c r="H2114" s="421" t="str">
        <f t="shared" si="160"/>
        <v>nesplnená podmienka vyrovnaného rozpočtu</v>
      </c>
      <c r="I2114" s="60">
        <f t="shared" si="161"/>
        <v>331936.14000000013</v>
      </c>
      <c r="J2114" s="421" t="str">
        <f t="shared" si="164"/>
        <v>výdavky rastú</v>
      </c>
      <c r="K2114" s="421" t="str">
        <f t="shared" si="162"/>
        <v>dlhová brzda sa neplní</v>
      </c>
      <c r="L2114" s="421" t="str">
        <f t="shared" si="163"/>
        <v>dlhová brzda sa neplní + rozpočet v termíne</v>
      </c>
    </row>
    <row r="2115" spans="1:12">
      <c r="A2115" s="61">
        <v>509370</v>
      </c>
      <c r="B2115" s="61" t="s">
        <v>2635</v>
      </c>
      <c r="C2115" s="61">
        <v>20251105</v>
      </c>
      <c r="D2115" s="420" t="s">
        <v>890</v>
      </c>
      <c r="E2115" s="60">
        <v>-92554</v>
      </c>
      <c r="F2115" s="60">
        <v>1431679</v>
      </c>
      <c r="G2115" s="60">
        <v>2652604</v>
      </c>
      <c r="H2115" s="421" t="str">
        <f t="shared" ref="H2115:H2178" si="165">IF(E2115&gt;=0,"splnená podmienka vyrovnaného rozpočtu","nesplnená podmienka vyrovnaného rozpočtu")</f>
        <v>nesplnená podmienka vyrovnaného rozpočtu</v>
      </c>
      <c r="I2115" s="60">
        <f t="shared" ref="I2115:I2178" si="166">G2115-F2115</f>
        <v>1220925</v>
      </c>
      <c r="J2115" s="421" t="str">
        <f t="shared" si="164"/>
        <v>výdavky rastú</v>
      </c>
      <c r="K2115" s="421" t="str">
        <f t="shared" ref="K2115:K2178" si="167">IF((H2115="splnená podmienka vyrovnaného rozpočtu")*(J2115="nerastúce výdavky"),"dlhová brzda sa plní","dlhová brzda sa neplní")</f>
        <v>dlhová brzda sa neplní</v>
      </c>
      <c r="L2115" s="421" t="str">
        <f t="shared" ref="L2115:L2178" si="168">K2115&amp;" + "&amp;D2115</f>
        <v>dlhová brzda sa neplní + rozpočet v termíne</v>
      </c>
    </row>
    <row r="2116" spans="1:12">
      <c r="A2116" s="61">
        <v>509396</v>
      </c>
      <c r="B2116" s="61" t="s">
        <v>2636</v>
      </c>
      <c r="C2116" s="61">
        <v>20251029</v>
      </c>
      <c r="D2116" s="420" t="s">
        <v>890</v>
      </c>
      <c r="E2116" s="60">
        <v>-72300</v>
      </c>
      <c r="F2116" s="60">
        <v>239050</v>
      </c>
      <c r="G2116" s="60">
        <v>340980</v>
      </c>
      <c r="H2116" s="421" t="str">
        <f t="shared" si="165"/>
        <v>nesplnená podmienka vyrovnaného rozpočtu</v>
      </c>
      <c r="I2116" s="60">
        <f t="shared" si="166"/>
        <v>101930</v>
      </c>
      <c r="J2116" s="421" t="str">
        <f t="shared" ref="J2116:J2179" si="169">IF(I2116&lt;=0,"nerastúce výdavky","výdavky rastú")</f>
        <v>výdavky rastú</v>
      </c>
      <c r="K2116" s="421" t="str">
        <f t="shared" si="167"/>
        <v>dlhová brzda sa neplní</v>
      </c>
      <c r="L2116" s="421" t="str">
        <f t="shared" si="168"/>
        <v>dlhová brzda sa neplní + rozpočet v termíne</v>
      </c>
    </row>
    <row r="2117" spans="1:12">
      <c r="A2117" s="61">
        <v>509400</v>
      </c>
      <c r="B2117" s="61" t="s">
        <v>2637</v>
      </c>
      <c r="C2117" s="61">
        <v>20251121</v>
      </c>
      <c r="D2117" s="420" t="s">
        <v>890</v>
      </c>
      <c r="E2117" s="60">
        <v>181966</v>
      </c>
      <c r="F2117" s="60">
        <v>7765311</v>
      </c>
      <c r="G2117" s="60">
        <v>7884368</v>
      </c>
      <c r="H2117" s="421" t="str">
        <f t="shared" si="165"/>
        <v>splnená podmienka vyrovnaného rozpočtu</v>
      </c>
      <c r="I2117" s="60">
        <f t="shared" si="166"/>
        <v>119057</v>
      </c>
      <c r="J2117" s="421" t="str">
        <f t="shared" si="169"/>
        <v>výdavky rastú</v>
      </c>
      <c r="K2117" s="421" t="str">
        <f t="shared" si="167"/>
        <v>dlhová brzda sa neplní</v>
      </c>
      <c r="L2117" s="421" t="str">
        <f t="shared" si="168"/>
        <v>dlhová brzda sa neplní + rozpočet v termíne</v>
      </c>
    </row>
    <row r="2118" spans="1:12">
      <c r="A2118" s="61">
        <v>509426</v>
      </c>
      <c r="B2118" s="61" t="s">
        <v>2638</v>
      </c>
      <c r="C2118" s="61">
        <v>20251113</v>
      </c>
      <c r="D2118" s="420" t="s">
        <v>890</v>
      </c>
      <c r="E2118" s="60">
        <v>-346576</v>
      </c>
      <c r="F2118" s="60">
        <v>2116451</v>
      </c>
      <c r="G2118" s="60">
        <v>3134848</v>
      </c>
      <c r="H2118" s="421" t="str">
        <f t="shared" si="165"/>
        <v>nesplnená podmienka vyrovnaného rozpočtu</v>
      </c>
      <c r="I2118" s="60">
        <f t="shared" si="166"/>
        <v>1018397</v>
      </c>
      <c r="J2118" s="421" t="str">
        <f t="shared" si="169"/>
        <v>výdavky rastú</v>
      </c>
      <c r="K2118" s="421" t="str">
        <f t="shared" si="167"/>
        <v>dlhová brzda sa neplní</v>
      </c>
      <c r="L2118" s="421" t="str">
        <f t="shared" si="168"/>
        <v>dlhová brzda sa neplní + rozpočet v termíne</v>
      </c>
    </row>
    <row r="2119" spans="1:12">
      <c r="A2119" s="61">
        <v>508951</v>
      </c>
      <c r="B2119" s="61" t="s">
        <v>2639</v>
      </c>
      <c r="C2119" s="61">
        <v>20251120</v>
      </c>
      <c r="D2119" s="420" t="s">
        <v>890</v>
      </c>
      <c r="E2119" s="60">
        <v>854</v>
      </c>
      <c r="F2119" s="60">
        <v>114254</v>
      </c>
      <c r="G2119" s="60">
        <v>120246</v>
      </c>
      <c r="H2119" s="421" t="str">
        <f t="shared" si="165"/>
        <v>splnená podmienka vyrovnaného rozpočtu</v>
      </c>
      <c r="I2119" s="60">
        <f t="shared" si="166"/>
        <v>5992</v>
      </c>
      <c r="J2119" s="421" t="str">
        <f t="shared" si="169"/>
        <v>výdavky rastú</v>
      </c>
      <c r="K2119" s="421" t="str">
        <f t="shared" si="167"/>
        <v>dlhová brzda sa neplní</v>
      </c>
      <c r="L2119" s="421" t="str">
        <f t="shared" si="168"/>
        <v>dlhová brzda sa neplní + rozpočet v termíne</v>
      </c>
    </row>
    <row r="2120" spans="1:12">
      <c r="A2120" s="61">
        <v>508969</v>
      </c>
      <c r="B2120" s="61" t="s">
        <v>987</v>
      </c>
      <c r="C2120" s="61">
        <v>20251030</v>
      </c>
      <c r="D2120" s="420" t="s">
        <v>890</v>
      </c>
      <c r="E2120" s="60">
        <v>0</v>
      </c>
      <c r="F2120" s="60">
        <v>389780</v>
      </c>
      <c r="G2120" s="60">
        <v>452780</v>
      </c>
      <c r="H2120" s="421" t="str">
        <f t="shared" si="165"/>
        <v>splnená podmienka vyrovnaného rozpočtu</v>
      </c>
      <c r="I2120" s="60">
        <f t="shared" si="166"/>
        <v>63000</v>
      </c>
      <c r="J2120" s="421" t="str">
        <f t="shared" si="169"/>
        <v>výdavky rastú</v>
      </c>
      <c r="K2120" s="421" t="str">
        <f t="shared" si="167"/>
        <v>dlhová brzda sa neplní</v>
      </c>
      <c r="L2120" s="421" t="str">
        <f t="shared" si="168"/>
        <v>dlhová brzda sa neplní + rozpočet v termíne</v>
      </c>
    </row>
    <row r="2121" spans="1:12">
      <c r="A2121" s="61">
        <v>508977</v>
      </c>
      <c r="B2121" s="61" t="s">
        <v>2640</v>
      </c>
      <c r="C2121" s="61">
        <v>20250925</v>
      </c>
      <c r="D2121" s="420" t="s">
        <v>890</v>
      </c>
      <c r="E2121" s="60">
        <v>-30500</v>
      </c>
      <c r="F2121" s="60">
        <v>151100</v>
      </c>
      <c r="G2121" s="60">
        <v>213600</v>
      </c>
      <c r="H2121" s="421" t="str">
        <f t="shared" si="165"/>
        <v>nesplnená podmienka vyrovnaného rozpočtu</v>
      </c>
      <c r="I2121" s="60">
        <f t="shared" si="166"/>
        <v>62500</v>
      </c>
      <c r="J2121" s="421" t="str">
        <f t="shared" si="169"/>
        <v>výdavky rastú</v>
      </c>
      <c r="K2121" s="421" t="str">
        <f t="shared" si="167"/>
        <v>dlhová brzda sa neplní</v>
      </c>
      <c r="L2121" s="421" t="str">
        <f t="shared" si="168"/>
        <v>dlhová brzda sa neplní + rozpočet v termíne</v>
      </c>
    </row>
    <row r="2122" spans="1:12">
      <c r="A2122" s="61">
        <v>508985</v>
      </c>
      <c r="B2122" s="61" t="s">
        <v>2029</v>
      </c>
      <c r="C2122" s="61">
        <v>20251119</v>
      </c>
      <c r="D2122" s="420" t="s">
        <v>890</v>
      </c>
      <c r="E2122" s="60">
        <v>-295796</v>
      </c>
      <c r="F2122" s="60">
        <v>2087852</v>
      </c>
      <c r="G2122" s="60">
        <v>2686148</v>
      </c>
      <c r="H2122" s="421" t="str">
        <f t="shared" si="165"/>
        <v>nesplnená podmienka vyrovnaného rozpočtu</v>
      </c>
      <c r="I2122" s="60">
        <f t="shared" si="166"/>
        <v>598296</v>
      </c>
      <c r="J2122" s="421" t="str">
        <f t="shared" si="169"/>
        <v>výdavky rastú</v>
      </c>
      <c r="K2122" s="421" t="str">
        <f t="shared" si="167"/>
        <v>dlhová brzda sa neplní</v>
      </c>
      <c r="L2122" s="421" t="str">
        <f t="shared" si="168"/>
        <v>dlhová brzda sa neplní + rozpočet v termíne</v>
      </c>
    </row>
    <row r="2123" spans="1:12">
      <c r="A2123" s="61">
        <v>508993</v>
      </c>
      <c r="B2123" s="61" t="s">
        <v>2641</v>
      </c>
      <c r="C2123" s="61">
        <v>20251111</v>
      </c>
      <c r="D2123" s="420" t="s">
        <v>890</v>
      </c>
      <c r="E2123" s="60">
        <v>2157.2199999999998</v>
      </c>
      <c r="F2123" s="60">
        <v>122173</v>
      </c>
      <c r="G2123" s="60">
        <v>135268.54999999999</v>
      </c>
      <c r="H2123" s="421" t="str">
        <f t="shared" si="165"/>
        <v>splnená podmienka vyrovnaného rozpočtu</v>
      </c>
      <c r="I2123" s="60">
        <f t="shared" si="166"/>
        <v>13095.549999999988</v>
      </c>
      <c r="J2123" s="421" t="str">
        <f t="shared" si="169"/>
        <v>výdavky rastú</v>
      </c>
      <c r="K2123" s="421" t="str">
        <f t="shared" si="167"/>
        <v>dlhová brzda sa neplní</v>
      </c>
      <c r="L2123" s="421" t="str">
        <f t="shared" si="168"/>
        <v>dlhová brzda sa neplní + rozpočet v termíne</v>
      </c>
    </row>
    <row r="2124" spans="1:12">
      <c r="A2124" s="61">
        <v>509001</v>
      </c>
      <c r="B2124" s="61" t="s">
        <v>2642</v>
      </c>
      <c r="C2124" s="61">
        <v>20251111</v>
      </c>
      <c r="D2124" s="420" t="s">
        <v>890</v>
      </c>
      <c r="E2124" s="60">
        <v>-839241</v>
      </c>
      <c r="F2124" s="60">
        <v>4871280</v>
      </c>
      <c r="G2124" s="60">
        <v>5592425</v>
      </c>
      <c r="H2124" s="421" t="str">
        <f t="shared" si="165"/>
        <v>nesplnená podmienka vyrovnaného rozpočtu</v>
      </c>
      <c r="I2124" s="60">
        <f t="shared" si="166"/>
        <v>721145</v>
      </c>
      <c r="J2124" s="421" t="str">
        <f t="shared" si="169"/>
        <v>výdavky rastú</v>
      </c>
      <c r="K2124" s="421" t="str">
        <f t="shared" si="167"/>
        <v>dlhová brzda sa neplní</v>
      </c>
      <c r="L2124" s="421" t="str">
        <f t="shared" si="168"/>
        <v>dlhová brzda sa neplní + rozpočet v termíne</v>
      </c>
    </row>
    <row r="2125" spans="1:12">
      <c r="A2125" s="61">
        <v>509019</v>
      </c>
      <c r="B2125" s="61" t="s">
        <v>2643</v>
      </c>
      <c r="C2125" s="61">
        <v>20251118</v>
      </c>
      <c r="D2125" s="420" t="s">
        <v>890</v>
      </c>
      <c r="E2125" s="60">
        <v>-50000</v>
      </c>
      <c r="F2125" s="60">
        <v>792584</v>
      </c>
      <c r="G2125" s="60">
        <v>972970</v>
      </c>
      <c r="H2125" s="421" t="str">
        <f t="shared" si="165"/>
        <v>nesplnená podmienka vyrovnaného rozpočtu</v>
      </c>
      <c r="I2125" s="60">
        <f t="shared" si="166"/>
        <v>180386</v>
      </c>
      <c r="J2125" s="421" t="str">
        <f t="shared" si="169"/>
        <v>výdavky rastú</v>
      </c>
      <c r="K2125" s="421" t="str">
        <f t="shared" si="167"/>
        <v>dlhová brzda sa neplní</v>
      </c>
      <c r="L2125" s="421" t="str">
        <f t="shared" si="168"/>
        <v>dlhová brzda sa neplní + rozpočet v termíne</v>
      </c>
    </row>
    <row r="2126" spans="1:12">
      <c r="A2126" s="61">
        <v>509027</v>
      </c>
      <c r="B2126" s="61" t="s">
        <v>2644</v>
      </c>
      <c r="C2126" s="61">
        <v>20251105</v>
      </c>
      <c r="D2126" s="420" t="s">
        <v>890</v>
      </c>
      <c r="E2126" s="60">
        <v>0</v>
      </c>
      <c r="F2126" s="60">
        <v>907213</v>
      </c>
      <c r="G2126" s="60">
        <v>951979</v>
      </c>
      <c r="H2126" s="421" t="str">
        <f t="shared" si="165"/>
        <v>splnená podmienka vyrovnaného rozpočtu</v>
      </c>
      <c r="I2126" s="60">
        <f t="shared" si="166"/>
        <v>44766</v>
      </c>
      <c r="J2126" s="421" t="str">
        <f t="shared" si="169"/>
        <v>výdavky rastú</v>
      </c>
      <c r="K2126" s="421" t="str">
        <f t="shared" si="167"/>
        <v>dlhová brzda sa neplní</v>
      </c>
      <c r="L2126" s="421" t="str">
        <f t="shared" si="168"/>
        <v>dlhová brzda sa neplní + rozpočet v termíne</v>
      </c>
    </row>
    <row r="2127" spans="1:12">
      <c r="A2127" s="61">
        <v>509035</v>
      </c>
      <c r="B2127" s="61" t="s">
        <v>2645</v>
      </c>
      <c r="C2127" s="61">
        <v>20251118</v>
      </c>
      <c r="D2127" s="420" t="s">
        <v>890</v>
      </c>
      <c r="E2127" s="60">
        <v>-42600</v>
      </c>
      <c r="F2127" s="60">
        <v>179035</v>
      </c>
      <c r="G2127" s="60">
        <v>337619</v>
      </c>
      <c r="H2127" s="421" t="str">
        <f t="shared" si="165"/>
        <v>nesplnená podmienka vyrovnaného rozpočtu</v>
      </c>
      <c r="I2127" s="60">
        <f t="shared" si="166"/>
        <v>158584</v>
      </c>
      <c r="J2127" s="421" t="str">
        <f t="shared" si="169"/>
        <v>výdavky rastú</v>
      </c>
      <c r="K2127" s="421" t="str">
        <f t="shared" si="167"/>
        <v>dlhová brzda sa neplní</v>
      </c>
      <c r="L2127" s="421" t="str">
        <f t="shared" si="168"/>
        <v>dlhová brzda sa neplní + rozpočet v termíne</v>
      </c>
    </row>
    <row r="2128" spans="1:12">
      <c r="A2128" s="61">
        <v>509043</v>
      </c>
      <c r="B2128" s="421" t="s">
        <v>817</v>
      </c>
      <c r="C2128" s="61">
        <v>20251205</v>
      </c>
      <c r="D2128" s="420" t="s">
        <v>911</v>
      </c>
      <c r="E2128" s="60">
        <v>-3765</v>
      </c>
      <c r="F2128" s="60">
        <v>2303204</v>
      </c>
      <c r="G2128" s="60">
        <v>2161368</v>
      </c>
      <c r="H2128" s="421" t="str">
        <f t="shared" si="165"/>
        <v>nesplnená podmienka vyrovnaného rozpočtu</v>
      </c>
      <c r="I2128" s="60">
        <f t="shared" si="166"/>
        <v>-141836</v>
      </c>
      <c r="J2128" s="421" t="str">
        <f t="shared" si="169"/>
        <v>nerastúce výdavky</v>
      </c>
      <c r="K2128" s="421" t="str">
        <f t="shared" si="167"/>
        <v>dlhová brzda sa neplní</v>
      </c>
      <c r="L2128" s="421" t="str">
        <f t="shared" si="168"/>
        <v>dlhová brzda sa neplní + rozpočet po termíne</v>
      </c>
    </row>
    <row r="2129" spans="1:12">
      <c r="A2129" s="61">
        <v>509051</v>
      </c>
      <c r="B2129" s="61" t="s">
        <v>2646</v>
      </c>
      <c r="C2129" s="61">
        <v>20251121</v>
      </c>
      <c r="D2129" s="420" t="s">
        <v>890</v>
      </c>
      <c r="E2129" s="60">
        <v>-271339</v>
      </c>
      <c r="F2129" s="60">
        <v>2117507</v>
      </c>
      <c r="G2129" s="60">
        <v>2167200</v>
      </c>
      <c r="H2129" s="421" t="str">
        <f t="shared" si="165"/>
        <v>nesplnená podmienka vyrovnaného rozpočtu</v>
      </c>
      <c r="I2129" s="60">
        <f t="shared" si="166"/>
        <v>49693</v>
      </c>
      <c r="J2129" s="421" t="str">
        <f t="shared" si="169"/>
        <v>výdavky rastú</v>
      </c>
      <c r="K2129" s="421" t="str">
        <f t="shared" si="167"/>
        <v>dlhová brzda sa neplní</v>
      </c>
      <c r="L2129" s="421" t="str">
        <f t="shared" si="168"/>
        <v>dlhová brzda sa neplní + rozpočet v termíne</v>
      </c>
    </row>
    <row r="2130" spans="1:12">
      <c r="A2130" s="61">
        <v>509060</v>
      </c>
      <c r="B2130" s="61" t="s">
        <v>2647</v>
      </c>
      <c r="C2130" s="61">
        <v>20251113</v>
      </c>
      <c r="D2130" s="420" t="s">
        <v>890</v>
      </c>
      <c r="E2130" s="60">
        <v>4000</v>
      </c>
      <c r="F2130" s="60">
        <v>370060</v>
      </c>
      <c r="G2130" s="60">
        <v>437250</v>
      </c>
      <c r="H2130" s="421" t="str">
        <f t="shared" si="165"/>
        <v>splnená podmienka vyrovnaného rozpočtu</v>
      </c>
      <c r="I2130" s="60">
        <f t="shared" si="166"/>
        <v>67190</v>
      </c>
      <c r="J2130" s="421" t="str">
        <f t="shared" si="169"/>
        <v>výdavky rastú</v>
      </c>
      <c r="K2130" s="421" t="str">
        <f t="shared" si="167"/>
        <v>dlhová brzda sa neplní</v>
      </c>
      <c r="L2130" s="421" t="str">
        <f t="shared" si="168"/>
        <v>dlhová brzda sa neplní + rozpočet v termíne</v>
      </c>
    </row>
    <row r="2131" spans="1:12">
      <c r="A2131" s="61">
        <v>509086</v>
      </c>
      <c r="B2131" s="61" t="s">
        <v>2648</v>
      </c>
      <c r="C2131" s="61">
        <v>20251119</v>
      </c>
      <c r="D2131" s="420" t="s">
        <v>890</v>
      </c>
      <c r="E2131" s="60">
        <v>-762373</v>
      </c>
      <c r="F2131" s="60">
        <v>4408811</v>
      </c>
      <c r="G2131" s="60">
        <v>6825472</v>
      </c>
      <c r="H2131" s="421" t="str">
        <f t="shared" si="165"/>
        <v>nesplnená podmienka vyrovnaného rozpočtu</v>
      </c>
      <c r="I2131" s="60">
        <f t="shared" si="166"/>
        <v>2416661</v>
      </c>
      <c r="J2131" s="421" t="str">
        <f t="shared" si="169"/>
        <v>výdavky rastú</v>
      </c>
      <c r="K2131" s="421" t="str">
        <f t="shared" si="167"/>
        <v>dlhová brzda sa neplní</v>
      </c>
      <c r="L2131" s="421" t="str">
        <f t="shared" si="168"/>
        <v>dlhová brzda sa neplní + rozpočet v termíne</v>
      </c>
    </row>
    <row r="2132" spans="1:12">
      <c r="A2132" s="61">
        <v>509094</v>
      </c>
      <c r="B2132" s="61" t="s">
        <v>2649</v>
      </c>
      <c r="C2132" s="61">
        <v>20251120</v>
      </c>
      <c r="D2132" s="420" t="s">
        <v>890</v>
      </c>
      <c r="E2132" s="60">
        <v>-5735</v>
      </c>
      <c r="F2132" s="60">
        <v>293550</v>
      </c>
      <c r="G2132" s="60">
        <v>311210</v>
      </c>
      <c r="H2132" s="421" t="str">
        <f t="shared" si="165"/>
        <v>nesplnená podmienka vyrovnaného rozpočtu</v>
      </c>
      <c r="I2132" s="60">
        <f t="shared" si="166"/>
        <v>17660</v>
      </c>
      <c r="J2132" s="421" t="str">
        <f t="shared" si="169"/>
        <v>výdavky rastú</v>
      </c>
      <c r="K2132" s="421" t="str">
        <f t="shared" si="167"/>
        <v>dlhová brzda sa neplní</v>
      </c>
      <c r="L2132" s="421" t="str">
        <f t="shared" si="168"/>
        <v>dlhová brzda sa neplní + rozpočet v termíne</v>
      </c>
    </row>
    <row r="2133" spans="1:12">
      <c r="A2133" s="61">
        <v>509124</v>
      </c>
      <c r="B2133" s="61" t="s">
        <v>2650</v>
      </c>
      <c r="C2133" s="61">
        <v>20251113</v>
      </c>
      <c r="D2133" s="420" t="s">
        <v>890</v>
      </c>
      <c r="E2133" s="60">
        <v>-167000</v>
      </c>
      <c r="F2133" s="60">
        <v>2540216</v>
      </c>
      <c r="G2133" s="60">
        <v>2777678</v>
      </c>
      <c r="H2133" s="421" t="str">
        <f t="shared" si="165"/>
        <v>nesplnená podmienka vyrovnaného rozpočtu</v>
      </c>
      <c r="I2133" s="60">
        <f t="shared" si="166"/>
        <v>237462</v>
      </c>
      <c r="J2133" s="421" t="str">
        <f t="shared" si="169"/>
        <v>výdavky rastú</v>
      </c>
      <c r="K2133" s="421" t="str">
        <f t="shared" si="167"/>
        <v>dlhová brzda sa neplní</v>
      </c>
      <c r="L2133" s="421" t="str">
        <f t="shared" si="168"/>
        <v>dlhová brzda sa neplní + rozpočet v termíne</v>
      </c>
    </row>
    <row r="2134" spans="1:12">
      <c r="A2134" s="61">
        <v>509132</v>
      </c>
      <c r="B2134" s="61" t="s">
        <v>2651</v>
      </c>
      <c r="C2134" s="61">
        <v>20251031</v>
      </c>
      <c r="D2134" s="420" t="s">
        <v>890</v>
      </c>
      <c r="E2134" s="60">
        <v>376866</v>
      </c>
      <c r="F2134" s="60">
        <v>36183020</v>
      </c>
      <c r="G2134" s="60">
        <v>42454699</v>
      </c>
      <c r="H2134" s="421" t="str">
        <f t="shared" si="165"/>
        <v>splnená podmienka vyrovnaného rozpočtu</v>
      </c>
      <c r="I2134" s="60">
        <f t="shared" si="166"/>
        <v>6271679</v>
      </c>
      <c r="J2134" s="421" t="str">
        <f t="shared" si="169"/>
        <v>výdavky rastú</v>
      </c>
      <c r="K2134" s="421" t="str">
        <f t="shared" si="167"/>
        <v>dlhová brzda sa neplní</v>
      </c>
      <c r="L2134" s="421" t="str">
        <f t="shared" si="168"/>
        <v>dlhová brzda sa neplní + rozpočet v termíne</v>
      </c>
    </row>
    <row r="2135" spans="1:12">
      <c r="A2135" s="61">
        <v>509159</v>
      </c>
      <c r="B2135" s="61" t="s">
        <v>2652</v>
      </c>
      <c r="C2135" s="61">
        <v>20251119</v>
      </c>
      <c r="D2135" s="420" t="s">
        <v>890</v>
      </c>
      <c r="E2135" s="60">
        <v>861025</v>
      </c>
      <c r="F2135" s="60">
        <v>4552689</v>
      </c>
      <c r="G2135" s="60">
        <v>5071478</v>
      </c>
      <c r="H2135" s="421" t="str">
        <f t="shared" si="165"/>
        <v>splnená podmienka vyrovnaného rozpočtu</v>
      </c>
      <c r="I2135" s="60">
        <f t="shared" si="166"/>
        <v>518789</v>
      </c>
      <c r="J2135" s="421" t="str">
        <f t="shared" si="169"/>
        <v>výdavky rastú</v>
      </c>
      <c r="K2135" s="421" t="str">
        <f t="shared" si="167"/>
        <v>dlhová brzda sa neplní</v>
      </c>
      <c r="L2135" s="421" t="str">
        <f t="shared" si="168"/>
        <v>dlhová brzda sa neplní + rozpočet v termíne</v>
      </c>
    </row>
    <row r="2136" spans="1:12">
      <c r="A2136" s="61">
        <v>509167</v>
      </c>
      <c r="B2136" s="61" t="s">
        <v>2653</v>
      </c>
      <c r="C2136" s="61">
        <v>20251013</v>
      </c>
      <c r="D2136" s="420" t="s">
        <v>890</v>
      </c>
      <c r="E2136" s="60">
        <v>80420.08</v>
      </c>
      <c r="F2136" s="60">
        <v>501553.88</v>
      </c>
      <c r="G2136" s="60">
        <v>571553.88</v>
      </c>
      <c r="H2136" s="421" t="str">
        <f t="shared" si="165"/>
        <v>splnená podmienka vyrovnaného rozpočtu</v>
      </c>
      <c r="I2136" s="60">
        <f t="shared" si="166"/>
        <v>70000</v>
      </c>
      <c r="J2136" s="421" t="str">
        <f t="shared" si="169"/>
        <v>výdavky rastú</v>
      </c>
      <c r="K2136" s="421" t="str">
        <f t="shared" si="167"/>
        <v>dlhová brzda sa neplní</v>
      </c>
      <c r="L2136" s="421" t="str">
        <f t="shared" si="168"/>
        <v>dlhová brzda sa neplní + rozpočet v termíne</v>
      </c>
    </row>
    <row r="2137" spans="1:12">
      <c r="A2137" s="61">
        <v>509175</v>
      </c>
      <c r="B2137" s="61" t="s">
        <v>2654</v>
      </c>
      <c r="C2137" s="61">
        <v>20251117</v>
      </c>
      <c r="D2137" s="420" t="s">
        <v>890</v>
      </c>
      <c r="E2137" s="60">
        <v>12800</v>
      </c>
      <c r="F2137" s="60">
        <v>351754</v>
      </c>
      <c r="G2137" s="60">
        <v>468480</v>
      </c>
      <c r="H2137" s="421" t="str">
        <f t="shared" si="165"/>
        <v>splnená podmienka vyrovnaného rozpočtu</v>
      </c>
      <c r="I2137" s="60">
        <f t="shared" si="166"/>
        <v>116726</v>
      </c>
      <c r="J2137" s="421" t="str">
        <f t="shared" si="169"/>
        <v>výdavky rastú</v>
      </c>
      <c r="K2137" s="421" t="str">
        <f t="shared" si="167"/>
        <v>dlhová brzda sa neplní</v>
      </c>
      <c r="L2137" s="421" t="str">
        <f t="shared" si="168"/>
        <v>dlhová brzda sa neplní + rozpočet v termíne</v>
      </c>
    </row>
    <row r="2138" spans="1:12">
      <c r="A2138" s="61">
        <v>509183</v>
      </c>
      <c r="B2138" s="61" t="s">
        <v>2655</v>
      </c>
      <c r="C2138" s="61">
        <v>20251119</v>
      </c>
      <c r="D2138" s="420" t="s">
        <v>890</v>
      </c>
      <c r="E2138" s="60">
        <v>-784125</v>
      </c>
      <c r="F2138" s="60">
        <v>982195</v>
      </c>
      <c r="G2138" s="60">
        <v>2131953</v>
      </c>
      <c r="H2138" s="421" t="str">
        <f t="shared" si="165"/>
        <v>nesplnená podmienka vyrovnaného rozpočtu</v>
      </c>
      <c r="I2138" s="60">
        <f t="shared" si="166"/>
        <v>1149758</v>
      </c>
      <c r="J2138" s="421" t="str">
        <f t="shared" si="169"/>
        <v>výdavky rastú</v>
      </c>
      <c r="K2138" s="421" t="str">
        <f t="shared" si="167"/>
        <v>dlhová brzda sa neplní</v>
      </c>
      <c r="L2138" s="421" t="str">
        <f t="shared" si="168"/>
        <v>dlhová brzda sa neplní + rozpočet v termíne</v>
      </c>
    </row>
    <row r="2139" spans="1:12">
      <c r="A2139" s="61">
        <v>508756</v>
      </c>
      <c r="B2139" s="61" t="s">
        <v>2656</v>
      </c>
      <c r="C2139" s="61">
        <v>20251030</v>
      </c>
      <c r="D2139" s="420" t="s">
        <v>890</v>
      </c>
      <c r="E2139" s="60">
        <v>-60000</v>
      </c>
      <c r="F2139" s="60">
        <v>564566</v>
      </c>
      <c r="G2139" s="60">
        <v>723118</v>
      </c>
      <c r="H2139" s="421" t="str">
        <f t="shared" si="165"/>
        <v>nesplnená podmienka vyrovnaného rozpočtu</v>
      </c>
      <c r="I2139" s="60">
        <f t="shared" si="166"/>
        <v>158552</v>
      </c>
      <c r="J2139" s="421" t="str">
        <f t="shared" si="169"/>
        <v>výdavky rastú</v>
      </c>
      <c r="K2139" s="421" t="str">
        <f t="shared" si="167"/>
        <v>dlhová brzda sa neplní</v>
      </c>
      <c r="L2139" s="421" t="str">
        <f t="shared" si="168"/>
        <v>dlhová brzda sa neplní + rozpočet v termíne</v>
      </c>
    </row>
    <row r="2140" spans="1:12">
      <c r="A2140" s="61">
        <v>508764</v>
      </c>
      <c r="B2140" s="61" t="s">
        <v>2657</v>
      </c>
      <c r="C2140" s="61">
        <v>20251112</v>
      </c>
      <c r="D2140" s="420" t="s">
        <v>890</v>
      </c>
      <c r="E2140" s="60">
        <v>-283423.12</v>
      </c>
      <c r="F2140" s="60">
        <v>1027156</v>
      </c>
      <c r="G2140" s="60">
        <v>1402478.9</v>
      </c>
      <c r="H2140" s="421" t="str">
        <f t="shared" si="165"/>
        <v>nesplnená podmienka vyrovnaného rozpočtu</v>
      </c>
      <c r="I2140" s="60">
        <f t="shared" si="166"/>
        <v>375322.89999999991</v>
      </c>
      <c r="J2140" s="421" t="str">
        <f t="shared" si="169"/>
        <v>výdavky rastú</v>
      </c>
      <c r="K2140" s="421" t="str">
        <f t="shared" si="167"/>
        <v>dlhová brzda sa neplní</v>
      </c>
      <c r="L2140" s="421" t="str">
        <f t="shared" si="168"/>
        <v>dlhová brzda sa neplní + rozpočet v termíne</v>
      </c>
    </row>
    <row r="2141" spans="1:12">
      <c r="A2141" s="61">
        <v>508772</v>
      </c>
      <c r="B2141" s="61" t="s">
        <v>818</v>
      </c>
      <c r="C2141" s="61">
        <v>20251105</v>
      </c>
      <c r="D2141" s="420" t="s">
        <v>890</v>
      </c>
      <c r="E2141" s="60">
        <v>30000</v>
      </c>
      <c r="F2141" s="60">
        <v>805843</v>
      </c>
      <c r="G2141" s="60">
        <v>717386</v>
      </c>
      <c r="H2141" s="421" t="str">
        <f t="shared" si="165"/>
        <v>splnená podmienka vyrovnaného rozpočtu</v>
      </c>
      <c r="I2141" s="61">
        <f t="shared" si="166"/>
        <v>-88457</v>
      </c>
      <c r="J2141" s="421" t="str">
        <f t="shared" si="169"/>
        <v>nerastúce výdavky</v>
      </c>
      <c r="K2141" s="421" t="str">
        <f t="shared" si="167"/>
        <v>dlhová brzda sa plní</v>
      </c>
      <c r="L2141" s="421" t="str">
        <f t="shared" si="168"/>
        <v>dlhová brzda sa plní + rozpočet v termíne</v>
      </c>
    </row>
    <row r="2142" spans="1:12">
      <c r="A2142" s="61">
        <v>508781</v>
      </c>
      <c r="B2142" s="61" t="s">
        <v>2658</v>
      </c>
      <c r="C2142" s="61">
        <v>20251112</v>
      </c>
      <c r="D2142" s="420" t="s">
        <v>890</v>
      </c>
      <c r="E2142" s="60">
        <v>-60000</v>
      </c>
      <c r="F2142" s="60">
        <v>166236</v>
      </c>
      <c r="G2142" s="60">
        <v>242325</v>
      </c>
      <c r="H2142" s="421" t="str">
        <f t="shared" si="165"/>
        <v>nesplnená podmienka vyrovnaného rozpočtu</v>
      </c>
      <c r="I2142" s="60">
        <f t="shared" si="166"/>
        <v>76089</v>
      </c>
      <c r="J2142" s="421" t="str">
        <f t="shared" si="169"/>
        <v>výdavky rastú</v>
      </c>
      <c r="K2142" s="421" t="str">
        <f t="shared" si="167"/>
        <v>dlhová brzda sa neplní</v>
      </c>
      <c r="L2142" s="421" t="str">
        <f t="shared" si="168"/>
        <v>dlhová brzda sa neplní + rozpočet v termíne</v>
      </c>
    </row>
    <row r="2143" spans="1:12">
      <c r="A2143" s="61">
        <v>508799</v>
      </c>
      <c r="B2143" s="61" t="s">
        <v>2659</v>
      </c>
      <c r="C2143" s="61">
        <v>20251113</v>
      </c>
      <c r="D2143" s="420" t="s">
        <v>890</v>
      </c>
      <c r="E2143" s="60">
        <v>-30000</v>
      </c>
      <c r="F2143" s="60">
        <v>129751</v>
      </c>
      <c r="G2143" s="60">
        <v>139616</v>
      </c>
      <c r="H2143" s="421" t="str">
        <f t="shared" si="165"/>
        <v>nesplnená podmienka vyrovnaného rozpočtu</v>
      </c>
      <c r="I2143" s="60">
        <f t="shared" si="166"/>
        <v>9865</v>
      </c>
      <c r="J2143" s="421" t="str">
        <f t="shared" si="169"/>
        <v>výdavky rastú</v>
      </c>
      <c r="K2143" s="421" t="str">
        <f t="shared" si="167"/>
        <v>dlhová brzda sa neplní</v>
      </c>
      <c r="L2143" s="421" t="str">
        <f t="shared" si="168"/>
        <v>dlhová brzda sa neplní + rozpočet v termíne</v>
      </c>
    </row>
    <row r="2144" spans="1:12">
      <c r="A2144" s="61">
        <v>508802</v>
      </c>
      <c r="B2144" s="61" t="s">
        <v>819</v>
      </c>
      <c r="C2144" s="61">
        <v>20251208</v>
      </c>
      <c r="D2144" s="420" t="s">
        <v>911</v>
      </c>
      <c r="E2144" s="60">
        <v>0</v>
      </c>
      <c r="F2144" s="60">
        <v>112000</v>
      </c>
      <c r="G2144" s="60">
        <v>108000</v>
      </c>
      <c r="H2144" s="421" t="str">
        <f t="shared" si="165"/>
        <v>splnená podmienka vyrovnaného rozpočtu</v>
      </c>
      <c r="I2144" s="61">
        <f t="shared" si="166"/>
        <v>-4000</v>
      </c>
      <c r="J2144" s="421" t="str">
        <f t="shared" si="169"/>
        <v>nerastúce výdavky</v>
      </c>
      <c r="K2144" s="421" t="str">
        <f t="shared" si="167"/>
        <v>dlhová brzda sa plní</v>
      </c>
      <c r="L2144" s="421" t="str">
        <f t="shared" si="168"/>
        <v>dlhová brzda sa plní + rozpočet po termíne</v>
      </c>
    </row>
    <row r="2145" spans="1:12">
      <c r="A2145" s="61">
        <v>508811</v>
      </c>
      <c r="B2145" s="61" t="s">
        <v>2660</v>
      </c>
      <c r="C2145" s="61">
        <v>20251030</v>
      </c>
      <c r="D2145" s="420" t="s">
        <v>890</v>
      </c>
      <c r="E2145" s="60">
        <v>-21979</v>
      </c>
      <c r="F2145" s="60">
        <v>469409</v>
      </c>
      <c r="G2145" s="60">
        <v>592244</v>
      </c>
      <c r="H2145" s="421" t="str">
        <f t="shared" si="165"/>
        <v>nesplnená podmienka vyrovnaného rozpočtu</v>
      </c>
      <c r="I2145" s="60">
        <f t="shared" si="166"/>
        <v>122835</v>
      </c>
      <c r="J2145" s="421" t="str">
        <f t="shared" si="169"/>
        <v>výdavky rastú</v>
      </c>
      <c r="K2145" s="421" t="str">
        <f t="shared" si="167"/>
        <v>dlhová brzda sa neplní</v>
      </c>
      <c r="L2145" s="421" t="str">
        <f t="shared" si="168"/>
        <v>dlhová brzda sa neplní + rozpočet v termíne</v>
      </c>
    </row>
    <row r="2146" spans="1:12">
      <c r="A2146" s="61">
        <v>508829</v>
      </c>
      <c r="B2146" s="61" t="s">
        <v>2661</v>
      </c>
      <c r="C2146" s="61">
        <v>20251120</v>
      </c>
      <c r="D2146" s="420" t="s">
        <v>890</v>
      </c>
      <c r="E2146" s="60">
        <v>-100000</v>
      </c>
      <c r="F2146" s="60">
        <v>1772027</v>
      </c>
      <c r="G2146" s="60">
        <v>2102761</v>
      </c>
      <c r="H2146" s="421" t="str">
        <f t="shared" si="165"/>
        <v>nesplnená podmienka vyrovnaného rozpočtu</v>
      </c>
      <c r="I2146" s="60">
        <f t="shared" si="166"/>
        <v>330734</v>
      </c>
      <c r="J2146" s="421" t="str">
        <f t="shared" si="169"/>
        <v>výdavky rastú</v>
      </c>
      <c r="K2146" s="421" t="str">
        <f t="shared" si="167"/>
        <v>dlhová brzda sa neplní</v>
      </c>
      <c r="L2146" s="421" t="str">
        <f t="shared" si="168"/>
        <v>dlhová brzda sa neplní + rozpočet v termíne</v>
      </c>
    </row>
    <row r="2147" spans="1:12">
      <c r="A2147" s="61">
        <v>508837</v>
      </c>
      <c r="B2147" s="61" t="s">
        <v>2662</v>
      </c>
      <c r="C2147" s="61">
        <v>20250929</v>
      </c>
      <c r="D2147" s="420" t="s">
        <v>890</v>
      </c>
      <c r="E2147" s="60">
        <v>2400</v>
      </c>
      <c r="F2147" s="60">
        <v>67221</v>
      </c>
      <c r="G2147" s="60">
        <v>73050</v>
      </c>
      <c r="H2147" s="421" t="str">
        <f t="shared" si="165"/>
        <v>splnená podmienka vyrovnaného rozpočtu</v>
      </c>
      <c r="I2147" s="60">
        <f t="shared" si="166"/>
        <v>5829</v>
      </c>
      <c r="J2147" s="421" t="str">
        <f t="shared" si="169"/>
        <v>výdavky rastú</v>
      </c>
      <c r="K2147" s="421" t="str">
        <f t="shared" si="167"/>
        <v>dlhová brzda sa neplní</v>
      </c>
      <c r="L2147" s="421" t="str">
        <f t="shared" si="168"/>
        <v>dlhová brzda sa neplní + rozpočet v termíne</v>
      </c>
    </row>
    <row r="2148" spans="1:12">
      <c r="A2148" s="61">
        <v>508845</v>
      </c>
      <c r="B2148" s="61" t="s">
        <v>2663</v>
      </c>
      <c r="C2148" s="61">
        <v>20251105</v>
      </c>
      <c r="D2148" s="420" t="s">
        <v>890</v>
      </c>
      <c r="E2148" s="60">
        <v>-5000</v>
      </c>
      <c r="F2148" s="60">
        <v>262180</v>
      </c>
      <c r="G2148" s="60">
        <v>394608</v>
      </c>
      <c r="H2148" s="421" t="str">
        <f t="shared" si="165"/>
        <v>nesplnená podmienka vyrovnaného rozpočtu</v>
      </c>
      <c r="I2148" s="60">
        <f t="shared" si="166"/>
        <v>132428</v>
      </c>
      <c r="J2148" s="421" t="str">
        <f t="shared" si="169"/>
        <v>výdavky rastú</v>
      </c>
      <c r="K2148" s="421" t="str">
        <f t="shared" si="167"/>
        <v>dlhová brzda sa neplní</v>
      </c>
      <c r="L2148" s="421" t="str">
        <f t="shared" si="168"/>
        <v>dlhová brzda sa neplní + rozpočet v termíne</v>
      </c>
    </row>
    <row r="2149" spans="1:12">
      <c r="A2149" s="61">
        <v>508853</v>
      </c>
      <c r="B2149" s="61" t="s">
        <v>2664</v>
      </c>
      <c r="C2149" s="61">
        <v>20251029</v>
      </c>
      <c r="D2149" s="420" t="s">
        <v>890</v>
      </c>
      <c r="E2149" s="60">
        <v>-10000</v>
      </c>
      <c r="F2149" s="60">
        <v>3392396</v>
      </c>
      <c r="G2149" s="60">
        <v>3458027</v>
      </c>
      <c r="H2149" s="421" t="str">
        <f t="shared" si="165"/>
        <v>nesplnená podmienka vyrovnaného rozpočtu</v>
      </c>
      <c r="I2149" s="60">
        <f t="shared" si="166"/>
        <v>65631</v>
      </c>
      <c r="J2149" s="421" t="str">
        <f t="shared" si="169"/>
        <v>výdavky rastú</v>
      </c>
      <c r="K2149" s="421" t="str">
        <f t="shared" si="167"/>
        <v>dlhová brzda sa neplní</v>
      </c>
      <c r="L2149" s="421" t="str">
        <f t="shared" si="168"/>
        <v>dlhová brzda sa neplní + rozpočet v termíne</v>
      </c>
    </row>
    <row r="2150" spans="1:12">
      <c r="A2150" s="61">
        <v>508861</v>
      </c>
      <c r="B2150" s="61" t="s">
        <v>2665</v>
      </c>
      <c r="C2150" s="61">
        <v>20251104</v>
      </c>
      <c r="D2150" s="420" t="s">
        <v>890</v>
      </c>
      <c r="E2150" s="60">
        <v>35396</v>
      </c>
      <c r="F2150" s="60">
        <v>530576</v>
      </c>
      <c r="G2150" s="60">
        <v>606369</v>
      </c>
      <c r="H2150" s="421" t="str">
        <f t="shared" si="165"/>
        <v>splnená podmienka vyrovnaného rozpočtu</v>
      </c>
      <c r="I2150" s="60">
        <f t="shared" si="166"/>
        <v>75793</v>
      </c>
      <c r="J2150" s="421" t="str">
        <f t="shared" si="169"/>
        <v>výdavky rastú</v>
      </c>
      <c r="K2150" s="421" t="str">
        <f t="shared" si="167"/>
        <v>dlhová brzda sa neplní</v>
      </c>
      <c r="L2150" s="421" t="str">
        <f t="shared" si="168"/>
        <v>dlhová brzda sa neplní + rozpočet v termíne</v>
      </c>
    </row>
    <row r="2151" spans="1:12">
      <c r="A2151" s="61">
        <v>508870</v>
      </c>
      <c r="B2151" s="61" t="s">
        <v>2666</v>
      </c>
      <c r="C2151" s="61">
        <v>20251105</v>
      </c>
      <c r="D2151" s="420" t="s">
        <v>890</v>
      </c>
      <c r="E2151" s="60">
        <v>-735000</v>
      </c>
      <c r="F2151" s="60">
        <v>2278067</v>
      </c>
      <c r="G2151" s="60">
        <v>3280510</v>
      </c>
      <c r="H2151" s="421" t="str">
        <f t="shared" si="165"/>
        <v>nesplnená podmienka vyrovnaného rozpočtu</v>
      </c>
      <c r="I2151" s="60">
        <f t="shared" si="166"/>
        <v>1002443</v>
      </c>
      <c r="J2151" s="421" t="str">
        <f t="shared" si="169"/>
        <v>výdavky rastú</v>
      </c>
      <c r="K2151" s="421" t="str">
        <f t="shared" si="167"/>
        <v>dlhová brzda sa neplní</v>
      </c>
      <c r="L2151" s="421" t="str">
        <f t="shared" si="168"/>
        <v>dlhová brzda sa neplní + rozpočet v termíne</v>
      </c>
    </row>
    <row r="2152" spans="1:12">
      <c r="A2152" s="61">
        <v>508888</v>
      </c>
      <c r="B2152" s="61" t="s">
        <v>2667</v>
      </c>
      <c r="C2152" s="61">
        <v>20251120</v>
      </c>
      <c r="D2152" s="420" t="s">
        <v>890</v>
      </c>
      <c r="E2152" s="60">
        <v>-188660</v>
      </c>
      <c r="F2152" s="60">
        <v>2081989</v>
      </c>
      <c r="G2152" s="60">
        <v>2424689</v>
      </c>
      <c r="H2152" s="421" t="str">
        <f t="shared" si="165"/>
        <v>nesplnená podmienka vyrovnaného rozpočtu</v>
      </c>
      <c r="I2152" s="60">
        <f t="shared" si="166"/>
        <v>342700</v>
      </c>
      <c r="J2152" s="421" t="str">
        <f t="shared" si="169"/>
        <v>výdavky rastú</v>
      </c>
      <c r="K2152" s="421" t="str">
        <f t="shared" si="167"/>
        <v>dlhová brzda sa neplní</v>
      </c>
      <c r="L2152" s="421" t="str">
        <f t="shared" si="168"/>
        <v>dlhová brzda sa neplní + rozpočet v termíne</v>
      </c>
    </row>
    <row r="2153" spans="1:12">
      <c r="A2153" s="61">
        <v>508896</v>
      </c>
      <c r="B2153" s="61" t="s">
        <v>2668</v>
      </c>
      <c r="C2153" s="61">
        <v>20251115</v>
      </c>
      <c r="D2153" s="420" t="s">
        <v>890</v>
      </c>
      <c r="E2153" s="60">
        <v>0</v>
      </c>
      <c r="F2153" s="60">
        <v>67977</v>
      </c>
      <c r="G2153" s="60">
        <v>72600</v>
      </c>
      <c r="H2153" s="421" t="str">
        <f t="shared" si="165"/>
        <v>splnená podmienka vyrovnaného rozpočtu</v>
      </c>
      <c r="I2153" s="60">
        <f t="shared" si="166"/>
        <v>4623</v>
      </c>
      <c r="J2153" s="421" t="str">
        <f t="shared" si="169"/>
        <v>výdavky rastú</v>
      </c>
      <c r="K2153" s="421" t="str">
        <f t="shared" si="167"/>
        <v>dlhová brzda sa neplní</v>
      </c>
      <c r="L2153" s="421" t="str">
        <f t="shared" si="168"/>
        <v>dlhová brzda sa neplní + rozpočet v termíne</v>
      </c>
    </row>
    <row r="2154" spans="1:12">
      <c r="A2154" s="61">
        <v>508900</v>
      </c>
      <c r="B2154" s="61" t="s">
        <v>2669</v>
      </c>
      <c r="C2154" s="61">
        <v>20251120</v>
      </c>
      <c r="D2154" s="420" t="s">
        <v>890</v>
      </c>
      <c r="E2154" s="60">
        <v>0</v>
      </c>
      <c r="F2154" s="60">
        <v>3726609</v>
      </c>
      <c r="G2154" s="60">
        <v>3951097</v>
      </c>
      <c r="H2154" s="421" t="str">
        <f t="shared" si="165"/>
        <v>splnená podmienka vyrovnaného rozpočtu</v>
      </c>
      <c r="I2154" s="60">
        <f t="shared" si="166"/>
        <v>224488</v>
      </c>
      <c r="J2154" s="421" t="str">
        <f t="shared" si="169"/>
        <v>výdavky rastú</v>
      </c>
      <c r="K2154" s="421" t="str">
        <f t="shared" si="167"/>
        <v>dlhová brzda sa neplní</v>
      </c>
      <c r="L2154" s="421" t="str">
        <f t="shared" si="168"/>
        <v>dlhová brzda sa neplní + rozpočet v termíne</v>
      </c>
    </row>
    <row r="2155" spans="1:12">
      <c r="A2155" s="61">
        <v>508918</v>
      </c>
      <c r="B2155" s="61" t="s">
        <v>2670</v>
      </c>
      <c r="C2155" s="61">
        <v>20251015</v>
      </c>
      <c r="D2155" s="420" t="s">
        <v>890</v>
      </c>
      <c r="E2155" s="60">
        <v>0</v>
      </c>
      <c r="F2155" s="60">
        <v>3517077</v>
      </c>
      <c r="G2155" s="60">
        <v>4347699</v>
      </c>
      <c r="H2155" s="421" t="str">
        <f t="shared" si="165"/>
        <v>splnená podmienka vyrovnaného rozpočtu</v>
      </c>
      <c r="I2155" s="60">
        <f t="shared" si="166"/>
        <v>830622</v>
      </c>
      <c r="J2155" s="421" t="str">
        <f t="shared" si="169"/>
        <v>výdavky rastú</v>
      </c>
      <c r="K2155" s="421" t="str">
        <f t="shared" si="167"/>
        <v>dlhová brzda sa neplní</v>
      </c>
      <c r="L2155" s="421" t="str">
        <f t="shared" si="168"/>
        <v>dlhová brzda sa neplní + rozpočet v termíne</v>
      </c>
    </row>
    <row r="2156" spans="1:12">
      <c r="A2156" s="61">
        <v>508926</v>
      </c>
      <c r="B2156" s="61" t="s">
        <v>2671</v>
      </c>
      <c r="C2156" s="61">
        <v>20251029</v>
      </c>
      <c r="D2156" s="420" t="s">
        <v>890</v>
      </c>
      <c r="E2156" s="60">
        <v>-2000</v>
      </c>
      <c r="F2156" s="60">
        <v>63271</v>
      </c>
      <c r="G2156" s="60">
        <v>58901</v>
      </c>
      <c r="H2156" s="421" t="str">
        <f t="shared" si="165"/>
        <v>nesplnená podmienka vyrovnaného rozpočtu</v>
      </c>
      <c r="I2156" s="60">
        <f t="shared" si="166"/>
        <v>-4370</v>
      </c>
      <c r="J2156" s="421" t="str">
        <f t="shared" si="169"/>
        <v>nerastúce výdavky</v>
      </c>
      <c r="K2156" s="421" t="str">
        <f t="shared" si="167"/>
        <v>dlhová brzda sa neplní</v>
      </c>
      <c r="L2156" s="421" t="str">
        <f t="shared" si="168"/>
        <v>dlhová brzda sa neplní + rozpočet v termíne</v>
      </c>
    </row>
    <row r="2157" spans="1:12">
      <c r="A2157" s="61">
        <v>508934</v>
      </c>
      <c r="B2157" s="61" t="s">
        <v>2672</v>
      </c>
      <c r="C2157" s="61">
        <v>20251104</v>
      </c>
      <c r="D2157" s="420" t="s">
        <v>890</v>
      </c>
      <c r="E2157" s="60">
        <v>-87239</v>
      </c>
      <c r="F2157" s="60">
        <v>1504089</v>
      </c>
      <c r="G2157" s="60">
        <v>1637692</v>
      </c>
      <c r="H2157" s="421" t="str">
        <f t="shared" si="165"/>
        <v>nesplnená podmienka vyrovnaného rozpočtu</v>
      </c>
      <c r="I2157" s="60">
        <f t="shared" si="166"/>
        <v>133603</v>
      </c>
      <c r="J2157" s="421" t="str">
        <f t="shared" si="169"/>
        <v>výdavky rastú</v>
      </c>
      <c r="K2157" s="421" t="str">
        <f t="shared" si="167"/>
        <v>dlhová brzda sa neplní</v>
      </c>
      <c r="L2157" s="421" t="str">
        <f t="shared" si="168"/>
        <v>dlhová brzda sa neplní + rozpočet v termíne</v>
      </c>
    </row>
    <row r="2158" spans="1:12">
      <c r="A2158" s="61">
        <v>508942</v>
      </c>
      <c r="B2158" s="61" t="s">
        <v>2673</v>
      </c>
      <c r="C2158" s="61">
        <v>20251106</v>
      </c>
      <c r="D2158" s="420" t="s">
        <v>890</v>
      </c>
      <c r="E2158" s="60">
        <v>-256739</v>
      </c>
      <c r="F2158" s="60">
        <v>1207612</v>
      </c>
      <c r="G2158" s="60">
        <v>1547737</v>
      </c>
      <c r="H2158" s="421" t="str">
        <f t="shared" si="165"/>
        <v>nesplnená podmienka vyrovnaného rozpočtu</v>
      </c>
      <c r="I2158" s="60">
        <f t="shared" si="166"/>
        <v>340125</v>
      </c>
      <c r="J2158" s="421" t="str">
        <f t="shared" si="169"/>
        <v>výdavky rastú</v>
      </c>
      <c r="K2158" s="421" t="str">
        <f t="shared" si="167"/>
        <v>dlhová brzda sa neplní</v>
      </c>
      <c r="L2158" s="421" t="str">
        <f t="shared" si="168"/>
        <v>dlhová brzda sa neplní + rozpočet v termíne</v>
      </c>
    </row>
    <row r="2159" spans="1:12">
      <c r="A2159" s="61">
        <v>508543</v>
      </c>
      <c r="B2159" s="61" t="s">
        <v>2674</v>
      </c>
      <c r="C2159" s="61">
        <v>20251008</v>
      </c>
      <c r="D2159" s="420" t="s">
        <v>890</v>
      </c>
      <c r="E2159" s="60">
        <v>0</v>
      </c>
      <c r="F2159" s="60">
        <v>198600</v>
      </c>
      <c r="G2159" s="60">
        <v>219600</v>
      </c>
      <c r="H2159" s="421" t="str">
        <f t="shared" si="165"/>
        <v>splnená podmienka vyrovnaného rozpočtu</v>
      </c>
      <c r="I2159" s="60">
        <f t="shared" si="166"/>
        <v>21000</v>
      </c>
      <c r="J2159" s="421" t="str">
        <f t="shared" si="169"/>
        <v>výdavky rastú</v>
      </c>
      <c r="K2159" s="421" t="str">
        <f t="shared" si="167"/>
        <v>dlhová brzda sa neplní</v>
      </c>
      <c r="L2159" s="421" t="str">
        <f t="shared" si="168"/>
        <v>dlhová brzda sa neplní + rozpočet v termíne</v>
      </c>
    </row>
    <row r="2160" spans="1:12">
      <c r="A2160" s="61">
        <v>508551</v>
      </c>
      <c r="B2160" s="61" t="s">
        <v>2675</v>
      </c>
      <c r="C2160" s="61">
        <v>20251120</v>
      </c>
      <c r="D2160" s="420" t="s">
        <v>890</v>
      </c>
      <c r="E2160" s="60">
        <v>2280</v>
      </c>
      <c r="F2160" s="60">
        <v>212335</v>
      </c>
      <c r="G2160" s="60">
        <v>218739</v>
      </c>
      <c r="H2160" s="421" t="str">
        <f t="shared" si="165"/>
        <v>splnená podmienka vyrovnaného rozpočtu</v>
      </c>
      <c r="I2160" s="60">
        <f t="shared" si="166"/>
        <v>6404</v>
      </c>
      <c r="J2160" s="421" t="str">
        <f t="shared" si="169"/>
        <v>výdavky rastú</v>
      </c>
      <c r="K2160" s="421" t="str">
        <f t="shared" si="167"/>
        <v>dlhová brzda sa neplní</v>
      </c>
      <c r="L2160" s="421" t="str">
        <f t="shared" si="168"/>
        <v>dlhová brzda sa neplní + rozpočet v termíne</v>
      </c>
    </row>
    <row r="2161" spans="1:12">
      <c r="A2161" s="61">
        <v>508560</v>
      </c>
      <c r="B2161" s="61" t="s">
        <v>2676</v>
      </c>
      <c r="C2161" s="61">
        <v>20251118</v>
      </c>
      <c r="D2161" s="420" t="s">
        <v>890</v>
      </c>
      <c r="E2161" s="60">
        <v>-301301</v>
      </c>
      <c r="F2161" s="60">
        <v>938117</v>
      </c>
      <c r="G2161" s="60">
        <v>1204286</v>
      </c>
      <c r="H2161" s="421" t="str">
        <f t="shared" si="165"/>
        <v>nesplnená podmienka vyrovnaného rozpočtu</v>
      </c>
      <c r="I2161" s="60">
        <f t="shared" si="166"/>
        <v>266169</v>
      </c>
      <c r="J2161" s="421" t="str">
        <f t="shared" si="169"/>
        <v>výdavky rastú</v>
      </c>
      <c r="K2161" s="421" t="str">
        <f t="shared" si="167"/>
        <v>dlhová brzda sa neplní</v>
      </c>
      <c r="L2161" s="421" t="str">
        <f t="shared" si="168"/>
        <v>dlhová brzda sa neplní + rozpočet v termíne</v>
      </c>
    </row>
    <row r="2162" spans="1:12">
      <c r="A2162" s="61">
        <v>508578</v>
      </c>
      <c r="B2162" s="61" t="s">
        <v>820</v>
      </c>
      <c r="C2162" s="61">
        <v>20251217</v>
      </c>
      <c r="D2162" s="420" t="s">
        <v>911</v>
      </c>
      <c r="E2162" s="60">
        <v>0</v>
      </c>
      <c r="F2162" s="60">
        <v>73540</v>
      </c>
      <c r="G2162" s="60">
        <v>73540</v>
      </c>
      <c r="H2162" s="421" t="str">
        <f t="shared" si="165"/>
        <v>splnená podmienka vyrovnaného rozpočtu</v>
      </c>
      <c r="I2162" s="61">
        <f t="shared" si="166"/>
        <v>0</v>
      </c>
      <c r="J2162" s="421" t="str">
        <f t="shared" si="169"/>
        <v>nerastúce výdavky</v>
      </c>
      <c r="K2162" s="421" t="str">
        <f t="shared" si="167"/>
        <v>dlhová brzda sa plní</v>
      </c>
      <c r="L2162" s="421" t="str">
        <f t="shared" si="168"/>
        <v>dlhová brzda sa plní + rozpočet po termíne</v>
      </c>
    </row>
    <row r="2163" spans="1:12">
      <c r="A2163" s="61">
        <v>508586</v>
      </c>
      <c r="B2163" s="61" t="s">
        <v>2677</v>
      </c>
      <c r="C2163" s="61">
        <v>20251023</v>
      </c>
      <c r="D2163" s="420" t="s">
        <v>890</v>
      </c>
      <c r="E2163" s="60">
        <v>-49415</v>
      </c>
      <c r="F2163" s="60">
        <v>152153</v>
      </c>
      <c r="G2163" s="60">
        <v>214060</v>
      </c>
      <c r="H2163" s="421" t="str">
        <f t="shared" si="165"/>
        <v>nesplnená podmienka vyrovnaného rozpočtu</v>
      </c>
      <c r="I2163" s="60">
        <f t="shared" si="166"/>
        <v>61907</v>
      </c>
      <c r="J2163" s="421" t="str">
        <f t="shared" si="169"/>
        <v>výdavky rastú</v>
      </c>
      <c r="K2163" s="421" t="str">
        <f t="shared" si="167"/>
        <v>dlhová brzda sa neplní</v>
      </c>
      <c r="L2163" s="421" t="str">
        <f t="shared" si="168"/>
        <v>dlhová brzda sa neplní + rozpočet v termíne</v>
      </c>
    </row>
    <row r="2164" spans="1:12">
      <c r="A2164" s="61">
        <v>508594</v>
      </c>
      <c r="B2164" s="61" t="s">
        <v>2678</v>
      </c>
      <c r="C2164" s="61">
        <v>20251119</v>
      </c>
      <c r="D2164" s="420" t="s">
        <v>890</v>
      </c>
      <c r="E2164" s="60">
        <v>126000</v>
      </c>
      <c r="F2164" s="60">
        <v>947750</v>
      </c>
      <c r="G2164" s="60">
        <v>1005650</v>
      </c>
      <c r="H2164" s="421" t="str">
        <f t="shared" si="165"/>
        <v>splnená podmienka vyrovnaného rozpočtu</v>
      </c>
      <c r="I2164" s="60">
        <f t="shared" si="166"/>
        <v>57900</v>
      </c>
      <c r="J2164" s="421" t="str">
        <f t="shared" si="169"/>
        <v>výdavky rastú</v>
      </c>
      <c r="K2164" s="421" t="str">
        <f t="shared" si="167"/>
        <v>dlhová brzda sa neplní</v>
      </c>
      <c r="L2164" s="421" t="str">
        <f t="shared" si="168"/>
        <v>dlhová brzda sa neplní + rozpočet v termíne</v>
      </c>
    </row>
    <row r="2165" spans="1:12">
      <c r="A2165" s="61">
        <v>508608</v>
      </c>
      <c r="B2165" s="61" t="s">
        <v>2679</v>
      </c>
      <c r="C2165" s="61">
        <v>20251120</v>
      </c>
      <c r="D2165" s="420" t="s">
        <v>890</v>
      </c>
      <c r="E2165" s="60">
        <v>-427370</v>
      </c>
      <c r="F2165" s="60">
        <v>3422266</v>
      </c>
      <c r="G2165" s="60">
        <v>4700548</v>
      </c>
      <c r="H2165" s="421" t="str">
        <f t="shared" si="165"/>
        <v>nesplnená podmienka vyrovnaného rozpočtu</v>
      </c>
      <c r="I2165" s="60">
        <f t="shared" si="166"/>
        <v>1278282</v>
      </c>
      <c r="J2165" s="421" t="str">
        <f t="shared" si="169"/>
        <v>výdavky rastú</v>
      </c>
      <c r="K2165" s="421" t="str">
        <f t="shared" si="167"/>
        <v>dlhová brzda sa neplní</v>
      </c>
      <c r="L2165" s="421" t="str">
        <f t="shared" si="168"/>
        <v>dlhová brzda sa neplní + rozpočet v termíne</v>
      </c>
    </row>
    <row r="2166" spans="1:12">
      <c r="A2166" s="61">
        <v>508616</v>
      </c>
      <c r="B2166" s="61" t="s">
        <v>821</v>
      </c>
      <c r="C2166" s="61">
        <v>20251118</v>
      </c>
      <c r="D2166" s="420" t="s">
        <v>890</v>
      </c>
      <c r="E2166" s="60">
        <v>10000</v>
      </c>
      <c r="F2166" s="60">
        <v>849075.51</v>
      </c>
      <c r="G2166" s="60">
        <v>336845</v>
      </c>
      <c r="H2166" s="421" t="str">
        <f t="shared" si="165"/>
        <v>splnená podmienka vyrovnaného rozpočtu</v>
      </c>
      <c r="I2166" s="61">
        <f t="shared" si="166"/>
        <v>-512230.51</v>
      </c>
      <c r="J2166" s="421" t="str">
        <f t="shared" si="169"/>
        <v>nerastúce výdavky</v>
      </c>
      <c r="K2166" s="421" t="str">
        <f t="shared" si="167"/>
        <v>dlhová brzda sa plní</v>
      </c>
      <c r="L2166" s="421" t="str">
        <f t="shared" si="168"/>
        <v>dlhová brzda sa plní + rozpočet v termíne</v>
      </c>
    </row>
    <row r="2167" spans="1:12">
      <c r="A2167" s="61">
        <v>508624</v>
      </c>
      <c r="B2167" s="61" t="s">
        <v>2591</v>
      </c>
      <c r="C2167" s="61">
        <v>20251119</v>
      </c>
      <c r="D2167" s="420" t="s">
        <v>890</v>
      </c>
      <c r="E2167" s="60">
        <v>-89000</v>
      </c>
      <c r="F2167" s="60">
        <v>858652</v>
      </c>
      <c r="G2167" s="60">
        <v>837512</v>
      </c>
      <c r="H2167" s="421" t="str">
        <f t="shared" si="165"/>
        <v>nesplnená podmienka vyrovnaného rozpočtu</v>
      </c>
      <c r="I2167" s="60">
        <f t="shared" si="166"/>
        <v>-21140</v>
      </c>
      <c r="J2167" s="421" t="str">
        <f t="shared" si="169"/>
        <v>nerastúce výdavky</v>
      </c>
      <c r="K2167" s="421" t="str">
        <f t="shared" si="167"/>
        <v>dlhová brzda sa neplní</v>
      </c>
      <c r="L2167" s="421" t="str">
        <f t="shared" si="168"/>
        <v>dlhová brzda sa neplní + rozpočet v termíne</v>
      </c>
    </row>
    <row r="2168" spans="1:12">
      <c r="A2168" s="61">
        <v>508632</v>
      </c>
      <c r="B2168" s="61" t="s">
        <v>2680</v>
      </c>
      <c r="C2168" s="61">
        <v>20251119</v>
      </c>
      <c r="D2168" s="420" t="s">
        <v>890</v>
      </c>
      <c r="E2168" s="60">
        <v>-65208</v>
      </c>
      <c r="F2168" s="60">
        <v>314547</v>
      </c>
      <c r="G2168" s="60">
        <v>357633</v>
      </c>
      <c r="H2168" s="421" t="str">
        <f t="shared" si="165"/>
        <v>nesplnená podmienka vyrovnaného rozpočtu</v>
      </c>
      <c r="I2168" s="60">
        <f t="shared" si="166"/>
        <v>43086</v>
      </c>
      <c r="J2168" s="421" t="str">
        <f t="shared" si="169"/>
        <v>výdavky rastú</v>
      </c>
      <c r="K2168" s="421" t="str">
        <f t="shared" si="167"/>
        <v>dlhová brzda sa neplní</v>
      </c>
      <c r="L2168" s="421" t="str">
        <f t="shared" si="168"/>
        <v>dlhová brzda sa neplní + rozpočet v termíne</v>
      </c>
    </row>
    <row r="2169" spans="1:12">
      <c r="A2169" s="61">
        <v>508641</v>
      </c>
      <c r="B2169" s="61" t="s">
        <v>2681</v>
      </c>
      <c r="C2169" s="61">
        <v>20251106</v>
      </c>
      <c r="D2169" s="420" t="s">
        <v>890</v>
      </c>
      <c r="E2169" s="60">
        <v>5222</v>
      </c>
      <c r="F2169" s="60">
        <v>141603</v>
      </c>
      <c r="G2169" s="60">
        <v>159950</v>
      </c>
      <c r="H2169" s="421" t="str">
        <f t="shared" si="165"/>
        <v>splnená podmienka vyrovnaného rozpočtu</v>
      </c>
      <c r="I2169" s="60">
        <f t="shared" si="166"/>
        <v>18347</v>
      </c>
      <c r="J2169" s="421" t="str">
        <f t="shared" si="169"/>
        <v>výdavky rastú</v>
      </c>
      <c r="K2169" s="421" t="str">
        <f t="shared" si="167"/>
        <v>dlhová brzda sa neplní</v>
      </c>
      <c r="L2169" s="421" t="str">
        <f t="shared" si="168"/>
        <v>dlhová brzda sa neplní + rozpočet v termíne</v>
      </c>
    </row>
    <row r="2170" spans="1:12">
      <c r="A2170" s="61">
        <v>508659</v>
      </c>
      <c r="B2170" s="421" t="s">
        <v>822</v>
      </c>
      <c r="C2170" s="61">
        <v>20251203</v>
      </c>
      <c r="D2170" s="420" t="s">
        <v>911</v>
      </c>
      <c r="E2170" s="60">
        <v>30000</v>
      </c>
      <c r="F2170" s="60">
        <v>1379460</v>
      </c>
      <c r="G2170" s="60">
        <v>1443946</v>
      </c>
      <c r="H2170" s="421" t="str">
        <f t="shared" si="165"/>
        <v>splnená podmienka vyrovnaného rozpočtu</v>
      </c>
      <c r="I2170" s="60">
        <f t="shared" si="166"/>
        <v>64486</v>
      </c>
      <c r="J2170" s="421" t="str">
        <f t="shared" si="169"/>
        <v>výdavky rastú</v>
      </c>
      <c r="K2170" s="421" t="str">
        <f t="shared" si="167"/>
        <v>dlhová brzda sa neplní</v>
      </c>
      <c r="L2170" s="421" t="str">
        <f t="shared" si="168"/>
        <v>dlhová brzda sa neplní + rozpočet po termíne</v>
      </c>
    </row>
    <row r="2171" spans="1:12">
      <c r="A2171" s="61">
        <v>508667</v>
      </c>
      <c r="B2171" s="61" t="s">
        <v>2682</v>
      </c>
      <c r="C2171" s="61">
        <v>20251117</v>
      </c>
      <c r="D2171" s="420" t="s">
        <v>890</v>
      </c>
      <c r="E2171" s="60">
        <v>-67600</v>
      </c>
      <c r="F2171" s="60">
        <v>725869</v>
      </c>
      <c r="G2171" s="60">
        <v>831123</v>
      </c>
      <c r="H2171" s="421" t="str">
        <f t="shared" si="165"/>
        <v>nesplnená podmienka vyrovnaného rozpočtu</v>
      </c>
      <c r="I2171" s="60">
        <f t="shared" si="166"/>
        <v>105254</v>
      </c>
      <c r="J2171" s="421" t="str">
        <f t="shared" si="169"/>
        <v>výdavky rastú</v>
      </c>
      <c r="K2171" s="421" t="str">
        <f t="shared" si="167"/>
        <v>dlhová brzda sa neplní</v>
      </c>
      <c r="L2171" s="421" t="str">
        <f t="shared" si="168"/>
        <v>dlhová brzda sa neplní + rozpočet v termíne</v>
      </c>
    </row>
    <row r="2172" spans="1:12">
      <c r="A2172" s="61">
        <v>508675</v>
      </c>
      <c r="B2172" s="61" t="s">
        <v>2683</v>
      </c>
      <c r="C2172" s="61">
        <v>20251029</v>
      </c>
      <c r="D2172" s="420" t="s">
        <v>890</v>
      </c>
      <c r="E2172" s="60">
        <v>-364194</v>
      </c>
      <c r="F2172" s="60">
        <v>2479168</v>
      </c>
      <c r="G2172" s="60">
        <v>3973488</v>
      </c>
      <c r="H2172" s="421" t="str">
        <f t="shared" si="165"/>
        <v>nesplnená podmienka vyrovnaného rozpočtu</v>
      </c>
      <c r="I2172" s="60">
        <f t="shared" si="166"/>
        <v>1494320</v>
      </c>
      <c r="J2172" s="421" t="str">
        <f t="shared" si="169"/>
        <v>výdavky rastú</v>
      </c>
      <c r="K2172" s="421" t="str">
        <f t="shared" si="167"/>
        <v>dlhová brzda sa neplní</v>
      </c>
      <c r="L2172" s="421" t="str">
        <f t="shared" si="168"/>
        <v>dlhová brzda sa neplní + rozpočet v termíne</v>
      </c>
    </row>
    <row r="2173" spans="1:12">
      <c r="A2173" s="61">
        <v>508691</v>
      </c>
      <c r="B2173" s="61" t="s">
        <v>2684</v>
      </c>
      <c r="C2173" s="61">
        <v>20251118</v>
      </c>
      <c r="D2173" s="420" t="s">
        <v>890</v>
      </c>
      <c r="E2173" s="60">
        <v>-5000</v>
      </c>
      <c r="F2173" s="60">
        <v>105000</v>
      </c>
      <c r="G2173" s="60">
        <v>111700</v>
      </c>
      <c r="H2173" s="421" t="str">
        <f t="shared" si="165"/>
        <v>nesplnená podmienka vyrovnaného rozpočtu</v>
      </c>
      <c r="I2173" s="60">
        <f t="shared" si="166"/>
        <v>6700</v>
      </c>
      <c r="J2173" s="421" t="str">
        <f t="shared" si="169"/>
        <v>výdavky rastú</v>
      </c>
      <c r="K2173" s="421" t="str">
        <f t="shared" si="167"/>
        <v>dlhová brzda sa neplní</v>
      </c>
      <c r="L2173" s="421" t="str">
        <f t="shared" si="168"/>
        <v>dlhová brzda sa neplní + rozpočet v termíne</v>
      </c>
    </row>
    <row r="2174" spans="1:12">
      <c r="A2174" s="61">
        <v>508705</v>
      </c>
      <c r="B2174" s="61" t="s">
        <v>2685</v>
      </c>
      <c r="C2174" s="61">
        <v>20251119</v>
      </c>
      <c r="D2174" s="420" t="s">
        <v>890</v>
      </c>
      <c r="E2174" s="60">
        <v>-97533</v>
      </c>
      <c r="F2174" s="60">
        <v>1128823</v>
      </c>
      <c r="G2174" s="60">
        <v>1022212</v>
      </c>
      <c r="H2174" s="421" t="str">
        <f t="shared" si="165"/>
        <v>nesplnená podmienka vyrovnaného rozpočtu</v>
      </c>
      <c r="I2174" s="60">
        <f t="shared" si="166"/>
        <v>-106611</v>
      </c>
      <c r="J2174" s="421" t="str">
        <f t="shared" si="169"/>
        <v>nerastúce výdavky</v>
      </c>
      <c r="K2174" s="421" t="str">
        <f t="shared" si="167"/>
        <v>dlhová brzda sa neplní</v>
      </c>
      <c r="L2174" s="421" t="str">
        <f t="shared" si="168"/>
        <v>dlhová brzda sa neplní + rozpočet v termíne</v>
      </c>
    </row>
    <row r="2175" spans="1:12">
      <c r="A2175" s="61">
        <v>508713</v>
      </c>
      <c r="B2175" s="61" t="s">
        <v>2686</v>
      </c>
      <c r="C2175" s="61">
        <v>20251016</v>
      </c>
      <c r="D2175" s="420" t="s">
        <v>890</v>
      </c>
      <c r="E2175" s="60">
        <v>-25000</v>
      </c>
      <c r="F2175" s="60">
        <v>242395</v>
      </c>
      <c r="G2175" s="60">
        <v>248315</v>
      </c>
      <c r="H2175" s="421" t="str">
        <f t="shared" si="165"/>
        <v>nesplnená podmienka vyrovnaného rozpočtu</v>
      </c>
      <c r="I2175" s="60">
        <f t="shared" si="166"/>
        <v>5920</v>
      </c>
      <c r="J2175" s="421" t="str">
        <f t="shared" si="169"/>
        <v>výdavky rastú</v>
      </c>
      <c r="K2175" s="421" t="str">
        <f t="shared" si="167"/>
        <v>dlhová brzda sa neplní</v>
      </c>
      <c r="L2175" s="421" t="str">
        <f t="shared" si="168"/>
        <v>dlhová brzda sa neplní + rozpočet v termíne</v>
      </c>
    </row>
    <row r="2176" spans="1:12">
      <c r="A2176" s="61">
        <v>508721</v>
      </c>
      <c r="B2176" s="61" t="s">
        <v>2687</v>
      </c>
      <c r="C2176" s="61">
        <v>20251118</v>
      </c>
      <c r="D2176" s="420" t="s">
        <v>890</v>
      </c>
      <c r="E2176" s="60">
        <v>-90000</v>
      </c>
      <c r="F2176" s="60">
        <v>399720</v>
      </c>
      <c r="G2176" s="60">
        <v>521900</v>
      </c>
      <c r="H2176" s="421" t="str">
        <f t="shared" si="165"/>
        <v>nesplnená podmienka vyrovnaného rozpočtu</v>
      </c>
      <c r="I2176" s="60">
        <f t="shared" si="166"/>
        <v>122180</v>
      </c>
      <c r="J2176" s="421" t="str">
        <f t="shared" si="169"/>
        <v>výdavky rastú</v>
      </c>
      <c r="K2176" s="421" t="str">
        <f t="shared" si="167"/>
        <v>dlhová brzda sa neplní</v>
      </c>
      <c r="L2176" s="421" t="str">
        <f t="shared" si="168"/>
        <v>dlhová brzda sa neplní + rozpočet v termíne</v>
      </c>
    </row>
    <row r="2177" spans="1:12">
      <c r="A2177" s="61">
        <v>508730</v>
      </c>
      <c r="B2177" s="61" t="s">
        <v>2688</v>
      </c>
      <c r="C2177" s="61">
        <v>20251022</v>
      </c>
      <c r="D2177" s="420" t="s">
        <v>890</v>
      </c>
      <c r="E2177" s="60">
        <v>-44000</v>
      </c>
      <c r="F2177" s="60">
        <v>99870</v>
      </c>
      <c r="G2177" s="60">
        <v>275674</v>
      </c>
      <c r="H2177" s="421" t="str">
        <f t="shared" si="165"/>
        <v>nesplnená podmienka vyrovnaného rozpočtu</v>
      </c>
      <c r="I2177" s="60">
        <f t="shared" si="166"/>
        <v>175804</v>
      </c>
      <c r="J2177" s="421" t="str">
        <f t="shared" si="169"/>
        <v>výdavky rastú</v>
      </c>
      <c r="K2177" s="421" t="str">
        <f t="shared" si="167"/>
        <v>dlhová brzda sa neplní</v>
      </c>
      <c r="L2177" s="421" t="str">
        <f t="shared" si="168"/>
        <v>dlhová brzda sa neplní + rozpočet v termíne</v>
      </c>
    </row>
    <row r="2178" spans="1:12">
      <c r="A2178" s="61">
        <v>508748</v>
      </c>
      <c r="B2178" s="61" t="s">
        <v>2689</v>
      </c>
      <c r="C2178" s="61">
        <v>20251112</v>
      </c>
      <c r="D2178" s="420" t="s">
        <v>890</v>
      </c>
      <c r="E2178" s="60">
        <v>-148106</v>
      </c>
      <c r="F2178" s="60">
        <v>1889619</v>
      </c>
      <c r="G2178" s="60">
        <v>2153782</v>
      </c>
      <c r="H2178" s="421" t="str">
        <f t="shared" si="165"/>
        <v>nesplnená podmienka vyrovnaného rozpočtu</v>
      </c>
      <c r="I2178" s="60">
        <f t="shared" si="166"/>
        <v>264163</v>
      </c>
      <c r="J2178" s="421" t="str">
        <f t="shared" si="169"/>
        <v>výdavky rastú</v>
      </c>
      <c r="K2178" s="421" t="str">
        <f t="shared" si="167"/>
        <v>dlhová brzda sa neplní</v>
      </c>
      <c r="L2178" s="421" t="str">
        <f t="shared" si="168"/>
        <v>dlhová brzda sa neplní + rozpočet v termíne</v>
      </c>
    </row>
    <row r="2179" spans="1:12">
      <c r="A2179" s="61">
        <v>508268</v>
      </c>
      <c r="B2179" s="61" t="s">
        <v>2690</v>
      </c>
      <c r="C2179" s="61">
        <v>20251020</v>
      </c>
      <c r="D2179" s="420" t="s">
        <v>890</v>
      </c>
      <c r="E2179" s="60">
        <v>-130000</v>
      </c>
      <c r="F2179" s="60">
        <v>433314</v>
      </c>
      <c r="G2179" s="60">
        <v>424937.63</v>
      </c>
      <c r="H2179" s="421" t="str">
        <f t="shared" ref="H2179:H2242" si="170">IF(E2179&gt;=0,"splnená podmienka vyrovnaného rozpočtu","nesplnená podmienka vyrovnaného rozpočtu")</f>
        <v>nesplnená podmienka vyrovnaného rozpočtu</v>
      </c>
      <c r="I2179" s="60">
        <f t="shared" ref="I2179:I2242" si="171">G2179-F2179</f>
        <v>-8376.3699999999953</v>
      </c>
      <c r="J2179" s="421" t="str">
        <f t="shared" si="169"/>
        <v>nerastúce výdavky</v>
      </c>
      <c r="K2179" s="421" t="str">
        <f t="shared" ref="K2179:K2242" si="172">IF((H2179="splnená podmienka vyrovnaného rozpočtu")*(J2179="nerastúce výdavky"),"dlhová brzda sa plní","dlhová brzda sa neplní")</f>
        <v>dlhová brzda sa neplní</v>
      </c>
      <c r="L2179" s="421" t="str">
        <f t="shared" ref="L2179:L2242" si="173">K2179&amp;" + "&amp;D2179</f>
        <v>dlhová brzda sa neplní + rozpočet v termíne</v>
      </c>
    </row>
    <row r="2180" spans="1:12">
      <c r="A2180" s="61">
        <v>508276</v>
      </c>
      <c r="B2180" s="61" t="s">
        <v>2691</v>
      </c>
      <c r="C2180" s="61">
        <v>20251110</v>
      </c>
      <c r="D2180" s="420" t="s">
        <v>890</v>
      </c>
      <c r="E2180" s="60">
        <v>-64270</v>
      </c>
      <c r="F2180" s="60">
        <v>6390360</v>
      </c>
      <c r="G2180" s="60">
        <v>8199383</v>
      </c>
      <c r="H2180" s="421" t="str">
        <f t="shared" si="170"/>
        <v>nesplnená podmienka vyrovnaného rozpočtu</v>
      </c>
      <c r="I2180" s="60">
        <f t="shared" si="171"/>
        <v>1809023</v>
      </c>
      <c r="J2180" s="421" t="str">
        <f t="shared" ref="J2180:J2243" si="174">IF(I2180&lt;=0,"nerastúce výdavky","výdavky rastú")</f>
        <v>výdavky rastú</v>
      </c>
      <c r="K2180" s="421" t="str">
        <f t="shared" si="172"/>
        <v>dlhová brzda sa neplní</v>
      </c>
      <c r="L2180" s="421" t="str">
        <f t="shared" si="173"/>
        <v>dlhová brzda sa neplní + rozpočet v termíne</v>
      </c>
    </row>
    <row r="2181" spans="1:12">
      <c r="A2181" s="61">
        <v>508284</v>
      </c>
      <c r="B2181" s="61" t="s">
        <v>2692</v>
      </c>
      <c r="C2181" s="61">
        <v>20251113</v>
      </c>
      <c r="D2181" s="420" t="s">
        <v>890</v>
      </c>
      <c r="E2181" s="60">
        <v>-35000</v>
      </c>
      <c r="F2181" s="60">
        <v>897303.98</v>
      </c>
      <c r="G2181" s="60">
        <v>2234443.9400000004</v>
      </c>
      <c r="H2181" s="421" t="str">
        <f t="shared" si="170"/>
        <v>nesplnená podmienka vyrovnaného rozpočtu</v>
      </c>
      <c r="I2181" s="60">
        <f t="shared" si="171"/>
        <v>1337139.9600000004</v>
      </c>
      <c r="J2181" s="421" t="str">
        <f t="shared" si="174"/>
        <v>výdavky rastú</v>
      </c>
      <c r="K2181" s="421" t="str">
        <f t="shared" si="172"/>
        <v>dlhová brzda sa neplní</v>
      </c>
      <c r="L2181" s="421" t="str">
        <f t="shared" si="173"/>
        <v>dlhová brzda sa neplní + rozpočet v termíne</v>
      </c>
    </row>
    <row r="2182" spans="1:12">
      <c r="A2182" s="61">
        <v>508292</v>
      </c>
      <c r="B2182" s="61" t="s">
        <v>2693</v>
      </c>
      <c r="C2182" s="61">
        <v>20251110</v>
      </c>
      <c r="D2182" s="420" t="s">
        <v>890</v>
      </c>
      <c r="E2182" s="60">
        <v>-670901</v>
      </c>
      <c r="F2182" s="60">
        <v>3460755</v>
      </c>
      <c r="G2182" s="60">
        <v>4690531</v>
      </c>
      <c r="H2182" s="421" t="str">
        <f t="shared" si="170"/>
        <v>nesplnená podmienka vyrovnaného rozpočtu</v>
      </c>
      <c r="I2182" s="60">
        <f t="shared" si="171"/>
        <v>1229776</v>
      </c>
      <c r="J2182" s="421" t="str">
        <f t="shared" si="174"/>
        <v>výdavky rastú</v>
      </c>
      <c r="K2182" s="421" t="str">
        <f t="shared" si="172"/>
        <v>dlhová brzda sa neplní</v>
      </c>
      <c r="L2182" s="421" t="str">
        <f t="shared" si="173"/>
        <v>dlhová brzda sa neplní + rozpočet v termíne</v>
      </c>
    </row>
    <row r="2183" spans="1:12">
      <c r="A2183" s="61">
        <v>508306</v>
      </c>
      <c r="B2183" s="61" t="s">
        <v>2694</v>
      </c>
      <c r="C2183" s="61">
        <v>20251119</v>
      </c>
      <c r="D2183" s="420" t="s">
        <v>890</v>
      </c>
      <c r="E2183" s="60">
        <v>-1933115</v>
      </c>
      <c r="F2183" s="60">
        <v>3288273</v>
      </c>
      <c r="G2183" s="60">
        <v>6451048</v>
      </c>
      <c r="H2183" s="421" t="str">
        <f t="shared" si="170"/>
        <v>nesplnená podmienka vyrovnaného rozpočtu</v>
      </c>
      <c r="I2183" s="60">
        <f t="shared" si="171"/>
        <v>3162775</v>
      </c>
      <c r="J2183" s="421" t="str">
        <f t="shared" si="174"/>
        <v>výdavky rastú</v>
      </c>
      <c r="K2183" s="421" t="str">
        <f t="shared" si="172"/>
        <v>dlhová brzda sa neplní</v>
      </c>
      <c r="L2183" s="421" t="str">
        <f t="shared" si="173"/>
        <v>dlhová brzda sa neplní + rozpočet v termíne</v>
      </c>
    </row>
    <row r="2184" spans="1:12">
      <c r="A2184" s="61">
        <v>508314</v>
      </c>
      <c r="B2184" s="61" t="s">
        <v>2695</v>
      </c>
      <c r="C2184" s="61">
        <v>20251106</v>
      </c>
      <c r="D2184" s="420" t="s">
        <v>890</v>
      </c>
      <c r="E2184" s="60">
        <v>-1360474.82</v>
      </c>
      <c r="F2184" s="60">
        <v>1384451.83</v>
      </c>
      <c r="G2184" s="60">
        <v>2891047.2100000004</v>
      </c>
      <c r="H2184" s="421" t="str">
        <f t="shared" si="170"/>
        <v>nesplnená podmienka vyrovnaného rozpočtu</v>
      </c>
      <c r="I2184" s="60">
        <f t="shared" si="171"/>
        <v>1506595.3800000004</v>
      </c>
      <c r="J2184" s="421" t="str">
        <f t="shared" si="174"/>
        <v>výdavky rastú</v>
      </c>
      <c r="K2184" s="421" t="str">
        <f t="shared" si="172"/>
        <v>dlhová brzda sa neplní</v>
      </c>
      <c r="L2184" s="421" t="str">
        <f t="shared" si="173"/>
        <v>dlhová brzda sa neplní + rozpočet v termíne</v>
      </c>
    </row>
    <row r="2185" spans="1:12">
      <c r="A2185" s="61">
        <v>508322</v>
      </c>
      <c r="B2185" s="61" t="s">
        <v>2696</v>
      </c>
      <c r="C2185" s="61">
        <v>20251120</v>
      </c>
      <c r="D2185" s="420" t="s">
        <v>890</v>
      </c>
      <c r="E2185" s="60">
        <v>-2956469.7</v>
      </c>
      <c r="F2185" s="60">
        <v>1542334.7</v>
      </c>
      <c r="G2185" s="60">
        <v>4427149.57</v>
      </c>
      <c r="H2185" s="421" t="str">
        <f t="shared" si="170"/>
        <v>nesplnená podmienka vyrovnaného rozpočtu</v>
      </c>
      <c r="I2185" s="60">
        <f t="shared" si="171"/>
        <v>2884814.87</v>
      </c>
      <c r="J2185" s="421" t="str">
        <f t="shared" si="174"/>
        <v>výdavky rastú</v>
      </c>
      <c r="K2185" s="421" t="str">
        <f t="shared" si="172"/>
        <v>dlhová brzda sa neplní</v>
      </c>
      <c r="L2185" s="421" t="str">
        <f t="shared" si="173"/>
        <v>dlhová brzda sa neplní + rozpočet v termíne</v>
      </c>
    </row>
    <row r="2186" spans="1:12">
      <c r="A2186" s="61">
        <v>508349</v>
      </c>
      <c r="B2186" s="61" t="s">
        <v>2697</v>
      </c>
      <c r="C2186" s="61">
        <v>20251027</v>
      </c>
      <c r="D2186" s="420" t="s">
        <v>890</v>
      </c>
      <c r="E2186" s="60">
        <v>-2683332</v>
      </c>
      <c r="F2186" s="60">
        <v>5080252</v>
      </c>
      <c r="G2186" s="60">
        <v>6539658.2200000007</v>
      </c>
      <c r="H2186" s="421" t="str">
        <f t="shared" si="170"/>
        <v>nesplnená podmienka vyrovnaného rozpočtu</v>
      </c>
      <c r="I2186" s="60">
        <f t="shared" si="171"/>
        <v>1459406.2200000007</v>
      </c>
      <c r="J2186" s="421" t="str">
        <f t="shared" si="174"/>
        <v>výdavky rastú</v>
      </c>
      <c r="K2186" s="421" t="str">
        <f t="shared" si="172"/>
        <v>dlhová brzda sa neplní</v>
      </c>
      <c r="L2186" s="421" t="str">
        <f t="shared" si="173"/>
        <v>dlhová brzda sa neplní + rozpočet v termíne</v>
      </c>
    </row>
    <row r="2187" spans="1:12">
      <c r="A2187" s="61">
        <v>508365</v>
      </c>
      <c r="B2187" s="61" t="s">
        <v>2698</v>
      </c>
      <c r="C2187" s="61">
        <v>20251118</v>
      </c>
      <c r="D2187" s="420" t="s">
        <v>890</v>
      </c>
      <c r="E2187" s="60">
        <v>52176</v>
      </c>
      <c r="F2187" s="60">
        <v>2555942</v>
      </c>
      <c r="G2187" s="60">
        <v>2830842</v>
      </c>
      <c r="H2187" s="421" t="str">
        <f t="shared" si="170"/>
        <v>splnená podmienka vyrovnaného rozpočtu</v>
      </c>
      <c r="I2187" s="60">
        <f t="shared" si="171"/>
        <v>274900</v>
      </c>
      <c r="J2187" s="421" t="str">
        <f t="shared" si="174"/>
        <v>výdavky rastú</v>
      </c>
      <c r="K2187" s="421" t="str">
        <f t="shared" si="172"/>
        <v>dlhová brzda sa neplní</v>
      </c>
      <c r="L2187" s="421" t="str">
        <f t="shared" si="173"/>
        <v>dlhová brzda sa neplní + rozpočet v termíne</v>
      </c>
    </row>
    <row r="2188" spans="1:12">
      <c r="A2188" s="61">
        <v>508381</v>
      </c>
      <c r="B2188" s="61" t="s">
        <v>2699</v>
      </c>
      <c r="C2188" s="61">
        <v>20251112</v>
      </c>
      <c r="D2188" s="420" t="s">
        <v>890</v>
      </c>
      <c r="E2188" s="60">
        <v>-2489332</v>
      </c>
      <c r="F2188" s="60">
        <v>8422050</v>
      </c>
      <c r="G2188" s="60">
        <v>9377143</v>
      </c>
      <c r="H2188" s="421" t="str">
        <f t="shared" si="170"/>
        <v>nesplnená podmienka vyrovnaného rozpočtu</v>
      </c>
      <c r="I2188" s="60">
        <f t="shared" si="171"/>
        <v>955093</v>
      </c>
      <c r="J2188" s="421" t="str">
        <f t="shared" si="174"/>
        <v>výdavky rastú</v>
      </c>
      <c r="K2188" s="421" t="str">
        <f t="shared" si="172"/>
        <v>dlhová brzda sa neplní</v>
      </c>
      <c r="L2188" s="421" t="str">
        <f t="shared" si="173"/>
        <v>dlhová brzda sa neplní + rozpočet v termíne</v>
      </c>
    </row>
    <row r="2189" spans="1:12">
      <c r="A2189" s="61">
        <v>508438</v>
      </c>
      <c r="B2189" s="61" t="s">
        <v>2700</v>
      </c>
      <c r="C2189" s="61">
        <v>20251119</v>
      </c>
      <c r="D2189" s="420" t="s">
        <v>890</v>
      </c>
      <c r="E2189" s="60">
        <v>-19479019</v>
      </c>
      <c r="F2189" s="60">
        <v>99354509</v>
      </c>
      <c r="G2189" s="60">
        <v>121794499</v>
      </c>
      <c r="H2189" s="421" t="str">
        <f t="shared" si="170"/>
        <v>nesplnená podmienka vyrovnaného rozpočtu</v>
      </c>
      <c r="I2189" s="60">
        <f t="shared" si="171"/>
        <v>22439990</v>
      </c>
      <c r="J2189" s="421" t="str">
        <f t="shared" si="174"/>
        <v>výdavky rastú</v>
      </c>
      <c r="K2189" s="421" t="str">
        <f t="shared" si="172"/>
        <v>dlhová brzda sa neplní</v>
      </c>
      <c r="L2189" s="421" t="str">
        <f t="shared" si="173"/>
        <v>dlhová brzda sa neplní + rozpočet v termíne</v>
      </c>
    </row>
    <row r="2190" spans="1:12">
      <c r="A2190" s="61">
        <v>508446</v>
      </c>
      <c r="B2190" s="61" t="s">
        <v>2701</v>
      </c>
      <c r="C2190" s="61">
        <v>20251120</v>
      </c>
      <c r="D2190" s="420" t="s">
        <v>890</v>
      </c>
      <c r="E2190" s="60">
        <v>-112000</v>
      </c>
      <c r="F2190" s="60">
        <v>635848</v>
      </c>
      <c r="G2190" s="60">
        <v>767273</v>
      </c>
      <c r="H2190" s="421" t="str">
        <f t="shared" si="170"/>
        <v>nesplnená podmienka vyrovnaného rozpočtu</v>
      </c>
      <c r="I2190" s="60">
        <f t="shared" si="171"/>
        <v>131425</v>
      </c>
      <c r="J2190" s="421" t="str">
        <f t="shared" si="174"/>
        <v>výdavky rastú</v>
      </c>
      <c r="K2190" s="421" t="str">
        <f t="shared" si="172"/>
        <v>dlhová brzda sa neplní</v>
      </c>
      <c r="L2190" s="421" t="str">
        <f t="shared" si="173"/>
        <v>dlhová brzda sa neplní + rozpočet v termíne</v>
      </c>
    </row>
    <row r="2191" spans="1:12">
      <c r="A2191" s="61">
        <v>508454</v>
      </c>
      <c r="B2191" s="61" t="s">
        <v>2702</v>
      </c>
      <c r="C2191" s="61">
        <v>20251113</v>
      </c>
      <c r="D2191" s="420" t="s">
        <v>890</v>
      </c>
      <c r="E2191" s="60">
        <v>0</v>
      </c>
      <c r="F2191" s="60">
        <v>2215860</v>
      </c>
      <c r="G2191" s="60">
        <v>3675850</v>
      </c>
      <c r="H2191" s="421" t="str">
        <f t="shared" si="170"/>
        <v>splnená podmienka vyrovnaného rozpočtu</v>
      </c>
      <c r="I2191" s="60">
        <f t="shared" si="171"/>
        <v>1459990</v>
      </c>
      <c r="J2191" s="421" t="str">
        <f t="shared" si="174"/>
        <v>výdavky rastú</v>
      </c>
      <c r="K2191" s="421" t="str">
        <f t="shared" si="172"/>
        <v>dlhová brzda sa neplní</v>
      </c>
      <c r="L2191" s="421" t="str">
        <f t="shared" si="173"/>
        <v>dlhová brzda sa neplní + rozpočet v termíne</v>
      </c>
    </row>
    <row r="2192" spans="1:12">
      <c r="A2192" s="61">
        <v>508462</v>
      </c>
      <c r="B2192" s="61" t="s">
        <v>2703</v>
      </c>
      <c r="C2192" s="61">
        <v>20251119</v>
      </c>
      <c r="D2192" s="420" t="s">
        <v>890</v>
      </c>
      <c r="E2192" s="60">
        <v>-68600</v>
      </c>
      <c r="F2192" s="60">
        <v>1681907</v>
      </c>
      <c r="G2192" s="60">
        <v>1823316</v>
      </c>
      <c r="H2192" s="421" t="str">
        <f t="shared" si="170"/>
        <v>nesplnená podmienka vyrovnaného rozpočtu</v>
      </c>
      <c r="I2192" s="60">
        <f t="shared" si="171"/>
        <v>141409</v>
      </c>
      <c r="J2192" s="421" t="str">
        <f t="shared" si="174"/>
        <v>výdavky rastú</v>
      </c>
      <c r="K2192" s="421" t="str">
        <f t="shared" si="172"/>
        <v>dlhová brzda sa neplní</v>
      </c>
      <c r="L2192" s="421" t="str">
        <f t="shared" si="173"/>
        <v>dlhová brzda sa neplní + rozpočet v termíne</v>
      </c>
    </row>
    <row r="2193" spans="1:12">
      <c r="A2193" s="61">
        <v>508471</v>
      </c>
      <c r="B2193" s="61" t="s">
        <v>2704</v>
      </c>
      <c r="C2193" s="61">
        <v>20251113</v>
      </c>
      <c r="D2193" s="420" t="s">
        <v>890</v>
      </c>
      <c r="E2193" s="60">
        <v>-45000</v>
      </c>
      <c r="F2193" s="60">
        <v>177750</v>
      </c>
      <c r="G2193" s="60">
        <v>161250</v>
      </c>
      <c r="H2193" s="421" t="str">
        <f t="shared" si="170"/>
        <v>nesplnená podmienka vyrovnaného rozpočtu</v>
      </c>
      <c r="I2193" s="60">
        <f t="shared" si="171"/>
        <v>-16500</v>
      </c>
      <c r="J2193" s="421" t="str">
        <f t="shared" si="174"/>
        <v>nerastúce výdavky</v>
      </c>
      <c r="K2193" s="421" t="str">
        <f t="shared" si="172"/>
        <v>dlhová brzda sa neplní</v>
      </c>
      <c r="L2193" s="421" t="str">
        <f t="shared" si="173"/>
        <v>dlhová brzda sa neplní + rozpočet v termíne</v>
      </c>
    </row>
    <row r="2194" spans="1:12">
      <c r="A2194" s="61">
        <v>508489</v>
      </c>
      <c r="B2194" s="61" t="s">
        <v>2705</v>
      </c>
      <c r="C2194" s="61">
        <v>20251120</v>
      </c>
      <c r="D2194" s="420" t="s">
        <v>890</v>
      </c>
      <c r="E2194" s="60">
        <v>8810</v>
      </c>
      <c r="F2194" s="60">
        <v>468890</v>
      </c>
      <c r="G2194" s="60">
        <v>741170</v>
      </c>
      <c r="H2194" s="421" t="str">
        <f t="shared" si="170"/>
        <v>splnená podmienka vyrovnaného rozpočtu</v>
      </c>
      <c r="I2194" s="60">
        <f t="shared" si="171"/>
        <v>272280</v>
      </c>
      <c r="J2194" s="421" t="str">
        <f t="shared" si="174"/>
        <v>výdavky rastú</v>
      </c>
      <c r="K2194" s="421" t="str">
        <f t="shared" si="172"/>
        <v>dlhová brzda sa neplní</v>
      </c>
      <c r="L2194" s="421" t="str">
        <f t="shared" si="173"/>
        <v>dlhová brzda sa neplní + rozpočet v termíne</v>
      </c>
    </row>
    <row r="2195" spans="1:12">
      <c r="A2195" s="61">
        <v>508497</v>
      </c>
      <c r="B2195" s="61" t="s">
        <v>2706</v>
      </c>
      <c r="C2195" s="61">
        <v>20251119</v>
      </c>
      <c r="D2195" s="420" t="s">
        <v>890</v>
      </c>
      <c r="E2195" s="60">
        <v>-11439095</v>
      </c>
      <c r="F2195" s="60">
        <v>25328681</v>
      </c>
      <c r="G2195" s="60">
        <v>38388208</v>
      </c>
      <c r="H2195" s="421" t="str">
        <f t="shared" si="170"/>
        <v>nesplnená podmienka vyrovnaného rozpočtu</v>
      </c>
      <c r="I2195" s="60">
        <f t="shared" si="171"/>
        <v>13059527</v>
      </c>
      <c r="J2195" s="421" t="str">
        <f t="shared" si="174"/>
        <v>výdavky rastú</v>
      </c>
      <c r="K2195" s="421" t="str">
        <f t="shared" si="172"/>
        <v>dlhová brzda sa neplní</v>
      </c>
      <c r="L2195" s="421" t="str">
        <f t="shared" si="173"/>
        <v>dlhová brzda sa neplní + rozpočet v termíne</v>
      </c>
    </row>
    <row r="2196" spans="1:12">
      <c r="A2196" s="61">
        <v>508519</v>
      </c>
      <c r="B2196" s="61" t="s">
        <v>2707</v>
      </c>
      <c r="C2196" s="61">
        <v>20251113</v>
      </c>
      <c r="D2196" s="420" t="s">
        <v>890</v>
      </c>
      <c r="E2196" s="60">
        <v>-20000</v>
      </c>
      <c r="F2196" s="60">
        <v>401310</v>
      </c>
      <c r="G2196" s="60">
        <v>1035000</v>
      </c>
      <c r="H2196" s="421" t="str">
        <f t="shared" si="170"/>
        <v>nesplnená podmienka vyrovnaného rozpočtu</v>
      </c>
      <c r="I2196" s="60">
        <f t="shared" si="171"/>
        <v>633690</v>
      </c>
      <c r="J2196" s="421" t="str">
        <f t="shared" si="174"/>
        <v>výdavky rastú</v>
      </c>
      <c r="K2196" s="421" t="str">
        <f t="shared" si="172"/>
        <v>dlhová brzda sa neplní</v>
      </c>
      <c r="L2196" s="421" t="str">
        <f t="shared" si="173"/>
        <v>dlhová brzda sa neplní + rozpočet v termíne</v>
      </c>
    </row>
    <row r="2197" spans="1:12">
      <c r="A2197" s="61">
        <v>508527</v>
      </c>
      <c r="B2197" s="61" t="s">
        <v>2708</v>
      </c>
      <c r="C2197" s="61">
        <v>20251113</v>
      </c>
      <c r="D2197" s="420" t="s">
        <v>890</v>
      </c>
      <c r="E2197" s="60">
        <v>-1022750</v>
      </c>
      <c r="F2197" s="60">
        <v>5630296</v>
      </c>
      <c r="G2197" s="60">
        <v>6844150</v>
      </c>
      <c r="H2197" s="421" t="str">
        <f t="shared" si="170"/>
        <v>nesplnená podmienka vyrovnaného rozpočtu</v>
      </c>
      <c r="I2197" s="60">
        <f t="shared" si="171"/>
        <v>1213854</v>
      </c>
      <c r="J2197" s="421" t="str">
        <f t="shared" si="174"/>
        <v>výdavky rastú</v>
      </c>
      <c r="K2197" s="421" t="str">
        <f t="shared" si="172"/>
        <v>dlhová brzda sa neplní</v>
      </c>
      <c r="L2197" s="421" t="str">
        <f t="shared" si="173"/>
        <v>dlhová brzda sa neplní + rozpočet v termíne</v>
      </c>
    </row>
    <row r="2198" spans="1:12">
      <c r="A2198" s="61">
        <v>508535</v>
      </c>
      <c r="B2198" s="61" t="s">
        <v>2709</v>
      </c>
      <c r="C2198" s="61">
        <v>20251120</v>
      </c>
      <c r="D2198" s="420" t="s">
        <v>890</v>
      </c>
      <c r="E2198" s="60">
        <v>-10000</v>
      </c>
      <c r="F2198" s="60">
        <v>610720.26</v>
      </c>
      <c r="G2198" s="60">
        <v>566066</v>
      </c>
      <c r="H2198" s="421" t="str">
        <f t="shared" si="170"/>
        <v>nesplnená podmienka vyrovnaného rozpočtu</v>
      </c>
      <c r="I2198" s="60">
        <f t="shared" si="171"/>
        <v>-44654.260000000009</v>
      </c>
      <c r="J2198" s="421" t="str">
        <f t="shared" si="174"/>
        <v>nerastúce výdavky</v>
      </c>
      <c r="K2198" s="421" t="str">
        <f t="shared" si="172"/>
        <v>dlhová brzda sa neplní</v>
      </c>
      <c r="L2198" s="421" t="str">
        <f t="shared" si="173"/>
        <v>dlhová brzda sa neplní + rozpočet v termíne</v>
      </c>
    </row>
    <row r="2199" spans="1:12">
      <c r="A2199" s="61">
        <v>508039</v>
      </c>
      <c r="B2199" s="61" t="s">
        <v>2710</v>
      </c>
      <c r="C2199" s="61">
        <v>20251119</v>
      </c>
      <c r="D2199" s="420" t="s">
        <v>890</v>
      </c>
      <c r="E2199" s="60">
        <v>-636078.89</v>
      </c>
      <c r="F2199" s="60">
        <v>2915377.4099999997</v>
      </c>
      <c r="G2199" s="60">
        <v>6339364.2100000009</v>
      </c>
      <c r="H2199" s="421" t="str">
        <f t="shared" si="170"/>
        <v>nesplnená podmienka vyrovnaného rozpočtu</v>
      </c>
      <c r="I2199" s="60">
        <f t="shared" si="171"/>
        <v>3423986.8000000012</v>
      </c>
      <c r="J2199" s="421" t="str">
        <f t="shared" si="174"/>
        <v>výdavky rastú</v>
      </c>
      <c r="K2199" s="421" t="str">
        <f t="shared" si="172"/>
        <v>dlhová brzda sa neplní</v>
      </c>
      <c r="L2199" s="421" t="str">
        <f t="shared" si="173"/>
        <v>dlhová brzda sa neplní + rozpočet v termíne</v>
      </c>
    </row>
    <row r="2200" spans="1:12">
      <c r="A2200" s="61">
        <v>508047</v>
      </c>
      <c r="B2200" s="421" t="s">
        <v>823</v>
      </c>
      <c r="C2200" s="61">
        <v>20251127</v>
      </c>
      <c r="D2200" s="420" t="s">
        <v>911</v>
      </c>
      <c r="E2200" s="60">
        <v>65686</v>
      </c>
      <c r="F2200" s="60">
        <v>4705389</v>
      </c>
      <c r="G2200" s="60">
        <v>5657818</v>
      </c>
      <c r="H2200" s="421" t="str">
        <f t="shared" si="170"/>
        <v>splnená podmienka vyrovnaného rozpočtu</v>
      </c>
      <c r="I2200" s="60">
        <f t="shared" si="171"/>
        <v>952429</v>
      </c>
      <c r="J2200" s="421" t="str">
        <f t="shared" si="174"/>
        <v>výdavky rastú</v>
      </c>
      <c r="K2200" s="421" t="str">
        <f t="shared" si="172"/>
        <v>dlhová brzda sa neplní</v>
      </c>
      <c r="L2200" s="421" t="str">
        <f t="shared" si="173"/>
        <v>dlhová brzda sa neplní + rozpočet po termíne</v>
      </c>
    </row>
    <row r="2201" spans="1:12">
      <c r="A2201" s="61">
        <v>508055</v>
      </c>
      <c r="B2201" s="61" t="s">
        <v>2711</v>
      </c>
      <c r="C2201" s="61">
        <v>20251119</v>
      </c>
      <c r="D2201" s="420" t="s">
        <v>890</v>
      </c>
      <c r="E2201" s="60">
        <v>-1211534.27</v>
      </c>
      <c r="F2201" s="60">
        <v>5854027</v>
      </c>
      <c r="G2201" s="60">
        <v>7094518.7600000007</v>
      </c>
      <c r="H2201" s="421" t="str">
        <f t="shared" si="170"/>
        <v>nesplnená podmienka vyrovnaného rozpočtu</v>
      </c>
      <c r="I2201" s="60">
        <f t="shared" si="171"/>
        <v>1240491.7600000007</v>
      </c>
      <c r="J2201" s="421" t="str">
        <f t="shared" si="174"/>
        <v>výdavky rastú</v>
      </c>
      <c r="K2201" s="421" t="str">
        <f t="shared" si="172"/>
        <v>dlhová brzda sa neplní</v>
      </c>
      <c r="L2201" s="421" t="str">
        <f t="shared" si="173"/>
        <v>dlhová brzda sa neplní + rozpočet v termíne</v>
      </c>
    </row>
    <row r="2202" spans="1:12">
      <c r="A2202" s="61">
        <v>508063</v>
      </c>
      <c r="B2202" s="61" t="s">
        <v>2712</v>
      </c>
      <c r="C2202" s="61">
        <v>20251113</v>
      </c>
      <c r="D2202" s="420" t="s">
        <v>890</v>
      </c>
      <c r="E2202" s="60">
        <v>-4676148</v>
      </c>
      <c r="F2202" s="60">
        <v>28062545</v>
      </c>
      <c r="G2202" s="60">
        <v>35765816</v>
      </c>
      <c r="H2202" s="421" t="str">
        <f t="shared" si="170"/>
        <v>nesplnená podmienka vyrovnaného rozpočtu</v>
      </c>
      <c r="I2202" s="60">
        <f t="shared" si="171"/>
        <v>7703271</v>
      </c>
      <c r="J2202" s="421" t="str">
        <f t="shared" si="174"/>
        <v>výdavky rastú</v>
      </c>
      <c r="K2202" s="421" t="str">
        <f t="shared" si="172"/>
        <v>dlhová brzda sa neplní</v>
      </c>
      <c r="L2202" s="421" t="str">
        <f t="shared" si="173"/>
        <v>dlhová brzda sa neplní + rozpočet v termíne</v>
      </c>
    </row>
    <row r="2203" spans="1:12">
      <c r="A2203" s="61">
        <v>508071</v>
      </c>
      <c r="B2203" s="61" t="s">
        <v>2713</v>
      </c>
      <c r="C2203" s="61">
        <v>20250929</v>
      </c>
      <c r="D2203" s="420" t="s">
        <v>890</v>
      </c>
      <c r="E2203" s="60">
        <v>-938770.75</v>
      </c>
      <c r="F2203" s="60">
        <v>5301741.5999999996</v>
      </c>
      <c r="G2203" s="60">
        <v>6844731.0899999999</v>
      </c>
      <c r="H2203" s="421" t="str">
        <f t="shared" si="170"/>
        <v>nesplnená podmienka vyrovnaného rozpočtu</v>
      </c>
      <c r="I2203" s="60">
        <f t="shared" si="171"/>
        <v>1542989.4900000002</v>
      </c>
      <c r="J2203" s="421" t="str">
        <f t="shared" si="174"/>
        <v>výdavky rastú</v>
      </c>
      <c r="K2203" s="421" t="str">
        <f t="shared" si="172"/>
        <v>dlhová brzda sa neplní</v>
      </c>
      <c r="L2203" s="421" t="str">
        <f t="shared" si="173"/>
        <v>dlhová brzda sa neplní + rozpočet v termíne</v>
      </c>
    </row>
    <row r="2204" spans="1:12">
      <c r="A2204" s="61">
        <v>508080</v>
      </c>
      <c r="B2204" s="61" t="s">
        <v>2714</v>
      </c>
      <c r="C2204" s="61">
        <v>20251103</v>
      </c>
      <c r="D2204" s="420" t="s">
        <v>890</v>
      </c>
      <c r="E2204" s="60">
        <v>-1140647</v>
      </c>
      <c r="F2204" s="60">
        <v>2070434</v>
      </c>
      <c r="G2204" s="60">
        <v>5557620</v>
      </c>
      <c r="H2204" s="421" t="str">
        <f t="shared" si="170"/>
        <v>nesplnená podmienka vyrovnaného rozpočtu</v>
      </c>
      <c r="I2204" s="60">
        <f t="shared" si="171"/>
        <v>3487186</v>
      </c>
      <c r="J2204" s="421" t="str">
        <f t="shared" si="174"/>
        <v>výdavky rastú</v>
      </c>
      <c r="K2204" s="421" t="str">
        <f t="shared" si="172"/>
        <v>dlhová brzda sa neplní</v>
      </c>
      <c r="L2204" s="421" t="str">
        <f t="shared" si="173"/>
        <v>dlhová brzda sa neplní + rozpočet v termíne</v>
      </c>
    </row>
    <row r="2205" spans="1:12">
      <c r="A2205" s="61">
        <v>508098</v>
      </c>
      <c r="B2205" s="61" t="s">
        <v>2715</v>
      </c>
      <c r="C2205" s="61">
        <v>20251120</v>
      </c>
      <c r="D2205" s="420" t="s">
        <v>890</v>
      </c>
      <c r="E2205" s="60">
        <v>-1914108</v>
      </c>
      <c r="F2205" s="60">
        <v>7592545</v>
      </c>
      <c r="G2205" s="60">
        <v>12686713</v>
      </c>
      <c r="H2205" s="421" t="str">
        <f t="shared" si="170"/>
        <v>nesplnená podmienka vyrovnaného rozpočtu</v>
      </c>
      <c r="I2205" s="60">
        <f t="shared" si="171"/>
        <v>5094168</v>
      </c>
      <c r="J2205" s="421" t="str">
        <f t="shared" si="174"/>
        <v>výdavky rastú</v>
      </c>
      <c r="K2205" s="421" t="str">
        <f t="shared" si="172"/>
        <v>dlhová brzda sa neplní</v>
      </c>
      <c r="L2205" s="421" t="str">
        <f t="shared" si="173"/>
        <v>dlhová brzda sa neplní + rozpočet v termíne</v>
      </c>
    </row>
    <row r="2206" spans="1:12">
      <c r="A2206" s="61">
        <v>508101</v>
      </c>
      <c r="B2206" s="61" t="s">
        <v>2716</v>
      </c>
      <c r="C2206" s="61">
        <v>20251113</v>
      </c>
      <c r="D2206" s="420" t="s">
        <v>890</v>
      </c>
      <c r="E2206" s="60">
        <v>-2314130</v>
      </c>
      <c r="F2206" s="60">
        <v>18439905</v>
      </c>
      <c r="G2206" s="60">
        <v>21819175</v>
      </c>
      <c r="H2206" s="421" t="str">
        <f t="shared" si="170"/>
        <v>nesplnená podmienka vyrovnaného rozpočtu</v>
      </c>
      <c r="I2206" s="60">
        <f t="shared" si="171"/>
        <v>3379270</v>
      </c>
      <c r="J2206" s="421" t="str">
        <f t="shared" si="174"/>
        <v>výdavky rastú</v>
      </c>
      <c r="K2206" s="421" t="str">
        <f t="shared" si="172"/>
        <v>dlhová brzda sa neplní</v>
      </c>
      <c r="L2206" s="421" t="str">
        <f t="shared" si="173"/>
        <v>dlhová brzda sa neplní + rozpočet v termíne</v>
      </c>
    </row>
    <row r="2207" spans="1:12">
      <c r="A2207" s="61">
        <v>508110</v>
      </c>
      <c r="B2207" s="61" t="s">
        <v>2717</v>
      </c>
      <c r="C2207" s="61">
        <v>20251104</v>
      </c>
      <c r="D2207" s="420" t="s">
        <v>890</v>
      </c>
      <c r="E2207" s="60">
        <v>-3802871</v>
      </c>
      <c r="F2207" s="60">
        <v>5645835</v>
      </c>
      <c r="G2207" s="60">
        <v>8874980</v>
      </c>
      <c r="H2207" s="421" t="str">
        <f t="shared" si="170"/>
        <v>nesplnená podmienka vyrovnaného rozpočtu</v>
      </c>
      <c r="I2207" s="60">
        <f t="shared" si="171"/>
        <v>3229145</v>
      </c>
      <c r="J2207" s="421" t="str">
        <f t="shared" si="174"/>
        <v>výdavky rastú</v>
      </c>
      <c r="K2207" s="421" t="str">
        <f t="shared" si="172"/>
        <v>dlhová brzda sa neplní</v>
      </c>
      <c r="L2207" s="421" t="str">
        <f t="shared" si="173"/>
        <v>dlhová brzda sa neplní + rozpočet v termíne</v>
      </c>
    </row>
    <row r="2208" spans="1:12">
      <c r="A2208" s="61">
        <v>508136</v>
      </c>
      <c r="B2208" s="61" t="s">
        <v>2718</v>
      </c>
      <c r="C2208" s="61">
        <v>20251110</v>
      </c>
      <c r="D2208" s="420" t="s">
        <v>890</v>
      </c>
      <c r="E2208" s="60">
        <v>-7500</v>
      </c>
      <c r="F2208" s="60">
        <v>3885520</v>
      </c>
      <c r="G2208" s="60">
        <v>12093114.370000001</v>
      </c>
      <c r="H2208" s="421" t="str">
        <f t="shared" si="170"/>
        <v>nesplnená podmienka vyrovnaného rozpočtu</v>
      </c>
      <c r="I2208" s="60">
        <f t="shared" si="171"/>
        <v>8207594.370000001</v>
      </c>
      <c r="J2208" s="421" t="str">
        <f t="shared" si="174"/>
        <v>výdavky rastú</v>
      </c>
      <c r="K2208" s="421" t="str">
        <f t="shared" si="172"/>
        <v>dlhová brzda sa neplní</v>
      </c>
      <c r="L2208" s="421" t="str">
        <f t="shared" si="173"/>
        <v>dlhová brzda sa neplní + rozpočet v termíne</v>
      </c>
    </row>
    <row r="2209" spans="1:12">
      <c r="A2209" s="61">
        <v>508161</v>
      </c>
      <c r="B2209" s="61" t="s">
        <v>2719</v>
      </c>
      <c r="C2209" s="61">
        <v>20251027</v>
      </c>
      <c r="D2209" s="420" t="s">
        <v>890</v>
      </c>
      <c r="E2209" s="60">
        <v>299</v>
      </c>
      <c r="F2209" s="60">
        <v>648889</v>
      </c>
      <c r="G2209" s="60">
        <v>707399</v>
      </c>
      <c r="H2209" s="421" t="str">
        <f t="shared" si="170"/>
        <v>splnená podmienka vyrovnaného rozpočtu</v>
      </c>
      <c r="I2209" s="60">
        <f t="shared" si="171"/>
        <v>58510</v>
      </c>
      <c r="J2209" s="421" t="str">
        <f t="shared" si="174"/>
        <v>výdavky rastú</v>
      </c>
      <c r="K2209" s="421" t="str">
        <f t="shared" si="172"/>
        <v>dlhová brzda sa neplní</v>
      </c>
      <c r="L2209" s="421" t="str">
        <f t="shared" si="173"/>
        <v>dlhová brzda sa neplní + rozpočet v termíne</v>
      </c>
    </row>
    <row r="2210" spans="1:12">
      <c r="A2210" s="61">
        <v>508179</v>
      </c>
      <c r="B2210" s="61" t="s">
        <v>2720</v>
      </c>
      <c r="C2210" s="61">
        <v>20251120</v>
      </c>
      <c r="D2210" s="420" t="s">
        <v>890</v>
      </c>
      <c r="E2210" s="60">
        <v>-8191391</v>
      </c>
      <c r="F2210" s="60">
        <v>36592284</v>
      </c>
      <c r="G2210" s="60">
        <v>44291413</v>
      </c>
      <c r="H2210" s="421" t="str">
        <f t="shared" si="170"/>
        <v>nesplnená podmienka vyrovnaného rozpočtu</v>
      </c>
      <c r="I2210" s="60">
        <f t="shared" si="171"/>
        <v>7699129</v>
      </c>
      <c r="J2210" s="421" t="str">
        <f t="shared" si="174"/>
        <v>výdavky rastú</v>
      </c>
      <c r="K2210" s="421" t="str">
        <f t="shared" si="172"/>
        <v>dlhová brzda sa neplní</v>
      </c>
      <c r="L2210" s="421" t="str">
        <f t="shared" si="173"/>
        <v>dlhová brzda sa neplní + rozpočet v termíne</v>
      </c>
    </row>
    <row r="2211" spans="1:12">
      <c r="A2211" s="61">
        <v>508187</v>
      </c>
      <c r="B2211" s="61" t="s">
        <v>2116</v>
      </c>
      <c r="C2211" s="61">
        <v>20251113</v>
      </c>
      <c r="D2211" s="420" t="s">
        <v>890</v>
      </c>
      <c r="E2211" s="60">
        <v>-10482</v>
      </c>
      <c r="F2211" s="60">
        <v>818668</v>
      </c>
      <c r="G2211" s="60">
        <v>784015</v>
      </c>
      <c r="H2211" s="421" t="str">
        <f t="shared" si="170"/>
        <v>nesplnená podmienka vyrovnaného rozpočtu</v>
      </c>
      <c r="I2211" s="60">
        <f t="shared" si="171"/>
        <v>-34653</v>
      </c>
      <c r="J2211" s="421" t="str">
        <f t="shared" si="174"/>
        <v>nerastúce výdavky</v>
      </c>
      <c r="K2211" s="421" t="str">
        <f t="shared" si="172"/>
        <v>dlhová brzda sa neplní</v>
      </c>
      <c r="L2211" s="421" t="str">
        <f t="shared" si="173"/>
        <v>dlhová brzda sa neplní + rozpočet v termíne</v>
      </c>
    </row>
    <row r="2212" spans="1:12">
      <c r="A2212" s="61">
        <v>508195</v>
      </c>
      <c r="B2212" s="61" t="s">
        <v>2721</v>
      </c>
      <c r="C2212" s="61">
        <v>20251112</v>
      </c>
      <c r="D2212" s="420" t="s">
        <v>890</v>
      </c>
      <c r="E2212" s="60">
        <v>-1299741</v>
      </c>
      <c r="F2212" s="60">
        <v>3431355</v>
      </c>
      <c r="G2212" s="60">
        <v>4688520</v>
      </c>
      <c r="H2212" s="421" t="str">
        <f t="shared" si="170"/>
        <v>nesplnená podmienka vyrovnaného rozpočtu</v>
      </c>
      <c r="I2212" s="60">
        <f t="shared" si="171"/>
        <v>1257165</v>
      </c>
      <c r="J2212" s="421" t="str">
        <f t="shared" si="174"/>
        <v>výdavky rastú</v>
      </c>
      <c r="K2212" s="421" t="str">
        <f t="shared" si="172"/>
        <v>dlhová brzda sa neplní</v>
      </c>
      <c r="L2212" s="421" t="str">
        <f t="shared" si="173"/>
        <v>dlhová brzda sa neplní + rozpočet v termíne</v>
      </c>
    </row>
    <row r="2213" spans="1:12">
      <c r="A2213" s="61">
        <v>508209</v>
      </c>
      <c r="B2213" s="61" t="s">
        <v>2722</v>
      </c>
      <c r="C2213" s="61">
        <v>20251112</v>
      </c>
      <c r="D2213" s="420" t="s">
        <v>890</v>
      </c>
      <c r="E2213" s="60">
        <v>-1572620</v>
      </c>
      <c r="F2213" s="60">
        <v>7115938</v>
      </c>
      <c r="G2213" s="60">
        <v>10296530</v>
      </c>
      <c r="H2213" s="421" t="str">
        <f t="shared" si="170"/>
        <v>nesplnená podmienka vyrovnaného rozpočtu</v>
      </c>
      <c r="I2213" s="60">
        <f t="shared" si="171"/>
        <v>3180592</v>
      </c>
      <c r="J2213" s="421" t="str">
        <f t="shared" si="174"/>
        <v>výdavky rastú</v>
      </c>
      <c r="K2213" s="421" t="str">
        <f t="shared" si="172"/>
        <v>dlhová brzda sa neplní</v>
      </c>
      <c r="L2213" s="421" t="str">
        <f t="shared" si="173"/>
        <v>dlhová brzda sa neplní + rozpočet v termíne</v>
      </c>
    </row>
    <row r="2214" spans="1:12">
      <c r="A2214" s="61">
        <v>508217</v>
      </c>
      <c r="B2214" s="61" t="s">
        <v>2723</v>
      </c>
      <c r="C2214" s="61">
        <v>20251119</v>
      </c>
      <c r="D2214" s="420" t="s">
        <v>890</v>
      </c>
      <c r="E2214" s="60">
        <v>-12663273</v>
      </c>
      <c r="F2214" s="60">
        <v>44332194</v>
      </c>
      <c r="G2214" s="60">
        <v>52449575</v>
      </c>
      <c r="H2214" s="421" t="str">
        <f t="shared" si="170"/>
        <v>nesplnená podmienka vyrovnaného rozpočtu</v>
      </c>
      <c r="I2214" s="60">
        <f t="shared" si="171"/>
        <v>8117381</v>
      </c>
      <c r="J2214" s="421" t="str">
        <f t="shared" si="174"/>
        <v>výdavky rastú</v>
      </c>
      <c r="K2214" s="421" t="str">
        <f t="shared" si="172"/>
        <v>dlhová brzda sa neplní</v>
      </c>
      <c r="L2214" s="421" t="str">
        <f t="shared" si="173"/>
        <v>dlhová brzda sa neplní + rozpočet v termíne</v>
      </c>
    </row>
    <row r="2215" spans="1:12">
      <c r="A2215" s="61">
        <v>508225</v>
      </c>
      <c r="B2215" s="61" t="s">
        <v>2724</v>
      </c>
      <c r="C2215" s="61">
        <v>20251119</v>
      </c>
      <c r="D2215" s="420" t="s">
        <v>890</v>
      </c>
      <c r="E2215" s="60">
        <v>-680745</v>
      </c>
      <c r="F2215" s="60">
        <v>7784003</v>
      </c>
      <c r="G2215" s="60">
        <v>8495076</v>
      </c>
      <c r="H2215" s="421" t="str">
        <f t="shared" si="170"/>
        <v>nesplnená podmienka vyrovnaného rozpočtu</v>
      </c>
      <c r="I2215" s="60">
        <f t="shared" si="171"/>
        <v>711073</v>
      </c>
      <c r="J2215" s="421" t="str">
        <f t="shared" si="174"/>
        <v>výdavky rastú</v>
      </c>
      <c r="K2215" s="421" t="str">
        <f t="shared" si="172"/>
        <v>dlhová brzda sa neplní</v>
      </c>
      <c r="L2215" s="421" t="str">
        <f t="shared" si="173"/>
        <v>dlhová brzda sa neplní + rozpočet v termíne</v>
      </c>
    </row>
    <row r="2216" spans="1:12">
      <c r="A2216" s="61">
        <v>508233</v>
      </c>
      <c r="B2216" s="61" t="s">
        <v>2725</v>
      </c>
      <c r="C2216" s="61">
        <v>20251113</v>
      </c>
      <c r="D2216" s="420" t="s">
        <v>890</v>
      </c>
      <c r="E2216" s="60">
        <v>-3025966</v>
      </c>
      <c r="F2216" s="60">
        <v>18184478</v>
      </c>
      <c r="G2216" s="60">
        <v>29389541</v>
      </c>
      <c r="H2216" s="421" t="str">
        <f t="shared" si="170"/>
        <v>nesplnená podmienka vyrovnaného rozpočtu</v>
      </c>
      <c r="I2216" s="60">
        <f t="shared" si="171"/>
        <v>11205063</v>
      </c>
      <c r="J2216" s="421" t="str">
        <f t="shared" si="174"/>
        <v>výdavky rastú</v>
      </c>
      <c r="K2216" s="421" t="str">
        <f t="shared" si="172"/>
        <v>dlhová brzda sa neplní</v>
      </c>
      <c r="L2216" s="421" t="str">
        <f t="shared" si="173"/>
        <v>dlhová brzda sa neplní + rozpočet v termíne</v>
      </c>
    </row>
    <row r="2217" spans="1:12">
      <c r="A2217" s="61">
        <v>508241</v>
      </c>
      <c r="B2217" s="61" t="s">
        <v>2726</v>
      </c>
      <c r="C2217" s="61">
        <v>20251118</v>
      </c>
      <c r="D2217" s="420" t="s">
        <v>890</v>
      </c>
      <c r="E2217" s="60">
        <v>-48534.98</v>
      </c>
      <c r="F2217" s="60">
        <v>501645</v>
      </c>
      <c r="G2217" s="60">
        <v>950830</v>
      </c>
      <c r="H2217" s="421" t="str">
        <f t="shared" si="170"/>
        <v>nesplnená podmienka vyrovnaného rozpočtu</v>
      </c>
      <c r="I2217" s="60">
        <f t="shared" si="171"/>
        <v>449185</v>
      </c>
      <c r="J2217" s="421" t="str">
        <f t="shared" si="174"/>
        <v>výdavky rastú</v>
      </c>
      <c r="K2217" s="421" t="str">
        <f t="shared" si="172"/>
        <v>dlhová brzda sa neplní</v>
      </c>
      <c r="L2217" s="421" t="str">
        <f t="shared" si="173"/>
        <v>dlhová brzda sa neplní + rozpočet v termíne</v>
      </c>
    </row>
    <row r="2218" spans="1:12">
      <c r="A2218" s="61">
        <v>508250</v>
      </c>
      <c r="B2218" s="61" t="s">
        <v>2727</v>
      </c>
      <c r="C2218" s="61">
        <v>20251120</v>
      </c>
      <c r="D2218" s="420" t="s">
        <v>890</v>
      </c>
      <c r="E2218" s="60">
        <v>-769305</v>
      </c>
      <c r="F2218" s="60">
        <v>5687667</v>
      </c>
      <c r="G2218" s="60">
        <v>7577278</v>
      </c>
      <c r="H2218" s="421" t="str">
        <f t="shared" si="170"/>
        <v>nesplnená podmienka vyrovnaného rozpočtu</v>
      </c>
      <c r="I2218" s="60">
        <f t="shared" si="171"/>
        <v>1889611</v>
      </c>
      <c r="J2218" s="421" t="str">
        <f t="shared" si="174"/>
        <v>výdavky rastú</v>
      </c>
      <c r="K2218" s="421" t="str">
        <f t="shared" si="172"/>
        <v>dlhová brzda sa neplní</v>
      </c>
      <c r="L2218" s="421" t="str">
        <f t="shared" si="173"/>
        <v>dlhová brzda sa neplní + rozpočet v termíne</v>
      </c>
    </row>
    <row r="2219" spans="1:12">
      <c r="A2219" s="61">
        <v>507806</v>
      </c>
      <c r="B2219" s="61" t="s">
        <v>2728</v>
      </c>
      <c r="C2219" s="61">
        <v>20251020</v>
      </c>
      <c r="D2219" s="420" t="s">
        <v>890</v>
      </c>
      <c r="E2219" s="60">
        <v>-1841243</v>
      </c>
      <c r="F2219" s="60">
        <v>4462020.45</v>
      </c>
      <c r="G2219" s="60">
        <v>5084225.2699999996</v>
      </c>
      <c r="H2219" s="421" t="str">
        <f t="shared" si="170"/>
        <v>nesplnená podmienka vyrovnaného rozpočtu</v>
      </c>
      <c r="I2219" s="60">
        <f t="shared" si="171"/>
        <v>622204.81999999937</v>
      </c>
      <c r="J2219" s="421" t="str">
        <f t="shared" si="174"/>
        <v>výdavky rastú</v>
      </c>
      <c r="K2219" s="421" t="str">
        <f t="shared" si="172"/>
        <v>dlhová brzda sa neplní</v>
      </c>
      <c r="L2219" s="421" t="str">
        <f t="shared" si="173"/>
        <v>dlhová brzda sa neplní + rozpočet v termíne</v>
      </c>
    </row>
    <row r="2220" spans="1:12">
      <c r="A2220" s="61">
        <v>507814</v>
      </c>
      <c r="B2220" s="61" t="s">
        <v>2729</v>
      </c>
      <c r="C2220" s="61">
        <v>20251028</v>
      </c>
      <c r="D2220" s="420" t="s">
        <v>890</v>
      </c>
      <c r="E2220" s="60">
        <v>-1369000</v>
      </c>
      <c r="F2220" s="60">
        <v>16619684</v>
      </c>
      <c r="G2220" s="60">
        <v>15959519</v>
      </c>
      <c r="H2220" s="421" t="str">
        <f t="shared" si="170"/>
        <v>nesplnená podmienka vyrovnaného rozpočtu</v>
      </c>
      <c r="I2220" s="60">
        <f t="shared" si="171"/>
        <v>-660165</v>
      </c>
      <c r="J2220" s="421" t="str">
        <f t="shared" si="174"/>
        <v>nerastúce výdavky</v>
      </c>
      <c r="K2220" s="421" t="str">
        <f t="shared" si="172"/>
        <v>dlhová brzda sa neplní</v>
      </c>
      <c r="L2220" s="421" t="str">
        <f t="shared" si="173"/>
        <v>dlhová brzda sa neplní + rozpočet v termíne</v>
      </c>
    </row>
    <row r="2221" spans="1:12">
      <c r="A2221" s="61">
        <v>507822</v>
      </c>
      <c r="B2221" s="61" t="s">
        <v>2730</v>
      </c>
      <c r="C2221" s="61">
        <v>20251113</v>
      </c>
      <c r="D2221" s="420" t="s">
        <v>890</v>
      </c>
      <c r="E2221" s="60">
        <v>-419020</v>
      </c>
      <c r="F2221" s="60">
        <v>2066301</v>
      </c>
      <c r="G2221" s="60">
        <v>4679430</v>
      </c>
      <c r="H2221" s="421" t="str">
        <f t="shared" si="170"/>
        <v>nesplnená podmienka vyrovnaného rozpočtu</v>
      </c>
      <c r="I2221" s="60">
        <f t="shared" si="171"/>
        <v>2613129</v>
      </c>
      <c r="J2221" s="421" t="str">
        <f t="shared" si="174"/>
        <v>výdavky rastú</v>
      </c>
      <c r="K2221" s="421" t="str">
        <f t="shared" si="172"/>
        <v>dlhová brzda sa neplní</v>
      </c>
      <c r="L2221" s="421" t="str">
        <f t="shared" si="173"/>
        <v>dlhová brzda sa neplní + rozpočet v termíne</v>
      </c>
    </row>
    <row r="2222" spans="1:12">
      <c r="A2222" s="61">
        <v>507831</v>
      </c>
      <c r="B2222" s="61" t="s">
        <v>2731</v>
      </c>
      <c r="C2222" s="61">
        <v>20251118</v>
      </c>
      <c r="D2222" s="420" t="s">
        <v>890</v>
      </c>
      <c r="E2222" s="60">
        <v>-985193</v>
      </c>
      <c r="F2222" s="60">
        <v>832337</v>
      </c>
      <c r="G2222" s="60">
        <v>2764709</v>
      </c>
      <c r="H2222" s="421" t="str">
        <f t="shared" si="170"/>
        <v>nesplnená podmienka vyrovnaného rozpočtu</v>
      </c>
      <c r="I2222" s="60">
        <f t="shared" si="171"/>
        <v>1932372</v>
      </c>
      <c r="J2222" s="421" t="str">
        <f t="shared" si="174"/>
        <v>výdavky rastú</v>
      </c>
      <c r="K2222" s="421" t="str">
        <f t="shared" si="172"/>
        <v>dlhová brzda sa neplní</v>
      </c>
      <c r="L2222" s="421" t="str">
        <f t="shared" si="173"/>
        <v>dlhová brzda sa neplní + rozpočet v termíne</v>
      </c>
    </row>
    <row r="2223" spans="1:12">
      <c r="A2223" s="61">
        <v>507849</v>
      </c>
      <c r="B2223" s="61" t="s">
        <v>2732</v>
      </c>
      <c r="C2223" s="61">
        <v>20251119</v>
      </c>
      <c r="D2223" s="420" t="s">
        <v>890</v>
      </c>
      <c r="E2223" s="60">
        <v>129897</v>
      </c>
      <c r="F2223" s="60">
        <v>4050846</v>
      </c>
      <c r="G2223" s="60">
        <v>13052142</v>
      </c>
      <c r="H2223" s="421" t="str">
        <f t="shared" si="170"/>
        <v>splnená podmienka vyrovnaného rozpočtu</v>
      </c>
      <c r="I2223" s="60">
        <f t="shared" si="171"/>
        <v>9001296</v>
      </c>
      <c r="J2223" s="421" t="str">
        <f t="shared" si="174"/>
        <v>výdavky rastú</v>
      </c>
      <c r="K2223" s="421" t="str">
        <f t="shared" si="172"/>
        <v>dlhová brzda sa neplní</v>
      </c>
      <c r="L2223" s="421" t="str">
        <f t="shared" si="173"/>
        <v>dlhová brzda sa neplní + rozpočet v termíne</v>
      </c>
    </row>
    <row r="2224" spans="1:12">
      <c r="A2224" s="61">
        <v>507857</v>
      </c>
      <c r="B2224" s="61" t="s">
        <v>2733</v>
      </c>
      <c r="C2224" s="61">
        <v>20251113</v>
      </c>
      <c r="D2224" s="420" t="s">
        <v>890</v>
      </c>
      <c r="E2224" s="60">
        <v>-554190.01</v>
      </c>
      <c r="F2224" s="60">
        <v>2461000</v>
      </c>
      <c r="G2224" s="60">
        <v>3910419.4299999997</v>
      </c>
      <c r="H2224" s="421" t="str">
        <f t="shared" si="170"/>
        <v>nesplnená podmienka vyrovnaného rozpočtu</v>
      </c>
      <c r="I2224" s="60">
        <f t="shared" si="171"/>
        <v>1449419.4299999997</v>
      </c>
      <c r="J2224" s="421" t="str">
        <f t="shared" si="174"/>
        <v>výdavky rastú</v>
      </c>
      <c r="K2224" s="421" t="str">
        <f t="shared" si="172"/>
        <v>dlhová brzda sa neplní</v>
      </c>
      <c r="L2224" s="421" t="str">
        <f t="shared" si="173"/>
        <v>dlhová brzda sa neplní + rozpočet v termíne</v>
      </c>
    </row>
    <row r="2225" spans="1:12">
      <c r="A2225" s="61">
        <v>507865</v>
      </c>
      <c r="B2225" s="61" t="s">
        <v>2734</v>
      </c>
      <c r="C2225" s="61">
        <v>20251112</v>
      </c>
      <c r="D2225" s="420" t="s">
        <v>890</v>
      </c>
      <c r="E2225" s="60">
        <v>-63920</v>
      </c>
      <c r="F2225" s="60">
        <v>980054</v>
      </c>
      <c r="G2225" s="60">
        <v>982650</v>
      </c>
      <c r="H2225" s="421" t="str">
        <f t="shared" si="170"/>
        <v>nesplnená podmienka vyrovnaného rozpočtu</v>
      </c>
      <c r="I2225" s="60">
        <f t="shared" si="171"/>
        <v>2596</v>
      </c>
      <c r="J2225" s="421" t="str">
        <f t="shared" si="174"/>
        <v>výdavky rastú</v>
      </c>
      <c r="K2225" s="421" t="str">
        <f t="shared" si="172"/>
        <v>dlhová brzda sa neplní</v>
      </c>
      <c r="L2225" s="421" t="str">
        <f t="shared" si="173"/>
        <v>dlhová brzda sa neplní + rozpočet v termíne</v>
      </c>
    </row>
    <row r="2226" spans="1:12">
      <c r="A2226" s="61">
        <v>507873</v>
      </c>
      <c r="B2226" s="61" t="s">
        <v>1472</v>
      </c>
      <c r="C2226" s="61">
        <v>20251020</v>
      </c>
      <c r="D2226" s="420" t="s">
        <v>890</v>
      </c>
      <c r="E2226" s="60">
        <v>-190000</v>
      </c>
      <c r="F2226" s="60">
        <v>1067346.73</v>
      </c>
      <c r="G2226" s="60">
        <v>967734.85</v>
      </c>
      <c r="H2226" s="421" t="str">
        <f t="shared" si="170"/>
        <v>nesplnená podmienka vyrovnaného rozpočtu</v>
      </c>
      <c r="I2226" s="60">
        <f t="shared" si="171"/>
        <v>-99611.88</v>
      </c>
      <c r="J2226" s="421" t="str">
        <f t="shared" si="174"/>
        <v>nerastúce výdavky</v>
      </c>
      <c r="K2226" s="421" t="str">
        <f t="shared" si="172"/>
        <v>dlhová brzda sa neplní</v>
      </c>
      <c r="L2226" s="421" t="str">
        <f t="shared" si="173"/>
        <v>dlhová brzda sa neplní + rozpočet v termíne</v>
      </c>
    </row>
    <row r="2227" spans="1:12">
      <c r="A2227" s="61">
        <v>507881</v>
      </c>
      <c r="B2227" s="61" t="s">
        <v>1400</v>
      </c>
      <c r="C2227" s="61">
        <v>20251120</v>
      </c>
      <c r="D2227" s="420" t="s">
        <v>890</v>
      </c>
      <c r="E2227" s="60">
        <v>-1103000</v>
      </c>
      <c r="F2227" s="60">
        <v>1769548</v>
      </c>
      <c r="G2227" s="60">
        <v>2200240</v>
      </c>
      <c r="H2227" s="421" t="str">
        <f t="shared" si="170"/>
        <v>nesplnená podmienka vyrovnaného rozpočtu</v>
      </c>
      <c r="I2227" s="60">
        <f t="shared" si="171"/>
        <v>430692</v>
      </c>
      <c r="J2227" s="421" t="str">
        <f t="shared" si="174"/>
        <v>výdavky rastú</v>
      </c>
      <c r="K2227" s="421" t="str">
        <f t="shared" si="172"/>
        <v>dlhová brzda sa neplní</v>
      </c>
      <c r="L2227" s="421" t="str">
        <f t="shared" si="173"/>
        <v>dlhová brzda sa neplní + rozpočet v termíne</v>
      </c>
    </row>
    <row r="2228" spans="1:12">
      <c r="A2228" s="61">
        <v>507890</v>
      </c>
      <c r="B2228" s="61" t="s">
        <v>2735</v>
      </c>
      <c r="C2228" s="61">
        <v>20251118</v>
      </c>
      <c r="D2228" s="420" t="s">
        <v>890</v>
      </c>
      <c r="E2228" s="60">
        <v>-145816.54</v>
      </c>
      <c r="F2228" s="60">
        <v>2856590.3</v>
      </c>
      <c r="G2228" s="60">
        <v>3899164.92</v>
      </c>
      <c r="H2228" s="421" t="str">
        <f t="shared" si="170"/>
        <v>nesplnená podmienka vyrovnaného rozpočtu</v>
      </c>
      <c r="I2228" s="60">
        <f t="shared" si="171"/>
        <v>1042574.6200000001</v>
      </c>
      <c r="J2228" s="421" t="str">
        <f t="shared" si="174"/>
        <v>výdavky rastú</v>
      </c>
      <c r="K2228" s="421" t="str">
        <f t="shared" si="172"/>
        <v>dlhová brzda sa neplní</v>
      </c>
      <c r="L2228" s="421" t="str">
        <f t="shared" si="173"/>
        <v>dlhová brzda sa neplní + rozpočet v termíne</v>
      </c>
    </row>
    <row r="2229" spans="1:12">
      <c r="A2229" s="61">
        <v>507903</v>
      </c>
      <c r="B2229" s="61" t="s">
        <v>2736</v>
      </c>
      <c r="C2229" s="61">
        <v>20251112</v>
      </c>
      <c r="D2229" s="420" t="s">
        <v>890</v>
      </c>
      <c r="E2229" s="60">
        <v>-1263000</v>
      </c>
      <c r="F2229" s="60">
        <v>3629000</v>
      </c>
      <c r="G2229" s="60">
        <v>6550439</v>
      </c>
      <c r="H2229" s="421" t="str">
        <f t="shared" si="170"/>
        <v>nesplnená podmienka vyrovnaného rozpočtu</v>
      </c>
      <c r="I2229" s="60">
        <f t="shared" si="171"/>
        <v>2921439</v>
      </c>
      <c r="J2229" s="421" t="str">
        <f t="shared" si="174"/>
        <v>výdavky rastú</v>
      </c>
      <c r="K2229" s="421" t="str">
        <f t="shared" si="172"/>
        <v>dlhová brzda sa neplní</v>
      </c>
      <c r="L2229" s="421" t="str">
        <f t="shared" si="173"/>
        <v>dlhová brzda sa neplní + rozpočet v termíne</v>
      </c>
    </row>
    <row r="2230" spans="1:12">
      <c r="A2230" s="61">
        <v>507911</v>
      </c>
      <c r="B2230" s="61" t="s">
        <v>824</v>
      </c>
      <c r="C2230" s="61">
        <v>20251118</v>
      </c>
      <c r="D2230" s="420" t="s">
        <v>890</v>
      </c>
      <c r="E2230" s="60">
        <v>-4017924.36</v>
      </c>
      <c r="G2230" s="60">
        <v>17338160.23</v>
      </c>
      <c r="H2230" s="421" t="str">
        <f t="shared" si="170"/>
        <v>nesplnená podmienka vyrovnaného rozpočtu</v>
      </c>
      <c r="I2230" s="61">
        <f t="shared" si="171"/>
        <v>17338160.23</v>
      </c>
      <c r="J2230" s="421"/>
      <c r="K2230" s="421" t="str">
        <f t="shared" si="172"/>
        <v>dlhová brzda sa neplní</v>
      </c>
      <c r="L2230" s="421" t="str">
        <f t="shared" si="173"/>
        <v>dlhová brzda sa neplní + rozpočet v termíne</v>
      </c>
    </row>
    <row r="2231" spans="1:12">
      <c r="A2231" s="61">
        <v>507938</v>
      </c>
      <c r="B2231" s="61" t="s">
        <v>2737</v>
      </c>
      <c r="C2231" s="61">
        <v>20251120</v>
      </c>
      <c r="D2231" s="420" t="s">
        <v>890</v>
      </c>
      <c r="E2231" s="60">
        <v>-3592822</v>
      </c>
      <c r="F2231" s="60">
        <v>12725456</v>
      </c>
      <c r="G2231" s="60">
        <v>16363436</v>
      </c>
      <c r="H2231" s="421" t="str">
        <f t="shared" si="170"/>
        <v>nesplnená podmienka vyrovnaného rozpočtu</v>
      </c>
      <c r="I2231" s="60">
        <f t="shared" si="171"/>
        <v>3637980</v>
      </c>
      <c r="J2231" s="421" t="str">
        <f t="shared" si="174"/>
        <v>výdavky rastú</v>
      </c>
      <c r="K2231" s="421" t="str">
        <f t="shared" si="172"/>
        <v>dlhová brzda sa neplní</v>
      </c>
      <c r="L2231" s="421" t="str">
        <f t="shared" si="173"/>
        <v>dlhová brzda sa neplní + rozpočet v termíne</v>
      </c>
    </row>
    <row r="2232" spans="1:12">
      <c r="A2232" s="61">
        <v>507946</v>
      </c>
      <c r="B2232" s="61" t="s">
        <v>2738</v>
      </c>
      <c r="C2232" s="61">
        <v>20251023</v>
      </c>
      <c r="D2232" s="420" t="s">
        <v>890</v>
      </c>
      <c r="E2232" s="60">
        <v>70778</v>
      </c>
      <c r="F2232" s="60">
        <v>1219611.1399999999</v>
      </c>
      <c r="G2232" s="60">
        <v>1305805.68</v>
      </c>
      <c r="H2232" s="421" t="str">
        <f t="shared" si="170"/>
        <v>splnená podmienka vyrovnaného rozpočtu</v>
      </c>
      <c r="I2232" s="60">
        <f t="shared" si="171"/>
        <v>86194.540000000037</v>
      </c>
      <c r="J2232" s="421" t="str">
        <f t="shared" si="174"/>
        <v>výdavky rastú</v>
      </c>
      <c r="K2232" s="421" t="str">
        <f t="shared" si="172"/>
        <v>dlhová brzda sa neplní</v>
      </c>
      <c r="L2232" s="421" t="str">
        <f t="shared" si="173"/>
        <v>dlhová brzda sa neplní + rozpočet v termíne</v>
      </c>
    </row>
    <row r="2233" spans="1:12">
      <c r="A2233" s="61">
        <v>507954</v>
      </c>
      <c r="B2233" s="61" t="s">
        <v>740</v>
      </c>
      <c r="C2233" s="61">
        <v>20251027</v>
      </c>
      <c r="D2233" s="420" t="s">
        <v>890</v>
      </c>
      <c r="E2233" s="60">
        <v>-2915915</v>
      </c>
      <c r="F2233" s="60">
        <v>1440881</v>
      </c>
      <c r="G2233" s="60">
        <v>4468776</v>
      </c>
      <c r="H2233" s="421" t="str">
        <f t="shared" si="170"/>
        <v>nesplnená podmienka vyrovnaného rozpočtu</v>
      </c>
      <c r="I2233" s="60">
        <f t="shared" si="171"/>
        <v>3027895</v>
      </c>
      <c r="J2233" s="421" t="str">
        <f t="shared" si="174"/>
        <v>výdavky rastú</v>
      </c>
      <c r="K2233" s="421" t="str">
        <f t="shared" si="172"/>
        <v>dlhová brzda sa neplní</v>
      </c>
      <c r="L2233" s="421" t="str">
        <f t="shared" si="173"/>
        <v>dlhová brzda sa neplní + rozpočet v termíne</v>
      </c>
    </row>
    <row r="2234" spans="1:12">
      <c r="A2234" s="61">
        <v>507962</v>
      </c>
      <c r="B2234" s="61" t="s">
        <v>2739</v>
      </c>
      <c r="C2234" s="61">
        <v>20251120</v>
      </c>
      <c r="D2234" s="420" t="s">
        <v>890</v>
      </c>
      <c r="E2234" s="60">
        <v>-1420197.2</v>
      </c>
      <c r="F2234" s="60">
        <v>4216040.92</v>
      </c>
      <c r="G2234" s="60">
        <v>3552968.0700000003</v>
      </c>
      <c r="H2234" s="421" t="str">
        <f t="shared" si="170"/>
        <v>nesplnená podmienka vyrovnaného rozpočtu</v>
      </c>
      <c r="I2234" s="60">
        <f t="shared" si="171"/>
        <v>-663072.84999999963</v>
      </c>
      <c r="J2234" s="421" t="str">
        <f t="shared" si="174"/>
        <v>nerastúce výdavky</v>
      </c>
      <c r="K2234" s="421" t="str">
        <f t="shared" si="172"/>
        <v>dlhová brzda sa neplní</v>
      </c>
      <c r="L2234" s="421" t="str">
        <f t="shared" si="173"/>
        <v>dlhová brzda sa neplní + rozpočet v termíne</v>
      </c>
    </row>
    <row r="2235" spans="1:12">
      <c r="A2235" s="61">
        <v>507989</v>
      </c>
      <c r="B2235" s="61" t="s">
        <v>2740</v>
      </c>
      <c r="C2235" s="61">
        <v>20251119</v>
      </c>
      <c r="D2235" s="420" t="s">
        <v>890</v>
      </c>
      <c r="E2235" s="60">
        <v>-5455984</v>
      </c>
      <c r="F2235" s="60">
        <v>11971531</v>
      </c>
      <c r="G2235" s="60">
        <v>12627044.000000002</v>
      </c>
      <c r="H2235" s="421" t="str">
        <f t="shared" si="170"/>
        <v>nesplnená podmienka vyrovnaného rozpočtu</v>
      </c>
      <c r="I2235" s="60">
        <f t="shared" si="171"/>
        <v>655513.00000000186</v>
      </c>
      <c r="J2235" s="421" t="str">
        <f t="shared" si="174"/>
        <v>výdavky rastú</v>
      </c>
      <c r="K2235" s="421" t="str">
        <f t="shared" si="172"/>
        <v>dlhová brzda sa neplní</v>
      </c>
      <c r="L2235" s="421" t="str">
        <f t="shared" si="173"/>
        <v>dlhová brzda sa neplní + rozpočet v termíne</v>
      </c>
    </row>
    <row r="2236" spans="1:12">
      <c r="A2236" s="61">
        <v>507997</v>
      </c>
      <c r="B2236" s="61" t="s">
        <v>2741</v>
      </c>
      <c r="C2236" s="61">
        <v>20251118</v>
      </c>
      <c r="D2236" s="420" t="s">
        <v>890</v>
      </c>
      <c r="E2236" s="60">
        <v>86230</v>
      </c>
      <c r="F2236" s="60">
        <v>1593880</v>
      </c>
      <c r="G2236" s="60">
        <v>1741570</v>
      </c>
      <c r="H2236" s="421" t="str">
        <f t="shared" si="170"/>
        <v>splnená podmienka vyrovnaného rozpočtu</v>
      </c>
      <c r="I2236" s="60">
        <f t="shared" si="171"/>
        <v>147690</v>
      </c>
      <c r="J2236" s="421" t="str">
        <f t="shared" si="174"/>
        <v>výdavky rastú</v>
      </c>
      <c r="K2236" s="421" t="str">
        <f t="shared" si="172"/>
        <v>dlhová brzda sa neplní</v>
      </c>
      <c r="L2236" s="421" t="str">
        <f t="shared" si="173"/>
        <v>dlhová brzda sa neplní + rozpočet v termíne</v>
      </c>
    </row>
    <row r="2237" spans="1:12">
      <c r="A2237" s="61">
        <v>508012</v>
      </c>
      <c r="B2237" s="61" t="s">
        <v>2742</v>
      </c>
      <c r="C2237" s="61">
        <v>20251023</v>
      </c>
      <c r="D2237" s="420" t="s">
        <v>890</v>
      </c>
      <c r="E2237" s="60">
        <v>-155000</v>
      </c>
      <c r="F2237" s="60">
        <v>1048833</v>
      </c>
      <c r="G2237" s="60">
        <v>1452506</v>
      </c>
      <c r="H2237" s="421" t="str">
        <f t="shared" si="170"/>
        <v>nesplnená podmienka vyrovnaného rozpočtu</v>
      </c>
      <c r="I2237" s="60">
        <f t="shared" si="171"/>
        <v>403673</v>
      </c>
      <c r="J2237" s="421" t="str">
        <f t="shared" si="174"/>
        <v>výdavky rastú</v>
      </c>
      <c r="K2237" s="421" t="str">
        <f t="shared" si="172"/>
        <v>dlhová brzda sa neplní</v>
      </c>
      <c r="L2237" s="421" t="str">
        <f t="shared" si="173"/>
        <v>dlhová brzda sa neplní + rozpočet v termíne</v>
      </c>
    </row>
    <row r="2238" spans="1:12">
      <c r="A2238" s="61">
        <v>508021</v>
      </c>
      <c r="B2238" s="61" t="s">
        <v>2743</v>
      </c>
      <c r="C2238" s="61">
        <v>20251111</v>
      </c>
      <c r="D2238" s="420" t="s">
        <v>890</v>
      </c>
      <c r="E2238" s="60">
        <v>-3981199</v>
      </c>
      <c r="F2238" s="60">
        <v>5735699</v>
      </c>
      <c r="G2238" s="60">
        <v>6254339</v>
      </c>
      <c r="H2238" s="421" t="str">
        <f t="shared" si="170"/>
        <v>nesplnená podmienka vyrovnaného rozpočtu</v>
      </c>
      <c r="I2238" s="60">
        <f t="shared" si="171"/>
        <v>518640</v>
      </c>
      <c r="J2238" s="421" t="str">
        <f t="shared" si="174"/>
        <v>výdavky rastú</v>
      </c>
      <c r="K2238" s="421" t="str">
        <f t="shared" si="172"/>
        <v>dlhová brzda sa neplní</v>
      </c>
      <c r="L2238" s="421" t="str">
        <f t="shared" si="173"/>
        <v>dlhová brzda sa neplní + rozpočet v termíne</v>
      </c>
    </row>
    <row r="2239" spans="1:12">
      <c r="A2239" s="61">
        <v>507482</v>
      </c>
      <c r="B2239" s="61" t="s">
        <v>2744</v>
      </c>
      <c r="C2239" s="61">
        <v>20251111</v>
      </c>
      <c r="D2239" s="420" t="s">
        <v>890</v>
      </c>
      <c r="E2239" s="60">
        <v>-71000</v>
      </c>
      <c r="F2239" s="60">
        <v>1535833</v>
      </c>
      <c r="G2239" s="60">
        <v>1669510</v>
      </c>
      <c r="H2239" s="421" t="str">
        <f t="shared" si="170"/>
        <v>nesplnená podmienka vyrovnaného rozpočtu</v>
      </c>
      <c r="I2239" s="60">
        <f t="shared" si="171"/>
        <v>133677</v>
      </c>
      <c r="J2239" s="421" t="str">
        <f t="shared" si="174"/>
        <v>výdavky rastú</v>
      </c>
      <c r="K2239" s="421" t="str">
        <f t="shared" si="172"/>
        <v>dlhová brzda sa neplní</v>
      </c>
      <c r="L2239" s="421" t="str">
        <f t="shared" si="173"/>
        <v>dlhová brzda sa neplní + rozpočet v termíne</v>
      </c>
    </row>
    <row r="2240" spans="1:12">
      <c r="A2240" s="61">
        <v>507491</v>
      </c>
      <c r="B2240" s="61" t="s">
        <v>2745</v>
      </c>
      <c r="C2240" s="61">
        <v>20251103</v>
      </c>
      <c r="D2240" s="420" t="s">
        <v>890</v>
      </c>
      <c r="E2240" s="60">
        <v>-111999.8</v>
      </c>
      <c r="F2240" s="60">
        <v>691166.6</v>
      </c>
      <c r="G2240" s="60">
        <v>696846</v>
      </c>
      <c r="H2240" s="421" t="str">
        <f t="shared" si="170"/>
        <v>nesplnená podmienka vyrovnaného rozpočtu</v>
      </c>
      <c r="I2240" s="60">
        <f t="shared" si="171"/>
        <v>5679.4000000000233</v>
      </c>
      <c r="J2240" s="421" t="str">
        <f t="shared" si="174"/>
        <v>výdavky rastú</v>
      </c>
      <c r="K2240" s="421" t="str">
        <f t="shared" si="172"/>
        <v>dlhová brzda sa neplní</v>
      </c>
      <c r="L2240" s="421" t="str">
        <f t="shared" si="173"/>
        <v>dlhová brzda sa neplní + rozpočet v termíne</v>
      </c>
    </row>
    <row r="2241" spans="1:12">
      <c r="A2241" s="61">
        <v>507512</v>
      </c>
      <c r="B2241" s="61" t="s">
        <v>2746</v>
      </c>
      <c r="C2241" s="61">
        <v>20251117</v>
      </c>
      <c r="D2241" s="420" t="s">
        <v>890</v>
      </c>
      <c r="E2241" s="60">
        <v>-41320.44</v>
      </c>
      <c r="F2241" s="60">
        <v>1996812.24</v>
      </c>
      <c r="G2241" s="60">
        <v>3445477.7800000003</v>
      </c>
      <c r="H2241" s="421" t="str">
        <f t="shared" si="170"/>
        <v>nesplnená podmienka vyrovnaného rozpočtu</v>
      </c>
      <c r="I2241" s="60">
        <f t="shared" si="171"/>
        <v>1448665.5400000003</v>
      </c>
      <c r="J2241" s="421" t="str">
        <f t="shared" si="174"/>
        <v>výdavky rastú</v>
      </c>
      <c r="K2241" s="421" t="str">
        <f t="shared" si="172"/>
        <v>dlhová brzda sa neplní</v>
      </c>
      <c r="L2241" s="421" t="str">
        <f t="shared" si="173"/>
        <v>dlhová brzda sa neplní + rozpočet v termíne</v>
      </c>
    </row>
    <row r="2242" spans="1:12">
      <c r="A2242" s="61">
        <v>507521</v>
      </c>
      <c r="B2242" s="61" t="s">
        <v>2747</v>
      </c>
      <c r="C2242" s="61">
        <v>20251107</v>
      </c>
      <c r="D2242" s="420" t="s">
        <v>890</v>
      </c>
      <c r="E2242" s="60">
        <v>-395000</v>
      </c>
      <c r="F2242" s="60">
        <v>703186</v>
      </c>
      <c r="G2242" s="60">
        <v>869427</v>
      </c>
      <c r="H2242" s="421" t="str">
        <f t="shared" si="170"/>
        <v>nesplnená podmienka vyrovnaného rozpočtu</v>
      </c>
      <c r="I2242" s="60">
        <f t="shared" si="171"/>
        <v>166241</v>
      </c>
      <c r="J2242" s="421" t="str">
        <f t="shared" si="174"/>
        <v>výdavky rastú</v>
      </c>
      <c r="K2242" s="421" t="str">
        <f t="shared" si="172"/>
        <v>dlhová brzda sa neplní</v>
      </c>
      <c r="L2242" s="421" t="str">
        <f t="shared" si="173"/>
        <v>dlhová brzda sa neplní + rozpočet v termíne</v>
      </c>
    </row>
    <row r="2243" spans="1:12">
      <c r="A2243" s="61">
        <v>507539</v>
      </c>
      <c r="B2243" s="61" t="s">
        <v>2748</v>
      </c>
      <c r="C2243" s="61">
        <v>20251110</v>
      </c>
      <c r="D2243" s="420" t="s">
        <v>890</v>
      </c>
      <c r="E2243" s="60">
        <v>-112498</v>
      </c>
      <c r="F2243" s="60">
        <v>362429</v>
      </c>
      <c r="G2243" s="60">
        <v>533343</v>
      </c>
      <c r="H2243" s="421" t="str">
        <f t="shared" ref="H2243:H2306" si="175">IF(E2243&gt;=0,"splnená podmienka vyrovnaného rozpočtu","nesplnená podmienka vyrovnaného rozpočtu")</f>
        <v>nesplnená podmienka vyrovnaného rozpočtu</v>
      </c>
      <c r="I2243" s="60">
        <f t="shared" ref="I2243:I2306" si="176">G2243-F2243</f>
        <v>170914</v>
      </c>
      <c r="J2243" s="421" t="str">
        <f t="shared" si="174"/>
        <v>výdavky rastú</v>
      </c>
      <c r="K2243" s="421" t="str">
        <f t="shared" ref="K2243:K2306" si="177">IF((H2243="splnená podmienka vyrovnaného rozpočtu")*(J2243="nerastúce výdavky"),"dlhová brzda sa plní","dlhová brzda sa neplní")</f>
        <v>dlhová brzda sa neplní</v>
      </c>
      <c r="L2243" s="421" t="str">
        <f t="shared" ref="L2243:L2306" si="178">K2243&amp;" + "&amp;D2243</f>
        <v>dlhová brzda sa neplní + rozpočet v termíne</v>
      </c>
    </row>
    <row r="2244" spans="1:12">
      <c r="A2244" s="61">
        <v>507555</v>
      </c>
      <c r="B2244" s="61" t="s">
        <v>2749</v>
      </c>
      <c r="C2244" s="61">
        <v>20251117</v>
      </c>
      <c r="D2244" s="420" t="s">
        <v>890</v>
      </c>
      <c r="E2244" s="60">
        <v>-1619126</v>
      </c>
      <c r="F2244" s="60">
        <v>5392601</v>
      </c>
      <c r="G2244" s="60">
        <v>6928767</v>
      </c>
      <c r="H2244" s="421" t="str">
        <f t="shared" si="175"/>
        <v>nesplnená podmienka vyrovnaného rozpočtu</v>
      </c>
      <c r="I2244" s="60">
        <f t="shared" si="176"/>
        <v>1536166</v>
      </c>
      <c r="J2244" s="421" t="str">
        <f t="shared" ref="J2244:J2307" si="179">IF(I2244&lt;=0,"nerastúce výdavky","výdavky rastú")</f>
        <v>výdavky rastú</v>
      </c>
      <c r="K2244" s="421" t="str">
        <f t="shared" si="177"/>
        <v>dlhová brzda sa neplní</v>
      </c>
      <c r="L2244" s="421" t="str">
        <f t="shared" si="178"/>
        <v>dlhová brzda sa neplní + rozpočet v termíne</v>
      </c>
    </row>
    <row r="2245" spans="1:12">
      <c r="A2245" s="61">
        <v>507563</v>
      </c>
      <c r="B2245" s="421" t="s">
        <v>825</v>
      </c>
      <c r="C2245" s="61">
        <v>20251212</v>
      </c>
      <c r="D2245" s="420" t="s">
        <v>911</v>
      </c>
      <c r="E2245" s="60">
        <v>105574</v>
      </c>
      <c r="F2245" s="60">
        <v>1223905.69</v>
      </c>
      <c r="G2245" s="60">
        <v>1326094</v>
      </c>
      <c r="H2245" s="421" t="str">
        <f t="shared" si="175"/>
        <v>splnená podmienka vyrovnaného rozpočtu</v>
      </c>
      <c r="I2245" s="60">
        <f t="shared" si="176"/>
        <v>102188.31000000006</v>
      </c>
      <c r="J2245" s="421" t="str">
        <f t="shared" si="179"/>
        <v>výdavky rastú</v>
      </c>
      <c r="K2245" s="421" t="str">
        <f t="shared" si="177"/>
        <v>dlhová brzda sa neplní</v>
      </c>
      <c r="L2245" s="421" t="str">
        <f t="shared" si="178"/>
        <v>dlhová brzda sa neplní + rozpočet po termíne</v>
      </c>
    </row>
    <row r="2246" spans="1:12">
      <c r="A2246" s="61">
        <v>507571</v>
      </c>
      <c r="B2246" s="61" t="s">
        <v>2750</v>
      </c>
      <c r="C2246" s="61">
        <v>20251106</v>
      </c>
      <c r="D2246" s="420" t="s">
        <v>890</v>
      </c>
      <c r="E2246" s="60">
        <v>-485747</v>
      </c>
      <c r="F2246" s="60">
        <v>12519306</v>
      </c>
      <c r="G2246" s="60">
        <v>7905463</v>
      </c>
      <c r="H2246" s="421" t="str">
        <f t="shared" si="175"/>
        <v>nesplnená podmienka vyrovnaného rozpočtu</v>
      </c>
      <c r="I2246" s="60">
        <f t="shared" si="176"/>
        <v>-4613843</v>
      </c>
      <c r="J2246" s="421" t="str">
        <f t="shared" si="179"/>
        <v>nerastúce výdavky</v>
      </c>
      <c r="K2246" s="421" t="str">
        <f t="shared" si="177"/>
        <v>dlhová brzda sa neplní</v>
      </c>
      <c r="L2246" s="421" t="str">
        <f t="shared" si="178"/>
        <v>dlhová brzda sa neplní + rozpočet v termíne</v>
      </c>
    </row>
    <row r="2247" spans="1:12">
      <c r="A2247" s="61">
        <v>507601</v>
      </c>
      <c r="B2247" s="61" t="s">
        <v>2751</v>
      </c>
      <c r="C2247" s="61">
        <v>20251120</v>
      </c>
      <c r="D2247" s="420" t="s">
        <v>890</v>
      </c>
      <c r="E2247" s="60">
        <v>-85725.03</v>
      </c>
      <c r="F2247" s="60">
        <v>5127810.13</v>
      </c>
      <c r="G2247" s="60">
        <v>5626957.3100000005</v>
      </c>
      <c r="H2247" s="421" t="str">
        <f t="shared" si="175"/>
        <v>nesplnená podmienka vyrovnaného rozpočtu</v>
      </c>
      <c r="I2247" s="60">
        <f t="shared" si="176"/>
        <v>499147.18000000063</v>
      </c>
      <c r="J2247" s="421" t="str">
        <f t="shared" si="179"/>
        <v>výdavky rastú</v>
      </c>
      <c r="K2247" s="421" t="str">
        <f t="shared" si="177"/>
        <v>dlhová brzda sa neplní</v>
      </c>
      <c r="L2247" s="421" t="str">
        <f t="shared" si="178"/>
        <v>dlhová brzda sa neplní + rozpočet v termíne</v>
      </c>
    </row>
    <row r="2248" spans="1:12">
      <c r="A2248" s="61">
        <v>507636</v>
      </c>
      <c r="B2248" s="61" t="s">
        <v>2752</v>
      </c>
      <c r="C2248" s="61">
        <v>20251014</v>
      </c>
      <c r="D2248" s="420" t="s">
        <v>890</v>
      </c>
      <c r="E2248" s="60">
        <v>-315043</v>
      </c>
      <c r="F2248" s="60">
        <v>2457982.5</v>
      </c>
      <c r="G2248" s="60">
        <v>2801058</v>
      </c>
      <c r="H2248" s="421" t="str">
        <f t="shared" si="175"/>
        <v>nesplnená podmienka vyrovnaného rozpočtu</v>
      </c>
      <c r="I2248" s="60">
        <f t="shared" si="176"/>
        <v>343075.5</v>
      </c>
      <c r="J2248" s="421" t="str">
        <f t="shared" si="179"/>
        <v>výdavky rastú</v>
      </c>
      <c r="K2248" s="421" t="str">
        <f t="shared" si="177"/>
        <v>dlhová brzda sa neplní</v>
      </c>
      <c r="L2248" s="421" t="str">
        <f t="shared" si="178"/>
        <v>dlhová brzda sa neplní + rozpočet v termíne</v>
      </c>
    </row>
    <row r="2249" spans="1:12">
      <c r="A2249" s="61">
        <v>507661</v>
      </c>
      <c r="B2249" s="61" t="s">
        <v>826</v>
      </c>
      <c r="C2249" s="61">
        <v>20251105</v>
      </c>
      <c r="D2249" s="420" t="s">
        <v>890</v>
      </c>
      <c r="E2249" s="60">
        <v>97016</v>
      </c>
      <c r="F2249" s="60">
        <v>3498817</v>
      </c>
      <c r="G2249" s="60">
        <v>3430353</v>
      </c>
      <c r="H2249" s="421" t="str">
        <f t="shared" si="175"/>
        <v>splnená podmienka vyrovnaného rozpočtu</v>
      </c>
      <c r="I2249" s="61">
        <f t="shared" si="176"/>
        <v>-68464</v>
      </c>
      <c r="J2249" s="421" t="str">
        <f t="shared" si="179"/>
        <v>nerastúce výdavky</v>
      </c>
      <c r="K2249" s="421" t="str">
        <f t="shared" si="177"/>
        <v>dlhová brzda sa plní</v>
      </c>
      <c r="L2249" s="421" t="str">
        <f t="shared" si="178"/>
        <v>dlhová brzda sa plní + rozpočet v termíne</v>
      </c>
    </row>
    <row r="2250" spans="1:12">
      <c r="A2250" s="61">
        <v>507679</v>
      </c>
      <c r="B2250" s="61" t="s">
        <v>2753</v>
      </c>
      <c r="C2250" s="61">
        <v>20251106</v>
      </c>
      <c r="D2250" s="420" t="s">
        <v>890</v>
      </c>
      <c r="E2250" s="60">
        <v>-86638</v>
      </c>
      <c r="F2250" s="60">
        <v>1532500</v>
      </c>
      <c r="G2250" s="60">
        <v>2414683</v>
      </c>
      <c r="H2250" s="421" t="str">
        <f t="shared" si="175"/>
        <v>nesplnená podmienka vyrovnaného rozpočtu</v>
      </c>
      <c r="I2250" s="60">
        <f t="shared" si="176"/>
        <v>882183</v>
      </c>
      <c r="J2250" s="421" t="str">
        <f t="shared" si="179"/>
        <v>výdavky rastú</v>
      </c>
      <c r="K2250" s="421" t="str">
        <f t="shared" si="177"/>
        <v>dlhová brzda sa neplní</v>
      </c>
      <c r="L2250" s="421" t="str">
        <f t="shared" si="178"/>
        <v>dlhová brzda sa neplní + rozpočet v termíne</v>
      </c>
    </row>
    <row r="2251" spans="1:12">
      <c r="A2251" s="61">
        <v>507687</v>
      </c>
      <c r="B2251" s="61" t="s">
        <v>2754</v>
      </c>
      <c r="C2251" s="61">
        <v>20251111</v>
      </c>
      <c r="D2251" s="420" t="s">
        <v>890</v>
      </c>
      <c r="E2251" s="60">
        <v>-224800</v>
      </c>
      <c r="F2251" s="60">
        <v>2105920</v>
      </c>
      <c r="G2251" s="60">
        <v>2693516</v>
      </c>
      <c r="H2251" s="421" t="str">
        <f t="shared" si="175"/>
        <v>nesplnená podmienka vyrovnaného rozpočtu</v>
      </c>
      <c r="I2251" s="60">
        <f t="shared" si="176"/>
        <v>587596</v>
      </c>
      <c r="J2251" s="421" t="str">
        <f t="shared" si="179"/>
        <v>výdavky rastú</v>
      </c>
      <c r="K2251" s="421" t="str">
        <f t="shared" si="177"/>
        <v>dlhová brzda sa neplní</v>
      </c>
      <c r="L2251" s="421" t="str">
        <f t="shared" si="178"/>
        <v>dlhová brzda sa neplní + rozpočet v termíne</v>
      </c>
    </row>
    <row r="2252" spans="1:12">
      <c r="A2252" s="61">
        <v>507709</v>
      </c>
      <c r="B2252" s="61" t="s">
        <v>827</v>
      </c>
      <c r="C2252" s="61">
        <v>20251119</v>
      </c>
      <c r="D2252" s="420" t="s">
        <v>890</v>
      </c>
      <c r="E2252" s="60">
        <v>255072</v>
      </c>
      <c r="F2252" s="60">
        <v>3264080</v>
      </c>
      <c r="G2252" s="60">
        <v>3190305</v>
      </c>
      <c r="H2252" s="421" t="str">
        <f t="shared" si="175"/>
        <v>splnená podmienka vyrovnaného rozpočtu</v>
      </c>
      <c r="I2252" s="61">
        <f t="shared" si="176"/>
        <v>-73775</v>
      </c>
      <c r="J2252" s="421" t="str">
        <f t="shared" si="179"/>
        <v>nerastúce výdavky</v>
      </c>
      <c r="K2252" s="421" t="str">
        <f t="shared" si="177"/>
        <v>dlhová brzda sa plní</v>
      </c>
      <c r="L2252" s="421" t="str">
        <f t="shared" si="178"/>
        <v>dlhová brzda sa plní + rozpočet v termíne</v>
      </c>
    </row>
    <row r="2253" spans="1:12">
      <c r="A2253" s="61">
        <v>507725</v>
      </c>
      <c r="B2253" s="61" t="s">
        <v>2755</v>
      </c>
      <c r="C2253" s="61">
        <v>20251120</v>
      </c>
      <c r="D2253" s="420" t="s">
        <v>890</v>
      </c>
      <c r="E2253" s="60">
        <v>28776.720000000001</v>
      </c>
      <c r="F2253" s="60">
        <v>934039</v>
      </c>
      <c r="G2253" s="60">
        <v>999487.28</v>
      </c>
      <c r="H2253" s="421" t="str">
        <f t="shared" si="175"/>
        <v>splnená podmienka vyrovnaného rozpočtu</v>
      </c>
      <c r="I2253" s="60">
        <f t="shared" si="176"/>
        <v>65448.280000000028</v>
      </c>
      <c r="J2253" s="421" t="str">
        <f t="shared" si="179"/>
        <v>výdavky rastú</v>
      </c>
      <c r="K2253" s="421" t="str">
        <f t="shared" si="177"/>
        <v>dlhová brzda sa neplní</v>
      </c>
      <c r="L2253" s="421" t="str">
        <f t="shared" si="178"/>
        <v>dlhová brzda sa neplní + rozpočet v termíne</v>
      </c>
    </row>
    <row r="2254" spans="1:12">
      <c r="A2254" s="61">
        <v>507741</v>
      </c>
      <c r="B2254" s="61" t="s">
        <v>2756</v>
      </c>
      <c r="C2254" s="61">
        <v>20251120</v>
      </c>
      <c r="D2254" s="420" t="s">
        <v>890</v>
      </c>
      <c r="E2254" s="60">
        <v>-565246.27</v>
      </c>
      <c r="F2254" s="60">
        <v>4471279.79</v>
      </c>
      <c r="G2254" s="60">
        <v>4515207.09</v>
      </c>
      <c r="H2254" s="421" t="str">
        <f t="shared" si="175"/>
        <v>nesplnená podmienka vyrovnaného rozpočtu</v>
      </c>
      <c r="I2254" s="60">
        <f t="shared" si="176"/>
        <v>43927.299999999814</v>
      </c>
      <c r="J2254" s="421" t="str">
        <f t="shared" si="179"/>
        <v>výdavky rastú</v>
      </c>
      <c r="K2254" s="421" t="str">
        <f t="shared" si="177"/>
        <v>dlhová brzda sa neplní</v>
      </c>
      <c r="L2254" s="421" t="str">
        <f t="shared" si="178"/>
        <v>dlhová brzda sa neplní + rozpočet v termíne</v>
      </c>
    </row>
    <row r="2255" spans="1:12">
      <c r="A2255" s="61">
        <v>507750</v>
      </c>
      <c r="B2255" s="61" t="s">
        <v>2757</v>
      </c>
      <c r="C2255" s="61">
        <v>20251029</v>
      </c>
      <c r="D2255" s="420" t="s">
        <v>890</v>
      </c>
      <c r="E2255" s="60">
        <v>-345000</v>
      </c>
      <c r="F2255" s="60">
        <v>7491101</v>
      </c>
      <c r="G2255" s="60">
        <v>12849026</v>
      </c>
      <c r="H2255" s="421" t="str">
        <f t="shared" si="175"/>
        <v>nesplnená podmienka vyrovnaného rozpočtu</v>
      </c>
      <c r="I2255" s="60">
        <f t="shared" si="176"/>
        <v>5357925</v>
      </c>
      <c r="J2255" s="421" t="str">
        <f t="shared" si="179"/>
        <v>výdavky rastú</v>
      </c>
      <c r="K2255" s="421" t="str">
        <f t="shared" si="177"/>
        <v>dlhová brzda sa neplní</v>
      </c>
      <c r="L2255" s="421" t="str">
        <f t="shared" si="178"/>
        <v>dlhová brzda sa neplní + rozpočet v termíne</v>
      </c>
    </row>
    <row r="2256" spans="1:12">
      <c r="A2256" s="61">
        <v>507768</v>
      </c>
      <c r="B2256" s="61" t="s">
        <v>2758</v>
      </c>
      <c r="C2256" s="61">
        <v>20251114</v>
      </c>
      <c r="D2256" s="420" t="s">
        <v>890</v>
      </c>
      <c r="E2256" s="60">
        <v>-2438736</v>
      </c>
      <c r="F2256" s="60">
        <v>6623783</v>
      </c>
      <c r="G2256" s="60">
        <v>7512252</v>
      </c>
      <c r="H2256" s="421" t="str">
        <f t="shared" si="175"/>
        <v>nesplnená podmienka vyrovnaného rozpočtu</v>
      </c>
      <c r="I2256" s="60">
        <f t="shared" si="176"/>
        <v>888469</v>
      </c>
      <c r="J2256" s="421" t="str">
        <f t="shared" si="179"/>
        <v>výdavky rastú</v>
      </c>
      <c r="K2256" s="421" t="str">
        <f t="shared" si="177"/>
        <v>dlhová brzda sa neplní</v>
      </c>
      <c r="L2256" s="421" t="str">
        <f t="shared" si="178"/>
        <v>dlhová brzda sa neplní + rozpočet v termíne</v>
      </c>
    </row>
    <row r="2257" spans="1:12">
      <c r="A2257" s="61">
        <v>507776</v>
      </c>
      <c r="B2257" s="61" t="s">
        <v>2759</v>
      </c>
      <c r="C2257" s="61">
        <v>20251120</v>
      </c>
      <c r="D2257" s="420" t="s">
        <v>890</v>
      </c>
      <c r="E2257" s="60">
        <v>-744814</v>
      </c>
      <c r="F2257" s="60">
        <v>2890191</v>
      </c>
      <c r="G2257" s="60">
        <v>3217159</v>
      </c>
      <c r="H2257" s="421" t="str">
        <f t="shared" si="175"/>
        <v>nesplnená podmienka vyrovnaného rozpočtu</v>
      </c>
      <c r="I2257" s="60">
        <f t="shared" si="176"/>
        <v>326968</v>
      </c>
      <c r="J2257" s="421" t="str">
        <f t="shared" si="179"/>
        <v>výdavky rastú</v>
      </c>
      <c r="K2257" s="421" t="str">
        <f t="shared" si="177"/>
        <v>dlhová brzda sa neplní</v>
      </c>
      <c r="L2257" s="421" t="str">
        <f t="shared" si="178"/>
        <v>dlhová brzda sa neplní + rozpočet v termíne</v>
      </c>
    </row>
    <row r="2258" spans="1:12">
      <c r="A2258" s="61">
        <v>507792</v>
      </c>
      <c r="B2258" s="61" t="s">
        <v>2760</v>
      </c>
      <c r="C2258" s="61">
        <v>20251119</v>
      </c>
      <c r="D2258" s="420" t="s">
        <v>890</v>
      </c>
      <c r="E2258" s="60">
        <v>-10519.82</v>
      </c>
      <c r="F2258" s="60">
        <v>664228.62</v>
      </c>
      <c r="G2258" s="60">
        <v>817363.25</v>
      </c>
      <c r="H2258" s="421" t="str">
        <f t="shared" si="175"/>
        <v>nesplnená podmienka vyrovnaného rozpočtu</v>
      </c>
      <c r="I2258" s="60">
        <f t="shared" si="176"/>
        <v>153134.63</v>
      </c>
      <c r="J2258" s="421" t="str">
        <f t="shared" si="179"/>
        <v>výdavky rastú</v>
      </c>
      <c r="K2258" s="421" t="str">
        <f t="shared" si="177"/>
        <v>dlhová brzda sa neplní</v>
      </c>
      <c r="L2258" s="421" t="str">
        <f t="shared" si="178"/>
        <v>dlhová brzda sa neplní + rozpočet v termíne</v>
      </c>
    </row>
    <row r="2259" spans="1:12">
      <c r="A2259" s="61">
        <v>507199</v>
      </c>
      <c r="B2259" s="61" t="s">
        <v>2761</v>
      </c>
      <c r="C2259" s="61">
        <v>20251112</v>
      </c>
      <c r="D2259" s="420" t="s">
        <v>890</v>
      </c>
      <c r="E2259" s="60">
        <v>-82585.69</v>
      </c>
      <c r="F2259" s="60">
        <v>440706.24</v>
      </c>
      <c r="G2259" s="60">
        <v>884089.92999999993</v>
      </c>
      <c r="H2259" s="421" t="str">
        <f t="shared" si="175"/>
        <v>nesplnená podmienka vyrovnaného rozpočtu</v>
      </c>
      <c r="I2259" s="60">
        <f t="shared" si="176"/>
        <v>443383.68999999994</v>
      </c>
      <c r="J2259" s="421" t="str">
        <f t="shared" si="179"/>
        <v>výdavky rastú</v>
      </c>
      <c r="K2259" s="421" t="str">
        <f t="shared" si="177"/>
        <v>dlhová brzda sa neplní</v>
      </c>
      <c r="L2259" s="421" t="str">
        <f t="shared" si="178"/>
        <v>dlhová brzda sa neplní + rozpočet v termíne</v>
      </c>
    </row>
    <row r="2260" spans="1:12">
      <c r="A2260" s="61">
        <v>507202</v>
      </c>
      <c r="B2260" s="61" t="s">
        <v>2762</v>
      </c>
      <c r="C2260" s="61">
        <v>20251119</v>
      </c>
      <c r="D2260" s="420" t="s">
        <v>890</v>
      </c>
      <c r="E2260" s="60">
        <v>-40010</v>
      </c>
      <c r="F2260" s="60">
        <v>400578</v>
      </c>
      <c r="G2260" s="60">
        <v>530720</v>
      </c>
      <c r="H2260" s="421" t="str">
        <f t="shared" si="175"/>
        <v>nesplnená podmienka vyrovnaného rozpočtu</v>
      </c>
      <c r="I2260" s="60">
        <f t="shared" si="176"/>
        <v>130142</v>
      </c>
      <c r="J2260" s="421" t="str">
        <f t="shared" si="179"/>
        <v>výdavky rastú</v>
      </c>
      <c r="K2260" s="421" t="str">
        <f t="shared" si="177"/>
        <v>dlhová brzda sa neplní</v>
      </c>
      <c r="L2260" s="421" t="str">
        <f t="shared" si="178"/>
        <v>dlhová brzda sa neplní + rozpočet v termíne</v>
      </c>
    </row>
    <row r="2261" spans="1:12">
      <c r="A2261" s="61">
        <v>507211</v>
      </c>
      <c r="B2261" s="61" t="s">
        <v>2763</v>
      </c>
      <c r="C2261" s="61">
        <v>20251118</v>
      </c>
      <c r="D2261" s="420" t="s">
        <v>890</v>
      </c>
      <c r="E2261" s="60">
        <v>76836</v>
      </c>
      <c r="F2261" s="60">
        <v>561993</v>
      </c>
      <c r="G2261" s="60">
        <v>2523233</v>
      </c>
      <c r="H2261" s="421" t="str">
        <f t="shared" si="175"/>
        <v>splnená podmienka vyrovnaného rozpočtu</v>
      </c>
      <c r="I2261" s="60">
        <f t="shared" si="176"/>
        <v>1961240</v>
      </c>
      <c r="J2261" s="421" t="str">
        <f t="shared" si="179"/>
        <v>výdavky rastú</v>
      </c>
      <c r="K2261" s="421" t="str">
        <f t="shared" si="177"/>
        <v>dlhová brzda sa neplní</v>
      </c>
      <c r="L2261" s="421" t="str">
        <f t="shared" si="178"/>
        <v>dlhová brzda sa neplní + rozpočet v termíne</v>
      </c>
    </row>
    <row r="2262" spans="1:12">
      <c r="A2262" s="61">
        <v>507229</v>
      </c>
      <c r="B2262" s="61" t="s">
        <v>2764</v>
      </c>
      <c r="C2262" s="61">
        <v>20251117</v>
      </c>
      <c r="D2262" s="420" t="s">
        <v>890</v>
      </c>
      <c r="E2262" s="60">
        <v>4153</v>
      </c>
      <c r="F2262" s="60">
        <v>2886879</v>
      </c>
      <c r="G2262" s="60">
        <v>3248424</v>
      </c>
      <c r="H2262" s="421" t="str">
        <f t="shared" si="175"/>
        <v>splnená podmienka vyrovnaného rozpočtu</v>
      </c>
      <c r="I2262" s="60">
        <f t="shared" si="176"/>
        <v>361545</v>
      </c>
      <c r="J2262" s="421" t="str">
        <f t="shared" si="179"/>
        <v>výdavky rastú</v>
      </c>
      <c r="K2262" s="421" t="str">
        <f t="shared" si="177"/>
        <v>dlhová brzda sa neplní</v>
      </c>
      <c r="L2262" s="421" t="str">
        <f t="shared" si="178"/>
        <v>dlhová brzda sa neplní + rozpočet v termíne</v>
      </c>
    </row>
    <row r="2263" spans="1:12">
      <c r="A2263" s="61">
        <v>507253</v>
      </c>
      <c r="B2263" s="61" t="s">
        <v>2765</v>
      </c>
      <c r="C2263" s="61">
        <v>20251110</v>
      </c>
      <c r="D2263" s="420" t="s">
        <v>890</v>
      </c>
      <c r="E2263" s="60">
        <v>-2461330</v>
      </c>
      <c r="F2263" s="60">
        <v>7633122</v>
      </c>
      <c r="G2263" s="60">
        <v>10315012</v>
      </c>
      <c r="H2263" s="421" t="str">
        <f t="shared" si="175"/>
        <v>nesplnená podmienka vyrovnaného rozpočtu</v>
      </c>
      <c r="I2263" s="60">
        <f t="shared" si="176"/>
        <v>2681890</v>
      </c>
      <c r="J2263" s="421" t="str">
        <f t="shared" si="179"/>
        <v>výdavky rastú</v>
      </c>
      <c r="K2263" s="421" t="str">
        <f t="shared" si="177"/>
        <v>dlhová brzda sa neplní</v>
      </c>
      <c r="L2263" s="421" t="str">
        <f t="shared" si="178"/>
        <v>dlhová brzda sa neplní + rozpočet v termíne</v>
      </c>
    </row>
    <row r="2264" spans="1:12">
      <c r="A2264" s="61">
        <v>507288</v>
      </c>
      <c r="B2264" s="61" t="s">
        <v>2766</v>
      </c>
      <c r="C2264" s="61">
        <v>20251016</v>
      </c>
      <c r="D2264" s="420" t="s">
        <v>890</v>
      </c>
      <c r="E2264" s="60">
        <v>-138176.09</v>
      </c>
      <c r="F2264" s="60">
        <v>2475943</v>
      </c>
      <c r="G2264" s="60">
        <v>3817491.09</v>
      </c>
      <c r="H2264" s="421" t="str">
        <f t="shared" si="175"/>
        <v>nesplnená podmienka vyrovnaného rozpočtu</v>
      </c>
      <c r="I2264" s="60">
        <f t="shared" si="176"/>
        <v>1341548.0899999999</v>
      </c>
      <c r="J2264" s="421" t="str">
        <f t="shared" si="179"/>
        <v>výdavky rastú</v>
      </c>
      <c r="K2264" s="421" t="str">
        <f t="shared" si="177"/>
        <v>dlhová brzda sa neplní</v>
      </c>
      <c r="L2264" s="421" t="str">
        <f t="shared" si="178"/>
        <v>dlhová brzda sa neplní + rozpočet v termíne</v>
      </c>
    </row>
    <row r="2265" spans="1:12">
      <c r="A2265" s="61">
        <v>507296</v>
      </c>
      <c r="B2265" s="61" t="s">
        <v>2767</v>
      </c>
      <c r="C2265" s="61">
        <v>20251118</v>
      </c>
      <c r="D2265" s="420" t="s">
        <v>890</v>
      </c>
      <c r="E2265" s="60">
        <v>-394437</v>
      </c>
      <c r="F2265" s="60">
        <v>2900538</v>
      </c>
      <c r="G2265" s="60">
        <v>3233455</v>
      </c>
      <c r="H2265" s="421" t="str">
        <f t="shared" si="175"/>
        <v>nesplnená podmienka vyrovnaného rozpočtu</v>
      </c>
      <c r="I2265" s="60">
        <f t="shared" si="176"/>
        <v>332917</v>
      </c>
      <c r="J2265" s="421" t="str">
        <f t="shared" si="179"/>
        <v>výdavky rastú</v>
      </c>
      <c r="K2265" s="421" t="str">
        <f t="shared" si="177"/>
        <v>dlhová brzda sa neplní</v>
      </c>
      <c r="L2265" s="421" t="str">
        <f t="shared" si="178"/>
        <v>dlhová brzda sa neplní + rozpočet v termíne</v>
      </c>
    </row>
    <row r="2266" spans="1:12">
      <c r="A2266" s="61">
        <v>507300</v>
      </c>
      <c r="B2266" s="61" t="s">
        <v>2768</v>
      </c>
      <c r="C2266" s="61">
        <v>20251112</v>
      </c>
      <c r="D2266" s="420" t="s">
        <v>890</v>
      </c>
      <c r="E2266" s="60">
        <v>-228657</v>
      </c>
      <c r="F2266" s="60">
        <v>682012</v>
      </c>
      <c r="G2266" s="60">
        <v>1627635</v>
      </c>
      <c r="H2266" s="421" t="str">
        <f t="shared" si="175"/>
        <v>nesplnená podmienka vyrovnaného rozpočtu</v>
      </c>
      <c r="I2266" s="60">
        <f t="shared" si="176"/>
        <v>945623</v>
      </c>
      <c r="J2266" s="421" t="str">
        <f t="shared" si="179"/>
        <v>výdavky rastú</v>
      </c>
      <c r="K2266" s="421" t="str">
        <f t="shared" si="177"/>
        <v>dlhová brzda sa neplní</v>
      </c>
      <c r="L2266" s="421" t="str">
        <f t="shared" si="178"/>
        <v>dlhová brzda sa neplní + rozpočet v termíne</v>
      </c>
    </row>
    <row r="2267" spans="1:12">
      <c r="A2267" s="61">
        <v>507318</v>
      </c>
      <c r="B2267" s="61" t="s">
        <v>2769</v>
      </c>
      <c r="C2267" s="61">
        <v>20251119</v>
      </c>
      <c r="D2267" s="420" t="s">
        <v>890</v>
      </c>
      <c r="E2267" s="60">
        <v>-223279.98</v>
      </c>
      <c r="F2267" s="60">
        <v>4705951.74</v>
      </c>
      <c r="G2267" s="60">
        <v>4810937.7700000005</v>
      </c>
      <c r="H2267" s="421" t="str">
        <f t="shared" si="175"/>
        <v>nesplnená podmienka vyrovnaného rozpočtu</v>
      </c>
      <c r="I2267" s="60">
        <f t="shared" si="176"/>
        <v>104986.03000000026</v>
      </c>
      <c r="J2267" s="421" t="str">
        <f t="shared" si="179"/>
        <v>výdavky rastú</v>
      </c>
      <c r="K2267" s="421" t="str">
        <f t="shared" si="177"/>
        <v>dlhová brzda sa neplní</v>
      </c>
      <c r="L2267" s="421" t="str">
        <f t="shared" si="178"/>
        <v>dlhová brzda sa neplní + rozpočet v termíne</v>
      </c>
    </row>
    <row r="2268" spans="1:12">
      <c r="A2268" s="61">
        <v>507326</v>
      </c>
      <c r="B2268" s="61" t="s">
        <v>2770</v>
      </c>
      <c r="C2268" s="61">
        <v>20251118</v>
      </c>
      <c r="D2268" s="420" t="s">
        <v>890</v>
      </c>
      <c r="E2268" s="60">
        <v>17108.189999999999</v>
      </c>
      <c r="F2268" s="60">
        <v>299359.86</v>
      </c>
      <c r="G2268" s="60">
        <v>311498.03000000003</v>
      </c>
      <c r="H2268" s="421" t="str">
        <f t="shared" si="175"/>
        <v>splnená podmienka vyrovnaného rozpočtu</v>
      </c>
      <c r="I2268" s="60">
        <f t="shared" si="176"/>
        <v>12138.170000000042</v>
      </c>
      <c r="J2268" s="421" t="str">
        <f t="shared" si="179"/>
        <v>výdavky rastú</v>
      </c>
      <c r="K2268" s="421" t="str">
        <f t="shared" si="177"/>
        <v>dlhová brzda sa neplní</v>
      </c>
      <c r="L2268" s="421" t="str">
        <f t="shared" si="178"/>
        <v>dlhová brzda sa neplní + rozpočet v termíne</v>
      </c>
    </row>
    <row r="2269" spans="1:12">
      <c r="A2269" s="61">
        <v>507342</v>
      </c>
      <c r="B2269" s="421" t="s">
        <v>828</v>
      </c>
      <c r="C2269" s="61">
        <v>20260130</v>
      </c>
      <c r="D2269" s="420" t="s">
        <v>911</v>
      </c>
      <c r="E2269" s="60">
        <v>385317.68</v>
      </c>
      <c r="F2269" s="60">
        <v>3640499.06</v>
      </c>
      <c r="G2269" s="60">
        <v>3885646.11</v>
      </c>
      <c r="H2269" s="421" t="str">
        <f t="shared" si="175"/>
        <v>splnená podmienka vyrovnaného rozpočtu</v>
      </c>
      <c r="I2269" s="60">
        <f t="shared" si="176"/>
        <v>245147.04999999981</v>
      </c>
      <c r="J2269" s="421" t="str">
        <f t="shared" si="179"/>
        <v>výdavky rastú</v>
      </c>
      <c r="K2269" s="421" t="str">
        <f t="shared" si="177"/>
        <v>dlhová brzda sa neplní</v>
      </c>
      <c r="L2269" s="421" t="str">
        <f t="shared" si="178"/>
        <v>dlhová brzda sa neplní + rozpočet po termíne</v>
      </c>
    </row>
    <row r="2270" spans="1:12">
      <c r="A2270" s="61">
        <v>507351</v>
      </c>
      <c r="B2270" s="421" t="s">
        <v>829</v>
      </c>
      <c r="C2270" s="61">
        <v>20251212</v>
      </c>
      <c r="D2270" s="420" t="s">
        <v>911</v>
      </c>
      <c r="E2270" s="60">
        <v>-20690</v>
      </c>
      <c r="F2270" s="60">
        <v>469400</v>
      </c>
      <c r="G2270" s="60">
        <v>403690</v>
      </c>
      <c r="H2270" s="421" t="str">
        <f t="shared" si="175"/>
        <v>nesplnená podmienka vyrovnaného rozpočtu</v>
      </c>
      <c r="I2270" s="60">
        <f t="shared" si="176"/>
        <v>-65710</v>
      </c>
      <c r="J2270" s="421" t="str">
        <f t="shared" si="179"/>
        <v>nerastúce výdavky</v>
      </c>
      <c r="K2270" s="421" t="str">
        <f t="shared" si="177"/>
        <v>dlhová brzda sa neplní</v>
      </c>
      <c r="L2270" s="421" t="str">
        <f t="shared" si="178"/>
        <v>dlhová brzda sa neplní + rozpočet po termíne</v>
      </c>
    </row>
    <row r="2271" spans="1:12">
      <c r="A2271" s="61">
        <v>507369</v>
      </c>
      <c r="B2271" s="61" t="s">
        <v>2604</v>
      </c>
      <c r="C2271" s="61">
        <v>20251103</v>
      </c>
      <c r="D2271" s="420" t="s">
        <v>890</v>
      </c>
      <c r="E2271" s="60">
        <v>-40907.93</v>
      </c>
      <c r="F2271" s="60">
        <v>291502.18</v>
      </c>
      <c r="G2271" s="60">
        <v>364201.05</v>
      </c>
      <c r="H2271" s="421" t="str">
        <f t="shared" si="175"/>
        <v>nesplnená podmienka vyrovnaného rozpočtu</v>
      </c>
      <c r="I2271" s="60">
        <f t="shared" si="176"/>
        <v>72698.87</v>
      </c>
      <c r="J2271" s="421" t="str">
        <f t="shared" si="179"/>
        <v>výdavky rastú</v>
      </c>
      <c r="K2271" s="421" t="str">
        <f t="shared" si="177"/>
        <v>dlhová brzda sa neplní</v>
      </c>
      <c r="L2271" s="421" t="str">
        <f t="shared" si="178"/>
        <v>dlhová brzda sa neplní + rozpočet v termíne</v>
      </c>
    </row>
    <row r="2272" spans="1:12">
      <c r="A2272" s="61">
        <v>507385</v>
      </c>
      <c r="B2272" s="61" t="s">
        <v>1726</v>
      </c>
      <c r="C2272" s="61">
        <v>20251110</v>
      </c>
      <c r="D2272" s="420" t="s">
        <v>890</v>
      </c>
      <c r="E2272" s="60">
        <v>-139962</v>
      </c>
      <c r="F2272" s="60">
        <v>1002167</v>
      </c>
      <c r="G2272" s="60">
        <v>1173017</v>
      </c>
      <c r="H2272" s="421" t="str">
        <f t="shared" si="175"/>
        <v>nesplnená podmienka vyrovnaného rozpočtu</v>
      </c>
      <c r="I2272" s="60">
        <f t="shared" si="176"/>
        <v>170850</v>
      </c>
      <c r="J2272" s="421" t="str">
        <f t="shared" si="179"/>
        <v>výdavky rastú</v>
      </c>
      <c r="K2272" s="421" t="str">
        <f t="shared" si="177"/>
        <v>dlhová brzda sa neplní</v>
      </c>
      <c r="L2272" s="421" t="str">
        <f t="shared" si="178"/>
        <v>dlhová brzda sa neplní + rozpočet v termíne</v>
      </c>
    </row>
    <row r="2273" spans="1:12">
      <c r="A2273" s="61">
        <v>507393</v>
      </c>
      <c r="B2273" s="61" t="s">
        <v>2083</v>
      </c>
      <c r="C2273" s="61">
        <v>20251119</v>
      </c>
      <c r="D2273" s="420" t="s">
        <v>890</v>
      </c>
      <c r="E2273" s="60">
        <v>-21000</v>
      </c>
      <c r="F2273" s="60">
        <v>101735</v>
      </c>
      <c r="G2273" s="60">
        <v>131827</v>
      </c>
      <c r="H2273" s="421" t="str">
        <f t="shared" si="175"/>
        <v>nesplnená podmienka vyrovnaného rozpočtu</v>
      </c>
      <c r="I2273" s="60">
        <f t="shared" si="176"/>
        <v>30092</v>
      </c>
      <c r="J2273" s="421" t="str">
        <f t="shared" si="179"/>
        <v>výdavky rastú</v>
      </c>
      <c r="K2273" s="421" t="str">
        <f t="shared" si="177"/>
        <v>dlhová brzda sa neplní</v>
      </c>
      <c r="L2273" s="421" t="str">
        <f t="shared" si="178"/>
        <v>dlhová brzda sa neplní + rozpočet v termíne</v>
      </c>
    </row>
    <row r="2274" spans="1:12">
      <c r="A2274" s="61">
        <v>507407</v>
      </c>
      <c r="B2274" s="61" t="s">
        <v>2771</v>
      </c>
      <c r="C2274" s="61">
        <v>20251117</v>
      </c>
      <c r="D2274" s="420" t="s">
        <v>890</v>
      </c>
      <c r="E2274" s="60">
        <v>0</v>
      </c>
      <c r="F2274" s="60">
        <v>213147</v>
      </c>
      <c r="G2274" s="60">
        <v>1109931</v>
      </c>
      <c r="H2274" s="421" t="str">
        <f t="shared" si="175"/>
        <v>splnená podmienka vyrovnaného rozpočtu</v>
      </c>
      <c r="I2274" s="60">
        <f t="shared" si="176"/>
        <v>896784</v>
      </c>
      <c r="J2274" s="421" t="str">
        <f t="shared" si="179"/>
        <v>výdavky rastú</v>
      </c>
      <c r="K2274" s="421" t="str">
        <f t="shared" si="177"/>
        <v>dlhová brzda sa neplní</v>
      </c>
      <c r="L2274" s="421" t="str">
        <f t="shared" si="178"/>
        <v>dlhová brzda sa neplní + rozpočet v termíne</v>
      </c>
    </row>
    <row r="2275" spans="1:12">
      <c r="A2275" s="61">
        <v>507415</v>
      </c>
      <c r="B2275" s="61" t="s">
        <v>2772</v>
      </c>
      <c r="C2275" s="61">
        <v>20251110</v>
      </c>
      <c r="D2275" s="420" t="s">
        <v>890</v>
      </c>
      <c r="E2275" s="60">
        <v>-41196</v>
      </c>
      <c r="F2275" s="60">
        <v>1250832</v>
      </c>
      <c r="G2275" s="60">
        <v>1437436</v>
      </c>
      <c r="H2275" s="421" t="str">
        <f t="shared" si="175"/>
        <v>nesplnená podmienka vyrovnaného rozpočtu</v>
      </c>
      <c r="I2275" s="60">
        <f t="shared" si="176"/>
        <v>186604</v>
      </c>
      <c r="J2275" s="421" t="str">
        <f t="shared" si="179"/>
        <v>výdavky rastú</v>
      </c>
      <c r="K2275" s="421" t="str">
        <f t="shared" si="177"/>
        <v>dlhová brzda sa neplní</v>
      </c>
      <c r="L2275" s="421" t="str">
        <f t="shared" si="178"/>
        <v>dlhová brzda sa neplní + rozpočet v termíne</v>
      </c>
    </row>
    <row r="2276" spans="1:12">
      <c r="A2276" s="61">
        <v>507431</v>
      </c>
      <c r="B2276" s="61" t="s">
        <v>2773</v>
      </c>
      <c r="C2276" s="61">
        <v>20251031</v>
      </c>
      <c r="D2276" s="420" t="s">
        <v>890</v>
      </c>
      <c r="E2276" s="60">
        <v>-2073043</v>
      </c>
      <c r="F2276" s="60">
        <v>2555365</v>
      </c>
      <c r="G2276" s="60">
        <v>3901186</v>
      </c>
      <c r="H2276" s="421" t="str">
        <f t="shared" si="175"/>
        <v>nesplnená podmienka vyrovnaného rozpočtu</v>
      </c>
      <c r="I2276" s="60">
        <f t="shared" si="176"/>
        <v>1345821</v>
      </c>
      <c r="J2276" s="421" t="str">
        <f t="shared" si="179"/>
        <v>výdavky rastú</v>
      </c>
      <c r="K2276" s="421" t="str">
        <f t="shared" si="177"/>
        <v>dlhová brzda sa neplní</v>
      </c>
      <c r="L2276" s="421" t="str">
        <f t="shared" si="178"/>
        <v>dlhová brzda sa neplní + rozpočet v termíne</v>
      </c>
    </row>
    <row r="2277" spans="1:12">
      <c r="A2277" s="61">
        <v>507440</v>
      </c>
      <c r="B2277" s="61" t="s">
        <v>2774</v>
      </c>
      <c r="C2277" s="61">
        <v>20251111</v>
      </c>
      <c r="D2277" s="420" t="s">
        <v>890</v>
      </c>
      <c r="E2277" s="60">
        <v>-9371496.7599999998</v>
      </c>
      <c r="F2277" s="60">
        <v>40150682</v>
      </c>
      <c r="G2277" s="60">
        <v>44826860.799999997</v>
      </c>
      <c r="H2277" s="421" t="str">
        <f t="shared" si="175"/>
        <v>nesplnená podmienka vyrovnaného rozpočtu</v>
      </c>
      <c r="I2277" s="60">
        <f t="shared" si="176"/>
        <v>4676178.799999997</v>
      </c>
      <c r="J2277" s="421" t="str">
        <f t="shared" si="179"/>
        <v>výdavky rastú</v>
      </c>
      <c r="K2277" s="421" t="str">
        <f t="shared" si="177"/>
        <v>dlhová brzda sa neplní</v>
      </c>
      <c r="L2277" s="421" t="str">
        <f t="shared" si="178"/>
        <v>dlhová brzda sa neplní + rozpočet v termíne</v>
      </c>
    </row>
    <row r="2278" spans="1:12">
      <c r="A2278" s="61">
        <v>507466</v>
      </c>
      <c r="B2278" s="61" t="s">
        <v>2775</v>
      </c>
      <c r="C2278" s="61">
        <v>20251118</v>
      </c>
      <c r="D2278" s="420" t="s">
        <v>890</v>
      </c>
      <c r="E2278" s="60">
        <v>-191585.04</v>
      </c>
      <c r="F2278" s="60">
        <v>639294.65</v>
      </c>
      <c r="G2278" s="60">
        <v>1102095.24</v>
      </c>
      <c r="H2278" s="421" t="str">
        <f t="shared" si="175"/>
        <v>nesplnená podmienka vyrovnaného rozpočtu</v>
      </c>
      <c r="I2278" s="60">
        <f t="shared" si="176"/>
        <v>462800.58999999997</v>
      </c>
      <c r="J2278" s="421" t="str">
        <f t="shared" si="179"/>
        <v>výdavky rastú</v>
      </c>
      <c r="K2278" s="421" t="str">
        <f t="shared" si="177"/>
        <v>dlhová brzda sa neplní</v>
      </c>
      <c r="L2278" s="421" t="str">
        <f t="shared" si="178"/>
        <v>dlhová brzda sa neplní + rozpočet v termíne</v>
      </c>
    </row>
    <row r="2279" spans="1:12">
      <c r="A2279" s="61">
        <v>506915</v>
      </c>
      <c r="B2279" s="61" t="s">
        <v>2776</v>
      </c>
      <c r="C2279" s="61">
        <v>20251118</v>
      </c>
      <c r="D2279" s="420" t="s">
        <v>890</v>
      </c>
      <c r="E2279" s="60">
        <v>-58199</v>
      </c>
      <c r="F2279" s="60">
        <v>1005721</v>
      </c>
      <c r="G2279" s="60">
        <v>1811834</v>
      </c>
      <c r="H2279" s="421" t="str">
        <f t="shared" si="175"/>
        <v>nesplnená podmienka vyrovnaného rozpočtu</v>
      </c>
      <c r="I2279" s="60">
        <f t="shared" si="176"/>
        <v>806113</v>
      </c>
      <c r="J2279" s="421" t="str">
        <f t="shared" si="179"/>
        <v>výdavky rastú</v>
      </c>
      <c r="K2279" s="421" t="str">
        <f t="shared" si="177"/>
        <v>dlhová brzda sa neplní</v>
      </c>
      <c r="L2279" s="421" t="str">
        <f t="shared" si="178"/>
        <v>dlhová brzda sa neplní + rozpočet v termíne</v>
      </c>
    </row>
    <row r="2280" spans="1:12">
      <c r="A2280" s="61">
        <v>506923</v>
      </c>
      <c r="B2280" s="61" t="s">
        <v>2777</v>
      </c>
      <c r="C2280" s="61">
        <v>20251120</v>
      </c>
      <c r="D2280" s="420" t="s">
        <v>890</v>
      </c>
      <c r="E2280" s="60">
        <v>204026</v>
      </c>
      <c r="F2280" s="60">
        <v>2479065</v>
      </c>
      <c r="G2280" s="60">
        <v>2655708</v>
      </c>
      <c r="H2280" s="421" t="str">
        <f t="shared" si="175"/>
        <v>splnená podmienka vyrovnaného rozpočtu</v>
      </c>
      <c r="I2280" s="60">
        <f t="shared" si="176"/>
        <v>176643</v>
      </c>
      <c r="J2280" s="421" t="str">
        <f t="shared" si="179"/>
        <v>výdavky rastú</v>
      </c>
      <c r="K2280" s="421" t="str">
        <f t="shared" si="177"/>
        <v>dlhová brzda sa neplní</v>
      </c>
      <c r="L2280" s="421" t="str">
        <f t="shared" si="178"/>
        <v>dlhová brzda sa neplní + rozpočet v termíne</v>
      </c>
    </row>
    <row r="2281" spans="1:12">
      <c r="A2281" s="61">
        <v>506931</v>
      </c>
      <c r="B2281" s="61" t="s">
        <v>2778</v>
      </c>
      <c r="C2281" s="61">
        <v>20251118</v>
      </c>
      <c r="D2281" s="420" t="s">
        <v>890</v>
      </c>
      <c r="E2281" s="60">
        <v>-287380</v>
      </c>
      <c r="F2281" s="60">
        <v>2010185</v>
      </c>
      <c r="G2281" s="60">
        <v>3523240</v>
      </c>
      <c r="H2281" s="421" t="str">
        <f t="shared" si="175"/>
        <v>nesplnená podmienka vyrovnaného rozpočtu</v>
      </c>
      <c r="I2281" s="60">
        <f t="shared" si="176"/>
        <v>1513055</v>
      </c>
      <c r="J2281" s="421" t="str">
        <f t="shared" si="179"/>
        <v>výdavky rastú</v>
      </c>
      <c r="K2281" s="421" t="str">
        <f t="shared" si="177"/>
        <v>dlhová brzda sa neplní</v>
      </c>
      <c r="L2281" s="421" t="str">
        <f t="shared" si="178"/>
        <v>dlhová brzda sa neplní + rozpočet v termíne</v>
      </c>
    </row>
    <row r="2282" spans="1:12">
      <c r="A2282" s="61">
        <v>506940</v>
      </c>
      <c r="B2282" s="61" t="s">
        <v>2779</v>
      </c>
      <c r="C2282" s="61">
        <v>20251106</v>
      </c>
      <c r="D2282" s="420" t="s">
        <v>890</v>
      </c>
      <c r="E2282" s="60">
        <v>-42606</v>
      </c>
      <c r="F2282" s="60">
        <v>2346679</v>
      </c>
      <c r="G2282" s="60">
        <v>1700044</v>
      </c>
      <c r="H2282" s="421" t="str">
        <f t="shared" si="175"/>
        <v>nesplnená podmienka vyrovnaného rozpočtu</v>
      </c>
      <c r="I2282" s="60">
        <f t="shared" si="176"/>
        <v>-646635</v>
      </c>
      <c r="J2282" s="421" t="str">
        <f t="shared" si="179"/>
        <v>nerastúce výdavky</v>
      </c>
      <c r="K2282" s="421" t="str">
        <f t="shared" si="177"/>
        <v>dlhová brzda sa neplní</v>
      </c>
      <c r="L2282" s="421" t="str">
        <f t="shared" si="178"/>
        <v>dlhová brzda sa neplní + rozpočet v termíne</v>
      </c>
    </row>
    <row r="2283" spans="1:12">
      <c r="A2283" s="61">
        <v>506958</v>
      </c>
      <c r="B2283" s="61" t="s">
        <v>2780</v>
      </c>
      <c r="C2283" s="61">
        <v>20251117</v>
      </c>
      <c r="D2283" s="420" t="s">
        <v>890</v>
      </c>
      <c r="E2283" s="60">
        <v>-5000</v>
      </c>
      <c r="F2283" s="60">
        <v>306324</v>
      </c>
      <c r="G2283" s="60">
        <v>281961</v>
      </c>
      <c r="H2283" s="421" t="str">
        <f t="shared" si="175"/>
        <v>nesplnená podmienka vyrovnaného rozpočtu</v>
      </c>
      <c r="I2283" s="60">
        <f t="shared" si="176"/>
        <v>-24363</v>
      </c>
      <c r="J2283" s="421" t="str">
        <f t="shared" si="179"/>
        <v>nerastúce výdavky</v>
      </c>
      <c r="K2283" s="421" t="str">
        <f t="shared" si="177"/>
        <v>dlhová brzda sa neplní</v>
      </c>
      <c r="L2283" s="421" t="str">
        <f t="shared" si="178"/>
        <v>dlhová brzda sa neplní + rozpočet v termíne</v>
      </c>
    </row>
    <row r="2284" spans="1:12">
      <c r="A2284" s="61">
        <v>506966</v>
      </c>
      <c r="B2284" s="61" t="s">
        <v>2781</v>
      </c>
      <c r="C2284" s="61">
        <v>20251103</v>
      </c>
      <c r="D2284" s="420" t="s">
        <v>890</v>
      </c>
      <c r="E2284" s="60">
        <v>-68580</v>
      </c>
      <c r="F2284" s="60">
        <v>398731</v>
      </c>
      <c r="G2284" s="60">
        <v>506375</v>
      </c>
      <c r="H2284" s="421" t="str">
        <f t="shared" si="175"/>
        <v>nesplnená podmienka vyrovnaného rozpočtu</v>
      </c>
      <c r="I2284" s="60">
        <f t="shared" si="176"/>
        <v>107644</v>
      </c>
      <c r="J2284" s="421" t="str">
        <f t="shared" si="179"/>
        <v>výdavky rastú</v>
      </c>
      <c r="K2284" s="421" t="str">
        <f t="shared" si="177"/>
        <v>dlhová brzda sa neplní</v>
      </c>
      <c r="L2284" s="421" t="str">
        <f t="shared" si="178"/>
        <v>dlhová brzda sa neplní + rozpočet v termíne</v>
      </c>
    </row>
    <row r="2285" spans="1:12">
      <c r="A2285" s="61">
        <v>506982</v>
      </c>
      <c r="B2285" s="61" t="s">
        <v>2782</v>
      </c>
      <c r="C2285" s="61">
        <v>20251119</v>
      </c>
      <c r="D2285" s="420" t="s">
        <v>890</v>
      </c>
      <c r="E2285" s="60">
        <v>-115104.3</v>
      </c>
      <c r="F2285" s="60">
        <v>996100</v>
      </c>
      <c r="G2285" s="60">
        <v>3322579.3000000003</v>
      </c>
      <c r="H2285" s="421" t="str">
        <f t="shared" si="175"/>
        <v>nesplnená podmienka vyrovnaného rozpočtu</v>
      </c>
      <c r="I2285" s="60">
        <f t="shared" si="176"/>
        <v>2326479.3000000003</v>
      </c>
      <c r="J2285" s="421" t="str">
        <f t="shared" si="179"/>
        <v>výdavky rastú</v>
      </c>
      <c r="K2285" s="421" t="str">
        <f t="shared" si="177"/>
        <v>dlhová brzda sa neplní</v>
      </c>
      <c r="L2285" s="421" t="str">
        <f t="shared" si="178"/>
        <v>dlhová brzda sa neplní + rozpočet v termíne</v>
      </c>
    </row>
    <row r="2286" spans="1:12">
      <c r="A2286" s="61">
        <v>506991</v>
      </c>
      <c r="B2286" s="61" t="s">
        <v>2783</v>
      </c>
      <c r="C2286" s="61">
        <v>20251016</v>
      </c>
      <c r="D2286" s="420" t="s">
        <v>890</v>
      </c>
      <c r="E2286" s="60">
        <v>-622475</v>
      </c>
      <c r="F2286" s="60">
        <v>2362816.9</v>
      </c>
      <c r="G2286" s="60">
        <v>3246771</v>
      </c>
      <c r="H2286" s="421" t="str">
        <f t="shared" si="175"/>
        <v>nesplnená podmienka vyrovnaného rozpočtu</v>
      </c>
      <c r="I2286" s="60">
        <f t="shared" si="176"/>
        <v>883954.10000000009</v>
      </c>
      <c r="J2286" s="421" t="str">
        <f t="shared" si="179"/>
        <v>výdavky rastú</v>
      </c>
      <c r="K2286" s="421" t="str">
        <f t="shared" si="177"/>
        <v>dlhová brzda sa neplní</v>
      </c>
      <c r="L2286" s="421" t="str">
        <f t="shared" si="178"/>
        <v>dlhová brzda sa neplní + rozpočet v termíne</v>
      </c>
    </row>
    <row r="2287" spans="1:12">
      <c r="A2287" s="61">
        <v>507008</v>
      </c>
      <c r="B2287" s="61" t="s">
        <v>830</v>
      </c>
      <c r="C2287" s="61">
        <v>20251112</v>
      </c>
      <c r="D2287" s="420" t="s">
        <v>890</v>
      </c>
      <c r="E2287" s="60">
        <v>55915</v>
      </c>
      <c r="F2287" s="60">
        <v>1398227</v>
      </c>
      <c r="G2287" s="60">
        <v>840670</v>
      </c>
      <c r="H2287" s="421" t="str">
        <f t="shared" si="175"/>
        <v>splnená podmienka vyrovnaného rozpočtu</v>
      </c>
      <c r="I2287" s="61">
        <f t="shared" si="176"/>
        <v>-557557</v>
      </c>
      <c r="J2287" s="421" t="str">
        <f t="shared" si="179"/>
        <v>nerastúce výdavky</v>
      </c>
      <c r="K2287" s="421" t="str">
        <f t="shared" si="177"/>
        <v>dlhová brzda sa plní</v>
      </c>
      <c r="L2287" s="421" t="str">
        <f t="shared" si="178"/>
        <v>dlhová brzda sa plní + rozpočet v termíne</v>
      </c>
    </row>
    <row r="2288" spans="1:12">
      <c r="A2288" s="61">
        <v>507024</v>
      </c>
      <c r="B2288" s="61" t="s">
        <v>2784</v>
      </c>
      <c r="C2288" s="61">
        <v>20251119</v>
      </c>
      <c r="D2288" s="420" t="s">
        <v>890</v>
      </c>
      <c r="E2288" s="60">
        <v>-204708</v>
      </c>
      <c r="F2288" s="60">
        <v>2752929</v>
      </c>
      <c r="G2288" s="60">
        <v>2028792</v>
      </c>
      <c r="H2288" s="421" t="str">
        <f t="shared" si="175"/>
        <v>nesplnená podmienka vyrovnaného rozpočtu</v>
      </c>
      <c r="I2288" s="60">
        <f t="shared" si="176"/>
        <v>-724137</v>
      </c>
      <c r="J2288" s="421" t="str">
        <f t="shared" si="179"/>
        <v>nerastúce výdavky</v>
      </c>
      <c r="K2288" s="421" t="str">
        <f t="shared" si="177"/>
        <v>dlhová brzda sa neplní</v>
      </c>
      <c r="L2288" s="421" t="str">
        <f t="shared" si="178"/>
        <v>dlhová brzda sa neplní + rozpočet v termíne</v>
      </c>
    </row>
    <row r="2289" spans="1:12">
      <c r="A2289" s="61">
        <v>507032</v>
      </c>
      <c r="B2289" s="61" t="s">
        <v>2785</v>
      </c>
      <c r="C2289" s="61">
        <v>20251120</v>
      </c>
      <c r="D2289" s="420" t="s">
        <v>890</v>
      </c>
      <c r="E2289" s="60">
        <v>-678809</v>
      </c>
      <c r="F2289" s="60">
        <v>25904325</v>
      </c>
      <c r="G2289" s="60">
        <v>27256941</v>
      </c>
      <c r="H2289" s="421" t="str">
        <f t="shared" si="175"/>
        <v>nesplnená podmienka vyrovnaného rozpočtu</v>
      </c>
      <c r="I2289" s="60">
        <f t="shared" si="176"/>
        <v>1352616</v>
      </c>
      <c r="J2289" s="421" t="str">
        <f t="shared" si="179"/>
        <v>výdavky rastú</v>
      </c>
      <c r="K2289" s="421" t="str">
        <f t="shared" si="177"/>
        <v>dlhová brzda sa neplní</v>
      </c>
      <c r="L2289" s="421" t="str">
        <f t="shared" si="178"/>
        <v>dlhová brzda sa neplní + rozpočet v termíne</v>
      </c>
    </row>
    <row r="2290" spans="1:12">
      <c r="A2290" s="61">
        <v>507041</v>
      </c>
      <c r="B2290" s="61" t="s">
        <v>2786</v>
      </c>
      <c r="C2290" s="61">
        <v>20251015</v>
      </c>
      <c r="D2290" s="420" t="s">
        <v>890</v>
      </c>
      <c r="E2290" s="60">
        <v>10700</v>
      </c>
      <c r="F2290" s="60">
        <v>194300</v>
      </c>
      <c r="G2290" s="60">
        <v>204300</v>
      </c>
      <c r="H2290" s="421" t="str">
        <f t="shared" si="175"/>
        <v>splnená podmienka vyrovnaného rozpočtu</v>
      </c>
      <c r="I2290" s="60">
        <f t="shared" si="176"/>
        <v>10000</v>
      </c>
      <c r="J2290" s="421" t="str">
        <f t="shared" si="179"/>
        <v>výdavky rastú</v>
      </c>
      <c r="K2290" s="421" t="str">
        <f t="shared" si="177"/>
        <v>dlhová brzda sa neplní</v>
      </c>
      <c r="L2290" s="421" t="str">
        <f t="shared" si="178"/>
        <v>dlhová brzda sa neplní + rozpočet v termíne</v>
      </c>
    </row>
    <row r="2291" spans="1:12">
      <c r="A2291" s="61">
        <v>507059</v>
      </c>
      <c r="B2291" s="61" t="s">
        <v>831</v>
      </c>
      <c r="C2291" s="61">
        <v>20251112</v>
      </c>
      <c r="D2291" s="420" t="s">
        <v>890</v>
      </c>
      <c r="E2291" s="60">
        <v>11460</v>
      </c>
      <c r="F2291" s="60">
        <v>304042</v>
      </c>
      <c r="G2291" s="60">
        <v>184759</v>
      </c>
      <c r="H2291" s="421" t="str">
        <f t="shared" si="175"/>
        <v>splnená podmienka vyrovnaného rozpočtu</v>
      </c>
      <c r="I2291" s="61">
        <f t="shared" si="176"/>
        <v>-119283</v>
      </c>
      <c r="J2291" s="421" t="str">
        <f t="shared" si="179"/>
        <v>nerastúce výdavky</v>
      </c>
      <c r="K2291" s="421" t="str">
        <f t="shared" si="177"/>
        <v>dlhová brzda sa plní</v>
      </c>
      <c r="L2291" s="421" t="str">
        <f t="shared" si="178"/>
        <v>dlhová brzda sa plní + rozpočet v termíne</v>
      </c>
    </row>
    <row r="2292" spans="1:12">
      <c r="A2292" s="61">
        <v>507067</v>
      </c>
      <c r="B2292" s="61" t="s">
        <v>2787</v>
      </c>
      <c r="C2292" s="61">
        <v>20251119</v>
      </c>
      <c r="D2292" s="420" t="s">
        <v>890</v>
      </c>
      <c r="E2292" s="60">
        <v>-466209.17</v>
      </c>
      <c r="F2292" s="60">
        <v>2559975</v>
      </c>
      <c r="G2292" s="60">
        <v>3842883.8</v>
      </c>
      <c r="H2292" s="421" t="str">
        <f t="shared" si="175"/>
        <v>nesplnená podmienka vyrovnaného rozpočtu</v>
      </c>
      <c r="I2292" s="60">
        <f t="shared" si="176"/>
        <v>1282908.7999999998</v>
      </c>
      <c r="J2292" s="421" t="str">
        <f t="shared" si="179"/>
        <v>výdavky rastú</v>
      </c>
      <c r="K2292" s="421" t="str">
        <f t="shared" si="177"/>
        <v>dlhová brzda sa neplní</v>
      </c>
      <c r="L2292" s="421" t="str">
        <f t="shared" si="178"/>
        <v>dlhová brzda sa neplní + rozpočet v termíne</v>
      </c>
    </row>
    <row r="2293" spans="1:12">
      <c r="A2293" s="61">
        <v>507075</v>
      </c>
      <c r="B2293" s="61" t="s">
        <v>2788</v>
      </c>
      <c r="C2293" s="61">
        <v>20251113</v>
      </c>
      <c r="D2293" s="420" t="s">
        <v>890</v>
      </c>
      <c r="E2293" s="60">
        <v>42773.95</v>
      </c>
      <c r="F2293" s="60">
        <v>1386946.67</v>
      </c>
      <c r="G2293" s="60">
        <v>1574431.0499999998</v>
      </c>
      <c r="H2293" s="421" t="str">
        <f t="shared" si="175"/>
        <v>splnená podmienka vyrovnaného rozpočtu</v>
      </c>
      <c r="I2293" s="60">
        <f t="shared" si="176"/>
        <v>187484.37999999989</v>
      </c>
      <c r="J2293" s="421" t="str">
        <f t="shared" si="179"/>
        <v>výdavky rastú</v>
      </c>
      <c r="K2293" s="421" t="str">
        <f t="shared" si="177"/>
        <v>dlhová brzda sa neplní</v>
      </c>
      <c r="L2293" s="421" t="str">
        <f t="shared" si="178"/>
        <v>dlhová brzda sa neplní + rozpočet v termíne</v>
      </c>
    </row>
    <row r="2294" spans="1:12">
      <c r="A2294" s="61">
        <v>507121</v>
      </c>
      <c r="B2294" s="61" t="s">
        <v>2789</v>
      </c>
      <c r="C2294" s="61">
        <v>20251110</v>
      </c>
      <c r="D2294" s="420" t="s">
        <v>890</v>
      </c>
      <c r="E2294" s="60">
        <v>-368080.65</v>
      </c>
      <c r="F2294" s="60">
        <v>8532354</v>
      </c>
      <c r="G2294" s="60">
        <v>10353885.65</v>
      </c>
      <c r="H2294" s="421" t="str">
        <f t="shared" si="175"/>
        <v>nesplnená podmienka vyrovnaného rozpočtu</v>
      </c>
      <c r="I2294" s="60">
        <f t="shared" si="176"/>
        <v>1821531.6500000004</v>
      </c>
      <c r="J2294" s="421" t="str">
        <f t="shared" si="179"/>
        <v>výdavky rastú</v>
      </c>
      <c r="K2294" s="421" t="str">
        <f t="shared" si="177"/>
        <v>dlhová brzda sa neplní</v>
      </c>
      <c r="L2294" s="421" t="str">
        <f t="shared" si="178"/>
        <v>dlhová brzda sa neplní + rozpočet v termíne</v>
      </c>
    </row>
    <row r="2295" spans="1:12">
      <c r="A2295" s="61">
        <v>507130</v>
      </c>
      <c r="B2295" s="61" t="s">
        <v>2790</v>
      </c>
      <c r="C2295" s="61">
        <v>20251120</v>
      </c>
      <c r="D2295" s="420" t="s">
        <v>890</v>
      </c>
      <c r="E2295" s="60">
        <v>-40935</v>
      </c>
      <c r="F2295" s="60">
        <v>294039</v>
      </c>
      <c r="G2295" s="60">
        <v>389551</v>
      </c>
      <c r="H2295" s="421" t="str">
        <f t="shared" si="175"/>
        <v>nesplnená podmienka vyrovnaného rozpočtu</v>
      </c>
      <c r="I2295" s="60">
        <f t="shared" si="176"/>
        <v>95512</v>
      </c>
      <c r="J2295" s="421" t="str">
        <f t="shared" si="179"/>
        <v>výdavky rastú</v>
      </c>
      <c r="K2295" s="421" t="str">
        <f t="shared" si="177"/>
        <v>dlhová brzda sa neplní</v>
      </c>
      <c r="L2295" s="421" t="str">
        <f t="shared" si="178"/>
        <v>dlhová brzda sa neplní + rozpočet v termíne</v>
      </c>
    </row>
    <row r="2296" spans="1:12">
      <c r="A2296" s="61">
        <v>507156</v>
      </c>
      <c r="B2296" s="61" t="s">
        <v>2791</v>
      </c>
      <c r="C2296" s="61">
        <v>20251114</v>
      </c>
      <c r="D2296" s="420" t="s">
        <v>890</v>
      </c>
      <c r="E2296" s="60">
        <v>-830607</v>
      </c>
      <c r="F2296" s="60">
        <v>8475457</v>
      </c>
      <c r="G2296" s="60">
        <v>11052434</v>
      </c>
      <c r="H2296" s="421" t="str">
        <f t="shared" si="175"/>
        <v>nesplnená podmienka vyrovnaného rozpočtu</v>
      </c>
      <c r="I2296" s="60">
        <f t="shared" si="176"/>
        <v>2576977</v>
      </c>
      <c r="J2296" s="421" t="str">
        <f t="shared" si="179"/>
        <v>výdavky rastú</v>
      </c>
      <c r="K2296" s="421" t="str">
        <f t="shared" si="177"/>
        <v>dlhová brzda sa neplní</v>
      </c>
      <c r="L2296" s="421" t="str">
        <f t="shared" si="178"/>
        <v>dlhová brzda sa neplní + rozpočet v termíne</v>
      </c>
    </row>
    <row r="2297" spans="1:12">
      <c r="A2297" s="61">
        <v>507164</v>
      </c>
      <c r="B2297" s="61" t="s">
        <v>2792</v>
      </c>
      <c r="C2297" s="61">
        <v>20251119</v>
      </c>
      <c r="D2297" s="420" t="s">
        <v>890</v>
      </c>
      <c r="E2297" s="60">
        <v>-139610.06</v>
      </c>
      <c r="F2297" s="60">
        <v>1481763.8</v>
      </c>
      <c r="G2297" s="60">
        <v>2758700.8600000003</v>
      </c>
      <c r="H2297" s="421" t="str">
        <f t="shared" si="175"/>
        <v>nesplnená podmienka vyrovnaného rozpočtu</v>
      </c>
      <c r="I2297" s="60">
        <f t="shared" si="176"/>
        <v>1276937.0600000003</v>
      </c>
      <c r="J2297" s="421" t="str">
        <f t="shared" si="179"/>
        <v>výdavky rastú</v>
      </c>
      <c r="K2297" s="421" t="str">
        <f t="shared" si="177"/>
        <v>dlhová brzda sa neplní</v>
      </c>
      <c r="L2297" s="421" t="str">
        <f t="shared" si="178"/>
        <v>dlhová brzda sa neplní + rozpočet v termíne</v>
      </c>
    </row>
    <row r="2298" spans="1:12">
      <c r="A2298" s="61">
        <v>507172</v>
      </c>
      <c r="B2298" s="61" t="s">
        <v>2793</v>
      </c>
      <c r="C2298" s="61">
        <v>20251118</v>
      </c>
      <c r="D2298" s="420" t="s">
        <v>890</v>
      </c>
      <c r="E2298" s="60">
        <v>-251991</v>
      </c>
      <c r="F2298" s="60">
        <v>1861128</v>
      </c>
      <c r="G2298" s="60">
        <v>2917995</v>
      </c>
      <c r="H2298" s="421" t="str">
        <f t="shared" si="175"/>
        <v>nesplnená podmienka vyrovnaného rozpočtu</v>
      </c>
      <c r="I2298" s="60">
        <f t="shared" si="176"/>
        <v>1056867</v>
      </c>
      <c r="J2298" s="421" t="str">
        <f t="shared" si="179"/>
        <v>výdavky rastú</v>
      </c>
      <c r="K2298" s="421" t="str">
        <f t="shared" si="177"/>
        <v>dlhová brzda sa neplní</v>
      </c>
      <c r="L2298" s="421" t="str">
        <f t="shared" si="178"/>
        <v>dlhová brzda sa neplní + rozpočet v termíne</v>
      </c>
    </row>
    <row r="2299" spans="1:12">
      <c r="A2299" s="61">
        <v>506567</v>
      </c>
      <c r="B2299" s="61" t="s">
        <v>2794</v>
      </c>
      <c r="C2299" s="61">
        <v>20251119</v>
      </c>
      <c r="D2299" s="420" t="s">
        <v>890</v>
      </c>
      <c r="E2299" s="60">
        <v>-498601</v>
      </c>
      <c r="F2299" s="60">
        <v>5135705</v>
      </c>
      <c r="G2299" s="60">
        <v>6146894</v>
      </c>
      <c r="H2299" s="421" t="str">
        <f t="shared" si="175"/>
        <v>nesplnená podmienka vyrovnaného rozpočtu</v>
      </c>
      <c r="I2299" s="60">
        <f t="shared" si="176"/>
        <v>1011189</v>
      </c>
      <c r="J2299" s="421" t="str">
        <f t="shared" si="179"/>
        <v>výdavky rastú</v>
      </c>
      <c r="K2299" s="421" t="str">
        <f t="shared" si="177"/>
        <v>dlhová brzda sa neplní</v>
      </c>
      <c r="L2299" s="421" t="str">
        <f t="shared" si="178"/>
        <v>dlhová brzda sa neplní + rozpočet v termíne</v>
      </c>
    </row>
    <row r="2300" spans="1:12">
      <c r="A2300" s="61">
        <v>506583</v>
      </c>
      <c r="B2300" s="61" t="s">
        <v>832</v>
      </c>
      <c r="C2300" s="61">
        <v>20251029</v>
      </c>
      <c r="D2300" s="420" t="s">
        <v>890</v>
      </c>
      <c r="E2300" s="60">
        <v>27720</v>
      </c>
      <c r="F2300" s="60">
        <v>720422.86</v>
      </c>
      <c r="G2300" s="60">
        <v>675980</v>
      </c>
      <c r="H2300" s="421" t="str">
        <f t="shared" si="175"/>
        <v>splnená podmienka vyrovnaného rozpočtu</v>
      </c>
      <c r="I2300" s="61">
        <f t="shared" si="176"/>
        <v>-44442.859999999986</v>
      </c>
      <c r="J2300" s="421" t="str">
        <f t="shared" si="179"/>
        <v>nerastúce výdavky</v>
      </c>
      <c r="K2300" s="421" t="str">
        <f t="shared" si="177"/>
        <v>dlhová brzda sa plní</v>
      </c>
      <c r="L2300" s="421" t="str">
        <f t="shared" si="178"/>
        <v>dlhová brzda sa plní + rozpočet v termíne</v>
      </c>
    </row>
    <row r="2301" spans="1:12">
      <c r="A2301" s="61">
        <v>506591</v>
      </c>
      <c r="B2301" s="61" t="s">
        <v>2795</v>
      </c>
      <c r="C2301" s="61">
        <v>20251113</v>
      </c>
      <c r="D2301" s="420" t="s">
        <v>890</v>
      </c>
      <c r="E2301" s="60">
        <v>-895866</v>
      </c>
      <c r="F2301" s="60">
        <v>1909185</v>
      </c>
      <c r="G2301" s="60">
        <v>2538139</v>
      </c>
      <c r="H2301" s="421" t="str">
        <f t="shared" si="175"/>
        <v>nesplnená podmienka vyrovnaného rozpočtu</v>
      </c>
      <c r="I2301" s="60">
        <f t="shared" si="176"/>
        <v>628954</v>
      </c>
      <c r="J2301" s="421" t="str">
        <f t="shared" si="179"/>
        <v>výdavky rastú</v>
      </c>
      <c r="K2301" s="421" t="str">
        <f t="shared" si="177"/>
        <v>dlhová brzda sa neplní</v>
      </c>
      <c r="L2301" s="421" t="str">
        <f t="shared" si="178"/>
        <v>dlhová brzda sa neplní + rozpočet v termíne</v>
      </c>
    </row>
    <row r="2302" spans="1:12">
      <c r="A2302" s="61">
        <v>506605</v>
      </c>
      <c r="B2302" s="61" t="s">
        <v>2796</v>
      </c>
      <c r="C2302" s="61">
        <v>20251121</v>
      </c>
      <c r="D2302" s="420" t="s">
        <v>890</v>
      </c>
      <c r="E2302" s="60">
        <v>30160</v>
      </c>
      <c r="F2302" s="60">
        <v>419758</v>
      </c>
      <c r="G2302" s="60">
        <v>519365</v>
      </c>
      <c r="H2302" s="421" t="str">
        <f t="shared" si="175"/>
        <v>splnená podmienka vyrovnaného rozpočtu</v>
      </c>
      <c r="I2302" s="60">
        <f t="shared" si="176"/>
        <v>99607</v>
      </c>
      <c r="J2302" s="421" t="str">
        <f t="shared" si="179"/>
        <v>výdavky rastú</v>
      </c>
      <c r="K2302" s="421" t="str">
        <f t="shared" si="177"/>
        <v>dlhová brzda sa neplní</v>
      </c>
      <c r="L2302" s="421" t="str">
        <f t="shared" si="178"/>
        <v>dlhová brzda sa neplní + rozpočet v termíne</v>
      </c>
    </row>
    <row r="2303" spans="1:12">
      <c r="A2303" s="61">
        <v>506613</v>
      </c>
      <c r="B2303" s="61" t="s">
        <v>2797</v>
      </c>
      <c r="C2303" s="61">
        <v>20251027</v>
      </c>
      <c r="D2303" s="420" t="s">
        <v>890</v>
      </c>
      <c r="E2303" s="60">
        <v>61696</v>
      </c>
      <c r="F2303" s="60">
        <v>7700838</v>
      </c>
      <c r="G2303" s="60">
        <v>9503850</v>
      </c>
      <c r="H2303" s="421" t="str">
        <f t="shared" si="175"/>
        <v>splnená podmienka vyrovnaného rozpočtu</v>
      </c>
      <c r="I2303" s="60">
        <f t="shared" si="176"/>
        <v>1803012</v>
      </c>
      <c r="J2303" s="421" t="str">
        <f t="shared" si="179"/>
        <v>výdavky rastú</v>
      </c>
      <c r="K2303" s="421" t="str">
        <f t="shared" si="177"/>
        <v>dlhová brzda sa neplní</v>
      </c>
      <c r="L2303" s="421" t="str">
        <f t="shared" si="178"/>
        <v>dlhová brzda sa neplní + rozpočet v termíne</v>
      </c>
    </row>
    <row r="2304" spans="1:12">
      <c r="A2304" s="61">
        <v>506630</v>
      </c>
      <c r="B2304" s="61" t="s">
        <v>2798</v>
      </c>
      <c r="C2304" s="61">
        <v>20251112</v>
      </c>
      <c r="D2304" s="420" t="s">
        <v>890</v>
      </c>
      <c r="E2304" s="60">
        <v>30678.99</v>
      </c>
      <c r="F2304" s="60">
        <v>611116.93000000005</v>
      </c>
      <c r="G2304" s="60">
        <v>699731.63</v>
      </c>
      <c r="H2304" s="421" t="str">
        <f t="shared" si="175"/>
        <v>splnená podmienka vyrovnaného rozpočtu</v>
      </c>
      <c r="I2304" s="60">
        <f t="shared" si="176"/>
        <v>88614.699999999953</v>
      </c>
      <c r="J2304" s="421" t="str">
        <f t="shared" si="179"/>
        <v>výdavky rastú</v>
      </c>
      <c r="K2304" s="421" t="str">
        <f t="shared" si="177"/>
        <v>dlhová brzda sa neplní</v>
      </c>
      <c r="L2304" s="421" t="str">
        <f t="shared" si="178"/>
        <v>dlhová brzda sa neplní + rozpočet v termíne</v>
      </c>
    </row>
    <row r="2305" spans="1:12">
      <c r="A2305" s="61">
        <v>506648</v>
      </c>
      <c r="B2305" s="61" t="s">
        <v>2799</v>
      </c>
      <c r="C2305" s="61">
        <v>20251114</v>
      </c>
      <c r="D2305" s="420" t="s">
        <v>890</v>
      </c>
      <c r="E2305" s="60">
        <v>-31900</v>
      </c>
      <c r="F2305" s="60">
        <v>806588</v>
      </c>
      <c r="G2305" s="60">
        <v>1020570</v>
      </c>
      <c r="H2305" s="421" t="str">
        <f t="shared" si="175"/>
        <v>nesplnená podmienka vyrovnaného rozpočtu</v>
      </c>
      <c r="I2305" s="60">
        <f t="shared" si="176"/>
        <v>213982</v>
      </c>
      <c r="J2305" s="421" t="str">
        <f t="shared" si="179"/>
        <v>výdavky rastú</v>
      </c>
      <c r="K2305" s="421" t="str">
        <f t="shared" si="177"/>
        <v>dlhová brzda sa neplní</v>
      </c>
      <c r="L2305" s="421" t="str">
        <f t="shared" si="178"/>
        <v>dlhová brzda sa neplní + rozpočet v termíne</v>
      </c>
    </row>
    <row r="2306" spans="1:12">
      <c r="A2306" s="61">
        <v>506672</v>
      </c>
      <c r="B2306" s="61" t="s">
        <v>2079</v>
      </c>
      <c r="C2306" s="61">
        <v>20251120</v>
      </c>
      <c r="D2306" s="420" t="s">
        <v>890</v>
      </c>
      <c r="E2306" s="60">
        <v>-30000</v>
      </c>
      <c r="F2306" s="60">
        <v>105700</v>
      </c>
      <c r="G2306" s="60">
        <v>105400</v>
      </c>
      <c r="H2306" s="421" t="str">
        <f t="shared" si="175"/>
        <v>nesplnená podmienka vyrovnaného rozpočtu</v>
      </c>
      <c r="I2306" s="60">
        <f t="shared" si="176"/>
        <v>-300</v>
      </c>
      <c r="J2306" s="421" t="str">
        <f t="shared" si="179"/>
        <v>nerastúce výdavky</v>
      </c>
      <c r="K2306" s="421" t="str">
        <f t="shared" si="177"/>
        <v>dlhová brzda sa neplní</v>
      </c>
      <c r="L2306" s="421" t="str">
        <f t="shared" si="178"/>
        <v>dlhová brzda sa neplní + rozpočet v termíne</v>
      </c>
    </row>
    <row r="2307" spans="1:12">
      <c r="A2307" s="61">
        <v>506745</v>
      </c>
      <c r="B2307" s="61" t="s">
        <v>290</v>
      </c>
      <c r="C2307" s="61">
        <v>20251028</v>
      </c>
      <c r="D2307" s="420" t="s">
        <v>890</v>
      </c>
      <c r="E2307" s="60">
        <v>-3037695</v>
      </c>
      <c r="F2307" s="60">
        <v>91815710</v>
      </c>
      <c r="G2307" s="60">
        <v>100814718</v>
      </c>
      <c r="H2307" s="421" t="str">
        <f t="shared" ref="H2307:H2370" si="180">IF(E2307&gt;=0,"splnená podmienka vyrovnaného rozpočtu","nesplnená podmienka vyrovnaného rozpočtu")</f>
        <v>nesplnená podmienka vyrovnaného rozpočtu</v>
      </c>
      <c r="I2307" s="60">
        <f t="shared" ref="I2307:I2370" si="181">G2307-F2307</f>
        <v>8999008</v>
      </c>
      <c r="J2307" s="421" t="str">
        <f t="shared" si="179"/>
        <v>výdavky rastú</v>
      </c>
      <c r="K2307" s="421" t="str">
        <f t="shared" ref="K2307:K2370" si="182">IF((H2307="splnená podmienka vyrovnaného rozpočtu")*(J2307="nerastúce výdavky"),"dlhová brzda sa plní","dlhová brzda sa neplní")</f>
        <v>dlhová brzda sa neplní</v>
      </c>
      <c r="L2307" s="421" t="str">
        <f t="shared" ref="L2307:L2370" si="183">K2307&amp;" + "&amp;D2307</f>
        <v>dlhová brzda sa neplní + rozpočet v termíne</v>
      </c>
    </row>
    <row r="2308" spans="1:12">
      <c r="A2308" s="61">
        <v>506788</v>
      </c>
      <c r="B2308" s="61" t="s">
        <v>2800</v>
      </c>
      <c r="C2308" s="61">
        <v>20251114</v>
      </c>
      <c r="D2308" s="420" t="s">
        <v>890</v>
      </c>
      <c r="E2308" s="60">
        <v>-51623.74</v>
      </c>
      <c r="F2308" s="60">
        <v>432417</v>
      </c>
      <c r="G2308" s="60">
        <v>482914.74</v>
      </c>
      <c r="H2308" s="421" t="str">
        <f t="shared" si="180"/>
        <v>nesplnená podmienka vyrovnaného rozpočtu</v>
      </c>
      <c r="I2308" s="60">
        <f t="shared" si="181"/>
        <v>50497.739999999991</v>
      </c>
      <c r="J2308" s="421" t="str">
        <f t="shared" ref="J2308:J2371" si="184">IF(I2308&lt;=0,"nerastúce výdavky","výdavky rastú")</f>
        <v>výdavky rastú</v>
      </c>
      <c r="K2308" s="421" t="str">
        <f t="shared" si="182"/>
        <v>dlhová brzda sa neplní</v>
      </c>
      <c r="L2308" s="421" t="str">
        <f t="shared" si="183"/>
        <v>dlhová brzda sa neplní + rozpočet v termíne</v>
      </c>
    </row>
    <row r="2309" spans="1:12">
      <c r="A2309" s="61">
        <v>506796</v>
      </c>
      <c r="B2309" s="61" t="s">
        <v>2801</v>
      </c>
      <c r="C2309" s="61">
        <v>20251015</v>
      </c>
      <c r="D2309" s="420" t="s">
        <v>890</v>
      </c>
      <c r="E2309" s="60">
        <v>-116355</v>
      </c>
      <c r="F2309" s="60">
        <v>1677455</v>
      </c>
      <c r="G2309" s="60">
        <v>1801255</v>
      </c>
      <c r="H2309" s="421" t="str">
        <f t="shared" si="180"/>
        <v>nesplnená podmienka vyrovnaného rozpočtu</v>
      </c>
      <c r="I2309" s="60">
        <f t="shared" si="181"/>
        <v>123800</v>
      </c>
      <c r="J2309" s="421" t="str">
        <f t="shared" si="184"/>
        <v>výdavky rastú</v>
      </c>
      <c r="K2309" s="421" t="str">
        <f t="shared" si="182"/>
        <v>dlhová brzda sa neplní</v>
      </c>
      <c r="L2309" s="421" t="str">
        <f t="shared" si="183"/>
        <v>dlhová brzda sa neplní + rozpočet v termíne</v>
      </c>
    </row>
    <row r="2310" spans="1:12">
      <c r="A2310" s="61">
        <v>506800</v>
      </c>
      <c r="B2310" s="61" t="s">
        <v>2802</v>
      </c>
      <c r="C2310" s="61">
        <v>20251117</v>
      </c>
      <c r="D2310" s="420" t="s">
        <v>890</v>
      </c>
      <c r="E2310" s="60">
        <v>4141</v>
      </c>
      <c r="F2310" s="60">
        <v>1581845</v>
      </c>
      <c r="G2310" s="60">
        <v>1715184</v>
      </c>
      <c r="H2310" s="421" t="str">
        <f t="shared" si="180"/>
        <v>splnená podmienka vyrovnaného rozpočtu</v>
      </c>
      <c r="I2310" s="60">
        <f t="shared" si="181"/>
        <v>133339</v>
      </c>
      <c r="J2310" s="421" t="str">
        <f t="shared" si="184"/>
        <v>výdavky rastú</v>
      </c>
      <c r="K2310" s="421" t="str">
        <f t="shared" si="182"/>
        <v>dlhová brzda sa neplní</v>
      </c>
      <c r="L2310" s="421" t="str">
        <f t="shared" si="183"/>
        <v>dlhová brzda sa neplní + rozpočet v termíne</v>
      </c>
    </row>
    <row r="2311" spans="1:12">
      <c r="A2311" s="61">
        <v>506818</v>
      </c>
      <c r="B2311" s="61" t="s">
        <v>2803</v>
      </c>
      <c r="C2311" s="61">
        <v>20251120</v>
      </c>
      <c r="D2311" s="420" t="s">
        <v>890</v>
      </c>
      <c r="E2311" s="60">
        <v>-1859502</v>
      </c>
      <c r="F2311" s="60">
        <v>6618038</v>
      </c>
      <c r="G2311" s="60">
        <v>9969237</v>
      </c>
      <c r="H2311" s="421" t="str">
        <f t="shared" si="180"/>
        <v>nesplnená podmienka vyrovnaného rozpočtu</v>
      </c>
      <c r="I2311" s="60">
        <f t="shared" si="181"/>
        <v>3351199</v>
      </c>
      <c r="J2311" s="421" t="str">
        <f t="shared" si="184"/>
        <v>výdavky rastú</v>
      </c>
      <c r="K2311" s="421" t="str">
        <f t="shared" si="182"/>
        <v>dlhová brzda sa neplní</v>
      </c>
      <c r="L2311" s="421" t="str">
        <f t="shared" si="183"/>
        <v>dlhová brzda sa neplní + rozpočet v termíne</v>
      </c>
    </row>
    <row r="2312" spans="1:12">
      <c r="A2312" s="61">
        <v>506826</v>
      </c>
      <c r="B2312" s="61" t="s">
        <v>2804</v>
      </c>
      <c r="C2312" s="61">
        <v>20251118</v>
      </c>
      <c r="D2312" s="420" t="s">
        <v>890</v>
      </c>
      <c r="E2312" s="60">
        <v>-9205.74</v>
      </c>
      <c r="F2312" s="60">
        <v>305921</v>
      </c>
      <c r="G2312" s="60">
        <v>324967.95</v>
      </c>
      <c r="H2312" s="421" t="str">
        <f t="shared" si="180"/>
        <v>nesplnená podmienka vyrovnaného rozpočtu</v>
      </c>
      <c r="I2312" s="60">
        <f t="shared" si="181"/>
        <v>19046.950000000012</v>
      </c>
      <c r="J2312" s="421" t="str">
        <f t="shared" si="184"/>
        <v>výdavky rastú</v>
      </c>
      <c r="K2312" s="421" t="str">
        <f t="shared" si="182"/>
        <v>dlhová brzda sa neplní</v>
      </c>
      <c r="L2312" s="421" t="str">
        <f t="shared" si="183"/>
        <v>dlhová brzda sa neplní + rozpočet v termíne</v>
      </c>
    </row>
    <row r="2313" spans="1:12">
      <c r="A2313" s="61">
        <v>506834</v>
      </c>
      <c r="B2313" s="61" t="s">
        <v>2805</v>
      </c>
      <c r="C2313" s="61">
        <v>20251118</v>
      </c>
      <c r="D2313" s="420" t="s">
        <v>890</v>
      </c>
      <c r="E2313" s="60">
        <v>-219630</v>
      </c>
      <c r="F2313" s="60">
        <v>735440</v>
      </c>
      <c r="G2313" s="60">
        <v>1055340</v>
      </c>
      <c r="H2313" s="421" t="str">
        <f t="shared" si="180"/>
        <v>nesplnená podmienka vyrovnaného rozpočtu</v>
      </c>
      <c r="I2313" s="60">
        <f t="shared" si="181"/>
        <v>319900</v>
      </c>
      <c r="J2313" s="421" t="str">
        <f t="shared" si="184"/>
        <v>výdavky rastú</v>
      </c>
      <c r="K2313" s="421" t="str">
        <f t="shared" si="182"/>
        <v>dlhová brzda sa neplní</v>
      </c>
      <c r="L2313" s="421" t="str">
        <f t="shared" si="183"/>
        <v>dlhová brzda sa neplní + rozpočet v termíne</v>
      </c>
    </row>
    <row r="2314" spans="1:12">
      <c r="A2314" s="61">
        <v>506851</v>
      </c>
      <c r="B2314" s="61" t="s">
        <v>2806</v>
      </c>
      <c r="C2314" s="61">
        <v>20251119</v>
      </c>
      <c r="D2314" s="420" t="s">
        <v>890</v>
      </c>
      <c r="E2314" s="60">
        <v>-1893102</v>
      </c>
      <c r="F2314" s="60">
        <v>4909293</v>
      </c>
      <c r="G2314" s="60">
        <v>5129520</v>
      </c>
      <c r="H2314" s="421" t="str">
        <f t="shared" si="180"/>
        <v>nesplnená podmienka vyrovnaného rozpočtu</v>
      </c>
      <c r="I2314" s="60">
        <f t="shared" si="181"/>
        <v>220227</v>
      </c>
      <c r="J2314" s="421" t="str">
        <f t="shared" si="184"/>
        <v>výdavky rastú</v>
      </c>
      <c r="K2314" s="421" t="str">
        <f t="shared" si="182"/>
        <v>dlhová brzda sa neplní</v>
      </c>
      <c r="L2314" s="421" t="str">
        <f t="shared" si="183"/>
        <v>dlhová brzda sa neplní + rozpočet v termíne</v>
      </c>
    </row>
    <row r="2315" spans="1:12">
      <c r="A2315" s="61">
        <v>506869</v>
      </c>
      <c r="B2315" s="61" t="s">
        <v>2807</v>
      </c>
      <c r="C2315" s="61">
        <v>20251112</v>
      </c>
      <c r="D2315" s="420" t="s">
        <v>890</v>
      </c>
      <c r="E2315" s="60">
        <v>9855.7000000000007</v>
      </c>
      <c r="F2315" s="60">
        <v>1071905.76</v>
      </c>
      <c r="G2315" s="60">
        <v>1545624.4</v>
      </c>
      <c r="H2315" s="421" t="str">
        <f t="shared" si="180"/>
        <v>splnená podmienka vyrovnaného rozpočtu</v>
      </c>
      <c r="I2315" s="60">
        <f t="shared" si="181"/>
        <v>473718.6399999999</v>
      </c>
      <c r="J2315" s="421" t="str">
        <f t="shared" si="184"/>
        <v>výdavky rastú</v>
      </c>
      <c r="K2315" s="421" t="str">
        <f t="shared" si="182"/>
        <v>dlhová brzda sa neplní</v>
      </c>
      <c r="L2315" s="421" t="str">
        <f t="shared" si="183"/>
        <v>dlhová brzda sa neplní + rozpočet v termíne</v>
      </c>
    </row>
    <row r="2316" spans="1:12">
      <c r="A2316" s="61">
        <v>506877</v>
      </c>
      <c r="B2316" s="61" t="s">
        <v>833</v>
      </c>
      <c r="C2316" s="61">
        <v>20251118</v>
      </c>
      <c r="D2316" s="420" t="s">
        <v>890</v>
      </c>
      <c r="E2316" s="60">
        <v>369042.9</v>
      </c>
      <c r="F2316" s="60">
        <v>9803733.3099999987</v>
      </c>
      <c r="G2316" s="60">
        <v>9192289.1099999994</v>
      </c>
      <c r="H2316" s="421" t="str">
        <f t="shared" si="180"/>
        <v>splnená podmienka vyrovnaného rozpočtu</v>
      </c>
      <c r="I2316" s="61">
        <f t="shared" si="181"/>
        <v>-611444.19999999925</v>
      </c>
      <c r="J2316" s="421" t="str">
        <f t="shared" si="184"/>
        <v>nerastúce výdavky</v>
      </c>
      <c r="K2316" s="421" t="str">
        <f t="shared" si="182"/>
        <v>dlhová brzda sa plní</v>
      </c>
      <c r="L2316" s="421" t="str">
        <f t="shared" si="183"/>
        <v>dlhová brzda sa plní + rozpočet v termíne</v>
      </c>
    </row>
    <row r="2317" spans="1:12">
      <c r="A2317" s="61">
        <v>506885</v>
      </c>
      <c r="B2317" s="61" t="s">
        <v>2808</v>
      </c>
      <c r="C2317" s="61">
        <v>20251106</v>
      </c>
      <c r="D2317" s="420" t="s">
        <v>890</v>
      </c>
      <c r="E2317" s="60">
        <v>13580.03</v>
      </c>
      <c r="F2317" s="60">
        <v>1748163</v>
      </c>
      <c r="G2317" s="60">
        <v>1998963.9700000002</v>
      </c>
      <c r="H2317" s="421" t="str">
        <f t="shared" si="180"/>
        <v>splnená podmienka vyrovnaného rozpočtu</v>
      </c>
      <c r="I2317" s="60">
        <f t="shared" si="181"/>
        <v>250800.9700000002</v>
      </c>
      <c r="J2317" s="421" t="str">
        <f t="shared" si="184"/>
        <v>výdavky rastú</v>
      </c>
      <c r="K2317" s="421" t="str">
        <f t="shared" si="182"/>
        <v>dlhová brzda sa neplní</v>
      </c>
      <c r="L2317" s="421" t="str">
        <f t="shared" si="183"/>
        <v>dlhová brzda sa neplní + rozpočet v termíne</v>
      </c>
    </row>
    <row r="2318" spans="1:12">
      <c r="A2318" s="61">
        <v>506893</v>
      </c>
      <c r="B2318" s="61" t="s">
        <v>2809</v>
      </c>
      <c r="C2318" s="61">
        <v>20251119</v>
      </c>
      <c r="D2318" s="420" t="s">
        <v>890</v>
      </c>
      <c r="E2318" s="60">
        <v>63910</v>
      </c>
      <c r="F2318" s="60">
        <v>2426200</v>
      </c>
      <c r="G2318" s="60">
        <v>3139440</v>
      </c>
      <c r="H2318" s="421" t="str">
        <f t="shared" si="180"/>
        <v>splnená podmienka vyrovnaného rozpočtu</v>
      </c>
      <c r="I2318" s="60">
        <f t="shared" si="181"/>
        <v>713240</v>
      </c>
      <c r="J2318" s="421" t="str">
        <f t="shared" si="184"/>
        <v>výdavky rastú</v>
      </c>
      <c r="K2318" s="421" t="str">
        <f t="shared" si="182"/>
        <v>dlhová brzda sa neplní</v>
      </c>
      <c r="L2318" s="421" t="str">
        <f t="shared" si="183"/>
        <v>dlhová brzda sa neplní + rozpočet v termíne</v>
      </c>
    </row>
    <row r="2319" spans="1:12">
      <c r="A2319" s="61">
        <v>506265</v>
      </c>
      <c r="B2319" s="61" t="s">
        <v>2810</v>
      </c>
      <c r="C2319" s="61">
        <v>20251112</v>
      </c>
      <c r="D2319" s="420" t="s">
        <v>890</v>
      </c>
      <c r="E2319" s="60">
        <v>-209609</v>
      </c>
      <c r="F2319" s="60">
        <v>3194567</v>
      </c>
      <c r="G2319" s="60">
        <v>4148512</v>
      </c>
      <c r="H2319" s="421" t="str">
        <f t="shared" si="180"/>
        <v>nesplnená podmienka vyrovnaného rozpočtu</v>
      </c>
      <c r="I2319" s="60">
        <f t="shared" si="181"/>
        <v>953945</v>
      </c>
      <c r="J2319" s="421" t="str">
        <f t="shared" si="184"/>
        <v>výdavky rastú</v>
      </c>
      <c r="K2319" s="421" t="str">
        <f t="shared" si="182"/>
        <v>dlhová brzda sa neplní</v>
      </c>
      <c r="L2319" s="421" t="str">
        <f t="shared" si="183"/>
        <v>dlhová brzda sa neplní + rozpočet v termíne</v>
      </c>
    </row>
    <row r="2320" spans="1:12">
      <c r="A2320" s="61">
        <v>506273</v>
      </c>
      <c r="B2320" s="61" t="s">
        <v>834</v>
      </c>
      <c r="C2320" s="61">
        <v>20251119</v>
      </c>
      <c r="D2320" s="420" t="s">
        <v>890</v>
      </c>
      <c r="E2320" s="60">
        <v>36233</v>
      </c>
      <c r="F2320" s="60">
        <v>1618318</v>
      </c>
      <c r="G2320" s="60">
        <v>1090052</v>
      </c>
      <c r="H2320" s="421" t="str">
        <f t="shared" si="180"/>
        <v>splnená podmienka vyrovnaného rozpočtu</v>
      </c>
      <c r="I2320" s="61">
        <f t="shared" si="181"/>
        <v>-528266</v>
      </c>
      <c r="J2320" s="421" t="str">
        <f t="shared" si="184"/>
        <v>nerastúce výdavky</v>
      </c>
      <c r="K2320" s="421" t="str">
        <f t="shared" si="182"/>
        <v>dlhová brzda sa plní</v>
      </c>
      <c r="L2320" s="421" t="str">
        <f t="shared" si="183"/>
        <v>dlhová brzda sa plní + rozpočet v termíne</v>
      </c>
    </row>
    <row r="2321" spans="1:12">
      <c r="A2321" s="61">
        <v>506281</v>
      </c>
      <c r="B2321" s="61" t="s">
        <v>2811</v>
      </c>
      <c r="C2321" s="61">
        <v>20251112</v>
      </c>
      <c r="D2321" s="420" t="s">
        <v>890</v>
      </c>
      <c r="E2321" s="60">
        <v>-2334704</v>
      </c>
      <c r="F2321" s="60">
        <v>17458770</v>
      </c>
      <c r="G2321" s="60">
        <v>14317980</v>
      </c>
      <c r="H2321" s="421" t="str">
        <f t="shared" si="180"/>
        <v>nesplnená podmienka vyrovnaného rozpočtu</v>
      </c>
      <c r="I2321" s="60">
        <f t="shared" si="181"/>
        <v>-3140790</v>
      </c>
      <c r="J2321" s="421" t="str">
        <f t="shared" si="184"/>
        <v>nerastúce výdavky</v>
      </c>
      <c r="K2321" s="421" t="str">
        <f t="shared" si="182"/>
        <v>dlhová brzda sa neplní</v>
      </c>
      <c r="L2321" s="421" t="str">
        <f t="shared" si="183"/>
        <v>dlhová brzda sa neplní + rozpočet v termíne</v>
      </c>
    </row>
    <row r="2322" spans="1:12">
      <c r="A2322" s="61">
        <v>506290</v>
      </c>
      <c r="B2322" s="61" t="s">
        <v>767</v>
      </c>
      <c r="C2322" s="61">
        <v>20251105</v>
      </c>
      <c r="D2322" s="420" t="s">
        <v>890</v>
      </c>
      <c r="E2322" s="60">
        <v>2000</v>
      </c>
      <c r="F2322" s="60">
        <v>533880</v>
      </c>
      <c r="G2322" s="60">
        <v>600000</v>
      </c>
      <c r="H2322" s="421" t="str">
        <f t="shared" si="180"/>
        <v>splnená podmienka vyrovnaného rozpočtu</v>
      </c>
      <c r="I2322" s="60">
        <f t="shared" si="181"/>
        <v>66120</v>
      </c>
      <c r="J2322" s="421" t="str">
        <f t="shared" si="184"/>
        <v>výdavky rastú</v>
      </c>
      <c r="K2322" s="421" t="str">
        <f t="shared" si="182"/>
        <v>dlhová brzda sa neplní</v>
      </c>
      <c r="L2322" s="421" t="str">
        <f t="shared" si="183"/>
        <v>dlhová brzda sa neplní + rozpočet v termíne</v>
      </c>
    </row>
    <row r="2323" spans="1:12">
      <c r="A2323" s="61">
        <v>506303</v>
      </c>
      <c r="B2323" s="61" t="s">
        <v>2812</v>
      </c>
      <c r="C2323" s="61">
        <v>20251119</v>
      </c>
      <c r="D2323" s="420" t="s">
        <v>890</v>
      </c>
      <c r="E2323" s="60">
        <v>-275349.86</v>
      </c>
      <c r="F2323" s="60">
        <v>1191886</v>
      </c>
      <c r="G2323" s="60">
        <v>1602797.7</v>
      </c>
      <c r="H2323" s="421" t="str">
        <f t="shared" si="180"/>
        <v>nesplnená podmienka vyrovnaného rozpočtu</v>
      </c>
      <c r="I2323" s="60">
        <f t="shared" si="181"/>
        <v>410911.69999999995</v>
      </c>
      <c r="J2323" s="421" t="str">
        <f t="shared" si="184"/>
        <v>výdavky rastú</v>
      </c>
      <c r="K2323" s="421" t="str">
        <f t="shared" si="182"/>
        <v>dlhová brzda sa neplní</v>
      </c>
      <c r="L2323" s="421" t="str">
        <f t="shared" si="183"/>
        <v>dlhová brzda sa neplní + rozpočet v termíne</v>
      </c>
    </row>
    <row r="2324" spans="1:12">
      <c r="A2324" s="61">
        <v>506311</v>
      </c>
      <c r="B2324" s="61" t="s">
        <v>2813</v>
      </c>
      <c r="C2324" s="61">
        <v>20251119</v>
      </c>
      <c r="D2324" s="420" t="s">
        <v>890</v>
      </c>
      <c r="E2324" s="60">
        <v>-20000</v>
      </c>
      <c r="F2324" s="60">
        <v>109575</v>
      </c>
      <c r="G2324" s="60">
        <v>146403</v>
      </c>
      <c r="H2324" s="421" t="str">
        <f t="shared" si="180"/>
        <v>nesplnená podmienka vyrovnaného rozpočtu</v>
      </c>
      <c r="I2324" s="60">
        <f t="shared" si="181"/>
        <v>36828</v>
      </c>
      <c r="J2324" s="421" t="str">
        <f t="shared" si="184"/>
        <v>výdavky rastú</v>
      </c>
      <c r="K2324" s="421" t="str">
        <f t="shared" si="182"/>
        <v>dlhová brzda sa neplní</v>
      </c>
      <c r="L2324" s="421" t="str">
        <f t="shared" si="183"/>
        <v>dlhová brzda sa neplní + rozpočet v termíne</v>
      </c>
    </row>
    <row r="2325" spans="1:12">
      <c r="A2325" s="61">
        <v>506338</v>
      </c>
      <c r="B2325" s="61" t="s">
        <v>2814</v>
      </c>
      <c r="C2325" s="61">
        <v>20251111</v>
      </c>
      <c r="D2325" s="420" t="s">
        <v>890</v>
      </c>
      <c r="E2325" s="60">
        <v>-10817693</v>
      </c>
      <c r="F2325" s="60">
        <v>44241646</v>
      </c>
      <c r="G2325" s="60">
        <v>46440508</v>
      </c>
      <c r="H2325" s="421" t="str">
        <f t="shared" si="180"/>
        <v>nesplnená podmienka vyrovnaného rozpočtu</v>
      </c>
      <c r="I2325" s="60">
        <f t="shared" si="181"/>
        <v>2198862</v>
      </c>
      <c r="J2325" s="421" t="str">
        <f t="shared" si="184"/>
        <v>výdavky rastú</v>
      </c>
      <c r="K2325" s="421" t="str">
        <f t="shared" si="182"/>
        <v>dlhová brzda sa neplní</v>
      </c>
      <c r="L2325" s="421" t="str">
        <f t="shared" si="183"/>
        <v>dlhová brzda sa neplní + rozpočet v termíne</v>
      </c>
    </row>
    <row r="2326" spans="1:12">
      <c r="A2326" s="61">
        <v>506346</v>
      </c>
      <c r="B2326" s="61" t="s">
        <v>2815</v>
      </c>
      <c r="C2326" s="61">
        <v>20251113</v>
      </c>
      <c r="D2326" s="420" t="s">
        <v>890</v>
      </c>
      <c r="E2326" s="60">
        <v>7680</v>
      </c>
      <c r="F2326" s="60">
        <v>276419</v>
      </c>
      <c r="G2326" s="60">
        <v>287599</v>
      </c>
      <c r="H2326" s="421" t="str">
        <f t="shared" si="180"/>
        <v>splnená podmienka vyrovnaného rozpočtu</v>
      </c>
      <c r="I2326" s="60">
        <f t="shared" si="181"/>
        <v>11180</v>
      </c>
      <c r="J2326" s="421" t="str">
        <f t="shared" si="184"/>
        <v>výdavky rastú</v>
      </c>
      <c r="K2326" s="421" t="str">
        <f t="shared" si="182"/>
        <v>dlhová brzda sa neplní</v>
      </c>
      <c r="L2326" s="421" t="str">
        <f t="shared" si="183"/>
        <v>dlhová brzda sa neplní + rozpočet v termíne</v>
      </c>
    </row>
    <row r="2327" spans="1:12">
      <c r="A2327" s="61">
        <v>506371</v>
      </c>
      <c r="B2327" s="61" t="s">
        <v>2816</v>
      </c>
      <c r="C2327" s="61">
        <v>20251119</v>
      </c>
      <c r="D2327" s="420" t="s">
        <v>890</v>
      </c>
      <c r="E2327" s="60">
        <v>11390</v>
      </c>
      <c r="F2327" s="60">
        <v>187250</v>
      </c>
      <c r="G2327" s="60">
        <v>198120</v>
      </c>
      <c r="H2327" s="421" t="str">
        <f t="shared" si="180"/>
        <v>splnená podmienka vyrovnaného rozpočtu</v>
      </c>
      <c r="I2327" s="60">
        <f t="shared" si="181"/>
        <v>10870</v>
      </c>
      <c r="J2327" s="421" t="str">
        <f t="shared" si="184"/>
        <v>výdavky rastú</v>
      </c>
      <c r="K2327" s="421" t="str">
        <f t="shared" si="182"/>
        <v>dlhová brzda sa neplní</v>
      </c>
      <c r="L2327" s="421" t="str">
        <f t="shared" si="183"/>
        <v>dlhová brzda sa neplní + rozpočet v termíne</v>
      </c>
    </row>
    <row r="2328" spans="1:12">
      <c r="A2328" s="61">
        <v>506401</v>
      </c>
      <c r="B2328" s="61" t="s">
        <v>2817</v>
      </c>
      <c r="C2328" s="61">
        <v>20251119</v>
      </c>
      <c r="D2328" s="420" t="s">
        <v>890</v>
      </c>
      <c r="E2328" s="60">
        <v>0</v>
      </c>
      <c r="F2328" s="60">
        <v>1441137</v>
      </c>
      <c r="G2328" s="60">
        <v>1702190</v>
      </c>
      <c r="H2328" s="421" t="str">
        <f t="shared" si="180"/>
        <v>splnená podmienka vyrovnaného rozpočtu</v>
      </c>
      <c r="I2328" s="60">
        <f t="shared" si="181"/>
        <v>261053</v>
      </c>
      <c r="J2328" s="421" t="str">
        <f t="shared" si="184"/>
        <v>výdavky rastú</v>
      </c>
      <c r="K2328" s="421" t="str">
        <f t="shared" si="182"/>
        <v>dlhová brzda sa neplní</v>
      </c>
      <c r="L2328" s="421" t="str">
        <f t="shared" si="183"/>
        <v>dlhová brzda sa neplní + rozpočet v termíne</v>
      </c>
    </row>
    <row r="2329" spans="1:12">
      <c r="A2329" s="61">
        <v>506427</v>
      </c>
      <c r="B2329" s="61" t="s">
        <v>2818</v>
      </c>
      <c r="C2329" s="61">
        <v>20251113</v>
      </c>
      <c r="D2329" s="420" t="s">
        <v>890</v>
      </c>
      <c r="E2329" s="60">
        <v>-142415.42000000001</v>
      </c>
      <c r="F2329" s="60">
        <v>2938695.1100000003</v>
      </c>
      <c r="G2329" s="60">
        <v>3887547.34</v>
      </c>
      <c r="H2329" s="421" t="str">
        <f t="shared" si="180"/>
        <v>nesplnená podmienka vyrovnaného rozpočtu</v>
      </c>
      <c r="I2329" s="60">
        <f t="shared" si="181"/>
        <v>948852.22999999952</v>
      </c>
      <c r="J2329" s="421" t="str">
        <f t="shared" si="184"/>
        <v>výdavky rastú</v>
      </c>
      <c r="K2329" s="421" t="str">
        <f t="shared" si="182"/>
        <v>dlhová brzda sa neplní</v>
      </c>
      <c r="L2329" s="421" t="str">
        <f t="shared" si="183"/>
        <v>dlhová brzda sa neplní + rozpočet v termíne</v>
      </c>
    </row>
    <row r="2330" spans="1:12">
      <c r="A2330" s="61">
        <v>506435</v>
      </c>
      <c r="B2330" s="61" t="s">
        <v>2819</v>
      </c>
      <c r="C2330" s="61">
        <v>20251120</v>
      </c>
      <c r="D2330" s="420" t="s">
        <v>890</v>
      </c>
      <c r="E2330" s="60">
        <v>-80000</v>
      </c>
      <c r="F2330" s="60">
        <v>614673</v>
      </c>
      <c r="G2330" s="60">
        <v>566005</v>
      </c>
      <c r="H2330" s="421" t="str">
        <f t="shared" si="180"/>
        <v>nesplnená podmienka vyrovnaného rozpočtu</v>
      </c>
      <c r="I2330" s="60">
        <f t="shared" si="181"/>
        <v>-48668</v>
      </c>
      <c r="J2330" s="421" t="str">
        <f t="shared" si="184"/>
        <v>nerastúce výdavky</v>
      </c>
      <c r="K2330" s="421" t="str">
        <f t="shared" si="182"/>
        <v>dlhová brzda sa neplní</v>
      </c>
      <c r="L2330" s="421" t="str">
        <f t="shared" si="183"/>
        <v>dlhová brzda sa neplní + rozpočet v termíne</v>
      </c>
    </row>
    <row r="2331" spans="1:12">
      <c r="A2331" s="61">
        <v>506443</v>
      </c>
      <c r="B2331" s="61" t="s">
        <v>2820</v>
      </c>
      <c r="C2331" s="61">
        <v>20251104</v>
      </c>
      <c r="D2331" s="420" t="s">
        <v>890</v>
      </c>
      <c r="E2331" s="60">
        <v>-90335</v>
      </c>
      <c r="F2331" s="60">
        <v>1715656</v>
      </c>
      <c r="G2331" s="60">
        <v>1898981</v>
      </c>
      <c r="H2331" s="421" t="str">
        <f t="shared" si="180"/>
        <v>nesplnená podmienka vyrovnaného rozpočtu</v>
      </c>
      <c r="I2331" s="60">
        <f t="shared" si="181"/>
        <v>183325</v>
      </c>
      <c r="J2331" s="421" t="str">
        <f t="shared" si="184"/>
        <v>výdavky rastú</v>
      </c>
      <c r="K2331" s="421" t="str">
        <f t="shared" si="182"/>
        <v>dlhová brzda sa neplní</v>
      </c>
      <c r="L2331" s="421" t="str">
        <f t="shared" si="183"/>
        <v>dlhová brzda sa neplní + rozpočet v termíne</v>
      </c>
    </row>
    <row r="2332" spans="1:12">
      <c r="A2332" s="61">
        <v>506478</v>
      </c>
      <c r="B2332" s="61" t="s">
        <v>2821</v>
      </c>
      <c r="C2332" s="61">
        <v>20251119</v>
      </c>
      <c r="D2332" s="420" t="s">
        <v>890</v>
      </c>
      <c r="E2332" s="60">
        <v>-15983</v>
      </c>
      <c r="F2332" s="60">
        <v>1123804</v>
      </c>
      <c r="G2332" s="60">
        <v>2040515</v>
      </c>
      <c r="H2332" s="421" t="str">
        <f t="shared" si="180"/>
        <v>nesplnená podmienka vyrovnaného rozpočtu</v>
      </c>
      <c r="I2332" s="60">
        <f t="shared" si="181"/>
        <v>916711</v>
      </c>
      <c r="J2332" s="421" t="str">
        <f t="shared" si="184"/>
        <v>výdavky rastú</v>
      </c>
      <c r="K2332" s="421" t="str">
        <f t="shared" si="182"/>
        <v>dlhová brzda sa neplní</v>
      </c>
      <c r="L2332" s="421" t="str">
        <f t="shared" si="183"/>
        <v>dlhová brzda sa neplní + rozpočet v termíne</v>
      </c>
    </row>
    <row r="2333" spans="1:12">
      <c r="A2333" s="61">
        <v>506508</v>
      </c>
      <c r="B2333" s="61" t="s">
        <v>2822</v>
      </c>
      <c r="C2333" s="61">
        <v>20251105</v>
      </c>
      <c r="D2333" s="420" t="s">
        <v>890</v>
      </c>
      <c r="E2333" s="60">
        <v>-1130000</v>
      </c>
      <c r="F2333" s="60">
        <v>2454528</v>
      </c>
      <c r="G2333" s="60">
        <v>6396783</v>
      </c>
      <c r="H2333" s="421" t="str">
        <f t="shared" si="180"/>
        <v>nesplnená podmienka vyrovnaného rozpočtu</v>
      </c>
      <c r="I2333" s="60">
        <f t="shared" si="181"/>
        <v>3942255</v>
      </c>
      <c r="J2333" s="421" t="str">
        <f t="shared" si="184"/>
        <v>výdavky rastú</v>
      </c>
      <c r="K2333" s="421" t="str">
        <f t="shared" si="182"/>
        <v>dlhová brzda sa neplní</v>
      </c>
      <c r="L2333" s="421" t="str">
        <f t="shared" si="183"/>
        <v>dlhová brzda sa neplní + rozpočet v termíne</v>
      </c>
    </row>
    <row r="2334" spans="1:12">
      <c r="A2334" s="61">
        <v>506516</v>
      </c>
      <c r="B2334" s="61" t="s">
        <v>2823</v>
      </c>
      <c r="C2334" s="61">
        <v>20251121</v>
      </c>
      <c r="D2334" s="420" t="s">
        <v>890</v>
      </c>
      <c r="E2334" s="60">
        <v>-18638.8</v>
      </c>
      <c r="F2334" s="60">
        <v>149236</v>
      </c>
      <c r="G2334" s="60">
        <v>230988.79999999999</v>
      </c>
      <c r="H2334" s="421" t="str">
        <f t="shared" si="180"/>
        <v>nesplnená podmienka vyrovnaného rozpočtu</v>
      </c>
      <c r="I2334" s="60">
        <f t="shared" si="181"/>
        <v>81752.799999999988</v>
      </c>
      <c r="J2334" s="421" t="str">
        <f t="shared" si="184"/>
        <v>výdavky rastú</v>
      </c>
      <c r="K2334" s="421" t="str">
        <f t="shared" si="182"/>
        <v>dlhová brzda sa neplní</v>
      </c>
      <c r="L2334" s="421" t="str">
        <f t="shared" si="183"/>
        <v>dlhová brzda sa neplní + rozpočet v termíne</v>
      </c>
    </row>
    <row r="2335" spans="1:12">
      <c r="A2335" s="61">
        <v>506524</v>
      </c>
      <c r="B2335" s="61" t="s">
        <v>2824</v>
      </c>
      <c r="C2335" s="61">
        <v>20251119</v>
      </c>
      <c r="D2335" s="420" t="s">
        <v>890</v>
      </c>
      <c r="E2335" s="60">
        <v>-1037622</v>
      </c>
      <c r="F2335" s="60">
        <v>12437591</v>
      </c>
      <c r="G2335" s="60">
        <v>15059097</v>
      </c>
      <c r="H2335" s="421" t="str">
        <f t="shared" si="180"/>
        <v>nesplnená podmienka vyrovnaného rozpočtu</v>
      </c>
      <c r="I2335" s="60">
        <f t="shared" si="181"/>
        <v>2621506</v>
      </c>
      <c r="J2335" s="421" t="str">
        <f t="shared" si="184"/>
        <v>výdavky rastú</v>
      </c>
      <c r="K2335" s="421" t="str">
        <f t="shared" si="182"/>
        <v>dlhová brzda sa neplní</v>
      </c>
      <c r="L2335" s="421" t="str">
        <f t="shared" si="183"/>
        <v>dlhová brzda sa neplní + rozpočet v termíne</v>
      </c>
    </row>
    <row r="2336" spans="1:12">
      <c r="A2336" s="61">
        <v>506532</v>
      </c>
      <c r="B2336" s="61" t="s">
        <v>2825</v>
      </c>
      <c r="C2336" s="61">
        <v>20251118</v>
      </c>
      <c r="D2336" s="420" t="s">
        <v>890</v>
      </c>
      <c r="E2336" s="60">
        <v>-260000</v>
      </c>
      <c r="F2336" s="60">
        <v>2115960</v>
      </c>
      <c r="G2336" s="60">
        <v>2784550</v>
      </c>
      <c r="H2336" s="421" t="str">
        <f t="shared" si="180"/>
        <v>nesplnená podmienka vyrovnaného rozpočtu</v>
      </c>
      <c r="I2336" s="60">
        <f t="shared" si="181"/>
        <v>668590</v>
      </c>
      <c r="J2336" s="421" t="str">
        <f t="shared" si="184"/>
        <v>výdavky rastú</v>
      </c>
      <c r="K2336" s="421" t="str">
        <f t="shared" si="182"/>
        <v>dlhová brzda sa neplní</v>
      </c>
      <c r="L2336" s="421" t="str">
        <f t="shared" si="183"/>
        <v>dlhová brzda sa neplní + rozpočet v termíne</v>
      </c>
    </row>
    <row r="2337" spans="1:12">
      <c r="A2337" s="61">
        <v>506541</v>
      </c>
      <c r="B2337" s="61" t="s">
        <v>2826</v>
      </c>
      <c r="C2337" s="61">
        <v>20251111</v>
      </c>
      <c r="D2337" s="420" t="s">
        <v>890</v>
      </c>
      <c r="E2337" s="60">
        <v>0</v>
      </c>
      <c r="F2337" s="60">
        <v>283200</v>
      </c>
      <c r="G2337" s="60">
        <v>395376</v>
      </c>
      <c r="H2337" s="421" t="str">
        <f t="shared" si="180"/>
        <v>splnená podmienka vyrovnaného rozpočtu</v>
      </c>
      <c r="I2337" s="60">
        <f t="shared" si="181"/>
        <v>112176</v>
      </c>
      <c r="J2337" s="421" t="str">
        <f t="shared" si="184"/>
        <v>výdavky rastú</v>
      </c>
      <c r="K2337" s="421" t="str">
        <f t="shared" si="182"/>
        <v>dlhová brzda sa neplní</v>
      </c>
      <c r="L2337" s="421" t="str">
        <f t="shared" si="183"/>
        <v>dlhová brzda sa neplní + rozpočet v termíne</v>
      </c>
    </row>
    <row r="2338" spans="1:12">
      <c r="A2338" s="61">
        <v>506559</v>
      </c>
      <c r="B2338" s="61" t="s">
        <v>2827</v>
      </c>
      <c r="C2338" s="61">
        <v>20251112</v>
      </c>
      <c r="D2338" s="420" t="s">
        <v>890</v>
      </c>
      <c r="E2338" s="60">
        <v>-456441</v>
      </c>
      <c r="F2338" s="60">
        <v>4349942</v>
      </c>
      <c r="G2338" s="60">
        <v>4548091</v>
      </c>
      <c r="H2338" s="421" t="str">
        <f t="shared" si="180"/>
        <v>nesplnená podmienka vyrovnaného rozpočtu</v>
      </c>
      <c r="I2338" s="60">
        <f t="shared" si="181"/>
        <v>198149</v>
      </c>
      <c r="J2338" s="421" t="str">
        <f t="shared" si="184"/>
        <v>výdavky rastú</v>
      </c>
      <c r="K2338" s="421" t="str">
        <f t="shared" si="182"/>
        <v>dlhová brzda sa neplní</v>
      </c>
      <c r="L2338" s="421" t="str">
        <f t="shared" si="183"/>
        <v>dlhová brzda sa neplní + rozpočet v termíne</v>
      </c>
    </row>
    <row r="2339" spans="1:12">
      <c r="A2339" s="61">
        <v>506001</v>
      </c>
      <c r="B2339" s="61" t="s">
        <v>2828</v>
      </c>
      <c r="C2339" s="61">
        <v>20251118</v>
      </c>
      <c r="D2339" s="420" t="s">
        <v>890</v>
      </c>
      <c r="E2339" s="60">
        <v>45003</v>
      </c>
      <c r="F2339" s="60">
        <v>1853401</v>
      </c>
      <c r="G2339" s="60">
        <v>2000493</v>
      </c>
      <c r="H2339" s="421" t="str">
        <f t="shared" si="180"/>
        <v>splnená podmienka vyrovnaného rozpočtu</v>
      </c>
      <c r="I2339" s="60">
        <f t="shared" si="181"/>
        <v>147092</v>
      </c>
      <c r="J2339" s="421" t="str">
        <f t="shared" si="184"/>
        <v>výdavky rastú</v>
      </c>
      <c r="K2339" s="421" t="str">
        <f t="shared" si="182"/>
        <v>dlhová brzda sa neplní</v>
      </c>
      <c r="L2339" s="421" t="str">
        <f t="shared" si="183"/>
        <v>dlhová brzda sa neplní + rozpočet v termíne</v>
      </c>
    </row>
    <row r="2340" spans="1:12">
      <c r="A2340" s="61">
        <v>506010</v>
      </c>
      <c r="B2340" s="61" t="s">
        <v>2829</v>
      </c>
      <c r="C2340" s="61">
        <v>20251114</v>
      </c>
      <c r="D2340" s="420" t="s">
        <v>890</v>
      </c>
      <c r="E2340" s="60">
        <v>-67249</v>
      </c>
      <c r="F2340" s="60">
        <v>3037484</v>
      </c>
      <c r="G2340" s="60">
        <v>3838747</v>
      </c>
      <c r="H2340" s="421" t="str">
        <f t="shared" si="180"/>
        <v>nesplnená podmienka vyrovnaného rozpočtu</v>
      </c>
      <c r="I2340" s="60">
        <f t="shared" si="181"/>
        <v>801263</v>
      </c>
      <c r="J2340" s="421" t="str">
        <f t="shared" si="184"/>
        <v>výdavky rastú</v>
      </c>
      <c r="K2340" s="421" t="str">
        <f t="shared" si="182"/>
        <v>dlhová brzda sa neplní</v>
      </c>
      <c r="L2340" s="421" t="str">
        <f t="shared" si="183"/>
        <v>dlhová brzda sa neplní + rozpočet v termíne</v>
      </c>
    </row>
    <row r="2341" spans="1:12">
      <c r="A2341" s="61">
        <v>506028</v>
      </c>
      <c r="B2341" s="61" t="s">
        <v>2830</v>
      </c>
      <c r="C2341" s="61">
        <v>20251117</v>
      </c>
      <c r="D2341" s="420" t="s">
        <v>890</v>
      </c>
      <c r="E2341" s="60">
        <v>17650</v>
      </c>
      <c r="F2341" s="60">
        <v>183013</v>
      </c>
      <c r="G2341" s="60">
        <v>198452</v>
      </c>
      <c r="H2341" s="421" t="str">
        <f t="shared" si="180"/>
        <v>splnená podmienka vyrovnaného rozpočtu</v>
      </c>
      <c r="I2341" s="60">
        <f t="shared" si="181"/>
        <v>15439</v>
      </c>
      <c r="J2341" s="421" t="str">
        <f t="shared" si="184"/>
        <v>výdavky rastú</v>
      </c>
      <c r="K2341" s="421" t="str">
        <f t="shared" si="182"/>
        <v>dlhová brzda sa neplní</v>
      </c>
      <c r="L2341" s="421" t="str">
        <f t="shared" si="183"/>
        <v>dlhová brzda sa neplní + rozpočet v termíne</v>
      </c>
    </row>
    <row r="2342" spans="1:12">
      <c r="A2342" s="61">
        <v>506036</v>
      </c>
      <c r="B2342" s="61" t="s">
        <v>2831</v>
      </c>
      <c r="C2342" s="61">
        <v>20251119</v>
      </c>
      <c r="D2342" s="420" t="s">
        <v>890</v>
      </c>
      <c r="E2342" s="60">
        <v>-320999</v>
      </c>
      <c r="F2342" s="60">
        <v>2851663</v>
      </c>
      <c r="G2342" s="60">
        <v>3324329</v>
      </c>
      <c r="H2342" s="421" t="str">
        <f t="shared" si="180"/>
        <v>nesplnená podmienka vyrovnaného rozpočtu</v>
      </c>
      <c r="I2342" s="60">
        <f t="shared" si="181"/>
        <v>472666</v>
      </c>
      <c r="J2342" s="421" t="str">
        <f t="shared" si="184"/>
        <v>výdavky rastú</v>
      </c>
      <c r="K2342" s="421" t="str">
        <f t="shared" si="182"/>
        <v>dlhová brzda sa neplní</v>
      </c>
      <c r="L2342" s="421" t="str">
        <f t="shared" si="183"/>
        <v>dlhová brzda sa neplní + rozpočet v termíne</v>
      </c>
    </row>
    <row r="2343" spans="1:12">
      <c r="A2343" s="61">
        <v>506044</v>
      </c>
      <c r="B2343" s="61" t="s">
        <v>835</v>
      </c>
      <c r="C2343" s="61">
        <v>20251119</v>
      </c>
      <c r="D2343" s="420" t="s">
        <v>890</v>
      </c>
      <c r="E2343" s="60">
        <v>10000</v>
      </c>
      <c r="F2343" s="60">
        <v>165128</v>
      </c>
      <c r="G2343" s="60">
        <v>164137</v>
      </c>
      <c r="H2343" s="421" t="str">
        <f t="shared" si="180"/>
        <v>splnená podmienka vyrovnaného rozpočtu</v>
      </c>
      <c r="I2343" s="61">
        <f t="shared" si="181"/>
        <v>-991</v>
      </c>
      <c r="J2343" s="421" t="str">
        <f t="shared" si="184"/>
        <v>nerastúce výdavky</v>
      </c>
      <c r="K2343" s="421" t="str">
        <f t="shared" si="182"/>
        <v>dlhová brzda sa plní</v>
      </c>
      <c r="L2343" s="421" t="str">
        <f t="shared" si="183"/>
        <v>dlhová brzda sa plní + rozpočet v termíne</v>
      </c>
    </row>
    <row r="2344" spans="1:12">
      <c r="A2344" s="61">
        <v>506052</v>
      </c>
      <c r="B2344" s="61" t="s">
        <v>2832</v>
      </c>
      <c r="C2344" s="61">
        <v>20251119</v>
      </c>
      <c r="D2344" s="420" t="s">
        <v>890</v>
      </c>
      <c r="E2344" s="60">
        <v>9483</v>
      </c>
      <c r="F2344" s="60">
        <v>473231</v>
      </c>
      <c r="G2344" s="60">
        <v>545485</v>
      </c>
      <c r="H2344" s="421" t="str">
        <f t="shared" si="180"/>
        <v>splnená podmienka vyrovnaného rozpočtu</v>
      </c>
      <c r="I2344" s="60">
        <f t="shared" si="181"/>
        <v>72254</v>
      </c>
      <c r="J2344" s="421" t="str">
        <f t="shared" si="184"/>
        <v>výdavky rastú</v>
      </c>
      <c r="K2344" s="421" t="str">
        <f t="shared" si="182"/>
        <v>dlhová brzda sa neplní</v>
      </c>
      <c r="L2344" s="421" t="str">
        <f t="shared" si="183"/>
        <v>dlhová brzda sa neplní + rozpočet v termíne</v>
      </c>
    </row>
    <row r="2345" spans="1:12">
      <c r="A2345" s="61">
        <v>506061</v>
      </c>
      <c r="B2345" s="61" t="s">
        <v>2833</v>
      </c>
      <c r="C2345" s="61">
        <v>20251119</v>
      </c>
      <c r="D2345" s="420" t="s">
        <v>890</v>
      </c>
      <c r="E2345" s="60">
        <v>-4363.79</v>
      </c>
      <c r="F2345" s="60">
        <v>268094.05</v>
      </c>
      <c r="G2345" s="60">
        <v>283075.78999999998</v>
      </c>
      <c r="H2345" s="421" t="str">
        <f t="shared" si="180"/>
        <v>nesplnená podmienka vyrovnaného rozpočtu</v>
      </c>
      <c r="I2345" s="60">
        <f t="shared" si="181"/>
        <v>14981.739999999991</v>
      </c>
      <c r="J2345" s="421" t="str">
        <f t="shared" si="184"/>
        <v>výdavky rastú</v>
      </c>
      <c r="K2345" s="421" t="str">
        <f t="shared" si="182"/>
        <v>dlhová brzda sa neplní</v>
      </c>
      <c r="L2345" s="421" t="str">
        <f t="shared" si="183"/>
        <v>dlhová brzda sa neplní + rozpočet v termíne</v>
      </c>
    </row>
    <row r="2346" spans="1:12">
      <c r="A2346" s="61">
        <v>506079</v>
      </c>
      <c r="B2346" s="61" t="s">
        <v>2834</v>
      </c>
      <c r="C2346" s="61">
        <v>20251001</v>
      </c>
      <c r="D2346" s="420" t="s">
        <v>890</v>
      </c>
      <c r="E2346" s="60">
        <v>10800</v>
      </c>
      <c r="F2346" s="60">
        <v>383560</v>
      </c>
      <c r="G2346" s="60">
        <v>499955</v>
      </c>
      <c r="H2346" s="421" t="str">
        <f t="shared" si="180"/>
        <v>splnená podmienka vyrovnaného rozpočtu</v>
      </c>
      <c r="I2346" s="60">
        <f t="shared" si="181"/>
        <v>116395</v>
      </c>
      <c r="J2346" s="421" t="str">
        <f t="shared" si="184"/>
        <v>výdavky rastú</v>
      </c>
      <c r="K2346" s="421" t="str">
        <f t="shared" si="182"/>
        <v>dlhová brzda sa neplní</v>
      </c>
      <c r="L2346" s="421" t="str">
        <f t="shared" si="183"/>
        <v>dlhová brzda sa neplní + rozpočet v termíne</v>
      </c>
    </row>
    <row r="2347" spans="1:12">
      <c r="A2347" s="61">
        <v>506087</v>
      </c>
      <c r="B2347" s="61" t="s">
        <v>2835</v>
      </c>
      <c r="C2347" s="61">
        <v>20251121</v>
      </c>
      <c r="D2347" s="420" t="s">
        <v>890</v>
      </c>
      <c r="E2347" s="60">
        <v>-41092</v>
      </c>
      <c r="F2347" s="60">
        <v>1303821</v>
      </c>
      <c r="G2347" s="60">
        <v>1513438</v>
      </c>
      <c r="H2347" s="421" t="str">
        <f t="shared" si="180"/>
        <v>nesplnená podmienka vyrovnaného rozpočtu</v>
      </c>
      <c r="I2347" s="60">
        <f t="shared" si="181"/>
        <v>209617</v>
      </c>
      <c r="J2347" s="421" t="str">
        <f t="shared" si="184"/>
        <v>výdavky rastú</v>
      </c>
      <c r="K2347" s="421" t="str">
        <f t="shared" si="182"/>
        <v>dlhová brzda sa neplní</v>
      </c>
      <c r="L2347" s="421" t="str">
        <f t="shared" si="183"/>
        <v>dlhová brzda sa neplní + rozpočet v termíne</v>
      </c>
    </row>
    <row r="2348" spans="1:12">
      <c r="A2348" s="61">
        <v>506095</v>
      </c>
      <c r="B2348" s="61" t="s">
        <v>2836</v>
      </c>
      <c r="C2348" s="61">
        <v>20251029</v>
      </c>
      <c r="D2348" s="420" t="s">
        <v>890</v>
      </c>
      <c r="E2348" s="60">
        <v>-29936</v>
      </c>
      <c r="F2348" s="60">
        <v>936109</v>
      </c>
      <c r="G2348" s="60">
        <v>1164600</v>
      </c>
      <c r="H2348" s="421" t="str">
        <f t="shared" si="180"/>
        <v>nesplnená podmienka vyrovnaného rozpočtu</v>
      </c>
      <c r="I2348" s="60">
        <f t="shared" si="181"/>
        <v>228491</v>
      </c>
      <c r="J2348" s="421" t="str">
        <f t="shared" si="184"/>
        <v>výdavky rastú</v>
      </c>
      <c r="K2348" s="421" t="str">
        <f t="shared" si="182"/>
        <v>dlhová brzda sa neplní</v>
      </c>
      <c r="L2348" s="421" t="str">
        <f t="shared" si="183"/>
        <v>dlhová brzda sa neplní + rozpočet v termíne</v>
      </c>
    </row>
    <row r="2349" spans="1:12">
      <c r="A2349" s="61">
        <v>506109</v>
      </c>
      <c r="B2349" s="61" t="s">
        <v>2837</v>
      </c>
      <c r="C2349" s="61">
        <v>20251119</v>
      </c>
      <c r="D2349" s="420" t="s">
        <v>890</v>
      </c>
      <c r="E2349" s="60">
        <v>-264040</v>
      </c>
      <c r="F2349" s="60">
        <v>921726</v>
      </c>
      <c r="G2349" s="60">
        <v>1331586</v>
      </c>
      <c r="H2349" s="421" t="str">
        <f t="shared" si="180"/>
        <v>nesplnená podmienka vyrovnaného rozpočtu</v>
      </c>
      <c r="I2349" s="60">
        <f t="shared" si="181"/>
        <v>409860</v>
      </c>
      <c r="J2349" s="421" t="str">
        <f t="shared" si="184"/>
        <v>výdavky rastú</v>
      </c>
      <c r="K2349" s="421" t="str">
        <f t="shared" si="182"/>
        <v>dlhová brzda sa neplní</v>
      </c>
      <c r="L2349" s="421" t="str">
        <f t="shared" si="183"/>
        <v>dlhová brzda sa neplní + rozpočet v termíne</v>
      </c>
    </row>
    <row r="2350" spans="1:12">
      <c r="A2350" s="61">
        <v>506125</v>
      </c>
      <c r="B2350" s="61" t="s">
        <v>2838</v>
      </c>
      <c r="C2350" s="61">
        <v>20251110</v>
      </c>
      <c r="D2350" s="420" t="s">
        <v>890</v>
      </c>
      <c r="E2350" s="60">
        <v>-900093</v>
      </c>
      <c r="F2350" s="60">
        <v>2508594.91</v>
      </c>
      <c r="G2350" s="60">
        <v>3396101.02</v>
      </c>
      <c r="H2350" s="421" t="str">
        <f t="shared" si="180"/>
        <v>nesplnená podmienka vyrovnaného rozpočtu</v>
      </c>
      <c r="I2350" s="60">
        <f t="shared" si="181"/>
        <v>887506.10999999987</v>
      </c>
      <c r="J2350" s="421" t="str">
        <f t="shared" si="184"/>
        <v>výdavky rastú</v>
      </c>
      <c r="K2350" s="421" t="str">
        <f t="shared" si="182"/>
        <v>dlhová brzda sa neplní</v>
      </c>
      <c r="L2350" s="421" t="str">
        <f t="shared" si="183"/>
        <v>dlhová brzda sa neplní + rozpočet v termíne</v>
      </c>
    </row>
    <row r="2351" spans="1:12">
      <c r="A2351" s="61">
        <v>506133</v>
      </c>
      <c r="B2351" s="61" t="s">
        <v>2839</v>
      </c>
      <c r="C2351" s="61">
        <v>20251120</v>
      </c>
      <c r="D2351" s="420" t="s">
        <v>890</v>
      </c>
      <c r="E2351" s="60">
        <v>17760</v>
      </c>
      <c r="F2351" s="60">
        <v>316280</v>
      </c>
      <c r="G2351" s="60">
        <v>364370</v>
      </c>
      <c r="H2351" s="421" t="str">
        <f t="shared" si="180"/>
        <v>splnená podmienka vyrovnaného rozpočtu</v>
      </c>
      <c r="I2351" s="60">
        <f t="shared" si="181"/>
        <v>48090</v>
      </c>
      <c r="J2351" s="421" t="str">
        <f t="shared" si="184"/>
        <v>výdavky rastú</v>
      </c>
      <c r="K2351" s="421" t="str">
        <f t="shared" si="182"/>
        <v>dlhová brzda sa neplní</v>
      </c>
      <c r="L2351" s="421" t="str">
        <f t="shared" si="183"/>
        <v>dlhová brzda sa neplní + rozpočet v termíne</v>
      </c>
    </row>
    <row r="2352" spans="1:12">
      <c r="A2352" s="61">
        <v>506141</v>
      </c>
      <c r="B2352" s="61" t="s">
        <v>2840</v>
      </c>
      <c r="C2352" s="61">
        <v>20251117</v>
      </c>
      <c r="D2352" s="420" t="s">
        <v>890</v>
      </c>
      <c r="E2352" s="60">
        <v>21000</v>
      </c>
      <c r="F2352" s="60">
        <v>636601</v>
      </c>
      <c r="G2352" s="60">
        <v>665542</v>
      </c>
      <c r="H2352" s="421" t="str">
        <f t="shared" si="180"/>
        <v>splnená podmienka vyrovnaného rozpočtu</v>
      </c>
      <c r="I2352" s="60">
        <f t="shared" si="181"/>
        <v>28941</v>
      </c>
      <c r="J2352" s="421" t="str">
        <f t="shared" si="184"/>
        <v>výdavky rastú</v>
      </c>
      <c r="K2352" s="421" t="str">
        <f t="shared" si="182"/>
        <v>dlhová brzda sa neplní</v>
      </c>
      <c r="L2352" s="421" t="str">
        <f t="shared" si="183"/>
        <v>dlhová brzda sa neplní + rozpočet v termíne</v>
      </c>
    </row>
    <row r="2353" spans="1:12">
      <c r="A2353" s="61">
        <v>506168</v>
      </c>
      <c r="B2353" s="61" t="s">
        <v>2841</v>
      </c>
      <c r="C2353" s="61">
        <v>20251106</v>
      </c>
      <c r="D2353" s="420" t="s">
        <v>890</v>
      </c>
      <c r="E2353" s="60">
        <v>-4564.3999999999996</v>
      </c>
      <c r="F2353" s="60">
        <v>169529.8</v>
      </c>
      <c r="G2353" s="60">
        <v>178554.4</v>
      </c>
      <c r="H2353" s="421" t="str">
        <f t="shared" si="180"/>
        <v>nesplnená podmienka vyrovnaného rozpočtu</v>
      </c>
      <c r="I2353" s="60">
        <f t="shared" si="181"/>
        <v>9024.6000000000058</v>
      </c>
      <c r="J2353" s="421" t="str">
        <f t="shared" si="184"/>
        <v>výdavky rastú</v>
      </c>
      <c r="K2353" s="421" t="str">
        <f t="shared" si="182"/>
        <v>dlhová brzda sa neplní</v>
      </c>
      <c r="L2353" s="421" t="str">
        <f t="shared" si="183"/>
        <v>dlhová brzda sa neplní + rozpočet v termíne</v>
      </c>
    </row>
    <row r="2354" spans="1:12">
      <c r="A2354" s="61">
        <v>506184</v>
      </c>
      <c r="B2354" s="61" t="s">
        <v>836</v>
      </c>
      <c r="C2354" s="61">
        <v>20251113</v>
      </c>
      <c r="D2354" s="420" t="s">
        <v>890</v>
      </c>
      <c r="E2354" s="60">
        <v>0</v>
      </c>
      <c r="F2354" s="60">
        <v>1591476</v>
      </c>
      <c r="G2354" s="60">
        <v>1529408</v>
      </c>
      <c r="H2354" s="421" t="str">
        <f t="shared" si="180"/>
        <v>splnená podmienka vyrovnaného rozpočtu</v>
      </c>
      <c r="I2354" s="61">
        <f t="shared" si="181"/>
        <v>-62068</v>
      </c>
      <c r="J2354" s="421" t="str">
        <f t="shared" si="184"/>
        <v>nerastúce výdavky</v>
      </c>
      <c r="K2354" s="421" t="str">
        <f t="shared" si="182"/>
        <v>dlhová brzda sa plní</v>
      </c>
      <c r="L2354" s="421" t="str">
        <f t="shared" si="183"/>
        <v>dlhová brzda sa plní + rozpočet v termíne</v>
      </c>
    </row>
    <row r="2355" spans="1:12">
      <c r="A2355" s="61">
        <v>506206</v>
      </c>
      <c r="B2355" s="61" t="s">
        <v>2842</v>
      </c>
      <c r="C2355" s="61">
        <v>20251113</v>
      </c>
      <c r="D2355" s="420" t="s">
        <v>890</v>
      </c>
      <c r="E2355" s="60">
        <v>-287231.90999999997</v>
      </c>
      <c r="F2355" s="60">
        <v>1497508.1900000002</v>
      </c>
      <c r="G2355" s="60">
        <v>5354561.67</v>
      </c>
      <c r="H2355" s="421" t="str">
        <f t="shared" si="180"/>
        <v>nesplnená podmienka vyrovnaného rozpočtu</v>
      </c>
      <c r="I2355" s="60">
        <f t="shared" si="181"/>
        <v>3857053.4799999995</v>
      </c>
      <c r="J2355" s="421" t="str">
        <f t="shared" si="184"/>
        <v>výdavky rastú</v>
      </c>
      <c r="K2355" s="421" t="str">
        <f t="shared" si="182"/>
        <v>dlhová brzda sa neplní</v>
      </c>
      <c r="L2355" s="421" t="str">
        <f t="shared" si="183"/>
        <v>dlhová brzda sa neplní + rozpočet v termíne</v>
      </c>
    </row>
    <row r="2356" spans="1:12">
      <c r="A2356" s="61">
        <v>506231</v>
      </c>
      <c r="B2356" s="61" t="s">
        <v>2843</v>
      </c>
      <c r="C2356" s="61">
        <v>20251119</v>
      </c>
      <c r="D2356" s="420" t="s">
        <v>890</v>
      </c>
      <c r="E2356" s="60">
        <v>-675929</v>
      </c>
      <c r="F2356" s="60">
        <v>2629821</v>
      </c>
      <c r="G2356" s="60">
        <v>5026304</v>
      </c>
      <c r="H2356" s="421" t="str">
        <f t="shared" si="180"/>
        <v>nesplnená podmienka vyrovnaného rozpočtu</v>
      </c>
      <c r="I2356" s="60">
        <f t="shared" si="181"/>
        <v>2396483</v>
      </c>
      <c r="J2356" s="421" t="str">
        <f t="shared" si="184"/>
        <v>výdavky rastú</v>
      </c>
      <c r="K2356" s="421" t="str">
        <f t="shared" si="182"/>
        <v>dlhová brzda sa neplní</v>
      </c>
      <c r="L2356" s="421" t="str">
        <f t="shared" si="183"/>
        <v>dlhová brzda sa neplní + rozpočet v termíne</v>
      </c>
    </row>
    <row r="2357" spans="1:12">
      <c r="A2357" s="61">
        <v>506249</v>
      </c>
      <c r="B2357" s="61" t="s">
        <v>2844</v>
      </c>
      <c r="C2357" s="61">
        <v>20251119</v>
      </c>
      <c r="D2357" s="420" t="s">
        <v>890</v>
      </c>
      <c r="E2357" s="60">
        <v>-6262.4</v>
      </c>
      <c r="F2357" s="60">
        <v>306181.84000000003</v>
      </c>
      <c r="G2357" s="60">
        <v>439702.4</v>
      </c>
      <c r="H2357" s="421" t="str">
        <f t="shared" si="180"/>
        <v>nesplnená podmienka vyrovnaného rozpočtu</v>
      </c>
      <c r="I2357" s="60">
        <f t="shared" si="181"/>
        <v>133520.56</v>
      </c>
      <c r="J2357" s="421" t="str">
        <f t="shared" si="184"/>
        <v>výdavky rastú</v>
      </c>
      <c r="K2357" s="421" t="str">
        <f t="shared" si="182"/>
        <v>dlhová brzda sa neplní</v>
      </c>
      <c r="L2357" s="421" t="str">
        <f t="shared" si="183"/>
        <v>dlhová brzda sa neplní + rozpočet v termíne</v>
      </c>
    </row>
    <row r="2358" spans="1:12">
      <c r="A2358" s="61">
        <v>506257</v>
      </c>
      <c r="B2358" s="61" t="s">
        <v>2845</v>
      </c>
      <c r="C2358" s="61">
        <v>20251118</v>
      </c>
      <c r="D2358" s="420" t="s">
        <v>890</v>
      </c>
      <c r="E2358" s="60">
        <v>0</v>
      </c>
      <c r="F2358" s="60">
        <v>179571</v>
      </c>
      <c r="G2358" s="60">
        <v>183981</v>
      </c>
      <c r="H2358" s="421" t="str">
        <f t="shared" si="180"/>
        <v>splnená podmienka vyrovnaného rozpočtu</v>
      </c>
      <c r="I2358" s="60">
        <f t="shared" si="181"/>
        <v>4410</v>
      </c>
      <c r="J2358" s="421" t="str">
        <f t="shared" si="184"/>
        <v>výdavky rastú</v>
      </c>
      <c r="K2358" s="421" t="str">
        <f t="shared" si="182"/>
        <v>dlhová brzda sa neplní</v>
      </c>
      <c r="L2358" s="421" t="str">
        <f t="shared" si="183"/>
        <v>dlhová brzda sa neplní + rozpočet v termíne</v>
      </c>
    </row>
    <row r="2359" spans="1:12">
      <c r="A2359" s="61">
        <v>505749</v>
      </c>
      <c r="B2359" s="61" t="s">
        <v>2846</v>
      </c>
      <c r="C2359" s="61">
        <v>20251114</v>
      </c>
      <c r="D2359" s="420" t="s">
        <v>890</v>
      </c>
      <c r="E2359" s="60">
        <v>-7200</v>
      </c>
      <c r="F2359" s="60">
        <v>252090</v>
      </c>
      <c r="G2359" s="60">
        <v>350704</v>
      </c>
      <c r="H2359" s="421" t="str">
        <f t="shared" si="180"/>
        <v>nesplnená podmienka vyrovnaného rozpočtu</v>
      </c>
      <c r="I2359" s="60">
        <f t="shared" si="181"/>
        <v>98614</v>
      </c>
      <c r="J2359" s="421" t="str">
        <f t="shared" si="184"/>
        <v>výdavky rastú</v>
      </c>
      <c r="K2359" s="421" t="str">
        <f t="shared" si="182"/>
        <v>dlhová brzda sa neplní</v>
      </c>
      <c r="L2359" s="421" t="str">
        <f t="shared" si="183"/>
        <v>dlhová brzda sa neplní + rozpočet v termíne</v>
      </c>
    </row>
    <row r="2360" spans="1:12">
      <c r="A2360" s="61">
        <v>505757</v>
      </c>
      <c r="B2360" s="61" t="s">
        <v>2847</v>
      </c>
      <c r="C2360" s="61">
        <v>20251107</v>
      </c>
      <c r="D2360" s="420" t="s">
        <v>890</v>
      </c>
      <c r="E2360" s="60">
        <v>-50800</v>
      </c>
      <c r="F2360" s="60">
        <v>176160</v>
      </c>
      <c r="G2360" s="60">
        <v>205420</v>
      </c>
      <c r="H2360" s="421" t="str">
        <f t="shared" si="180"/>
        <v>nesplnená podmienka vyrovnaného rozpočtu</v>
      </c>
      <c r="I2360" s="60">
        <f t="shared" si="181"/>
        <v>29260</v>
      </c>
      <c r="J2360" s="421" t="str">
        <f t="shared" si="184"/>
        <v>výdavky rastú</v>
      </c>
      <c r="K2360" s="421" t="str">
        <f t="shared" si="182"/>
        <v>dlhová brzda sa neplní</v>
      </c>
      <c r="L2360" s="421" t="str">
        <f t="shared" si="183"/>
        <v>dlhová brzda sa neplní + rozpočet v termíne</v>
      </c>
    </row>
    <row r="2361" spans="1:12">
      <c r="A2361" s="61">
        <v>505765</v>
      </c>
      <c r="B2361" s="61" t="s">
        <v>837</v>
      </c>
      <c r="C2361" s="61">
        <v>20251119</v>
      </c>
      <c r="D2361" s="420" t="s">
        <v>890</v>
      </c>
      <c r="E2361" s="60">
        <v>2000</v>
      </c>
      <c r="F2361" s="60">
        <v>164316</v>
      </c>
      <c r="G2361" s="60">
        <v>53319</v>
      </c>
      <c r="H2361" s="421" t="str">
        <f t="shared" si="180"/>
        <v>splnená podmienka vyrovnaného rozpočtu</v>
      </c>
      <c r="I2361" s="61">
        <f t="shared" si="181"/>
        <v>-110997</v>
      </c>
      <c r="J2361" s="421" t="str">
        <f t="shared" si="184"/>
        <v>nerastúce výdavky</v>
      </c>
      <c r="K2361" s="421" t="str">
        <f t="shared" si="182"/>
        <v>dlhová brzda sa plní</v>
      </c>
      <c r="L2361" s="421" t="str">
        <f t="shared" si="183"/>
        <v>dlhová brzda sa plní + rozpočet v termíne</v>
      </c>
    </row>
    <row r="2362" spans="1:12">
      <c r="A2362" s="61">
        <v>505773</v>
      </c>
      <c r="B2362" s="61" t="s">
        <v>1241</v>
      </c>
      <c r="C2362" s="61">
        <v>20251118</v>
      </c>
      <c r="D2362" s="420" t="s">
        <v>890</v>
      </c>
      <c r="E2362" s="60">
        <v>-103289</v>
      </c>
      <c r="F2362" s="60">
        <v>403270</v>
      </c>
      <c r="G2362" s="60">
        <v>457615</v>
      </c>
      <c r="H2362" s="421" t="str">
        <f t="shared" si="180"/>
        <v>nesplnená podmienka vyrovnaného rozpočtu</v>
      </c>
      <c r="I2362" s="60">
        <f t="shared" si="181"/>
        <v>54345</v>
      </c>
      <c r="J2362" s="421" t="str">
        <f t="shared" si="184"/>
        <v>výdavky rastú</v>
      </c>
      <c r="K2362" s="421" t="str">
        <f t="shared" si="182"/>
        <v>dlhová brzda sa neplní</v>
      </c>
      <c r="L2362" s="421" t="str">
        <f t="shared" si="183"/>
        <v>dlhová brzda sa neplní + rozpočet v termíne</v>
      </c>
    </row>
    <row r="2363" spans="1:12">
      <c r="A2363" s="61">
        <v>505790</v>
      </c>
      <c r="B2363" s="61" t="s">
        <v>2848</v>
      </c>
      <c r="C2363" s="61">
        <v>20251121</v>
      </c>
      <c r="D2363" s="420" t="s">
        <v>890</v>
      </c>
      <c r="E2363" s="60">
        <v>-95640</v>
      </c>
      <c r="F2363" s="60">
        <v>1216078.72</v>
      </c>
      <c r="G2363" s="60">
        <v>1373110.1</v>
      </c>
      <c r="H2363" s="421" t="str">
        <f t="shared" si="180"/>
        <v>nesplnená podmienka vyrovnaného rozpočtu</v>
      </c>
      <c r="I2363" s="60">
        <f t="shared" si="181"/>
        <v>157031.38000000012</v>
      </c>
      <c r="J2363" s="421" t="str">
        <f t="shared" si="184"/>
        <v>výdavky rastú</v>
      </c>
      <c r="K2363" s="421" t="str">
        <f t="shared" si="182"/>
        <v>dlhová brzda sa neplní</v>
      </c>
      <c r="L2363" s="421" t="str">
        <f t="shared" si="183"/>
        <v>dlhová brzda sa neplní + rozpočet v termíne</v>
      </c>
    </row>
    <row r="2364" spans="1:12">
      <c r="A2364" s="61">
        <v>505803</v>
      </c>
      <c r="B2364" s="61" t="s">
        <v>2849</v>
      </c>
      <c r="C2364" s="61">
        <v>20251120</v>
      </c>
      <c r="D2364" s="420" t="s">
        <v>890</v>
      </c>
      <c r="E2364" s="60">
        <v>560</v>
      </c>
      <c r="F2364" s="60">
        <v>1728835</v>
      </c>
      <c r="G2364" s="60">
        <v>2406071</v>
      </c>
      <c r="H2364" s="421" t="str">
        <f t="shared" si="180"/>
        <v>splnená podmienka vyrovnaného rozpočtu</v>
      </c>
      <c r="I2364" s="60">
        <f t="shared" si="181"/>
        <v>677236</v>
      </c>
      <c r="J2364" s="421" t="str">
        <f t="shared" si="184"/>
        <v>výdavky rastú</v>
      </c>
      <c r="K2364" s="421" t="str">
        <f t="shared" si="182"/>
        <v>dlhová brzda sa neplní</v>
      </c>
      <c r="L2364" s="421" t="str">
        <f t="shared" si="183"/>
        <v>dlhová brzda sa neplní + rozpočet v termíne</v>
      </c>
    </row>
    <row r="2365" spans="1:12">
      <c r="A2365" s="61">
        <v>505811</v>
      </c>
      <c r="B2365" s="61" t="s">
        <v>838</v>
      </c>
      <c r="C2365" s="61">
        <v>20251119</v>
      </c>
      <c r="D2365" s="420" t="s">
        <v>890</v>
      </c>
      <c r="E2365" s="60">
        <v>0</v>
      </c>
      <c r="F2365" s="60">
        <v>203860</v>
      </c>
      <c r="G2365" s="60">
        <v>201835</v>
      </c>
      <c r="H2365" s="421" t="str">
        <f t="shared" si="180"/>
        <v>splnená podmienka vyrovnaného rozpočtu</v>
      </c>
      <c r="I2365" s="61">
        <f t="shared" si="181"/>
        <v>-2025</v>
      </c>
      <c r="J2365" s="421" t="str">
        <f t="shared" si="184"/>
        <v>nerastúce výdavky</v>
      </c>
      <c r="K2365" s="421" t="str">
        <f t="shared" si="182"/>
        <v>dlhová brzda sa plní</v>
      </c>
      <c r="L2365" s="421" t="str">
        <f t="shared" si="183"/>
        <v>dlhová brzda sa plní + rozpočet v termíne</v>
      </c>
    </row>
    <row r="2366" spans="1:12">
      <c r="A2366" s="61">
        <v>505820</v>
      </c>
      <c r="B2366" s="61" t="s">
        <v>2850</v>
      </c>
      <c r="C2366" s="61">
        <v>20251112</v>
      </c>
      <c r="D2366" s="420" t="s">
        <v>890</v>
      </c>
      <c r="E2366" s="60">
        <v>-21467145</v>
      </c>
      <c r="F2366" s="60">
        <v>116748561</v>
      </c>
      <c r="G2366" s="60">
        <v>104322677</v>
      </c>
      <c r="H2366" s="421" t="str">
        <f t="shared" si="180"/>
        <v>nesplnená podmienka vyrovnaného rozpočtu</v>
      </c>
      <c r="I2366" s="60">
        <f t="shared" si="181"/>
        <v>-12425884</v>
      </c>
      <c r="J2366" s="421" t="str">
        <f t="shared" si="184"/>
        <v>nerastúce výdavky</v>
      </c>
      <c r="K2366" s="421" t="str">
        <f t="shared" si="182"/>
        <v>dlhová brzda sa neplní</v>
      </c>
      <c r="L2366" s="421" t="str">
        <f t="shared" si="183"/>
        <v>dlhová brzda sa neplní + rozpočet v termíne</v>
      </c>
    </row>
    <row r="2367" spans="1:12">
      <c r="A2367" s="61">
        <v>505854</v>
      </c>
      <c r="B2367" s="61" t="s">
        <v>839</v>
      </c>
      <c r="C2367" s="61">
        <v>20251121</v>
      </c>
      <c r="D2367" s="420" t="s">
        <v>890</v>
      </c>
      <c r="E2367" s="60">
        <v>54385</v>
      </c>
      <c r="F2367" s="60">
        <v>1847502</v>
      </c>
      <c r="G2367" s="60">
        <v>555440</v>
      </c>
      <c r="H2367" s="421" t="str">
        <f t="shared" si="180"/>
        <v>splnená podmienka vyrovnaného rozpočtu</v>
      </c>
      <c r="I2367" s="61">
        <f t="shared" si="181"/>
        <v>-1292062</v>
      </c>
      <c r="J2367" s="421" t="str">
        <f t="shared" si="184"/>
        <v>nerastúce výdavky</v>
      </c>
      <c r="K2367" s="421" t="str">
        <f t="shared" si="182"/>
        <v>dlhová brzda sa plní</v>
      </c>
      <c r="L2367" s="421" t="str">
        <f t="shared" si="183"/>
        <v>dlhová brzda sa plní + rozpočet v termíne</v>
      </c>
    </row>
    <row r="2368" spans="1:12">
      <c r="A2368" s="61">
        <v>505871</v>
      </c>
      <c r="B2368" s="61" t="s">
        <v>2851</v>
      </c>
      <c r="C2368" s="61">
        <v>20251119</v>
      </c>
      <c r="D2368" s="420" t="s">
        <v>890</v>
      </c>
      <c r="E2368" s="60">
        <v>16186</v>
      </c>
      <c r="F2368" s="60">
        <v>1971658</v>
      </c>
      <c r="G2368" s="60">
        <v>2311765</v>
      </c>
      <c r="H2368" s="421" t="str">
        <f t="shared" si="180"/>
        <v>splnená podmienka vyrovnaného rozpočtu</v>
      </c>
      <c r="I2368" s="60">
        <f t="shared" si="181"/>
        <v>340107</v>
      </c>
      <c r="J2368" s="421" t="str">
        <f t="shared" si="184"/>
        <v>výdavky rastú</v>
      </c>
      <c r="K2368" s="421" t="str">
        <f t="shared" si="182"/>
        <v>dlhová brzda sa neplní</v>
      </c>
      <c r="L2368" s="421" t="str">
        <f t="shared" si="183"/>
        <v>dlhová brzda sa neplní + rozpočet v termíne</v>
      </c>
    </row>
    <row r="2369" spans="1:12">
      <c r="A2369" s="61">
        <v>505889</v>
      </c>
      <c r="B2369" s="61" t="s">
        <v>2852</v>
      </c>
      <c r="C2369" s="61">
        <v>20251121</v>
      </c>
      <c r="D2369" s="420" t="s">
        <v>890</v>
      </c>
      <c r="E2369" s="60">
        <v>83000</v>
      </c>
      <c r="F2369" s="60">
        <v>382819</v>
      </c>
      <c r="G2369" s="60">
        <v>397000</v>
      </c>
      <c r="H2369" s="421" t="str">
        <f t="shared" si="180"/>
        <v>splnená podmienka vyrovnaného rozpočtu</v>
      </c>
      <c r="I2369" s="60">
        <f t="shared" si="181"/>
        <v>14181</v>
      </c>
      <c r="J2369" s="421" t="str">
        <f t="shared" si="184"/>
        <v>výdavky rastú</v>
      </c>
      <c r="K2369" s="421" t="str">
        <f t="shared" si="182"/>
        <v>dlhová brzda sa neplní</v>
      </c>
      <c r="L2369" s="421" t="str">
        <f t="shared" si="183"/>
        <v>dlhová brzda sa neplní + rozpočet v termíne</v>
      </c>
    </row>
    <row r="2370" spans="1:12">
      <c r="A2370" s="61">
        <v>505897</v>
      </c>
      <c r="B2370" s="61" t="s">
        <v>2853</v>
      </c>
      <c r="C2370" s="61">
        <v>20251015</v>
      </c>
      <c r="D2370" s="420" t="s">
        <v>890</v>
      </c>
      <c r="E2370" s="60">
        <v>39962</v>
      </c>
      <c r="F2370" s="60">
        <v>1927684.41</v>
      </c>
      <c r="G2370" s="60">
        <v>2179781</v>
      </c>
      <c r="H2370" s="421" t="str">
        <f t="shared" si="180"/>
        <v>splnená podmienka vyrovnaného rozpočtu</v>
      </c>
      <c r="I2370" s="60">
        <f t="shared" si="181"/>
        <v>252096.59000000008</v>
      </c>
      <c r="J2370" s="421" t="str">
        <f t="shared" si="184"/>
        <v>výdavky rastú</v>
      </c>
      <c r="K2370" s="421" t="str">
        <f t="shared" si="182"/>
        <v>dlhová brzda sa neplní</v>
      </c>
      <c r="L2370" s="421" t="str">
        <f t="shared" si="183"/>
        <v>dlhová brzda sa neplní + rozpočet v termíne</v>
      </c>
    </row>
    <row r="2371" spans="1:12">
      <c r="A2371" s="61">
        <v>505901</v>
      </c>
      <c r="B2371" s="61" t="s">
        <v>2854</v>
      </c>
      <c r="C2371" s="61">
        <v>20251120</v>
      </c>
      <c r="D2371" s="420" t="s">
        <v>890</v>
      </c>
      <c r="E2371" s="60">
        <v>-465000</v>
      </c>
      <c r="F2371" s="60">
        <v>5030000</v>
      </c>
      <c r="G2371" s="60">
        <v>5665000</v>
      </c>
      <c r="H2371" s="421" t="str">
        <f t="shared" ref="H2371:H2434" si="185">IF(E2371&gt;=0,"splnená podmienka vyrovnaného rozpočtu","nesplnená podmienka vyrovnaného rozpočtu")</f>
        <v>nesplnená podmienka vyrovnaného rozpočtu</v>
      </c>
      <c r="I2371" s="60">
        <f t="shared" ref="I2371:I2434" si="186">G2371-F2371</f>
        <v>635000</v>
      </c>
      <c r="J2371" s="421" t="str">
        <f t="shared" si="184"/>
        <v>výdavky rastú</v>
      </c>
      <c r="K2371" s="421" t="str">
        <f t="shared" ref="K2371:K2434" si="187">IF((H2371="splnená podmienka vyrovnaného rozpočtu")*(J2371="nerastúce výdavky"),"dlhová brzda sa plní","dlhová brzda sa neplní")</f>
        <v>dlhová brzda sa neplní</v>
      </c>
      <c r="L2371" s="421" t="str">
        <f t="shared" ref="L2371:L2434" si="188">K2371&amp;" + "&amp;D2371</f>
        <v>dlhová brzda sa neplní + rozpočet v termíne</v>
      </c>
    </row>
    <row r="2372" spans="1:12">
      <c r="A2372" s="61">
        <v>505919</v>
      </c>
      <c r="B2372" s="61" t="s">
        <v>2855</v>
      </c>
      <c r="C2372" s="61">
        <v>20251110</v>
      </c>
      <c r="D2372" s="420" t="s">
        <v>890</v>
      </c>
      <c r="E2372" s="60">
        <v>-283715.31</v>
      </c>
      <c r="F2372" s="60">
        <v>977737.86</v>
      </c>
      <c r="G2372" s="60">
        <v>2913841.4699999997</v>
      </c>
      <c r="H2372" s="421" t="str">
        <f t="shared" si="185"/>
        <v>nesplnená podmienka vyrovnaného rozpočtu</v>
      </c>
      <c r="I2372" s="60">
        <f t="shared" si="186"/>
        <v>1936103.6099999999</v>
      </c>
      <c r="J2372" s="421" t="str">
        <f t="shared" ref="J2372:J2435" si="189">IF(I2372&lt;=0,"nerastúce výdavky","výdavky rastú")</f>
        <v>výdavky rastú</v>
      </c>
      <c r="K2372" s="421" t="str">
        <f t="shared" si="187"/>
        <v>dlhová brzda sa neplní</v>
      </c>
      <c r="L2372" s="421" t="str">
        <f t="shared" si="188"/>
        <v>dlhová brzda sa neplní + rozpočet v termíne</v>
      </c>
    </row>
    <row r="2373" spans="1:12">
      <c r="A2373" s="61">
        <v>505935</v>
      </c>
      <c r="B2373" s="61" t="s">
        <v>2856</v>
      </c>
      <c r="C2373" s="61">
        <v>20251111</v>
      </c>
      <c r="D2373" s="420" t="s">
        <v>890</v>
      </c>
      <c r="E2373" s="60">
        <v>-170000</v>
      </c>
      <c r="F2373" s="60">
        <v>899175</v>
      </c>
      <c r="G2373" s="60">
        <v>2277135</v>
      </c>
      <c r="H2373" s="421" t="str">
        <f t="shared" si="185"/>
        <v>nesplnená podmienka vyrovnaného rozpočtu</v>
      </c>
      <c r="I2373" s="60">
        <f t="shared" si="186"/>
        <v>1377960</v>
      </c>
      <c r="J2373" s="421" t="str">
        <f t="shared" si="189"/>
        <v>výdavky rastú</v>
      </c>
      <c r="K2373" s="421" t="str">
        <f t="shared" si="187"/>
        <v>dlhová brzda sa neplní</v>
      </c>
      <c r="L2373" s="421" t="str">
        <f t="shared" si="188"/>
        <v>dlhová brzda sa neplní + rozpočet v termíne</v>
      </c>
    </row>
    <row r="2374" spans="1:12">
      <c r="A2374" s="61">
        <v>505943</v>
      </c>
      <c r="B2374" s="61" t="s">
        <v>2857</v>
      </c>
      <c r="C2374" s="61">
        <v>20251120</v>
      </c>
      <c r="D2374" s="420" t="s">
        <v>890</v>
      </c>
      <c r="E2374" s="60">
        <v>-340150</v>
      </c>
      <c r="F2374" s="60">
        <v>3716320</v>
      </c>
      <c r="G2374" s="60">
        <v>4426715</v>
      </c>
      <c r="H2374" s="421" t="str">
        <f t="shared" si="185"/>
        <v>nesplnená podmienka vyrovnaného rozpočtu</v>
      </c>
      <c r="I2374" s="60">
        <f t="shared" si="186"/>
        <v>710395</v>
      </c>
      <c r="J2374" s="421" t="str">
        <f t="shared" si="189"/>
        <v>výdavky rastú</v>
      </c>
      <c r="K2374" s="421" t="str">
        <f t="shared" si="187"/>
        <v>dlhová brzda sa neplní</v>
      </c>
      <c r="L2374" s="421" t="str">
        <f t="shared" si="188"/>
        <v>dlhová brzda sa neplní + rozpočet v termíne</v>
      </c>
    </row>
    <row r="2375" spans="1:12">
      <c r="A2375" s="61">
        <v>505951</v>
      </c>
      <c r="B2375" s="61" t="s">
        <v>2858</v>
      </c>
      <c r="C2375" s="61">
        <v>20251105</v>
      </c>
      <c r="D2375" s="420" t="s">
        <v>890</v>
      </c>
      <c r="E2375" s="60">
        <v>-956160</v>
      </c>
      <c r="F2375" s="60">
        <v>716281</v>
      </c>
      <c r="G2375" s="60">
        <v>2024558</v>
      </c>
      <c r="H2375" s="421" t="str">
        <f t="shared" si="185"/>
        <v>nesplnená podmienka vyrovnaného rozpočtu</v>
      </c>
      <c r="I2375" s="60">
        <f t="shared" si="186"/>
        <v>1308277</v>
      </c>
      <c r="J2375" s="421" t="str">
        <f t="shared" si="189"/>
        <v>výdavky rastú</v>
      </c>
      <c r="K2375" s="421" t="str">
        <f t="shared" si="187"/>
        <v>dlhová brzda sa neplní</v>
      </c>
      <c r="L2375" s="421" t="str">
        <f t="shared" si="188"/>
        <v>dlhová brzda sa neplní + rozpočet v termíne</v>
      </c>
    </row>
    <row r="2376" spans="1:12">
      <c r="A2376" s="61">
        <v>505960</v>
      </c>
      <c r="B2376" s="61" t="s">
        <v>2859</v>
      </c>
      <c r="C2376" s="61">
        <v>20251120</v>
      </c>
      <c r="D2376" s="420" t="s">
        <v>890</v>
      </c>
      <c r="E2376" s="60">
        <v>78760</v>
      </c>
      <c r="F2376" s="60">
        <v>2244180</v>
      </c>
      <c r="G2376" s="60">
        <v>2460765</v>
      </c>
      <c r="H2376" s="421" t="str">
        <f t="shared" si="185"/>
        <v>splnená podmienka vyrovnaného rozpočtu</v>
      </c>
      <c r="I2376" s="60">
        <f t="shared" si="186"/>
        <v>216585</v>
      </c>
      <c r="J2376" s="421" t="str">
        <f t="shared" si="189"/>
        <v>výdavky rastú</v>
      </c>
      <c r="K2376" s="421" t="str">
        <f t="shared" si="187"/>
        <v>dlhová brzda sa neplní</v>
      </c>
      <c r="L2376" s="421" t="str">
        <f t="shared" si="188"/>
        <v>dlhová brzda sa neplní + rozpočet v termíne</v>
      </c>
    </row>
    <row r="2377" spans="1:12">
      <c r="A2377" s="61">
        <v>505978</v>
      </c>
      <c r="B2377" s="61" t="s">
        <v>2860</v>
      </c>
      <c r="C2377" s="61">
        <v>20251104</v>
      </c>
      <c r="D2377" s="420" t="s">
        <v>890</v>
      </c>
      <c r="E2377" s="60">
        <v>14200</v>
      </c>
      <c r="F2377" s="60">
        <v>778760</v>
      </c>
      <c r="G2377" s="60">
        <v>837150</v>
      </c>
      <c r="H2377" s="421" t="str">
        <f t="shared" si="185"/>
        <v>splnená podmienka vyrovnaného rozpočtu</v>
      </c>
      <c r="I2377" s="60">
        <f t="shared" si="186"/>
        <v>58390</v>
      </c>
      <c r="J2377" s="421" t="str">
        <f t="shared" si="189"/>
        <v>výdavky rastú</v>
      </c>
      <c r="K2377" s="421" t="str">
        <f t="shared" si="187"/>
        <v>dlhová brzda sa neplní</v>
      </c>
      <c r="L2377" s="421" t="str">
        <f t="shared" si="188"/>
        <v>dlhová brzda sa neplní + rozpočet v termíne</v>
      </c>
    </row>
    <row r="2378" spans="1:12">
      <c r="A2378" s="61">
        <v>505994</v>
      </c>
      <c r="B2378" s="61" t="s">
        <v>2861</v>
      </c>
      <c r="C2378" s="61">
        <v>20251112</v>
      </c>
      <c r="D2378" s="420" t="s">
        <v>890</v>
      </c>
      <c r="E2378" s="60">
        <v>0</v>
      </c>
      <c r="F2378" s="60">
        <v>425870</v>
      </c>
      <c r="G2378" s="60">
        <v>465100</v>
      </c>
      <c r="H2378" s="421" t="str">
        <f t="shared" si="185"/>
        <v>splnená podmienka vyrovnaného rozpočtu</v>
      </c>
      <c r="I2378" s="60">
        <f t="shared" si="186"/>
        <v>39230</v>
      </c>
      <c r="J2378" s="421" t="str">
        <f t="shared" si="189"/>
        <v>výdavky rastú</v>
      </c>
      <c r="K2378" s="421" t="str">
        <f t="shared" si="187"/>
        <v>dlhová brzda sa neplní</v>
      </c>
      <c r="L2378" s="421" t="str">
        <f t="shared" si="188"/>
        <v>dlhová brzda sa neplní + rozpočet v termíne</v>
      </c>
    </row>
    <row r="2379" spans="1:12">
      <c r="A2379" s="61">
        <v>505471</v>
      </c>
      <c r="B2379" s="61" t="s">
        <v>2862</v>
      </c>
      <c r="C2379" s="61">
        <v>20251119</v>
      </c>
      <c r="D2379" s="420" t="s">
        <v>890</v>
      </c>
      <c r="E2379" s="60">
        <v>-54810</v>
      </c>
      <c r="F2379" s="60">
        <v>1168860.29</v>
      </c>
      <c r="G2379" s="60">
        <v>1049810</v>
      </c>
      <c r="H2379" s="421" t="str">
        <f t="shared" si="185"/>
        <v>nesplnená podmienka vyrovnaného rozpočtu</v>
      </c>
      <c r="I2379" s="60">
        <f t="shared" si="186"/>
        <v>-119050.29000000004</v>
      </c>
      <c r="J2379" s="421" t="str">
        <f t="shared" si="189"/>
        <v>nerastúce výdavky</v>
      </c>
      <c r="K2379" s="421" t="str">
        <f t="shared" si="187"/>
        <v>dlhová brzda sa neplní</v>
      </c>
      <c r="L2379" s="421" t="str">
        <f t="shared" si="188"/>
        <v>dlhová brzda sa neplní + rozpočet v termíne</v>
      </c>
    </row>
    <row r="2380" spans="1:12">
      <c r="A2380" s="61">
        <v>505480</v>
      </c>
      <c r="B2380" s="61" t="s">
        <v>2863</v>
      </c>
      <c r="C2380" s="61">
        <v>20250923</v>
      </c>
      <c r="D2380" s="420" t="s">
        <v>890</v>
      </c>
      <c r="E2380" s="60">
        <v>-30000</v>
      </c>
      <c r="F2380" s="60">
        <v>110540</v>
      </c>
      <c r="G2380" s="60">
        <v>118000</v>
      </c>
      <c r="H2380" s="421" t="str">
        <f t="shared" si="185"/>
        <v>nesplnená podmienka vyrovnaného rozpočtu</v>
      </c>
      <c r="I2380" s="60">
        <f t="shared" si="186"/>
        <v>7460</v>
      </c>
      <c r="J2380" s="421" t="str">
        <f t="shared" si="189"/>
        <v>výdavky rastú</v>
      </c>
      <c r="K2380" s="421" t="str">
        <f t="shared" si="187"/>
        <v>dlhová brzda sa neplní</v>
      </c>
      <c r="L2380" s="421" t="str">
        <f t="shared" si="188"/>
        <v>dlhová brzda sa neplní + rozpočet v termíne</v>
      </c>
    </row>
    <row r="2381" spans="1:12">
      <c r="A2381" s="61">
        <v>505498</v>
      </c>
      <c r="B2381" s="61" t="s">
        <v>840</v>
      </c>
      <c r="C2381" s="61">
        <v>20251120</v>
      </c>
      <c r="D2381" s="420" t="s">
        <v>890</v>
      </c>
      <c r="E2381" s="60">
        <v>53966</v>
      </c>
      <c r="F2381" s="60">
        <v>2560361</v>
      </c>
      <c r="G2381" s="60">
        <v>2450671</v>
      </c>
      <c r="H2381" s="421" t="str">
        <f t="shared" si="185"/>
        <v>splnená podmienka vyrovnaného rozpočtu</v>
      </c>
      <c r="I2381" s="61">
        <f t="shared" si="186"/>
        <v>-109690</v>
      </c>
      <c r="J2381" s="421" t="str">
        <f t="shared" si="189"/>
        <v>nerastúce výdavky</v>
      </c>
      <c r="K2381" s="421" t="str">
        <f t="shared" si="187"/>
        <v>dlhová brzda sa plní</v>
      </c>
      <c r="L2381" s="421" t="str">
        <f t="shared" si="188"/>
        <v>dlhová brzda sa plní + rozpočet v termíne</v>
      </c>
    </row>
    <row r="2382" spans="1:12">
      <c r="A2382" s="61">
        <v>505510</v>
      </c>
      <c r="B2382" s="61" t="s">
        <v>2864</v>
      </c>
      <c r="C2382" s="61">
        <v>20251118</v>
      </c>
      <c r="D2382" s="420" t="s">
        <v>890</v>
      </c>
      <c r="E2382" s="60">
        <v>18681</v>
      </c>
      <c r="F2382" s="60">
        <v>316104</v>
      </c>
      <c r="G2382" s="60">
        <v>364699</v>
      </c>
      <c r="H2382" s="421" t="str">
        <f t="shared" si="185"/>
        <v>splnená podmienka vyrovnaného rozpočtu</v>
      </c>
      <c r="I2382" s="60">
        <f t="shared" si="186"/>
        <v>48595</v>
      </c>
      <c r="J2382" s="421" t="str">
        <f t="shared" si="189"/>
        <v>výdavky rastú</v>
      </c>
      <c r="K2382" s="421" t="str">
        <f t="shared" si="187"/>
        <v>dlhová brzda sa neplní</v>
      </c>
      <c r="L2382" s="421" t="str">
        <f t="shared" si="188"/>
        <v>dlhová brzda sa neplní + rozpočet v termíne</v>
      </c>
    </row>
    <row r="2383" spans="1:12">
      <c r="A2383" s="61">
        <v>505536</v>
      </c>
      <c r="B2383" s="61" t="s">
        <v>2865</v>
      </c>
      <c r="C2383" s="61">
        <v>20251114</v>
      </c>
      <c r="D2383" s="420" t="s">
        <v>890</v>
      </c>
      <c r="E2383" s="60">
        <v>-185395</v>
      </c>
      <c r="F2383" s="60">
        <v>1015358</v>
      </c>
      <c r="G2383" s="60">
        <v>1430716</v>
      </c>
      <c r="H2383" s="421" t="str">
        <f t="shared" si="185"/>
        <v>nesplnená podmienka vyrovnaného rozpočtu</v>
      </c>
      <c r="I2383" s="60">
        <f t="shared" si="186"/>
        <v>415358</v>
      </c>
      <c r="J2383" s="421" t="str">
        <f t="shared" si="189"/>
        <v>výdavky rastú</v>
      </c>
      <c r="K2383" s="421" t="str">
        <f t="shared" si="187"/>
        <v>dlhová brzda sa neplní</v>
      </c>
      <c r="L2383" s="421" t="str">
        <f t="shared" si="188"/>
        <v>dlhová brzda sa neplní + rozpočet v termíne</v>
      </c>
    </row>
    <row r="2384" spans="1:12">
      <c r="A2384" s="61">
        <v>505544</v>
      </c>
      <c r="B2384" s="61" t="s">
        <v>2866</v>
      </c>
      <c r="C2384" s="61">
        <v>20251114</v>
      </c>
      <c r="D2384" s="420" t="s">
        <v>890</v>
      </c>
      <c r="E2384" s="60">
        <v>-3000</v>
      </c>
      <c r="F2384" s="60">
        <v>65924</v>
      </c>
      <c r="G2384" s="60">
        <v>68595</v>
      </c>
      <c r="H2384" s="421" t="str">
        <f t="shared" si="185"/>
        <v>nesplnená podmienka vyrovnaného rozpočtu</v>
      </c>
      <c r="I2384" s="60">
        <f t="shared" si="186"/>
        <v>2671</v>
      </c>
      <c r="J2384" s="421" t="str">
        <f t="shared" si="189"/>
        <v>výdavky rastú</v>
      </c>
      <c r="K2384" s="421" t="str">
        <f t="shared" si="187"/>
        <v>dlhová brzda sa neplní</v>
      </c>
      <c r="L2384" s="421" t="str">
        <f t="shared" si="188"/>
        <v>dlhová brzda sa neplní + rozpočet v termíne</v>
      </c>
    </row>
    <row r="2385" spans="1:12">
      <c r="A2385" s="61">
        <v>505552</v>
      </c>
      <c r="B2385" s="61" t="s">
        <v>2867</v>
      </c>
      <c r="C2385" s="61">
        <v>20251118</v>
      </c>
      <c r="D2385" s="420" t="s">
        <v>890</v>
      </c>
      <c r="E2385" s="60">
        <v>-385000</v>
      </c>
      <c r="F2385" s="60">
        <v>1683637</v>
      </c>
      <c r="G2385" s="60">
        <v>1811151</v>
      </c>
      <c r="H2385" s="421" t="str">
        <f t="shared" si="185"/>
        <v>nesplnená podmienka vyrovnaného rozpočtu</v>
      </c>
      <c r="I2385" s="60">
        <f t="shared" si="186"/>
        <v>127514</v>
      </c>
      <c r="J2385" s="421" t="str">
        <f t="shared" si="189"/>
        <v>výdavky rastú</v>
      </c>
      <c r="K2385" s="421" t="str">
        <f t="shared" si="187"/>
        <v>dlhová brzda sa neplní</v>
      </c>
      <c r="L2385" s="421" t="str">
        <f t="shared" si="188"/>
        <v>dlhová brzda sa neplní + rozpočet v termíne</v>
      </c>
    </row>
    <row r="2386" spans="1:12">
      <c r="A2386" s="61">
        <v>505561</v>
      </c>
      <c r="B2386" s="61" t="s">
        <v>2868</v>
      </c>
      <c r="C2386" s="61">
        <v>20251113</v>
      </c>
      <c r="D2386" s="420" t="s">
        <v>890</v>
      </c>
      <c r="E2386" s="60">
        <v>-48500</v>
      </c>
      <c r="F2386" s="60">
        <v>508610</v>
      </c>
      <c r="G2386" s="60">
        <v>563790</v>
      </c>
      <c r="H2386" s="421" t="str">
        <f t="shared" si="185"/>
        <v>nesplnená podmienka vyrovnaného rozpočtu</v>
      </c>
      <c r="I2386" s="60">
        <f t="shared" si="186"/>
        <v>55180</v>
      </c>
      <c r="J2386" s="421" t="str">
        <f t="shared" si="189"/>
        <v>výdavky rastú</v>
      </c>
      <c r="K2386" s="421" t="str">
        <f t="shared" si="187"/>
        <v>dlhová brzda sa neplní</v>
      </c>
      <c r="L2386" s="421" t="str">
        <f t="shared" si="188"/>
        <v>dlhová brzda sa neplní + rozpočet v termíne</v>
      </c>
    </row>
    <row r="2387" spans="1:12">
      <c r="A2387" s="61">
        <v>505579</v>
      </c>
      <c r="B2387" s="61" t="s">
        <v>2869</v>
      </c>
      <c r="C2387" s="61">
        <v>20251119</v>
      </c>
      <c r="D2387" s="420" t="s">
        <v>890</v>
      </c>
      <c r="E2387" s="60">
        <v>-100420.05</v>
      </c>
      <c r="F2387" s="60">
        <v>275414.77</v>
      </c>
      <c r="G2387" s="60">
        <v>391621.75</v>
      </c>
      <c r="H2387" s="421" t="str">
        <f t="shared" si="185"/>
        <v>nesplnená podmienka vyrovnaného rozpočtu</v>
      </c>
      <c r="I2387" s="60">
        <f t="shared" si="186"/>
        <v>116206.97999999998</v>
      </c>
      <c r="J2387" s="421" t="str">
        <f t="shared" si="189"/>
        <v>výdavky rastú</v>
      </c>
      <c r="K2387" s="421" t="str">
        <f t="shared" si="187"/>
        <v>dlhová brzda sa neplní</v>
      </c>
      <c r="L2387" s="421" t="str">
        <f t="shared" si="188"/>
        <v>dlhová brzda sa neplní + rozpočet v termíne</v>
      </c>
    </row>
    <row r="2388" spans="1:12">
      <c r="A2388" s="61">
        <v>505595</v>
      </c>
      <c r="B2388" s="61" t="s">
        <v>2870</v>
      </c>
      <c r="C2388" s="61">
        <v>20251119</v>
      </c>
      <c r="D2388" s="420" t="s">
        <v>890</v>
      </c>
      <c r="E2388" s="60">
        <v>0</v>
      </c>
      <c r="F2388" s="60">
        <v>23278</v>
      </c>
      <c r="G2388" s="60">
        <v>23358</v>
      </c>
      <c r="H2388" s="421" t="str">
        <f t="shared" si="185"/>
        <v>splnená podmienka vyrovnaného rozpočtu</v>
      </c>
      <c r="I2388" s="60">
        <f t="shared" si="186"/>
        <v>80</v>
      </c>
      <c r="J2388" s="421" t="str">
        <f t="shared" si="189"/>
        <v>výdavky rastú</v>
      </c>
      <c r="K2388" s="421" t="str">
        <f t="shared" si="187"/>
        <v>dlhová brzda sa neplní</v>
      </c>
      <c r="L2388" s="421" t="str">
        <f t="shared" si="188"/>
        <v>dlhová brzda sa neplní + rozpočet v termíne</v>
      </c>
    </row>
    <row r="2389" spans="1:12">
      <c r="A2389" s="61">
        <v>505617</v>
      </c>
      <c r="B2389" s="61" t="s">
        <v>2871</v>
      </c>
      <c r="C2389" s="61">
        <v>20251121</v>
      </c>
      <c r="D2389" s="420" t="s">
        <v>890</v>
      </c>
      <c r="E2389" s="60">
        <v>-9330</v>
      </c>
      <c r="F2389" s="60">
        <v>252097</v>
      </c>
      <c r="G2389" s="60">
        <v>204517</v>
      </c>
      <c r="H2389" s="421" t="str">
        <f t="shared" si="185"/>
        <v>nesplnená podmienka vyrovnaného rozpočtu</v>
      </c>
      <c r="I2389" s="60">
        <f t="shared" si="186"/>
        <v>-47580</v>
      </c>
      <c r="J2389" s="421" t="str">
        <f t="shared" si="189"/>
        <v>nerastúce výdavky</v>
      </c>
      <c r="K2389" s="421" t="str">
        <f t="shared" si="187"/>
        <v>dlhová brzda sa neplní</v>
      </c>
      <c r="L2389" s="421" t="str">
        <f t="shared" si="188"/>
        <v>dlhová brzda sa neplní + rozpočet v termíne</v>
      </c>
    </row>
    <row r="2390" spans="1:12">
      <c r="A2390" s="61">
        <v>505633</v>
      </c>
      <c r="B2390" s="61" t="s">
        <v>2872</v>
      </c>
      <c r="C2390" s="61">
        <v>20251114</v>
      </c>
      <c r="D2390" s="420" t="s">
        <v>890</v>
      </c>
      <c r="E2390" s="60">
        <v>-18000</v>
      </c>
      <c r="F2390" s="60">
        <v>53099.64</v>
      </c>
      <c r="G2390" s="60">
        <v>47866.64</v>
      </c>
      <c r="H2390" s="421" t="str">
        <f t="shared" si="185"/>
        <v>nesplnená podmienka vyrovnaného rozpočtu</v>
      </c>
      <c r="I2390" s="60">
        <f t="shared" si="186"/>
        <v>-5233</v>
      </c>
      <c r="J2390" s="421" t="str">
        <f t="shared" si="189"/>
        <v>nerastúce výdavky</v>
      </c>
      <c r="K2390" s="421" t="str">
        <f t="shared" si="187"/>
        <v>dlhová brzda sa neplní</v>
      </c>
      <c r="L2390" s="421" t="str">
        <f t="shared" si="188"/>
        <v>dlhová brzda sa neplní + rozpočet v termíne</v>
      </c>
    </row>
    <row r="2391" spans="1:12">
      <c r="A2391" s="61">
        <v>505641</v>
      </c>
      <c r="B2391" s="61" t="s">
        <v>2873</v>
      </c>
      <c r="C2391" s="61">
        <v>20251119</v>
      </c>
      <c r="D2391" s="420" t="s">
        <v>890</v>
      </c>
      <c r="E2391" s="60">
        <v>-1211244</v>
      </c>
      <c r="F2391" s="60">
        <v>1512066</v>
      </c>
      <c r="G2391" s="60">
        <v>6413326</v>
      </c>
      <c r="H2391" s="421" t="str">
        <f t="shared" si="185"/>
        <v>nesplnená podmienka vyrovnaného rozpočtu</v>
      </c>
      <c r="I2391" s="60">
        <f t="shared" si="186"/>
        <v>4901260</v>
      </c>
      <c r="J2391" s="421" t="str">
        <f t="shared" si="189"/>
        <v>výdavky rastú</v>
      </c>
      <c r="K2391" s="421" t="str">
        <f t="shared" si="187"/>
        <v>dlhová brzda sa neplní</v>
      </c>
      <c r="L2391" s="421" t="str">
        <f t="shared" si="188"/>
        <v>dlhová brzda sa neplní + rozpočet v termíne</v>
      </c>
    </row>
    <row r="2392" spans="1:12">
      <c r="A2392" s="61">
        <v>505676</v>
      </c>
      <c r="B2392" s="61" t="s">
        <v>2874</v>
      </c>
      <c r="C2392" s="61">
        <v>20251120</v>
      </c>
      <c r="D2392" s="420" t="s">
        <v>890</v>
      </c>
      <c r="E2392" s="60">
        <v>27935</v>
      </c>
      <c r="F2392" s="60">
        <v>781308</v>
      </c>
      <c r="G2392" s="60">
        <v>1037665</v>
      </c>
      <c r="H2392" s="421" t="str">
        <f t="shared" si="185"/>
        <v>splnená podmienka vyrovnaného rozpočtu</v>
      </c>
      <c r="I2392" s="60">
        <f t="shared" si="186"/>
        <v>256357</v>
      </c>
      <c r="J2392" s="421" t="str">
        <f t="shared" si="189"/>
        <v>výdavky rastú</v>
      </c>
      <c r="K2392" s="421" t="str">
        <f t="shared" si="187"/>
        <v>dlhová brzda sa neplní</v>
      </c>
      <c r="L2392" s="421" t="str">
        <f t="shared" si="188"/>
        <v>dlhová brzda sa neplní + rozpočet v termíne</v>
      </c>
    </row>
    <row r="2393" spans="1:12">
      <c r="A2393" s="61">
        <v>505684</v>
      </c>
      <c r="B2393" s="61" t="s">
        <v>2875</v>
      </c>
      <c r="C2393" s="61">
        <v>20251121</v>
      </c>
      <c r="D2393" s="420" t="s">
        <v>890</v>
      </c>
      <c r="E2393" s="60">
        <v>0</v>
      </c>
      <c r="F2393" s="60">
        <v>300870</v>
      </c>
      <c r="G2393" s="60">
        <v>319820</v>
      </c>
      <c r="H2393" s="421" t="str">
        <f t="shared" si="185"/>
        <v>splnená podmienka vyrovnaného rozpočtu</v>
      </c>
      <c r="I2393" s="60">
        <f t="shared" si="186"/>
        <v>18950</v>
      </c>
      <c r="J2393" s="421" t="str">
        <f t="shared" si="189"/>
        <v>výdavky rastú</v>
      </c>
      <c r="K2393" s="421" t="str">
        <f t="shared" si="187"/>
        <v>dlhová brzda sa neplní</v>
      </c>
      <c r="L2393" s="421" t="str">
        <f t="shared" si="188"/>
        <v>dlhová brzda sa neplní + rozpočet v termíne</v>
      </c>
    </row>
    <row r="2394" spans="1:12">
      <c r="A2394" s="61">
        <v>505692</v>
      </c>
      <c r="B2394" s="61" t="s">
        <v>2876</v>
      </c>
      <c r="C2394" s="61">
        <v>20251110</v>
      </c>
      <c r="D2394" s="420" t="s">
        <v>890</v>
      </c>
      <c r="E2394" s="60">
        <v>-91618.33</v>
      </c>
      <c r="F2394" s="60">
        <v>181677.34</v>
      </c>
      <c r="G2394" s="60">
        <v>293852.42</v>
      </c>
      <c r="H2394" s="421" t="str">
        <f t="shared" si="185"/>
        <v>nesplnená podmienka vyrovnaného rozpočtu</v>
      </c>
      <c r="I2394" s="60">
        <f t="shared" si="186"/>
        <v>112175.07999999999</v>
      </c>
      <c r="J2394" s="421" t="str">
        <f t="shared" si="189"/>
        <v>výdavky rastú</v>
      </c>
      <c r="K2394" s="421" t="str">
        <f t="shared" si="187"/>
        <v>dlhová brzda sa neplní</v>
      </c>
      <c r="L2394" s="421" t="str">
        <f t="shared" si="188"/>
        <v>dlhová brzda sa neplní + rozpočet v termíne</v>
      </c>
    </row>
    <row r="2395" spans="1:12">
      <c r="A2395" s="61">
        <v>505706</v>
      </c>
      <c r="B2395" s="61" t="s">
        <v>2877</v>
      </c>
      <c r="C2395" s="61">
        <v>20251119</v>
      </c>
      <c r="D2395" s="420" t="s">
        <v>890</v>
      </c>
      <c r="E2395" s="60">
        <v>-13550</v>
      </c>
      <c r="F2395" s="60">
        <v>718505</v>
      </c>
      <c r="G2395" s="60">
        <v>348237</v>
      </c>
      <c r="H2395" s="421" t="str">
        <f t="shared" si="185"/>
        <v>nesplnená podmienka vyrovnaného rozpočtu</v>
      </c>
      <c r="I2395" s="60">
        <f t="shared" si="186"/>
        <v>-370268</v>
      </c>
      <c r="J2395" s="421" t="str">
        <f t="shared" si="189"/>
        <v>nerastúce výdavky</v>
      </c>
      <c r="K2395" s="421" t="str">
        <f t="shared" si="187"/>
        <v>dlhová brzda sa neplní</v>
      </c>
      <c r="L2395" s="421" t="str">
        <f t="shared" si="188"/>
        <v>dlhová brzda sa neplní + rozpočet v termíne</v>
      </c>
    </row>
    <row r="2396" spans="1:12">
      <c r="A2396" s="61">
        <v>505714</v>
      </c>
      <c r="B2396" s="61" t="s">
        <v>2878</v>
      </c>
      <c r="C2396" s="61">
        <v>20251030</v>
      </c>
      <c r="D2396" s="420" t="s">
        <v>890</v>
      </c>
      <c r="E2396" s="60">
        <v>78388</v>
      </c>
      <c r="F2396" s="60">
        <v>2558481</v>
      </c>
      <c r="G2396" s="60">
        <v>5046656</v>
      </c>
      <c r="H2396" s="421" t="str">
        <f t="shared" si="185"/>
        <v>splnená podmienka vyrovnaného rozpočtu</v>
      </c>
      <c r="I2396" s="60">
        <f t="shared" si="186"/>
        <v>2488175</v>
      </c>
      <c r="J2396" s="421" t="str">
        <f t="shared" si="189"/>
        <v>výdavky rastú</v>
      </c>
      <c r="K2396" s="421" t="str">
        <f t="shared" si="187"/>
        <v>dlhová brzda sa neplní</v>
      </c>
      <c r="L2396" s="421" t="str">
        <f t="shared" si="188"/>
        <v>dlhová brzda sa neplní + rozpočet v termíne</v>
      </c>
    </row>
    <row r="2397" spans="1:12">
      <c r="A2397" s="61">
        <v>505722</v>
      </c>
      <c r="B2397" s="421" t="s">
        <v>841</v>
      </c>
      <c r="C2397" s="61">
        <v>20251216</v>
      </c>
      <c r="D2397" s="420" t="s">
        <v>911</v>
      </c>
      <c r="E2397" s="60">
        <v>-157735</v>
      </c>
      <c r="F2397" s="60">
        <v>2872436</v>
      </c>
      <c r="G2397" s="60">
        <v>6014575</v>
      </c>
      <c r="H2397" s="421" t="str">
        <f t="shared" si="185"/>
        <v>nesplnená podmienka vyrovnaného rozpočtu</v>
      </c>
      <c r="I2397" s="60">
        <f t="shared" si="186"/>
        <v>3142139</v>
      </c>
      <c r="J2397" s="421" t="str">
        <f t="shared" si="189"/>
        <v>výdavky rastú</v>
      </c>
      <c r="K2397" s="421" t="str">
        <f t="shared" si="187"/>
        <v>dlhová brzda sa neplní</v>
      </c>
      <c r="L2397" s="421" t="str">
        <f t="shared" si="188"/>
        <v>dlhová brzda sa neplní + rozpočet po termíne</v>
      </c>
    </row>
    <row r="2398" spans="1:12">
      <c r="A2398" s="61">
        <v>505731</v>
      </c>
      <c r="B2398" s="61" t="s">
        <v>2879</v>
      </c>
      <c r="C2398" s="61">
        <v>20251113</v>
      </c>
      <c r="D2398" s="420" t="s">
        <v>890</v>
      </c>
      <c r="E2398" s="60">
        <v>-420286</v>
      </c>
      <c r="F2398" s="60">
        <v>919705</v>
      </c>
      <c r="G2398" s="60">
        <v>1715237</v>
      </c>
      <c r="H2398" s="421" t="str">
        <f t="shared" si="185"/>
        <v>nesplnená podmienka vyrovnaného rozpočtu</v>
      </c>
      <c r="I2398" s="60">
        <f t="shared" si="186"/>
        <v>795532</v>
      </c>
      <c r="J2398" s="421" t="str">
        <f t="shared" si="189"/>
        <v>výdavky rastú</v>
      </c>
      <c r="K2398" s="421" t="str">
        <f t="shared" si="187"/>
        <v>dlhová brzda sa neplní</v>
      </c>
      <c r="L2398" s="421" t="str">
        <f t="shared" si="188"/>
        <v>dlhová brzda sa neplní + rozpočet v termíne</v>
      </c>
    </row>
    <row r="2399" spans="1:12">
      <c r="A2399" s="61">
        <v>505226</v>
      </c>
      <c r="B2399" s="61" t="s">
        <v>2880</v>
      </c>
      <c r="C2399" s="61">
        <v>20251114</v>
      </c>
      <c r="D2399" s="420" t="s">
        <v>890</v>
      </c>
      <c r="E2399" s="60">
        <v>-90000</v>
      </c>
      <c r="F2399" s="60">
        <v>196147</v>
      </c>
      <c r="G2399" s="60">
        <v>298640</v>
      </c>
      <c r="H2399" s="421" t="str">
        <f t="shared" si="185"/>
        <v>nesplnená podmienka vyrovnaného rozpočtu</v>
      </c>
      <c r="I2399" s="60">
        <f t="shared" si="186"/>
        <v>102493</v>
      </c>
      <c r="J2399" s="421" t="str">
        <f t="shared" si="189"/>
        <v>výdavky rastú</v>
      </c>
      <c r="K2399" s="421" t="str">
        <f t="shared" si="187"/>
        <v>dlhová brzda sa neplní</v>
      </c>
      <c r="L2399" s="421" t="str">
        <f t="shared" si="188"/>
        <v>dlhová brzda sa neplní + rozpočet v termíne</v>
      </c>
    </row>
    <row r="2400" spans="1:12">
      <c r="A2400" s="61">
        <v>505234</v>
      </c>
      <c r="B2400" s="61" t="s">
        <v>2881</v>
      </c>
      <c r="C2400" s="61">
        <v>20251119</v>
      </c>
      <c r="D2400" s="420" t="s">
        <v>890</v>
      </c>
      <c r="E2400" s="60">
        <v>-395776</v>
      </c>
      <c r="F2400" s="60">
        <v>2718437</v>
      </c>
      <c r="G2400" s="60">
        <v>2440819</v>
      </c>
      <c r="H2400" s="421" t="str">
        <f t="shared" si="185"/>
        <v>nesplnená podmienka vyrovnaného rozpočtu</v>
      </c>
      <c r="I2400" s="60">
        <f t="shared" si="186"/>
        <v>-277618</v>
      </c>
      <c r="J2400" s="421" t="str">
        <f t="shared" si="189"/>
        <v>nerastúce výdavky</v>
      </c>
      <c r="K2400" s="421" t="str">
        <f t="shared" si="187"/>
        <v>dlhová brzda sa neplní</v>
      </c>
      <c r="L2400" s="421" t="str">
        <f t="shared" si="188"/>
        <v>dlhová brzda sa neplní + rozpočet v termíne</v>
      </c>
    </row>
    <row r="2401" spans="1:12">
      <c r="A2401" s="61">
        <v>505242</v>
      </c>
      <c r="B2401" s="61" t="s">
        <v>2882</v>
      </c>
      <c r="C2401" s="61">
        <v>20251117</v>
      </c>
      <c r="D2401" s="420" t="s">
        <v>890</v>
      </c>
      <c r="E2401" s="60">
        <v>-26608</v>
      </c>
      <c r="F2401" s="60">
        <v>360036</v>
      </c>
      <c r="G2401" s="60">
        <v>1462484</v>
      </c>
      <c r="H2401" s="421" t="str">
        <f t="shared" si="185"/>
        <v>nesplnená podmienka vyrovnaného rozpočtu</v>
      </c>
      <c r="I2401" s="60">
        <f t="shared" si="186"/>
        <v>1102448</v>
      </c>
      <c r="J2401" s="421" t="str">
        <f t="shared" si="189"/>
        <v>výdavky rastú</v>
      </c>
      <c r="K2401" s="421" t="str">
        <f t="shared" si="187"/>
        <v>dlhová brzda sa neplní</v>
      </c>
      <c r="L2401" s="421" t="str">
        <f t="shared" si="188"/>
        <v>dlhová brzda sa neplní + rozpočet v termíne</v>
      </c>
    </row>
    <row r="2402" spans="1:12">
      <c r="A2402" s="61">
        <v>505251</v>
      </c>
      <c r="B2402" s="61" t="s">
        <v>2883</v>
      </c>
      <c r="C2402" s="61">
        <v>20251114</v>
      </c>
      <c r="D2402" s="420" t="s">
        <v>890</v>
      </c>
      <c r="E2402" s="60">
        <v>4300</v>
      </c>
      <c r="F2402" s="60">
        <v>132988</v>
      </c>
      <c r="G2402" s="60">
        <v>159300</v>
      </c>
      <c r="H2402" s="421" t="str">
        <f t="shared" si="185"/>
        <v>splnená podmienka vyrovnaného rozpočtu</v>
      </c>
      <c r="I2402" s="60">
        <f t="shared" si="186"/>
        <v>26312</v>
      </c>
      <c r="J2402" s="421" t="str">
        <f t="shared" si="189"/>
        <v>výdavky rastú</v>
      </c>
      <c r="K2402" s="421" t="str">
        <f t="shared" si="187"/>
        <v>dlhová brzda sa neplní</v>
      </c>
      <c r="L2402" s="421" t="str">
        <f t="shared" si="188"/>
        <v>dlhová brzda sa neplní + rozpočet v termíne</v>
      </c>
    </row>
    <row r="2403" spans="1:12">
      <c r="A2403" s="61">
        <v>505277</v>
      </c>
      <c r="B2403" s="61" t="s">
        <v>2884</v>
      </c>
      <c r="C2403" s="61">
        <v>20251120</v>
      </c>
      <c r="D2403" s="420" t="s">
        <v>890</v>
      </c>
      <c r="E2403" s="60">
        <v>-1000</v>
      </c>
      <c r="F2403" s="60">
        <v>29929</v>
      </c>
      <c r="G2403" s="60">
        <v>35671</v>
      </c>
      <c r="H2403" s="421" t="str">
        <f t="shared" si="185"/>
        <v>nesplnená podmienka vyrovnaného rozpočtu</v>
      </c>
      <c r="I2403" s="60">
        <f t="shared" si="186"/>
        <v>5742</v>
      </c>
      <c r="J2403" s="421" t="str">
        <f t="shared" si="189"/>
        <v>výdavky rastú</v>
      </c>
      <c r="K2403" s="421" t="str">
        <f t="shared" si="187"/>
        <v>dlhová brzda sa neplní</v>
      </c>
      <c r="L2403" s="421" t="str">
        <f t="shared" si="188"/>
        <v>dlhová brzda sa neplní + rozpočet v termíne</v>
      </c>
    </row>
    <row r="2404" spans="1:12">
      <c r="A2404" s="61">
        <v>505285</v>
      </c>
      <c r="B2404" s="61" t="s">
        <v>2885</v>
      </c>
      <c r="C2404" s="61">
        <v>20251114</v>
      </c>
      <c r="D2404" s="420" t="s">
        <v>890</v>
      </c>
      <c r="E2404" s="60">
        <v>-36966</v>
      </c>
      <c r="F2404" s="60">
        <v>684974</v>
      </c>
      <c r="G2404" s="60">
        <v>4976914</v>
      </c>
      <c r="H2404" s="421" t="str">
        <f t="shared" si="185"/>
        <v>nesplnená podmienka vyrovnaného rozpočtu</v>
      </c>
      <c r="I2404" s="60">
        <f t="shared" si="186"/>
        <v>4291940</v>
      </c>
      <c r="J2404" s="421" t="str">
        <f t="shared" si="189"/>
        <v>výdavky rastú</v>
      </c>
      <c r="K2404" s="421" t="str">
        <f t="shared" si="187"/>
        <v>dlhová brzda sa neplní</v>
      </c>
      <c r="L2404" s="421" t="str">
        <f t="shared" si="188"/>
        <v>dlhová brzda sa neplní + rozpočet v termíne</v>
      </c>
    </row>
    <row r="2405" spans="1:12">
      <c r="A2405" s="61">
        <v>505307</v>
      </c>
      <c r="B2405" s="61" t="s">
        <v>2886</v>
      </c>
      <c r="C2405" s="61">
        <v>20251112</v>
      </c>
      <c r="D2405" s="420" t="s">
        <v>890</v>
      </c>
      <c r="E2405" s="60">
        <v>-74019</v>
      </c>
      <c r="F2405" s="60">
        <v>531961</v>
      </c>
      <c r="G2405" s="60">
        <v>510973</v>
      </c>
      <c r="H2405" s="421" t="str">
        <f t="shared" si="185"/>
        <v>nesplnená podmienka vyrovnaného rozpočtu</v>
      </c>
      <c r="I2405" s="60">
        <f t="shared" si="186"/>
        <v>-20988</v>
      </c>
      <c r="J2405" s="421" t="str">
        <f t="shared" si="189"/>
        <v>nerastúce výdavky</v>
      </c>
      <c r="K2405" s="421" t="str">
        <f t="shared" si="187"/>
        <v>dlhová brzda sa neplní</v>
      </c>
      <c r="L2405" s="421" t="str">
        <f t="shared" si="188"/>
        <v>dlhová brzda sa neplní + rozpočet v termíne</v>
      </c>
    </row>
    <row r="2406" spans="1:12">
      <c r="A2406" s="61">
        <v>505315</v>
      </c>
      <c r="B2406" s="61" t="s">
        <v>2887</v>
      </c>
      <c r="C2406" s="61">
        <v>20251028</v>
      </c>
      <c r="D2406" s="420" t="s">
        <v>890</v>
      </c>
      <c r="E2406" s="60">
        <v>-6518644.2000000002</v>
      </c>
      <c r="F2406" s="60">
        <v>26345461.23</v>
      </c>
      <c r="G2406" s="60">
        <v>35425716.629999995</v>
      </c>
      <c r="H2406" s="421" t="str">
        <f t="shared" si="185"/>
        <v>nesplnená podmienka vyrovnaného rozpočtu</v>
      </c>
      <c r="I2406" s="60">
        <f t="shared" si="186"/>
        <v>9080255.3999999948</v>
      </c>
      <c r="J2406" s="421" t="str">
        <f t="shared" si="189"/>
        <v>výdavky rastú</v>
      </c>
      <c r="K2406" s="421" t="str">
        <f t="shared" si="187"/>
        <v>dlhová brzda sa neplní</v>
      </c>
      <c r="L2406" s="421" t="str">
        <f t="shared" si="188"/>
        <v>dlhová brzda sa neplní + rozpočet v termíne</v>
      </c>
    </row>
    <row r="2407" spans="1:12">
      <c r="A2407" s="61">
        <v>505323</v>
      </c>
      <c r="B2407" s="61" t="s">
        <v>2888</v>
      </c>
      <c r="C2407" s="61">
        <v>20251117</v>
      </c>
      <c r="D2407" s="420" t="s">
        <v>890</v>
      </c>
      <c r="E2407" s="60">
        <v>-73450</v>
      </c>
      <c r="F2407" s="60">
        <v>426380</v>
      </c>
      <c r="G2407" s="60">
        <v>1151790</v>
      </c>
      <c r="H2407" s="421" t="str">
        <f t="shared" si="185"/>
        <v>nesplnená podmienka vyrovnaného rozpočtu</v>
      </c>
      <c r="I2407" s="60">
        <f t="shared" si="186"/>
        <v>725410</v>
      </c>
      <c r="J2407" s="421" t="str">
        <f t="shared" si="189"/>
        <v>výdavky rastú</v>
      </c>
      <c r="K2407" s="421" t="str">
        <f t="shared" si="187"/>
        <v>dlhová brzda sa neplní</v>
      </c>
      <c r="L2407" s="421" t="str">
        <f t="shared" si="188"/>
        <v>dlhová brzda sa neplní + rozpočet v termíne</v>
      </c>
    </row>
    <row r="2408" spans="1:12">
      <c r="A2408" s="61">
        <v>505331</v>
      </c>
      <c r="B2408" s="61" t="s">
        <v>2889</v>
      </c>
      <c r="C2408" s="61">
        <v>20251030</v>
      </c>
      <c r="D2408" s="420" t="s">
        <v>890</v>
      </c>
      <c r="E2408" s="60">
        <v>-45000</v>
      </c>
      <c r="F2408" s="60">
        <v>402189</v>
      </c>
      <c r="G2408" s="60">
        <v>475189</v>
      </c>
      <c r="H2408" s="421" t="str">
        <f t="shared" si="185"/>
        <v>nesplnená podmienka vyrovnaného rozpočtu</v>
      </c>
      <c r="I2408" s="60">
        <f t="shared" si="186"/>
        <v>73000</v>
      </c>
      <c r="J2408" s="421" t="str">
        <f t="shared" si="189"/>
        <v>výdavky rastú</v>
      </c>
      <c r="K2408" s="421" t="str">
        <f t="shared" si="187"/>
        <v>dlhová brzda sa neplní</v>
      </c>
      <c r="L2408" s="421" t="str">
        <f t="shared" si="188"/>
        <v>dlhová brzda sa neplní + rozpočet v termíne</v>
      </c>
    </row>
    <row r="2409" spans="1:12">
      <c r="A2409" s="61">
        <v>505340</v>
      </c>
      <c r="B2409" s="61" t="s">
        <v>2345</v>
      </c>
      <c r="C2409" s="61">
        <v>20251120</v>
      </c>
      <c r="D2409" s="420" t="s">
        <v>890</v>
      </c>
      <c r="E2409" s="60">
        <v>-24200</v>
      </c>
      <c r="F2409" s="60">
        <v>147800</v>
      </c>
      <c r="G2409" s="60">
        <v>164800</v>
      </c>
      <c r="H2409" s="421" t="str">
        <f t="shared" si="185"/>
        <v>nesplnená podmienka vyrovnaného rozpočtu</v>
      </c>
      <c r="I2409" s="60">
        <f t="shared" si="186"/>
        <v>17000</v>
      </c>
      <c r="J2409" s="421" t="str">
        <f t="shared" si="189"/>
        <v>výdavky rastú</v>
      </c>
      <c r="K2409" s="421" t="str">
        <f t="shared" si="187"/>
        <v>dlhová brzda sa neplní</v>
      </c>
      <c r="L2409" s="421" t="str">
        <f t="shared" si="188"/>
        <v>dlhová brzda sa neplní + rozpočet v termíne</v>
      </c>
    </row>
    <row r="2410" spans="1:12">
      <c r="A2410" s="61">
        <v>505358</v>
      </c>
      <c r="B2410" s="61" t="s">
        <v>2890</v>
      </c>
      <c r="C2410" s="61">
        <v>20251118</v>
      </c>
      <c r="D2410" s="420" t="s">
        <v>890</v>
      </c>
      <c r="E2410" s="60">
        <v>-26881</v>
      </c>
      <c r="F2410" s="60">
        <v>553861</v>
      </c>
      <c r="G2410" s="60">
        <v>535851</v>
      </c>
      <c r="H2410" s="421" t="str">
        <f t="shared" si="185"/>
        <v>nesplnená podmienka vyrovnaného rozpočtu</v>
      </c>
      <c r="I2410" s="60">
        <f t="shared" si="186"/>
        <v>-18010</v>
      </c>
      <c r="J2410" s="421" t="str">
        <f t="shared" si="189"/>
        <v>nerastúce výdavky</v>
      </c>
      <c r="K2410" s="421" t="str">
        <f t="shared" si="187"/>
        <v>dlhová brzda sa neplní</v>
      </c>
      <c r="L2410" s="421" t="str">
        <f t="shared" si="188"/>
        <v>dlhová brzda sa neplní + rozpočet v termíne</v>
      </c>
    </row>
    <row r="2411" spans="1:12">
      <c r="A2411" s="61">
        <v>505374</v>
      </c>
      <c r="B2411" s="61" t="s">
        <v>2891</v>
      </c>
      <c r="C2411" s="61">
        <v>20251104</v>
      </c>
      <c r="D2411" s="420" t="s">
        <v>890</v>
      </c>
      <c r="E2411" s="60">
        <v>-313070</v>
      </c>
      <c r="F2411" s="60">
        <v>2820470</v>
      </c>
      <c r="G2411" s="60">
        <v>4514145</v>
      </c>
      <c r="H2411" s="421" t="str">
        <f t="shared" si="185"/>
        <v>nesplnená podmienka vyrovnaného rozpočtu</v>
      </c>
      <c r="I2411" s="60">
        <f t="shared" si="186"/>
        <v>1693675</v>
      </c>
      <c r="J2411" s="421" t="str">
        <f t="shared" si="189"/>
        <v>výdavky rastú</v>
      </c>
      <c r="K2411" s="421" t="str">
        <f t="shared" si="187"/>
        <v>dlhová brzda sa neplní</v>
      </c>
      <c r="L2411" s="421" t="str">
        <f t="shared" si="188"/>
        <v>dlhová brzda sa neplní + rozpočet v termíne</v>
      </c>
    </row>
    <row r="2412" spans="1:12">
      <c r="A2412" s="61">
        <v>505382</v>
      </c>
      <c r="B2412" s="61" t="s">
        <v>2892</v>
      </c>
      <c r="C2412" s="61">
        <v>20251112</v>
      </c>
      <c r="D2412" s="420" t="s">
        <v>890</v>
      </c>
      <c r="E2412" s="60">
        <v>-20000</v>
      </c>
      <c r="F2412" s="60">
        <v>146525</v>
      </c>
      <c r="G2412" s="60">
        <v>177580</v>
      </c>
      <c r="H2412" s="421" t="str">
        <f t="shared" si="185"/>
        <v>nesplnená podmienka vyrovnaného rozpočtu</v>
      </c>
      <c r="I2412" s="60">
        <f t="shared" si="186"/>
        <v>31055</v>
      </c>
      <c r="J2412" s="421" t="str">
        <f t="shared" si="189"/>
        <v>výdavky rastú</v>
      </c>
      <c r="K2412" s="421" t="str">
        <f t="shared" si="187"/>
        <v>dlhová brzda sa neplní</v>
      </c>
      <c r="L2412" s="421" t="str">
        <f t="shared" si="188"/>
        <v>dlhová brzda sa neplní + rozpočet v termíne</v>
      </c>
    </row>
    <row r="2413" spans="1:12">
      <c r="A2413" s="61">
        <v>505404</v>
      </c>
      <c r="B2413" s="61" t="s">
        <v>2893</v>
      </c>
      <c r="C2413" s="61">
        <v>20251114</v>
      </c>
      <c r="D2413" s="420" t="s">
        <v>890</v>
      </c>
      <c r="E2413" s="60">
        <v>-388524</v>
      </c>
      <c r="F2413" s="60">
        <v>1949817</v>
      </c>
      <c r="G2413" s="60">
        <v>2517824</v>
      </c>
      <c r="H2413" s="421" t="str">
        <f t="shared" si="185"/>
        <v>nesplnená podmienka vyrovnaného rozpočtu</v>
      </c>
      <c r="I2413" s="60">
        <f t="shared" si="186"/>
        <v>568007</v>
      </c>
      <c r="J2413" s="421" t="str">
        <f t="shared" si="189"/>
        <v>výdavky rastú</v>
      </c>
      <c r="K2413" s="421" t="str">
        <f t="shared" si="187"/>
        <v>dlhová brzda sa neplní</v>
      </c>
      <c r="L2413" s="421" t="str">
        <f t="shared" si="188"/>
        <v>dlhová brzda sa neplní + rozpočet v termíne</v>
      </c>
    </row>
    <row r="2414" spans="1:12">
      <c r="A2414" s="61">
        <v>505412</v>
      </c>
      <c r="B2414" s="61" t="s">
        <v>2894</v>
      </c>
      <c r="C2414" s="61">
        <v>20251114</v>
      </c>
      <c r="D2414" s="420" t="s">
        <v>890</v>
      </c>
      <c r="E2414" s="60">
        <v>-33512</v>
      </c>
      <c r="F2414" s="60">
        <v>412229</v>
      </c>
      <c r="G2414" s="60">
        <v>1061891</v>
      </c>
      <c r="H2414" s="421" t="str">
        <f t="shared" si="185"/>
        <v>nesplnená podmienka vyrovnaného rozpočtu</v>
      </c>
      <c r="I2414" s="60">
        <f t="shared" si="186"/>
        <v>649662</v>
      </c>
      <c r="J2414" s="421" t="str">
        <f t="shared" si="189"/>
        <v>výdavky rastú</v>
      </c>
      <c r="K2414" s="421" t="str">
        <f t="shared" si="187"/>
        <v>dlhová brzda sa neplní</v>
      </c>
      <c r="L2414" s="421" t="str">
        <f t="shared" si="188"/>
        <v>dlhová brzda sa neplní + rozpočet v termíne</v>
      </c>
    </row>
    <row r="2415" spans="1:12">
      <c r="A2415" s="61">
        <v>505421</v>
      </c>
      <c r="B2415" s="61" t="s">
        <v>2895</v>
      </c>
      <c r="C2415" s="61">
        <v>20251119</v>
      </c>
      <c r="D2415" s="420" t="s">
        <v>890</v>
      </c>
      <c r="E2415" s="60">
        <v>-134521.68</v>
      </c>
      <c r="F2415" s="60">
        <v>2126801.5900000003</v>
      </c>
      <c r="G2415" s="60">
        <v>2457383.08</v>
      </c>
      <c r="H2415" s="421" t="str">
        <f t="shared" si="185"/>
        <v>nesplnená podmienka vyrovnaného rozpočtu</v>
      </c>
      <c r="I2415" s="60">
        <f t="shared" si="186"/>
        <v>330581.48999999976</v>
      </c>
      <c r="J2415" s="421" t="str">
        <f t="shared" si="189"/>
        <v>výdavky rastú</v>
      </c>
      <c r="K2415" s="421" t="str">
        <f t="shared" si="187"/>
        <v>dlhová brzda sa neplní</v>
      </c>
      <c r="L2415" s="421" t="str">
        <f t="shared" si="188"/>
        <v>dlhová brzda sa neplní + rozpočet v termíne</v>
      </c>
    </row>
    <row r="2416" spans="1:12">
      <c r="A2416" s="61">
        <v>505439</v>
      </c>
      <c r="B2416" s="61" t="s">
        <v>2896</v>
      </c>
      <c r="C2416" s="61">
        <v>20251118</v>
      </c>
      <c r="D2416" s="420" t="s">
        <v>890</v>
      </c>
      <c r="E2416" s="60">
        <v>-78000</v>
      </c>
      <c r="F2416" s="60">
        <v>478020</v>
      </c>
      <c r="G2416" s="60">
        <v>476186</v>
      </c>
      <c r="H2416" s="421" t="str">
        <f t="shared" si="185"/>
        <v>nesplnená podmienka vyrovnaného rozpočtu</v>
      </c>
      <c r="I2416" s="60">
        <f t="shared" si="186"/>
        <v>-1834</v>
      </c>
      <c r="J2416" s="421" t="str">
        <f t="shared" si="189"/>
        <v>nerastúce výdavky</v>
      </c>
      <c r="K2416" s="421" t="str">
        <f t="shared" si="187"/>
        <v>dlhová brzda sa neplní</v>
      </c>
      <c r="L2416" s="421" t="str">
        <f t="shared" si="188"/>
        <v>dlhová brzda sa neplní + rozpočet v termíne</v>
      </c>
    </row>
    <row r="2417" spans="1:12">
      <c r="A2417" s="61">
        <v>505455</v>
      </c>
      <c r="B2417" s="61" t="s">
        <v>2897</v>
      </c>
      <c r="C2417" s="61">
        <v>20251110</v>
      </c>
      <c r="D2417" s="420" t="s">
        <v>890</v>
      </c>
      <c r="E2417" s="60">
        <v>-23309</v>
      </c>
      <c r="F2417" s="60">
        <v>1586576</v>
      </c>
      <c r="G2417" s="60">
        <v>1819780</v>
      </c>
      <c r="H2417" s="421" t="str">
        <f t="shared" si="185"/>
        <v>nesplnená podmienka vyrovnaného rozpočtu</v>
      </c>
      <c r="I2417" s="60">
        <f t="shared" si="186"/>
        <v>233204</v>
      </c>
      <c r="J2417" s="421" t="str">
        <f t="shared" si="189"/>
        <v>výdavky rastú</v>
      </c>
      <c r="K2417" s="421" t="str">
        <f t="shared" si="187"/>
        <v>dlhová brzda sa neplní</v>
      </c>
      <c r="L2417" s="421" t="str">
        <f t="shared" si="188"/>
        <v>dlhová brzda sa neplní + rozpočet v termíne</v>
      </c>
    </row>
    <row r="2418" spans="1:12">
      <c r="A2418" s="61">
        <v>505463</v>
      </c>
      <c r="B2418" s="61" t="s">
        <v>2898</v>
      </c>
      <c r="C2418" s="61">
        <v>20251118</v>
      </c>
      <c r="D2418" s="420" t="s">
        <v>890</v>
      </c>
      <c r="E2418" s="60">
        <v>-102200</v>
      </c>
      <c r="F2418" s="60">
        <v>1708140</v>
      </c>
      <c r="G2418" s="60">
        <v>1915530</v>
      </c>
      <c r="H2418" s="421" t="str">
        <f t="shared" si="185"/>
        <v>nesplnená podmienka vyrovnaného rozpočtu</v>
      </c>
      <c r="I2418" s="60">
        <f t="shared" si="186"/>
        <v>207390</v>
      </c>
      <c r="J2418" s="421" t="str">
        <f t="shared" si="189"/>
        <v>výdavky rastú</v>
      </c>
      <c r="K2418" s="421" t="str">
        <f t="shared" si="187"/>
        <v>dlhová brzda sa neplní</v>
      </c>
      <c r="L2418" s="421" t="str">
        <f t="shared" si="188"/>
        <v>dlhová brzda sa neplní + rozpočet v termíne</v>
      </c>
    </row>
    <row r="2419" spans="1:12">
      <c r="A2419" s="61">
        <v>504891</v>
      </c>
      <c r="B2419" s="61" t="s">
        <v>2899</v>
      </c>
      <c r="C2419" s="61">
        <v>20251022</v>
      </c>
      <c r="D2419" s="420" t="s">
        <v>890</v>
      </c>
      <c r="E2419" s="60">
        <v>214735</v>
      </c>
      <c r="F2419" s="60">
        <v>5489213</v>
      </c>
      <c r="G2419" s="60">
        <v>5795207</v>
      </c>
      <c r="H2419" s="421" t="str">
        <f t="shared" si="185"/>
        <v>splnená podmienka vyrovnaného rozpočtu</v>
      </c>
      <c r="I2419" s="60">
        <f t="shared" si="186"/>
        <v>305994</v>
      </c>
      <c r="J2419" s="421" t="str">
        <f t="shared" si="189"/>
        <v>výdavky rastú</v>
      </c>
      <c r="K2419" s="421" t="str">
        <f t="shared" si="187"/>
        <v>dlhová brzda sa neplní</v>
      </c>
      <c r="L2419" s="421" t="str">
        <f t="shared" si="188"/>
        <v>dlhová brzda sa neplní + rozpočet v termíne</v>
      </c>
    </row>
    <row r="2420" spans="1:12">
      <c r="A2420" s="61">
        <v>504904</v>
      </c>
      <c r="B2420" s="61" t="s">
        <v>2900</v>
      </c>
      <c r="C2420" s="61">
        <v>20251104</v>
      </c>
      <c r="D2420" s="420" t="s">
        <v>890</v>
      </c>
      <c r="E2420" s="60">
        <v>-611627</v>
      </c>
      <c r="F2420" s="60">
        <v>1605942</v>
      </c>
      <c r="G2420" s="60">
        <v>3317876</v>
      </c>
      <c r="H2420" s="421" t="str">
        <f t="shared" si="185"/>
        <v>nesplnená podmienka vyrovnaného rozpočtu</v>
      </c>
      <c r="I2420" s="60">
        <f t="shared" si="186"/>
        <v>1711934</v>
      </c>
      <c r="J2420" s="421" t="str">
        <f t="shared" si="189"/>
        <v>výdavky rastú</v>
      </c>
      <c r="K2420" s="421" t="str">
        <f t="shared" si="187"/>
        <v>dlhová brzda sa neplní</v>
      </c>
      <c r="L2420" s="421" t="str">
        <f t="shared" si="188"/>
        <v>dlhová brzda sa neplní + rozpočet v termíne</v>
      </c>
    </row>
    <row r="2421" spans="1:12">
      <c r="A2421" s="61">
        <v>504912</v>
      </c>
      <c r="B2421" s="61" t="s">
        <v>2901</v>
      </c>
      <c r="C2421" s="61">
        <v>20251023</v>
      </c>
      <c r="D2421" s="420" t="s">
        <v>890</v>
      </c>
      <c r="E2421" s="60">
        <v>-102279</v>
      </c>
      <c r="F2421" s="60">
        <v>130090</v>
      </c>
      <c r="G2421" s="60">
        <v>705516</v>
      </c>
      <c r="H2421" s="421" t="str">
        <f t="shared" si="185"/>
        <v>nesplnená podmienka vyrovnaného rozpočtu</v>
      </c>
      <c r="I2421" s="60">
        <f t="shared" si="186"/>
        <v>575426</v>
      </c>
      <c r="J2421" s="421" t="str">
        <f t="shared" si="189"/>
        <v>výdavky rastú</v>
      </c>
      <c r="K2421" s="421" t="str">
        <f t="shared" si="187"/>
        <v>dlhová brzda sa neplní</v>
      </c>
      <c r="L2421" s="421" t="str">
        <f t="shared" si="188"/>
        <v>dlhová brzda sa neplní + rozpočet v termíne</v>
      </c>
    </row>
    <row r="2422" spans="1:12">
      <c r="A2422" s="61">
        <v>504939</v>
      </c>
      <c r="B2422" s="61" t="s">
        <v>2902</v>
      </c>
      <c r="C2422" s="61">
        <v>20251113</v>
      </c>
      <c r="D2422" s="420" t="s">
        <v>890</v>
      </c>
      <c r="E2422" s="60">
        <v>-450005</v>
      </c>
      <c r="F2422" s="60">
        <v>1759614</v>
      </c>
      <c r="G2422" s="60">
        <v>3133869</v>
      </c>
      <c r="H2422" s="421" t="str">
        <f t="shared" si="185"/>
        <v>nesplnená podmienka vyrovnaného rozpočtu</v>
      </c>
      <c r="I2422" s="60">
        <f t="shared" si="186"/>
        <v>1374255</v>
      </c>
      <c r="J2422" s="421" t="str">
        <f t="shared" si="189"/>
        <v>výdavky rastú</v>
      </c>
      <c r="K2422" s="421" t="str">
        <f t="shared" si="187"/>
        <v>dlhová brzda sa neplní</v>
      </c>
      <c r="L2422" s="421" t="str">
        <f t="shared" si="188"/>
        <v>dlhová brzda sa neplní + rozpočet v termíne</v>
      </c>
    </row>
    <row r="2423" spans="1:12">
      <c r="A2423" s="61">
        <v>504947</v>
      </c>
      <c r="B2423" s="61" t="s">
        <v>2903</v>
      </c>
      <c r="C2423" s="61">
        <v>20251022</v>
      </c>
      <c r="D2423" s="420" t="s">
        <v>890</v>
      </c>
      <c r="E2423" s="60">
        <v>-155620</v>
      </c>
      <c r="F2423" s="60">
        <v>4668565</v>
      </c>
      <c r="G2423" s="60">
        <v>7604536</v>
      </c>
      <c r="H2423" s="421" t="str">
        <f t="shared" si="185"/>
        <v>nesplnená podmienka vyrovnaného rozpočtu</v>
      </c>
      <c r="I2423" s="60">
        <f t="shared" si="186"/>
        <v>2935971</v>
      </c>
      <c r="J2423" s="421" t="str">
        <f t="shared" si="189"/>
        <v>výdavky rastú</v>
      </c>
      <c r="K2423" s="421" t="str">
        <f t="shared" si="187"/>
        <v>dlhová brzda sa neplní</v>
      </c>
      <c r="L2423" s="421" t="str">
        <f t="shared" si="188"/>
        <v>dlhová brzda sa neplní + rozpočet v termíne</v>
      </c>
    </row>
    <row r="2424" spans="1:12">
      <c r="A2424" s="61">
        <v>504963</v>
      </c>
      <c r="B2424" s="61" t="s">
        <v>2904</v>
      </c>
      <c r="C2424" s="61">
        <v>20251110</v>
      </c>
      <c r="D2424" s="420" t="s">
        <v>890</v>
      </c>
      <c r="E2424" s="60">
        <v>-247264</v>
      </c>
      <c r="F2424" s="60">
        <v>835131</v>
      </c>
      <c r="G2424" s="60">
        <v>1576289</v>
      </c>
      <c r="H2424" s="421" t="str">
        <f t="shared" si="185"/>
        <v>nesplnená podmienka vyrovnaného rozpočtu</v>
      </c>
      <c r="I2424" s="60">
        <f t="shared" si="186"/>
        <v>741158</v>
      </c>
      <c r="J2424" s="421" t="str">
        <f t="shared" si="189"/>
        <v>výdavky rastú</v>
      </c>
      <c r="K2424" s="421" t="str">
        <f t="shared" si="187"/>
        <v>dlhová brzda sa neplní</v>
      </c>
      <c r="L2424" s="421" t="str">
        <f t="shared" si="188"/>
        <v>dlhová brzda sa neplní + rozpočet v termíne</v>
      </c>
    </row>
    <row r="2425" spans="1:12">
      <c r="A2425" s="61">
        <v>504971</v>
      </c>
      <c r="B2425" s="61" t="s">
        <v>2905</v>
      </c>
      <c r="C2425" s="61">
        <v>20251103</v>
      </c>
      <c r="D2425" s="420" t="s">
        <v>890</v>
      </c>
      <c r="E2425" s="60">
        <v>0</v>
      </c>
      <c r="F2425" s="60">
        <v>2231953</v>
      </c>
      <c r="G2425" s="60">
        <v>2515387</v>
      </c>
      <c r="H2425" s="421" t="str">
        <f t="shared" si="185"/>
        <v>splnená podmienka vyrovnaného rozpočtu</v>
      </c>
      <c r="I2425" s="60">
        <f t="shared" si="186"/>
        <v>283434</v>
      </c>
      <c r="J2425" s="421" t="str">
        <f t="shared" si="189"/>
        <v>výdavky rastú</v>
      </c>
      <c r="K2425" s="421" t="str">
        <f t="shared" si="187"/>
        <v>dlhová brzda sa neplní</v>
      </c>
      <c r="L2425" s="421" t="str">
        <f t="shared" si="188"/>
        <v>dlhová brzda sa neplní + rozpočet v termíne</v>
      </c>
    </row>
    <row r="2426" spans="1:12">
      <c r="A2426" s="61">
        <v>504980</v>
      </c>
      <c r="B2426" s="61" t="s">
        <v>2906</v>
      </c>
      <c r="C2426" s="61">
        <v>20251113</v>
      </c>
      <c r="D2426" s="420" t="s">
        <v>890</v>
      </c>
      <c r="E2426" s="60">
        <v>-515446</v>
      </c>
      <c r="F2426" s="60">
        <v>2894839.86</v>
      </c>
      <c r="G2426" s="60">
        <v>3690627</v>
      </c>
      <c r="H2426" s="421" t="str">
        <f t="shared" si="185"/>
        <v>nesplnená podmienka vyrovnaného rozpočtu</v>
      </c>
      <c r="I2426" s="60">
        <f t="shared" si="186"/>
        <v>795787.14000000013</v>
      </c>
      <c r="J2426" s="421" t="str">
        <f t="shared" si="189"/>
        <v>výdavky rastú</v>
      </c>
      <c r="K2426" s="421" t="str">
        <f t="shared" si="187"/>
        <v>dlhová brzda sa neplní</v>
      </c>
      <c r="L2426" s="421" t="str">
        <f t="shared" si="188"/>
        <v>dlhová brzda sa neplní + rozpočet v termíne</v>
      </c>
    </row>
    <row r="2427" spans="1:12">
      <c r="A2427" s="61">
        <v>504998</v>
      </c>
      <c r="B2427" s="61" t="s">
        <v>2907</v>
      </c>
      <c r="C2427" s="61">
        <v>20251119</v>
      </c>
      <c r="D2427" s="420" t="s">
        <v>890</v>
      </c>
      <c r="E2427" s="60">
        <v>-7748200</v>
      </c>
      <c r="F2427" s="60">
        <v>38087800</v>
      </c>
      <c r="G2427" s="60">
        <v>44335100</v>
      </c>
      <c r="H2427" s="421" t="str">
        <f t="shared" si="185"/>
        <v>nesplnená podmienka vyrovnaného rozpočtu</v>
      </c>
      <c r="I2427" s="60">
        <f t="shared" si="186"/>
        <v>6247300</v>
      </c>
      <c r="J2427" s="421" t="str">
        <f t="shared" si="189"/>
        <v>výdavky rastú</v>
      </c>
      <c r="K2427" s="421" t="str">
        <f t="shared" si="187"/>
        <v>dlhová brzda sa neplní</v>
      </c>
      <c r="L2427" s="421" t="str">
        <f t="shared" si="188"/>
        <v>dlhová brzda sa neplní + rozpočet v termíne</v>
      </c>
    </row>
    <row r="2428" spans="1:12">
      <c r="A2428" s="61">
        <v>505021</v>
      </c>
      <c r="B2428" s="61" t="s">
        <v>1500</v>
      </c>
      <c r="C2428" s="61">
        <v>20251121</v>
      </c>
      <c r="D2428" s="420" t="s">
        <v>890</v>
      </c>
      <c r="E2428" s="60">
        <v>-118000</v>
      </c>
      <c r="F2428" s="60">
        <v>235650</v>
      </c>
      <c r="G2428" s="60">
        <v>279435</v>
      </c>
      <c r="H2428" s="421" t="str">
        <f t="shared" si="185"/>
        <v>nesplnená podmienka vyrovnaného rozpočtu</v>
      </c>
      <c r="I2428" s="60">
        <f t="shared" si="186"/>
        <v>43785</v>
      </c>
      <c r="J2428" s="421" t="str">
        <f t="shared" si="189"/>
        <v>výdavky rastú</v>
      </c>
      <c r="K2428" s="421" t="str">
        <f t="shared" si="187"/>
        <v>dlhová brzda sa neplní</v>
      </c>
      <c r="L2428" s="421" t="str">
        <f t="shared" si="188"/>
        <v>dlhová brzda sa neplní + rozpočet v termíne</v>
      </c>
    </row>
    <row r="2429" spans="1:12">
      <c r="A2429" s="61">
        <v>505048</v>
      </c>
      <c r="B2429" s="61" t="s">
        <v>2908</v>
      </c>
      <c r="C2429" s="61">
        <v>20251114</v>
      </c>
      <c r="D2429" s="420" t="s">
        <v>890</v>
      </c>
      <c r="E2429" s="60">
        <v>-219941</v>
      </c>
      <c r="F2429" s="60">
        <v>2117068</v>
      </c>
      <c r="G2429" s="60">
        <v>2957787</v>
      </c>
      <c r="H2429" s="421" t="str">
        <f t="shared" si="185"/>
        <v>nesplnená podmienka vyrovnaného rozpočtu</v>
      </c>
      <c r="I2429" s="60">
        <f t="shared" si="186"/>
        <v>840719</v>
      </c>
      <c r="J2429" s="421" t="str">
        <f t="shared" si="189"/>
        <v>výdavky rastú</v>
      </c>
      <c r="K2429" s="421" t="str">
        <f t="shared" si="187"/>
        <v>dlhová brzda sa neplní</v>
      </c>
      <c r="L2429" s="421" t="str">
        <f t="shared" si="188"/>
        <v>dlhová brzda sa neplní + rozpočet v termíne</v>
      </c>
    </row>
    <row r="2430" spans="1:12">
      <c r="A2430" s="61">
        <v>505056</v>
      </c>
      <c r="B2430" s="421" t="s">
        <v>842</v>
      </c>
      <c r="C2430" s="61">
        <v>20251231</v>
      </c>
      <c r="D2430" s="420" t="s">
        <v>911</v>
      </c>
      <c r="E2430" s="60">
        <v>5100</v>
      </c>
      <c r="F2430" s="60">
        <v>70400</v>
      </c>
      <c r="G2430" s="60">
        <v>74900</v>
      </c>
      <c r="H2430" s="421" t="str">
        <f t="shared" si="185"/>
        <v>splnená podmienka vyrovnaného rozpočtu</v>
      </c>
      <c r="I2430" s="60">
        <f t="shared" si="186"/>
        <v>4500</v>
      </c>
      <c r="J2430" s="421" t="str">
        <f t="shared" si="189"/>
        <v>výdavky rastú</v>
      </c>
      <c r="K2430" s="421" t="str">
        <f t="shared" si="187"/>
        <v>dlhová brzda sa neplní</v>
      </c>
      <c r="L2430" s="421" t="str">
        <f t="shared" si="188"/>
        <v>dlhová brzda sa neplní + rozpočet po termíne</v>
      </c>
    </row>
    <row r="2431" spans="1:12">
      <c r="A2431" s="61">
        <v>505072</v>
      </c>
      <c r="B2431" s="61" t="s">
        <v>2909</v>
      </c>
      <c r="C2431" s="61">
        <v>20251113</v>
      </c>
      <c r="D2431" s="420" t="s">
        <v>890</v>
      </c>
      <c r="E2431" s="60">
        <v>-76000</v>
      </c>
      <c r="F2431" s="60">
        <v>291730</v>
      </c>
      <c r="G2431" s="60">
        <v>1211856</v>
      </c>
      <c r="H2431" s="421" t="str">
        <f t="shared" si="185"/>
        <v>nesplnená podmienka vyrovnaného rozpočtu</v>
      </c>
      <c r="I2431" s="60">
        <f t="shared" si="186"/>
        <v>920126</v>
      </c>
      <c r="J2431" s="421" t="str">
        <f t="shared" si="189"/>
        <v>výdavky rastú</v>
      </c>
      <c r="K2431" s="421" t="str">
        <f t="shared" si="187"/>
        <v>dlhová brzda sa neplní</v>
      </c>
      <c r="L2431" s="421" t="str">
        <f t="shared" si="188"/>
        <v>dlhová brzda sa neplní + rozpočet v termíne</v>
      </c>
    </row>
    <row r="2432" spans="1:12">
      <c r="A2432" s="61">
        <v>505102</v>
      </c>
      <c r="B2432" s="61" t="s">
        <v>2910</v>
      </c>
      <c r="C2432" s="61">
        <v>20251113</v>
      </c>
      <c r="D2432" s="420" t="s">
        <v>890</v>
      </c>
      <c r="E2432" s="60">
        <v>-31834</v>
      </c>
      <c r="F2432" s="60">
        <v>197085</v>
      </c>
      <c r="G2432" s="60">
        <v>919910</v>
      </c>
      <c r="H2432" s="421" t="str">
        <f t="shared" si="185"/>
        <v>nesplnená podmienka vyrovnaného rozpočtu</v>
      </c>
      <c r="I2432" s="60">
        <f t="shared" si="186"/>
        <v>722825</v>
      </c>
      <c r="J2432" s="421" t="str">
        <f t="shared" si="189"/>
        <v>výdavky rastú</v>
      </c>
      <c r="K2432" s="421" t="str">
        <f t="shared" si="187"/>
        <v>dlhová brzda sa neplní</v>
      </c>
      <c r="L2432" s="421" t="str">
        <f t="shared" si="188"/>
        <v>dlhová brzda sa neplní + rozpočet v termíne</v>
      </c>
    </row>
    <row r="2433" spans="1:12">
      <c r="A2433" s="61">
        <v>505129</v>
      </c>
      <c r="B2433" s="61" t="s">
        <v>2911</v>
      </c>
      <c r="C2433" s="61">
        <v>20251105</v>
      </c>
      <c r="D2433" s="420" t="s">
        <v>890</v>
      </c>
      <c r="E2433" s="60">
        <v>-5000</v>
      </c>
      <c r="F2433" s="60">
        <v>498461.11</v>
      </c>
      <c r="G2433" s="60">
        <v>253700</v>
      </c>
      <c r="H2433" s="421" t="str">
        <f t="shared" si="185"/>
        <v>nesplnená podmienka vyrovnaného rozpočtu</v>
      </c>
      <c r="I2433" s="60">
        <f t="shared" si="186"/>
        <v>-244761.11</v>
      </c>
      <c r="J2433" s="421" t="str">
        <f t="shared" si="189"/>
        <v>nerastúce výdavky</v>
      </c>
      <c r="K2433" s="421" t="str">
        <f t="shared" si="187"/>
        <v>dlhová brzda sa neplní</v>
      </c>
      <c r="L2433" s="421" t="str">
        <f t="shared" si="188"/>
        <v>dlhová brzda sa neplní + rozpočet v termíne</v>
      </c>
    </row>
    <row r="2434" spans="1:12">
      <c r="A2434" s="61">
        <v>505137</v>
      </c>
      <c r="B2434" s="61" t="s">
        <v>2912</v>
      </c>
      <c r="C2434" s="61">
        <v>20251114</v>
      </c>
      <c r="D2434" s="420" t="s">
        <v>890</v>
      </c>
      <c r="E2434" s="60">
        <v>-29097</v>
      </c>
      <c r="F2434" s="60">
        <v>691778</v>
      </c>
      <c r="G2434" s="60">
        <v>2102350</v>
      </c>
      <c r="H2434" s="421" t="str">
        <f t="shared" si="185"/>
        <v>nesplnená podmienka vyrovnaného rozpočtu</v>
      </c>
      <c r="I2434" s="60">
        <f t="shared" si="186"/>
        <v>1410572</v>
      </c>
      <c r="J2434" s="421" t="str">
        <f t="shared" si="189"/>
        <v>výdavky rastú</v>
      </c>
      <c r="K2434" s="421" t="str">
        <f t="shared" si="187"/>
        <v>dlhová brzda sa neplní</v>
      </c>
      <c r="L2434" s="421" t="str">
        <f t="shared" si="188"/>
        <v>dlhová brzda sa neplní + rozpočet v termíne</v>
      </c>
    </row>
    <row r="2435" spans="1:12">
      <c r="A2435" s="61">
        <v>505153</v>
      </c>
      <c r="B2435" s="61" t="s">
        <v>2913</v>
      </c>
      <c r="C2435" s="61">
        <v>20251016</v>
      </c>
      <c r="D2435" s="420" t="s">
        <v>890</v>
      </c>
      <c r="E2435" s="60">
        <v>-6600</v>
      </c>
      <c r="F2435" s="60">
        <v>326465</v>
      </c>
      <c r="G2435" s="60">
        <v>190700</v>
      </c>
      <c r="H2435" s="421" t="str">
        <f t="shared" ref="H2435:H2498" si="190">IF(E2435&gt;=0,"splnená podmienka vyrovnaného rozpočtu","nesplnená podmienka vyrovnaného rozpočtu")</f>
        <v>nesplnená podmienka vyrovnaného rozpočtu</v>
      </c>
      <c r="I2435" s="60">
        <f t="shared" ref="I2435:I2498" si="191">G2435-F2435</f>
        <v>-135765</v>
      </c>
      <c r="J2435" s="421" t="str">
        <f t="shared" si="189"/>
        <v>nerastúce výdavky</v>
      </c>
      <c r="K2435" s="421" t="str">
        <f t="shared" ref="K2435:K2498" si="192">IF((H2435="splnená podmienka vyrovnaného rozpočtu")*(J2435="nerastúce výdavky"),"dlhová brzda sa plní","dlhová brzda sa neplní")</f>
        <v>dlhová brzda sa neplní</v>
      </c>
      <c r="L2435" s="421" t="str">
        <f t="shared" ref="L2435:L2498" si="193">K2435&amp;" + "&amp;D2435</f>
        <v>dlhová brzda sa neplní + rozpočet v termíne</v>
      </c>
    </row>
    <row r="2436" spans="1:12">
      <c r="A2436" s="61">
        <v>505170</v>
      </c>
      <c r="B2436" s="61" t="s">
        <v>2914</v>
      </c>
      <c r="C2436" s="61">
        <v>20251114</v>
      </c>
      <c r="D2436" s="420" t="s">
        <v>890</v>
      </c>
      <c r="E2436" s="60">
        <v>-60000</v>
      </c>
      <c r="F2436" s="60">
        <v>360000</v>
      </c>
      <c r="G2436" s="60">
        <v>437000</v>
      </c>
      <c r="H2436" s="421" t="str">
        <f t="shared" si="190"/>
        <v>nesplnená podmienka vyrovnaného rozpočtu</v>
      </c>
      <c r="I2436" s="60">
        <f t="shared" si="191"/>
        <v>77000</v>
      </c>
      <c r="J2436" s="421" t="str">
        <f t="shared" ref="J2436:J2499" si="194">IF(I2436&lt;=0,"nerastúce výdavky","výdavky rastú")</f>
        <v>výdavky rastú</v>
      </c>
      <c r="K2436" s="421" t="str">
        <f t="shared" si="192"/>
        <v>dlhová brzda sa neplní</v>
      </c>
      <c r="L2436" s="421" t="str">
        <f t="shared" si="193"/>
        <v>dlhová brzda sa neplní + rozpočet v termíne</v>
      </c>
    </row>
    <row r="2437" spans="1:12">
      <c r="A2437" s="61">
        <v>505196</v>
      </c>
      <c r="B2437" s="61" t="s">
        <v>2915</v>
      </c>
      <c r="C2437" s="61">
        <v>20251118</v>
      </c>
      <c r="D2437" s="420" t="s">
        <v>890</v>
      </c>
      <c r="E2437" s="60">
        <v>-9980</v>
      </c>
      <c r="F2437" s="60">
        <v>346260</v>
      </c>
      <c r="G2437" s="60">
        <v>365810</v>
      </c>
      <c r="H2437" s="421" t="str">
        <f t="shared" si="190"/>
        <v>nesplnená podmienka vyrovnaného rozpočtu</v>
      </c>
      <c r="I2437" s="60">
        <f t="shared" si="191"/>
        <v>19550</v>
      </c>
      <c r="J2437" s="421" t="str">
        <f t="shared" si="194"/>
        <v>výdavky rastú</v>
      </c>
      <c r="K2437" s="421" t="str">
        <f t="shared" si="192"/>
        <v>dlhová brzda sa neplní</v>
      </c>
      <c r="L2437" s="421" t="str">
        <f t="shared" si="193"/>
        <v>dlhová brzda sa neplní + rozpočet v termíne</v>
      </c>
    </row>
    <row r="2438" spans="1:12">
      <c r="A2438" s="61">
        <v>505200</v>
      </c>
      <c r="B2438" s="61" t="s">
        <v>2916</v>
      </c>
      <c r="C2438" s="61">
        <v>20251119</v>
      </c>
      <c r="D2438" s="420" t="s">
        <v>890</v>
      </c>
      <c r="E2438" s="60">
        <v>-12000</v>
      </c>
      <c r="F2438" s="60">
        <v>288425</v>
      </c>
      <c r="G2438" s="60">
        <v>316011</v>
      </c>
      <c r="H2438" s="421" t="str">
        <f t="shared" si="190"/>
        <v>nesplnená podmienka vyrovnaného rozpočtu</v>
      </c>
      <c r="I2438" s="60">
        <f t="shared" si="191"/>
        <v>27586</v>
      </c>
      <c r="J2438" s="421" t="str">
        <f t="shared" si="194"/>
        <v>výdavky rastú</v>
      </c>
      <c r="K2438" s="421" t="str">
        <f t="shared" si="192"/>
        <v>dlhová brzda sa neplní</v>
      </c>
      <c r="L2438" s="421" t="str">
        <f t="shared" si="193"/>
        <v>dlhová brzda sa neplní + rozpočet v termíne</v>
      </c>
    </row>
    <row r="2439" spans="1:12">
      <c r="A2439" s="61">
        <v>504661</v>
      </c>
      <c r="B2439" s="61" t="s">
        <v>2917</v>
      </c>
      <c r="C2439" s="61">
        <v>20251106</v>
      </c>
      <c r="D2439" s="420" t="s">
        <v>890</v>
      </c>
      <c r="E2439" s="60">
        <v>10000</v>
      </c>
      <c r="F2439" s="60">
        <v>443520</v>
      </c>
      <c r="G2439" s="60">
        <v>1126223</v>
      </c>
      <c r="H2439" s="421" t="str">
        <f t="shared" si="190"/>
        <v>splnená podmienka vyrovnaného rozpočtu</v>
      </c>
      <c r="I2439" s="60">
        <f t="shared" si="191"/>
        <v>682703</v>
      </c>
      <c r="J2439" s="421" t="str">
        <f t="shared" si="194"/>
        <v>výdavky rastú</v>
      </c>
      <c r="K2439" s="421" t="str">
        <f t="shared" si="192"/>
        <v>dlhová brzda sa neplní</v>
      </c>
      <c r="L2439" s="421" t="str">
        <f t="shared" si="193"/>
        <v>dlhová brzda sa neplní + rozpočet v termíne</v>
      </c>
    </row>
    <row r="2440" spans="1:12">
      <c r="A2440" s="61">
        <v>504670</v>
      </c>
      <c r="B2440" s="61" t="s">
        <v>2918</v>
      </c>
      <c r="C2440" s="61">
        <v>20251106</v>
      </c>
      <c r="D2440" s="420" t="s">
        <v>890</v>
      </c>
      <c r="E2440" s="60">
        <v>40903</v>
      </c>
      <c r="F2440" s="60">
        <v>576739</v>
      </c>
      <c r="G2440" s="60">
        <v>648189</v>
      </c>
      <c r="H2440" s="421" t="str">
        <f t="shared" si="190"/>
        <v>splnená podmienka vyrovnaného rozpočtu</v>
      </c>
      <c r="I2440" s="60">
        <f t="shared" si="191"/>
        <v>71450</v>
      </c>
      <c r="J2440" s="421" t="str">
        <f t="shared" si="194"/>
        <v>výdavky rastú</v>
      </c>
      <c r="K2440" s="421" t="str">
        <f t="shared" si="192"/>
        <v>dlhová brzda sa neplní</v>
      </c>
      <c r="L2440" s="421" t="str">
        <f t="shared" si="193"/>
        <v>dlhová brzda sa neplní + rozpočet v termíne</v>
      </c>
    </row>
    <row r="2441" spans="1:12">
      <c r="A2441" s="61">
        <v>504688</v>
      </c>
      <c r="B2441" s="61" t="s">
        <v>2919</v>
      </c>
      <c r="C2441" s="61">
        <v>20251030</v>
      </c>
      <c r="D2441" s="420" t="s">
        <v>890</v>
      </c>
      <c r="E2441" s="60">
        <v>-110000</v>
      </c>
      <c r="F2441" s="60">
        <v>436059</v>
      </c>
      <c r="G2441" s="60">
        <v>647815</v>
      </c>
      <c r="H2441" s="421" t="str">
        <f t="shared" si="190"/>
        <v>nesplnená podmienka vyrovnaného rozpočtu</v>
      </c>
      <c r="I2441" s="60">
        <f t="shared" si="191"/>
        <v>211756</v>
      </c>
      <c r="J2441" s="421" t="str">
        <f t="shared" si="194"/>
        <v>výdavky rastú</v>
      </c>
      <c r="K2441" s="421" t="str">
        <f t="shared" si="192"/>
        <v>dlhová brzda sa neplní</v>
      </c>
      <c r="L2441" s="421" t="str">
        <f t="shared" si="193"/>
        <v>dlhová brzda sa neplní + rozpočet v termíne</v>
      </c>
    </row>
    <row r="2442" spans="1:12">
      <c r="A2442" s="61">
        <v>504696</v>
      </c>
      <c r="B2442" s="61" t="s">
        <v>2920</v>
      </c>
      <c r="C2442" s="61">
        <v>20251103</v>
      </c>
      <c r="D2442" s="420" t="s">
        <v>890</v>
      </c>
      <c r="E2442" s="60">
        <v>-11796</v>
      </c>
      <c r="F2442" s="60">
        <v>273296</v>
      </c>
      <c r="G2442" s="60">
        <v>369570</v>
      </c>
      <c r="H2442" s="421" t="str">
        <f t="shared" si="190"/>
        <v>nesplnená podmienka vyrovnaného rozpočtu</v>
      </c>
      <c r="I2442" s="60">
        <f t="shared" si="191"/>
        <v>96274</v>
      </c>
      <c r="J2442" s="421" t="str">
        <f t="shared" si="194"/>
        <v>výdavky rastú</v>
      </c>
      <c r="K2442" s="421" t="str">
        <f t="shared" si="192"/>
        <v>dlhová brzda sa neplní</v>
      </c>
      <c r="L2442" s="421" t="str">
        <f t="shared" si="193"/>
        <v>dlhová brzda sa neplní + rozpočet v termíne</v>
      </c>
    </row>
    <row r="2443" spans="1:12">
      <c r="A2443" s="61">
        <v>504700</v>
      </c>
      <c r="B2443" s="61" t="s">
        <v>2921</v>
      </c>
      <c r="C2443" s="61">
        <v>20251030</v>
      </c>
      <c r="D2443" s="420" t="s">
        <v>890</v>
      </c>
      <c r="E2443" s="60">
        <v>-105840</v>
      </c>
      <c r="F2443" s="60">
        <v>430600</v>
      </c>
      <c r="G2443" s="60">
        <v>588580</v>
      </c>
      <c r="H2443" s="421" t="str">
        <f t="shared" si="190"/>
        <v>nesplnená podmienka vyrovnaného rozpočtu</v>
      </c>
      <c r="I2443" s="60">
        <f t="shared" si="191"/>
        <v>157980</v>
      </c>
      <c r="J2443" s="421" t="str">
        <f t="shared" si="194"/>
        <v>výdavky rastú</v>
      </c>
      <c r="K2443" s="421" t="str">
        <f t="shared" si="192"/>
        <v>dlhová brzda sa neplní</v>
      </c>
      <c r="L2443" s="421" t="str">
        <f t="shared" si="193"/>
        <v>dlhová brzda sa neplní + rozpočet v termíne</v>
      </c>
    </row>
    <row r="2444" spans="1:12">
      <c r="A2444" s="61">
        <v>504718</v>
      </c>
      <c r="B2444" s="61" t="s">
        <v>2922</v>
      </c>
      <c r="C2444" s="61">
        <v>20251105</v>
      </c>
      <c r="D2444" s="420" t="s">
        <v>890</v>
      </c>
      <c r="E2444" s="60">
        <v>0</v>
      </c>
      <c r="F2444" s="60">
        <v>572292</v>
      </c>
      <c r="G2444" s="60">
        <v>1957253</v>
      </c>
      <c r="H2444" s="421" t="str">
        <f t="shared" si="190"/>
        <v>splnená podmienka vyrovnaného rozpočtu</v>
      </c>
      <c r="I2444" s="60">
        <f t="shared" si="191"/>
        <v>1384961</v>
      </c>
      <c r="J2444" s="421" t="str">
        <f t="shared" si="194"/>
        <v>výdavky rastú</v>
      </c>
      <c r="K2444" s="421" t="str">
        <f t="shared" si="192"/>
        <v>dlhová brzda sa neplní</v>
      </c>
      <c r="L2444" s="421" t="str">
        <f t="shared" si="193"/>
        <v>dlhová brzda sa neplní + rozpočet v termíne</v>
      </c>
    </row>
    <row r="2445" spans="1:12">
      <c r="A2445" s="61">
        <v>504726</v>
      </c>
      <c r="B2445" s="61" t="s">
        <v>2923</v>
      </c>
      <c r="C2445" s="61">
        <v>20251028</v>
      </c>
      <c r="D2445" s="420" t="s">
        <v>890</v>
      </c>
      <c r="E2445" s="60">
        <v>0</v>
      </c>
      <c r="F2445" s="60">
        <v>1529258</v>
      </c>
      <c r="G2445" s="60">
        <v>1713140</v>
      </c>
      <c r="H2445" s="421" t="str">
        <f t="shared" si="190"/>
        <v>splnená podmienka vyrovnaného rozpočtu</v>
      </c>
      <c r="I2445" s="60">
        <f t="shared" si="191"/>
        <v>183882</v>
      </c>
      <c r="J2445" s="421" t="str">
        <f t="shared" si="194"/>
        <v>výdavky rastú</v>
      </c>
      <c r="K2445" s="421" t="str">
        <f t="shared" si="192"/>
        <v>dlhová brzda sa neplní</v>
      </c>
      <c r="L2445" s="421" t="str">
        <f t="shared" si="193"/>
        <v>dlhová brzda sa neplní + rozpočet v termíne</v>
      </c>
    </row>
    <row r="2446" spans="1:12">
      <c r="A2446" s="61">
        <v>504734</v>
      </c>
      <c r="B2446" s="61" t="s">
        <v>2924</v>
      </c>
      <c r="C2446" s="61">
        <v>20251029</v>
      </c>
      <c r="D2446" s="420" t="s">
        <v>890</v>
      </c>
      <c r="E2446" s="60">
        <v>-561609</v>
      </c>
      <c r="F2446" s="60">
        <v>657779</v>
      </c>
      <c r="G2446" s="60">
        <v>2060240</v>
      </c>
      <c r="H2446" s="421" t="str">
        <f t="shared" si="190"/>
        <v>nesplnená podmienka vyrovnaného rozpočtu</v>
      </c>
      <c r="I2446" s="60">
        <f t="shared" si="191"/>
        <v>1402461</v>
      </c>
      <c r="J2446" s="421" t="str">
        <f t="shared" si="194"/>
        <v>výdavky rastú</v>
      </c>
      <c r="K2446" s="421" t="str">
        <f t="shared" si="192"/>
        <v>dlhová brzda sa neplní</v>
      </c>
      <c r="L2446" s="421" t="str">
        <f t="shared" si="193"/>
        <v>dlhová brzda sa neplní + rozpočet v termíne</v>
      </c>
    </row>
    <row r="2447" spans="1:12">
      <c r="A2447" s="61">
        <v>504742</v>
      </c>
      <c r="B2447" s="61" t="s">
        <v>1050</v>
      </c>
      <c r="C2447" s="61">
        <v>20251030</v>
      </c>
      <c r="D2447" s="420" t="s">
        <v>890</v>
      </c>
      <c r="E2447" s="60">
        <v>-163000</v>
      </c>
      <c r="F2447" s="60">
        <v>2426400</v>
      </c>
      <c r="G2447" s="60">
        <v>3035856</v>
      </c>
      <c r="H2447" s="421" t="str">
        <f t="shared" si="190"/>
        <v>nesplnená podmienka vyrovnaného rozpočtu</v>
      </c>
      <c r="I2447" s="60">
        <f t="shared" si="191"/>
        <v>609456</v>
      </c>
      <c r="J2447" s="421" t="str">
        <f t="shared" si="194"/>
        <v>výdavky rastú</v>
      </c>
      <c r="K2447" s="421" t="str">
        <f t="shared" si="192"/>
        <v>dlhová brzda sa neplní</v>
      </c>
      <c r="L2447" s="421" t="str">
        <f t="shared" si="193"/>
        <v>dlhová brzda sa neplní + rozpočet v termíne</v>
      </c>
    </row>
    <row r="2448" spans="1:12">
      <c r="A2448" s="61">
        <v>504769</v>
      </c>
      <c r="B2448" s="61" t="s">
        <v>1252</v>
      </c>
      <c r="C2448" s="61">
        <v>20251112</v>
      </c>
      <c r="D2448" s="420" t="s">
        <v>890</v>
      </c>
      <c r="E2448" s="60">
        <v>-203900</v>
      </c>
      <c r="F2448" s="60">
        <v>4507776</v>
      </c>
      <c r="G2448" s="60">
        <v>6387091.5</v>
      </c>
      <c r="H2448" s="421" t="str">
        <f t="shared" si="190"/>
        <v>nesplnená podmienka vyrovnaného rozpočtu</v>
      </c>
      <c r="I2448" s="60">
        <f t="shared" si="191"/>
        <v>1879315.5</v>
      </c>
      <c r="J2448" s="421" t="str">
        <f t="shared" si="194"/>
        <v>výdavky rastú</v>
      </c>
      <c r="K2448" s="421" t="str">
        <f t="shared" si="192"/>
        <v>dlhová brzda sa neplní</v>
      </c>
      <c r="L2448" s="421" t="str">
        <f t="shared" si="193"/>
        <v>dlhová brzda sa neplní + rozpočet v termíne</v>
      </c>
    </row>
    <row r="2449" spans="1:12">
      <c r="A2449" s="61">
        <v>504777</v>
      </c>
      <c r="B2449" s="61" t="s">
        <v>2925</v>
      </c>
      <c r="C2449" s="61">
        <v>20251120</v>
      </c>
      <c r="D2449" s="420" t="s">
        <v>890</v>
      </c>
      <c r="E2449" s="60">
        <v>-181431</v>
      </c>
      <c r="F2449" s="60">
        <v>289822</v>
      </c>
      <c r="G2449" s="60">
        <v>2238300</v>
      </c>
      <c r="H2449" s="421" t="str">
        <f t="shared" si="190"/>
        <v>nesplnená podmienka vyrovnaného rozpočtu</v>
      </c>
      <c r="I2449" s="60">
        <f t="shared" si="191"/>
        <v>1948478</v>
      </c>
      <c r="J2449" s="421" t="str">
        <f t="shared" si="194"/>
        <v>výdavky rastú</v>
      </c>
      <c r="K2449" s="421" t="str">
        <f t="shared" si="192"/>
        <v>dlhová brzda sa neplní</v>
      </c>
      <c r="L2449" s="421" t="str">
        <f t="shared" si="193"/>
        <v>dlhová brzda sa neplní + rozpočet v termíne</v>
      </c>
    </row>
    <row r="2450" spans="1:12">
      <c r="A2450" s="61">
        <v>504793</v>
      </c>
      <c r="B2450" s="61" t="s">
        <v>687</v>
      </c>
      <c r="C2450" s="61">
        <v>20251118</v>
      </c>
      <c r="D2450" s="420" t="s">
        <v>890</v>
      </c>
      <c r="E2450" s="60">
        <v>-19553</v>
      </c>
      <c r="F2450" s="60">
        <v>725616</v>
      </c>
      <c r="G2450" s="60">
        <v>821972</v>
      </c>
      <c r="H2450" s="421" t="str">
        <f t="shared" si="190"/>
        <v>nesplnená podmienka vyrovnaného rozpočtu</v>
      </c>
      <c r="I2450" s="60">
        <f t="shared" si="191"/>
        <v>96356</v>
      </c>
      <c r="J2450" s="421" t="str">
        <f t="shared" si="194"/>
        <v>výdavky rastú</v>
      </c>
      <c r="K2450" s="421" t="str">
        <f t="shared" si="192"/>
        <v>dlhová brzda sa neplní</v>
      </c>
      <c r="L2450" s="421" t="str">
        <f t="shared" si="193"/>
        <v>dlhová brzda sa neplní + rozpočet v termíne</v>
      </c>
    </row>
    <row r="2451" spans="1:12">
      <c r="A2451" s="61">
        <v>504815</v>
      </c>
      <c r="B2451" s="61" t="s">
        <v>2926</v>
      </c>
      <c r="C2451" s="61">
        <v>20251119</v>
      </c>
      <c r="D2451" s="420" t="s">
        <v>890</v>
      </c>
      <c r="E2451" s="60">
        <v>-526834</v>
      </c>
      <c r="F2451" s="60">
        <v>24727655</v>
      </c>
      <c r="G2451" s="60">
        <v>36108582</v>
      </c>
      <c r="H2451" s="421" t="str">
        <f t="shared" si="190"/>
        <v>nesplnená podmienka vyrovnaného rozpočtu</v>
      </c>
      <c r="I2451" s="60">
        <f t="shared" si="191"/>
        <v>11380927</v>
      </c>
      <c r="J2451" s="421" t="str">
        <f t="shared" si="194"/>
        <v>výdavky rastú</v>
      </c>
      <c r="K2451" s="421" t="str">
        <f t="shared" si="192"/>
        <v>dlhová brzda sa neplní</v>
      </c>
      <c r="L2451" s="421" t="str">
        <f t="shared" si="193"/>
        <v>dlhová brzda sa neplní + rozpočet v termíne</v>
      </c>
    </row>
    <row r="2452" spans="1:12">
      <c r="A2452" s="61">
        <v>504823</v>
      </c>
      <c r="B2452" s="61" t="s">
        <v>2927</v>
      </c>
      <c r="C2452" s="61">
        <v>20251113</v>
      </c>
      <c r="D2452" s="420" t="s">
        <v>890</v>
      </c>
      <c r="E2452" s="60">
        <v>-88192</v>
      </c>
      <c r="F2452" s="60">
        <v>900933</v>
      </c>
      <c r="G2452" s="60">
        <v>1020358</v>
      </c>
      <c r="H2452" s="421" t="str">
        <f t="shared" si="190"/>
        <v>nesplnená podmienka vyrovnaného rozpočtu</v>
      </c>
      <c r="I2452" s="60">
        <f t="shared" si="191"/>
        <v>119425</v>
      </c>
      <c r="J2452" s="421" t="str">
        <f t="shared" si="194"/>
        <v>výdavky rastú</v>
      </c>
      <c r="K2452" s="421" t="str">
        <f t="shared" si="192"/>
        <v>dlhová brzda sa neplní</v>
      </c>
      <c r="L2452" s="421" t="str">
        <f t="shared" si="193"/>
        <v>dlhová brzda sa neplní + rozpočet v termíne</v>
      </c>
    </row>
    <row r="2453" spans="1:12">
      <c r="A2453" s="61">
        <v>504831</v>
      </c>
      <c r="B2453" s="61" t="s">
        <v>2928</v>
      </c>
      <c r="C2453" s="61">
        <v>20251120</v>
      </c>
      <c r="D2453" s="420" t="s">
        <v>890</v>
      </c>
      <c r="E2453" s="60">
        <v>-232503</v>
      </c>
      <c r="F2453" s="60">
        <v>806400</v>
      </c>
      <c r="G2453" s="60">
        <v>1226400</v>
      </c>
      <c r="H2453" s="421" t="str">
        <f t="shared" si="190"/>
        <v>nesplnená podmienka vyrovnaného rozpočtu</v>
      </c>
      <c r="I2453" s="60">
        <f t="shared" si="191"/>
        <v>420000</v>
      </c>
      <c r="J2453" s="421" t="str">
        <f t="shared" si="194"/>
        <v>výdavky rastú</v>
      </c>
      <c r="K2453" s="421" t="str">
        <f t="shared" si="192"/>
        <v>dlhová brzda sa neplní</v>
      </c>
      <c r="L2453" s="421" t="str">
        <f t="shared" si="193"/>
        <v>dlhová brzda sa neplní + rozpočet v termíne</v>
      </c>
    </row>
    <row r="2454" spans="1:12">
      <c r="A2454" s="61">
        <v>504840</v>
      </c>
      <c r="B2454" s="61" t="s">
        <v>2929</v>
      </c>
      <c r="C2454" s="61">
        <v>20251119</v>
      </c>
      <c r="D2454" s="420" t="s">
        <v>890</v>
      </c>
      <c r="E2454" s="60">
        <v>-1850591</v>
      </c>
      <c r="F2454" s="60">
        <v>1708252</v>
      </c>
      <c r="G2454" s="60">
        <v>4743687</v>
      </c>
      <c r="H2454" s="421" t="str">
        <f t="shared" si="190"/>
        <v>nesplnená podmienka vyrovnaného rozpočtu</v>
      </c>
      <c r="I2454" s="60">
        <f t="shared" si="191"/>
        <v>3035435</v>
      </c>
      <c r="J2454" s="421" t="str">
        <f t="shared" si="194"/>
        <v>výdavky rastú</v>
      </c>
      <c r="K2454" s="421" t="str">
        <f t="shared" si="192"/>
        <v>dlhová brzda sa neplní</v>
      </c>
      <c r="L2454" s="421" t="str">
        <f t="shared" si="193"/>
        <v>dlhová brzda sa neplní + rozpočet v termíne</v>
      </c>
    </row>
    <row r="2455" spans="1:12">
      <c r="A2455" s="61">
        <v>504858</v>
      </c>
      <c r="B2455" s="61" t="s">
        <v>2930</v>
      </c>
      <c r="C2455" s="61">
        <v>20251111</v>
      </c>
      <c r="D2455" s="420" t="s">
        <v>890</v>
      </c>
      <c r="E2455" s="60">
        <v>-1128385</v>
      </c>
      <c r="F2455" s="60">
        <v>2325810</v>
      </c>
      <c r="G2455" s="60">
        <v>5403101</v>
      </c>
      <c r="H2455" s="421" t="str">
        <f t="shared" si="190"/>
        <v>nesplnená podmienka vyrovnaného rozpočtu</v>
      </c>
      <c r="I2455" s="60">
        <f t="shared" si="191"/>
        <v>3077291</v>
      </c>
      <c r="J2455" s="421" t="str">
        <f t="shared" si="194"/>
        <v>výdavky rastú</v>
      </c>
      <c r="K2455" s="421" t="str">
        <f t="shared" si="192"/>
        <v>dlhová brzda sa neplní</v>
      </c>
      <c r="L2455" s="421" t="str">
        <f t="shared" si="193"/>
        <v>dlhová brzda sa neplní + rozpočet v termíne</v>
      </c>
    </row>
    <row r="2456" spans="1:12">
      <c r="A2456" s="61">
        <v>504866</v>
      </c>
      <c r="B2456" s="61" t="s">
        <v>2931</v>
      </c>
      <c r="C2456" s="61">
        <v>20251106</v>
      </c>
      <c r="D2456" s="420" t="s">
        <v>890</v>
      </c>
      <c r="E2456" s="60">
        <v>-335000</v>
      </c>
      <c r="F2456" s="60">
        <v>798594</v>
      </c>
      <c r="G2456" s="60">
        <v>1059533</v>
      </c>
      <c r="H2456" s="421" t="str">
        <f t="shared" si="190"/>
        <v>nesplnená podmienka vyrovnaného rozpočtu</v>
      </c>
      <c r="I2456" s="60">
        <f t="shared" si="191"/>
        <v>260939</v>
      </c>
      <c r="J2456" s="421" t="str">
        <f t="shared" si="194"/>
        <v>výdavky rastú</v>
      </c>
      <c r="K2456" s="421" t="str">
        <f t="shared" si="192"/>
        <v>dlhová brzda sa neplní</v>
      </c>
      <c r="L2456" s="421" t="str">
        <f t="shared" si="193"/>
        <v>dlhová brzda sa neplní + rozpočet v termíne</v>
      </c>
    </row>
    <row r="2457" spans="1:12">
      <c r="A2457" s="61">
        <v>504874</v>
      </c>
      <c r="B2457" s="61" t="s">
        <v>2932</v>
      </c>
      <c r="C2457" s="61">
        <v>20251112</v>
      </c>
      <c r="D2457" s="420" t="s">
        <v>890</v>
      </c>
      <c r="E2457" s="60">
        <v>-1372000</v>
      </c>
      <c r="F2457" s="60">
        <v>1913640</v>
      </c>
      <c r="G2457" s="60">
        <v>3701770</v>
      </c>
      <c r="H2457" s="421" t="str">
        <f t="shared" si="190"/>
        <v>nesplnená podmienka vyrovnaného rozpočtu</v>
      </c>
      <c r="I2457" s="60">
        <f t="shared" si="191"/>
        <v>1788130</v>
      </c>
      <c r="J2457" s="421" t="str">
        <f t="shared" si="194"/>
        <v>výdavky rastú</v>
      </c>
      <c r="K2457" s="421" t="str">
        <f t="shared" si="192"/>
        <v>dlhová brzda sa neplní</v>
      </c>
      <c r="L2457" s="421" t="str">
        <f t="shared" si="193"/>
        <v>dlhová brzda sa neplní + rozpočet v termíne</v>
      </c>
    </row>
    <row r="2458" spans="1:12">
      <c r="A2458" s="61">
        <v>504882</v>
      </c>
      <c r="B2458" s="61" t="s">
        <v>2933</v>
      </c>
      <c r="C2458" s="61">
        <v>20251114</v>
      </c>
      <c r="D2458" s="420" t="s">
        <v>890</v>
      </c>
      <c r="E2458" s="60">
        <v>-1060200</v>
      </c>
      <c r="F2458" s="60">
        <v>1051350</v>
      </c>
      <c r="G2458" s="60">
        <v>2675170</v>
      </c>
      <c r="H2458" s="421" t="str">
        <f t="shared" si="190"/>
        <v>nesplnená podmienka vyrovnaného rozpočtu</v>
      </c>
      <c r="I2458" s="60">
        <f t="shared" si="191"/>
        <v>1623820</v>
      </c>
      <c r="J2458" s="421" t="str">
        <f t="shared" si="194"/>
        <v>výdavky rastú</v>
      </c>
      <c r="K2458" s="421" t="str">
        <f t="shared" si="192"/>
        <v>dlhová brzda sa neplní</v>
      </c>
      <c r="L2458" s="421" t="str">
        <f t="shared" si="193"/>
        <v>dlhová brzda sa neplní + rozpočet v termíne</v>
      </c>
    </row>
    <row r="2459" spans="1:12">
      <c r="A2459" s="61">
        <v>504432</v>
      </c>
      <c r="B2459" s="61" t="s">
        <v>2934</v>
      </c>
      <c r="C2459" s="61">
        <v>20251112</v>
      </c>
      <c r="D2459" s="420" t="s">
        <v>890</v>
      </c>
      <c r="E2459" s="60">
        <v>-1300</v>
      </c>
      <c r="F2459" s="60">
        <v>427210</v>
      </c>
      <c r="G2459" s="60">
        <v>494335</v>
      </c>
      <c r="H2459" s="421" t="str">
        <f t="shared" si="190"/>
        <v>nesplnená podmienka vyrovnaného rozpočtu</v>
      </c>
      <c r="I2459" s="60">
        <f t="shared" si="191"/>
        <v>67125</v>
      </c>
      <c r="J2459" s="421" t="str">
        <f t="shared" si="194"/>
        <v>výdavky rastú</v>
      </c>
      <c r="K2459" s="421" t="str">
        <f t="shared" si="192"/>
        <v>dlhová brzda sa neplní</v>
      </c>
      <c r="L2459" s="421" t="str">
        <f t="shared" si="193"/>
        <v>dlhová brzda sa neplní + rozpočet v termíne</v>
      </c>
    </row>
    <row r="2460" spans="1:12">
      <c r="A2460" s="61">
        <v>504459</v>
      </c>
      <c r="B2460" s="61" t="s">
        <v>2935</v>
      </c>
      <c r="C2460" s="61">
        <v>20251119</v>
      </c>
      <c r="D2460" s="420" t="s">
        <v>890</v>
      </c>
      <c r="E2460" s="60">
        <v>-401310</v>
      </c>
      <c r="F2460" s="60">
        <v>2396250</v>
      </c>
      <c r="G2460" s="60">
        <v>3948130.9299999997</v>
      </c>
      <c r="H2460" s="421" t="str">
        <f t="shared" si="190"/>
        <v>nesplnená podmienka vyrovnaného rozpočtu</v>
      </c>
      <c r="I2460" s="60">
        <f t="shared" si="191"/>
        <v>1551880.9299999997</v>
      </c>
      <c r="J2460" s="421" t="str">
        <f t="shared" si="194"/>
        <v>výdavky rastú</v>
      </c>
      <c r="K2460" s="421" t="str">
        <f t="shared" si="192"/>
        <v>dlhová brzda sa neplní</v>
      </c>
      <c r="L2460" s="421" t="str">
        <f t="shared" si="193"/>
        <v>dlhová brzda sa neplní + rozpočet v termíne</v>
      </c>
    </row>
    <row r="2461" spans="1:12">
      <c r="A2461" s="61">
        <v>504467</v>
      </c>
      <c r="B2461" s="61" t="s">
        <v>2936</v>
      </c>
      <c r="C2461" s="61">
        <v>20251110</v>
      </c>
      <c r="D2461" s="420" t="s">
        <v>890</v>
      </c>
      <c r="E2461" s="60">
        <v>-110000</v>
      </c>
      <c r="F2461" s="60">
        <v>470259</v>
      </c>
      <c r="G2461" s="60">
        <v>1121718</v>
      </c>
      <c r="H2461" s="421" t="str">
        <f t="shared" si="190"/>
        <v>nesplnená podmienka vyrovnaného rozpočtu</v>
      </c>
      <c r="I2461" s="60">
        <f t="shared" si="191"/>
        <v>651459</v>
      </c>
      <c r="J2461" s="421" t="str">
        <f t="shared" si="194"/>
        <v>výdavky rastú</v>
      </c>
      <c r="K2461" s="421" t="str">
        <f t="shared" si="192"/>
        <v>dlhová brzda sa neplní</v>
      </c>
      <c r="L2461" s="421" t="str">
        <f t="shared" si="193"/>
        <v>dlhová brzda sa neplní + rozpočet v termíne</v>
      </c>
    </row>
    <row r="2462" spans="1:12">
      <c r="A2462" s="61">
        <v>504475</v>
      </c>
      <c r="B2462" s="61" t="s">
        <v>2937</v>
      </c>
      <c r="C2462" s="61">
        <v>20251119</v>
      </c>
      <c r="D2462" s="420" t="s">
        <v>890</v>
      </c>
      <c r="E2462" s="60">
        <v>-66105.45</v>
      </c>
      <c r="F2462" s="60">
        <v>429123.1</v>
      </c>
      <c r="G2462" s="60">
        <v>1581931.35</v>
      </c>
      <c r="H2462" s="421" t="str">
        <f t="shared" si="190"/>
        <v>nesplnená podmienka vyrovnaného rozpočtu</v>
      </c>
      <c r="I2462" s="60">
        <f t="shared" si="191"/>
        <v>1152808.25</v>
      </c>
      <c r="J2462" s="421" t="str">
        <f t="shared" si="194"/>
        <v>výdavky rastú</v>
      </c>
      <c r="K2462" s="421" t="str">
        <f t="shared" si="192"/>
        <v>dlhová brzda sa neplní</v>
      </c>
      <c r="L2462" s="421" t="str">
        <f t="shared" si="193"/>
        <v>dlhová brzda sa neplní + rozpočet v termíne</v>
      </c>
    </row>
    <row r="2463" spans="1:12">
      <c r="A2463" s="61">
        <v>504483</v>
      </c>
      <c r="B2463" s="61" t="s">
        <v>843</v>
      </c>
      <c r="C2463" s="61">
        <v>20251107</v>
      </c>
      <c r="D2463" s="420" t="s">
        <v>890</v>
      </c>
      <c r="E2463" s="60">
        <v>7968</v>
      </c>
      <c r="F2463" s="60">
        <v>183243.12</v>
      </c>
      <c r="G2463" s="60">
        <v>113432</v>
      </c>
      <c r="H2463" s="421" t="str">
        <f t="shared" si="190"/>
        <v>splnená podmienka vyrovnaného rozpočtu</v>
      </c>
      <c r="I2463" s="61">
        <f t="shared" si="191"/>
        <v>-69811.12</v>
      </c>
      <c r="J2463" s="421" t="str">
        <f t="shared" si="194"/>
        <v>nerastúce výdavky</v>
      </c>
      <c r="K2463" s="421" t="str">
        <f t="shared" si="192"/>
        <v>dlhová brzda sa plní</v>
      </c>
      <c r="L2463" s="421" t="str">
        <f t="shared" si="193"/>
        <v>dlhová brzda sa plní + rozpočet v termíne</v>
      </c>
    </row>
    <row r="2464" spans="1:12">
      <c r="A2464" s="61">
        <v>504491</v>
      </c>
      <c r="B2464" s="61" t="s">
        <v>2938</v>
      </c>
      <c r="C2464" s="61">
        <v>20251022</v>
      </c>
      <c r="D2464" s="420" t="s">
        <v>890</v>
      </c>
      <c r="E2464" s="60">
        <v>-43062</v>
      </c>
      <c r="F2464" s="60">
        <v>569134</v>
      </c>
      <c r="G2464" s="60">
        <v>544001</v>
      </c>
      <c r="H2464" s="421" t="str">
        <f t="shared" si="190"/>
        <v>nesplnená podmienka vyrovnaného rozpočtu</v>
      </c>
      <c r="I2464" s="60">
        <f t="shared" si="191"/>
        <v>-25133</v>
      </c>
      <c r="J2464" s="421" t="str">
        <f t="shared" si="194"/>
        <v>nerastúce výdavky</v>
      </c>
      <c r="K2464" s="421" t="str">
        <f t="shared" si="192"/>
        <v>dlhová brzda sa neplní</v>
      </c>
      <c r="L2464" s="421" t="str">
        <f t="shared" si="193"/>
        <v>dlhová brzda sa neplní + rozpočet v termíne</v>
      </c>
    </row>
    <row r="2465" spans="1:12">
      <c r="A2465" s="61">
        <v>504513</v>
      </c>
      <c r="B2465" s="61" t="s">
        <v>2939</v>
      </c>
      <c r="C2465" s="61">
        <v>20251113</v>
      </c>
      <c r="D2465" s="420" t="s">
        <v>890</v>
      </c>
      <c r="E2465" s="60">
        <v>-1747000</v>
      </c>
      <c r="F2465" s="60">
        <v>4214081</v>
      </c>
      <c r="G2465" s="60">
        <v>12735800</v>
      </c>
      <c r="H2465" s="421" t="str">
        <f t="shared" si="190"/>
        <v>nesplnená podmienka vyrovnaného rozpočtu</v>
      </c>
      <c r="I2465" s="60">
        <f t="shared" si="191"/>
        <v>8521719</v>
      </c>
      <c r="J2465" s="421" t="str">
        <f t="shared" si="194"/>
        <v>výdavky rastú</v>
      </c>
      <c r="K2465" s="421" t="str">
        <f t="shared" si="192"/>
        <v>dlhová brzda sa neplní</v>
      </c>
      <c r="L2465" s="421" t="str">
        <f t="shared" si="193"/>
        <v>dlhová brzda sa neplní + rozpočet v termíne</v>
      </c>
    </row>
    <row r="2466" spans="1:12">
      <c r="A2466" s="61">
        <v>504521</v>
      </c>
      <c r="B2466" s="61" t="s">
        <v>2940</v>
      </c>
      <c r="C2466" s="61">
        <v>20251021</v>
      </c>
      <c r="D2466" s="420" t="s">
        <v>890</v>
      </c>
      <c r="E2466" s="60">
        <v>-376138.3</v>
      </c>
      <c r="F2466" s="60">
        <v>1338558</v>
      </c>
      <c r="G2466" s="60">
        <v>2354728.2999999998</v>
      </c>
      <c r="H2466" s="421" t="str">
        <f t="shared" si="190"/>
        <v>nesplnená podmienka vyrovnaného rozpočtu</v>
      </c>
      <c r="I2466" s="60">
        <f t="shared" si="191"/>
        <v>1016170.2999999998</v>
      </c>
      <c r="J2466" s="421" t="str">
        <f t="shared" si="194"/>
        <v>výdavky rastú</v>
      </c>
      <c r="K2466" s="421" t="str">
        <f t="shared" si="192"/>
        <v>dlhová brzda sa neplní</v>
      </c>
      <c r="L2466" s="421" t="str">
        <f t="shared" si="193"/>
        <v>dlhová brzda sa neplní + rozpočet v termíne</v>
      </c>
    </row>
    <row r="2467" spans="1:12">
      <c r="A2467" s="61">
        <v>504530</v>
      </c>
      <c r="B2467" s="61" t="s">
        <v>2941</v>
      </c>
      <c r="C2467" s="61">
        <v>20251113</v>
      </c>
      <c r="D2467" s="420" t="s">
        <v>890</v>
      </c>
      <c r="E2467" s="60">
        <v>-109809</v>
      </c>
      <c r="F2467" s="60">
        <v>268115</v>
      </c>
      <c r="G2467" s="60">
        <v>1379588</v>
      </c>
      <c r="H2467" s="421" t="str">
        <f t="shared" si="190"/>
        <v>nesplnená podmienka vyrovnaného rozpočtu</v>
      </c>
      <c r="I2467" s="60">
        <f t="shared" si="191"/>
        <v>1111473</v>
      </c>
      <c r="J2467" s="421" t="str">
        <f t="shared" si="194"/>
        <v>výdavky rastú</v>
      </c>
      <c r="K2467" s="421" t="str">
        <f t="shared" si="192"/>
        <v>dlhová brzda sa neplní</v>
      </c>
      <c r="L2467" s="421" t="str">
        <f t="shared" si="193"/>
        <v>dlhová brzda sa neplní + rozpočet v termíne</v>
      </c>
    </row>
    <row r="2468" spans="1:12">
      <c r="A2468" s="61">
        <v>504548</v>
      </c>
      <c r="B2468" s="61" t="s">
        <v>844</v>
      </c>
      <c r="C2468" s="61">
        <v>20251020</v>
      </c>
      <c r="D2468" s="420" t="s">
        <v>890</v>
      </c>
      <c r="E2468" s="60">
        <v>5500</v>
      </c>
      <c r="F2468" s="60">
        <v>1240800</v>
      </c>
      <c r="G2468" s="60">
        <v>1124100</v>
      </c>
      <c r="H2468" s="421" t="str">
        <f t="shared" si="190"/>
        <v>splnená podmienka vyrovnaného rozpočtu</v>
      </c>
      <c r="I2468" s="61">
        <f t="shared" si="191"/>
        <v>-116700</v>
      </c>
      <c r="J2468" s="421" t="str">
        <f t="shared" si="194"/>
        <v>nerastúce výdavky</v>
      </c>
      <c r="K2468" s="421" t="str">
        <f t="shared" si="192"/>
        <v>dlhová brzda sa plní</v>
      </c>
      <c r="L2468" s="421" t="str">
        <f t="shared" si="193"/>
        <v>dlhová brzda sa plní + rozpočet v termíne</v>
      </c>
    </row>
    <row r="2469" spans="1:12">
      <c r="A2469" s="61">
        <v>504556</v>
      </c>
      <c r="B2469" s="61" t="s">
        <v>2942</v>
      </c>
      <c r="C2469" s="61">
        <v>20251113</v>
      </c>
      <c r="D2469" s="420" t="s">
        <v>890</v>
      </c>
      <c r="E2469" s="60">
        <v>-173202.08</v>
      </c>
      <c r="F2469" s="60">
        <v>1703012.01</v>
      </c>
      <c r="G2469" s="60">
        <v>9978627.7300000004</v>
      </c>
      <c r="H2469" s="421" t="str">
        <f t="shared" si="190"/>
        <v>nesplnená podmienka vyrovnaného rozpočtu</v>
      </c>
      <c r="I2469" s="60">
        <f t="shared" si="191"/>
        <v>8275615.7200000007</v>
      </c>
      <c r="J2469" s="421" t="str">
        <f t="shared" si="194"/>
        <v>výdavky rastú</v>
      </c>
      <c r="K2469" s="421" t="str">
        <f t="shared" si="192"/>
        <v>dlhová brzda sa neplní</v>
      </c>
      <c r="L2469" s="421" t="str">
        <f t="shared" si="193"/>
        <v>dlhová brzda sa neplní + rozpočet v termíne</v>
      </c>
    </row>
    <row r="2470" spans="1:12">
      <c r="A2470" s="61">
        <v>504564</v>
      </c>
      <c r="B2470" s="61" t="s">
        <v>2943</v>
      </c>
      <c r="C2470" s="61">
        <v>20250916</v>
      </c>
      <c r="D2470" s="420" t="s">
        <v>890</v>
      </c>
      <c r="E2470" s="60">
        <v>26248</v>
      </c>
      <c r="F2470" s="60">
        <v>1611160</v>
      </c>
      <c r="G2470" s="60">
        <v>1639884</v>
      </c>
      <c r="H2470" s="421" t="str">
        <f t="shared" si="190"/>
        <v>splnená podmienka vyrovnaného rozpočtu</v>
      </c>
      <c r="I2470" s="60">
        <f t="shared" si="191"/>
        <v>28724</v>
      </c>
      <c r="J2470" s="421" t="str">
        <f t="shared" si="194"/>
        <v>výdavky rastú</v>
      </c>
      <c r="K2470" s="421" t="str">
        <f t="shared" si="192"/>
        <v>dlhová brzda sa neplní</v>
      </c>
      <c r="L2470" s="421" t="str">
        <f t="shared" si="193"/>
        <v>dlhová brzda sa neplní + rozpočet v termíne</v>
      </c>
    </row>
    <row r="2471" spans="1:12">
      <c r="A2471" s="61">
        <v>504572</v>
      </c>
      <c r="B2471" s="61" t="s">
        <v>2944</v>
      </c>
      <c r="C2471" s="61">
        <v>20251112</v>
      </c>
      <c r="D2471" s="420" t="s">
        <v>890</v>
      </c>
      <c r="E2471" s="60">
        <v>-122665</v>
      </c>
      <c r="F2471" s="60">
        <v>1476740</v>
      </c>
      <c r="G2471" s="60">
        <v>2525298</v>
      </c>
      <c r="H2471" s="421" t="str">
        <f t="shared" si="190"/>
        <v>nesplnená podmienka vyrovnaného rozpočtu</v>
      </c>
      <c r="I2471" s="60">
        <f t="shared" si="191"/>
        <v>1048558</v>
      </c>
      <c r="J2471" s="421" t="str">
        <f t="shared" si="194"/>
        <v>výdavky rastú</v>
      </c>
      <c r="K2471" s="421" t="str">
        <f t="shared" si="192"/>
        <v>dlhová brzda sa neplní</v>
      </c>
      <c r="L2471" s="421" t="str">
        <f t="shared" si="193"/>
        <v>dlhová brzda sa neplní + rozpočet v termíne</v>
      </c>
    </row>
    <row r="2472" spans="1:12">
      <c r="A2472" s="61">
        <v>504581</v>
      </c>
      <c r="B2472" s="61" t="s">
        <v>284</v>
      </c>
      <c r="C2472" s="61">
        <v>20251103</v>
      </c>
      <c r="D2472" s="420" t="s">
        <v>890</v>
      </c>
      <c r="E2472" s="60">
        <v>440039</v>
      </c>
      <c r="F2472" s="60">
        <v>19432888</v>
      </c>
      <c r="G2472" s="60">
        <v>25828627</v>
      </c>
      <c r="H2472" s="421" t="str">
        <f t="shared" si="190"/>
        <v>splnená podmienka vyrovnaného rozpočtu</v>
      </c>
      <c r="I2472" s="60">
        <f t="shared" si="191"/>
        <v>6395739</v>
      </c>
      <c r="J2472" s="421" t="str">
        <f t="shared" si="194"/>
        <v>výdavky rastú</v>
      </c>
      <c r="K2472" s="421" t="str">
        <f t="shared" si="192"/>
        <v>dlhová brzda sa neplní</v>
      </c>
      <c r="L2472" s="421" t="str">
        <f t="shared" si="193"/>
        <v>dlhová brzda sa neplní + rozpočet v termíne</v>
      </c>
    </row>
    <row r="2473" spans="1:12">
      <c r="A2473" s="61">
        <v>504599</v>
      </c>
      <c r="B2473" s="61" t="s">
        <v>1725</v>
      </c>
      <c r="C2473" s="61">
        <v>20251110</v>
      </c>
      <c r="D2473" s="420" t="s">
        <v>890</v>
      </c>
      <c r="E2473" s="60">
        <v>-7853</v>
      </c>
      <c r="F2473" s="60">
        <v>269450</v>
      </c>
      <c r="G2473" s="60">
        <v>690383</v>
      </c>
      <c r="H2473" s="421" t="str">
        <f t="shared" si="190"/>
        <v>nesplnená podmienka vyrovnaného rozpočtu</v>
      </c>
      <c r="I2473" s="60">
        <f t="shared" si="191"/>
        <v>420933</v>
      </c>
      <c r="J2473" s="421" t="str">
        <f t="shared" si="194"/>
        <v>výdavky rastú</v>
      </c>
      <c r="K2473" s="421" t="str">
        <f t="shared" si="192"/>
        <v>dlhová brzda sa neplní</v>
      </c>
      <c r="L2473" s="421" t="str">
        <f t="shared" si="193"/>
        <v>dlhová brzda sa neplní + rozpočet v termíne</v>
      </c>
    </row>
    <row r="2474" spans="1:12">
      <c r="A2474" s="61">
        <v>504602</v>
      </c>
      <c r="B2474" s="61" t="s">
        <v>2945</v>
      </c>
      <c r="C2474" s="61">
        <v>20251029</v>
      </c>
      <c r="D2474" s="420" t="s">
        <v>890</v>
      </c>
      <c r="E2474" s="60">
        <v>0</v>
      </c>
      <c r="F2474" s="60">
        <v>530350</v>
      </c>
      <c r="G2474" s="60">
        <v>614833</v>
      </c>
      <c r="H2474" s="421" t="str">
        <f t="shared" si="190"/>
        <v>splnená podmienka vyrovnaného rozpočtu</v>
      </c>
      <c r="I2474" s="60">
        <f t="shared" si="191"/>
        <v>84483</v>
      </c>
      <c r="J2474" s="421" t="str">
        <f t="shared" si="194"/>
        <v>výdavky rastú</v>
      </c>
      <c r="K2474" s="421" t="str">
        <f t="shared" si="192"/>
        <v>dlhová brzda sa neplní</v>
      </c>
      <c r="L2474" s="421" t="str">
        <f t="shared" si="193"/>
        <v>dlhová brzda sa neplní + rozpočet v termíne</v>
      </c>
    </row>
    <row r="2475" spans="1:12">
      <c r="A2475" s="61">
        <v>504629</v>
      </c>
      <c r="B2475" s="61" t="s">
        <v>2946</v>
      </c>
      <c r="C2475" s="61">
        <v>20251119</v>
      </c>
      <c r="D2475" s="420" t="s">
        <v>890</v>
      </c>
      <c r="E2475" s="60">
        <v>156395</v>
      </c>
      <c r="F2475" s="60">
        <v>538865</v>
      </c>
      <c r="G2475" s="60">
        <v>5992864.7400000002</v>
      </c>
      <c r="H2475" s="421" t="str">
        <f t="shared" si="190"/>
        <v>splnená podmienka vyrovnaného rozpočtu</v>
      </c>
      <c r="I2475" s="60">
        <f t="shared" si="191"/>
        <v>5453999.7400000002</v>
      </c>
      <c r="J2475" s="421" t="str">
        <f t="shared" si="194"/>
        <v>výdavky rastú</v>
      </c>
      <c r="K2475" s="421" t="str">
        <f t="shared" si="192"/>
        <v>dlhová brzda sa neplní</v>
      </c>
      <c r="L2475" s="421" t="str">
        <f t="shared" si="193"/>
        <v>dlhová brzda sa neplní + rozpočet v termíne</v>
      </c>
    </row>
    <row r="2476" spans="1:12">
      <c r="A2476" s="61">
        <v>504637</v>
      </c>
      <c r="B2476" s="61" t="s">
        <v>2947</v>
      </c>
      <c r="C2476" s="61">
        <v>20251110</v>
      </c>
      <c r="D2476" s="420" t="s">
        <v>890</v>
      </c>
      <c r="E2476" s="60">
        <v>-3160000</v>
      </c>
      <c r="F2476" s="60">
        <v>3687410</v>
      </c>
      <c r="G2476" s="60">
        <v>4167060</v>
      </c>
      <c r="H2476" s="421" t="str">
        <f t="shared" si="190"/>
        <v>nesplnená podmienka vyrovnaného rozpočtu</v>
      </c>
      <c r="I2476" s="60">
        <f t="shared" si="191"/>
        <v>479650</v>
      </c>
      <c r="J2476" s="421" t="str">
        <f t="shared" si="194"/>
        <v>výdavky rastú</v>
      </c>
      <c r="K2476" s="421" t="str">
        <f t="shared" si="192"/>
        <v>dlhová brzda sa neplní</v>
      </c>
      <c r="L2476" s="421" t="str">
        <f t="shared" si="193"/>
        <v>dlhová brzda sa neplní + rozpočet v termíne</v>
      </c>
    </row>
    <row r="2477" spans="1:12">
      <c r="A2477" s="61">
        <v>504645</v>
      </c>
      <c r="B2477" s="61" t="s">
        <v>2948</v>
      </c>
      <c r="C2477" s="61">
        <v>20251029</v>
      </c>
      <c r="D2477" s="420" t="s">
        <v>890</v>
      </c>
      <c r="E2477" s="60">
        <v>634</v>
      </c>
      <c r="F2477" s="60">
        <v>523235</v>
      </c>
      <c r="G2477" s="60">
        <v>1042905</v>
      </c>
      <c r="H2477" s="421" t="str">
        <f t="shared" si="190"/>
        <v>splnená podmienka vyrovnaného rozpočtu</v>
      </c>
      <c r="I2477" s="60">
        <f t="shared" si="191"/>
        <v>519670</v>
      </c>
      <c r="J2477" s="421" t="str">
        <f t="shared" si="194"/>
        <v>výdavky rastú</v>
      </c>
      <c r="K2477" s="421" t="str">
        <f t="shared" si="192"/>
        <v>dlhová brzda sa neplní</v>
      </c>
      <c r="L2477" s="421" t="str">
        <f t="shared" si="193"/>
        <v>dlhová brzda sa neplní + rozpočet v termíne</v>
      </c>
    </row>
    <row r="2478" spans="1:12">
      <c r="A2478" s="61">
        <v>504653</v>
      </c>
      <c r="B2478" s="61" t="s">
        <v>2949</v>
      </c>
      <c r="C2478" s="61">
        <v>20251113</v>
      </c>
      <c r="D2478" s="420" t="s">
        <v>890</v>
      </c>
      <c r="E2478" s="60">
        <v>-35979</v>
      </c>
      <c r="F2478" s="60">
        <v>483550</v>
      </c>
      <c r="G2478" s="60">
        <v>706356</v>
      </c>
      <c r="H2478" s="421" t="str">
        <f t="shared" si="190"/>
        <v>nesplnená podmienka vyrovnaného rozpočtu</v>
      </c>
      <c r="I2478" s="60">
        <f t="shared" si="191"/>
        <v>222806</v>
      </c>
      <c r="J2478" s="421" t="str">
        <f t="shared" si="194"/>
        <v>výdavky rastú</v>
      </c>
      <c r="K2478" s="421" t="str">
        <f t="shared" si="192"/>
        <v>dlhová brzda sa neplní</v>
      </c>
      <c r="L2478" s="421" t="str">
        <f t="shared" si="193"/>
        <v>dlhová brzda sa neplní + rozpočet v termíne</v>
      </c>
    </row>
    <row r="2479" spans="1:12">
      <c r="A2479" s="61">
        <v>504211</v>
      </c>
      <c r="B2479" s="61" t="s">
        <v>845</v>
      </c>
      <c r="C2479" s="61">
        <v>20251120</v>
      </c>
      <c r="D2479" s="420" t="s">
        <v>890</v>
      </c>
      <c r="E2479" s="60">
        <v>0</v>
      </c>
      <c r="F2479" s="60">
        <v>162258.9</v>
      </c>
      <c r="G2479" s="60">
        <v>147185</v>
      </c>
      <c r="H2479" s="421" t="str">
        <f t="shared" si="190"/>
        <v>splnená podmienka vyrovnaného rozpočtu</v>
      </c>
      <c r="I2479" s="61">
        <f t="shared" si="191"/>
        <v>-15073.899999999994</v>
      </c>
      <c r="J2479" s="421" t="str">
        <f t="shared" si="194"/>
        <v>nerastúce výdavky</v>
      </c>
      <c r="K2479" s="421" t="str">
        <f t="shared" si="192"/>
        <v>dlhová brzda sa plní</v>
      </c>
      <c r="L2479" s="421" t="str">
        <f t="shared" si="193"/>
        <v>dlhová brzda sa plní + rozpočet v termíne</v>
      </c>
    </row>
    <row r="2480" spans="1:12">
      <c r="A2480" s="61">
        <v>504220</v>
      </c>
      <c r="B2480" s="61" t="s">
        <v>2950</v>
      </c>
      <c r="C2480" s="61">
        <v>20251113</v>
      </c>
      <c r="D2480" s="420" t="s">
        <v>890</v>
      </c>
      <c r="E2480" s="60">
        <v>-38517.57</v>
      </c>
      <c r="F2480" s="60">
        <v>1711009</v>
      </c>
      <c r="G2480" s="60">
        <v>1961675.57</v>
      </c>
      <c r="H2480" s="421" t="str">
        <f t="shared" si="190"/>
        <v>nesplnená podmienka vyrovnaného rozpočtu</v>
      </c>
      <c r="I2480" s="60">
        <f t="shared" si="191"/>
        <v>250666.57000000007</v>
      </c>
      <c r="J2480" s="421" t="str">
        <f t="shared" si="194"/>
        <v>výdavky rastú</v>
      </c>
      <c r="K2480" s="421" t="str">
        <f t="shared" si="192"/>
        <v>dlhová brzda sa neplní</v>
      </c>
      <c r="L2480" s="421" t="str">
        <f t="shared" si="193"/>
        <v>dlhová brzda sa neplní + rozpočet v termíne</v>
      </c>
    </row>
    <row r="2481" spans="1:12">
      <c r="A2481" s="61">
        <v>504238</v>
      </c>
      <c r="B2481" s="61" t="s">
        <v>2951</v>
      </c>
      <c r="C2481" s="61">
        <v>20251029</v>
      </c>
      <c r="D2481" s="420" t="s">
        <v>890</v>
      </c>
      <c r="E2481" s="60">
        <v>-300000</v>
      </c>
      <c r="F2481" s="60">
        <v>8626624</v>
      </c>
      <c r="G2481" s="60">
        <v>4832283</v>
      </c>
      <c r="H2481" s="421" t="str">
        <f t="shared" si="190"/>
        <v>nesplnená podmienka vyrovnaného rozpočtu</v>
      </c>
      <c r="I2481" s="60">
        <f t="shared" si="191"/>
        <v>-3794341</v>
      </c>
      <c r="J2481" s="421" t="str">
        <f t="shared" si="194"/>
        <v>nerastúce výdavky</v>
      </c>
      <c r="K2481" s="421" t="str">
        <f t="shared" si="192"/>
        <v>dlhová brzda sa neplní</v>
      </c>
      <c r="L2481" s="421" t="str">
        <f t="shared" si="193"/>
        <v>dlhová brzda sa neplní + rozpočet v termíne</v>
      </c>
    </row>
    <row r="2482" spans="1:12">
      <c r="A2482" s="61">
        <v>504254</v>
      </c>
      <c r="B2482" s="61" t="s">
        <v>2952</v>
      </c>
      <c r="C2482" s="61">
        <v>20251030</v>
      </c>
      <c r="D2482" s="420" t="s">
        <v>890</v>
      </c>
      <c r="E2482" s="60">
        <v>-161766</v>
      </c>
      <c r="F2482" s="60">
        <v>1117360</v>
      </c>
      <c r="G2482" s="60">
        <v>1857600</v>
      </c>
      <c r="H2482" s="421" t="str">
        <f t="shared" si="190"/>
        <v>nesplnená podmienka vyrovnaného rozpočtu</v>
      </c>
      <c r="I2482" s="60">
        <f t="shared" si="191"/>
        <v>740240</v>
      </c>
      <c r="J2482" s="421" t="str">
        <f t="shared" si="194"/>
        <v>výdavky rastú</v>
      </c>
      <c r="K2482" s="421" t="str">
        <f t="shared" si="192"/>
        <v>dlhová brzda sa neplní</v>
      </c>
      <c r="L2482" s="421" t="str">
        <f t="shared" si="193"/>
        <v>dlhová brzda sa neplní + rozpočet v termíne</v>
      </c>
    </row>
    <row r="2483" spans="1:12">
      <c r="A2483" s="61">
        <v>504262</v>
      </c>
      <c r="B2483" s="61" t="s">
        <v>2953</v>
      </c>
      <c r="C2483" s="61">
        <v>20251112</v>
      </c>
      <c r="D2483" s="420" t="s">
        <v>890</v>
      </c>
      <c r="E2483" s="60">
        <v>-998564</v>
      </c>
      <c r="F2483" s="60">
        <v>4819763</v>
      </c>
      <c r="G2483" s="60">
        <v>8008090</v>
      </c>
      <c r="H2483" s="421" t="str">
        <f t="shared" si="190"/>
        <v>nesplnená podmienka vyrovnaného rozpočtu</v>
      </c>
      <c r="I2483" s="60">
        <f t="shared" si="191"/>
        <v>3188327</v>
      </c>
      <c r="J2483" s="421" t="str">
        <f t="shared" si="194"/>
        <v>výdavky rastú</v>
      </c>
      <c r="K2483" s="421" t="str">
        <f t="shared" si="192"/>
        <v>dlhová brzda sa neplní</v>
      </c>
      <c r="L2483" s="421" t="str">
        <f t="shared" si="193"/>
        <v>dlhová brzda sa neplní + rozpočet v termíne</v>
      </c>
    </row>
    <row r="2484" spans="1:12">
      <c r="A2484" s="61">
        <v>504271</v>
      </c>
      <c r="B2484" s="61" t="s">
        <v>2954</v>
      </c>
      <c r="C2484" s="61">
        <v>20251113</v>
      </c>
      <c r="D2484" s="420" t="s">
        <v>890</v>
      </c>
      <c r="E2484" s="60">
        <v>-84673</v>
      </c>
      <c r="F2484" s="60">
        <v>2343593</v>
      </c>
      <c r="G2484" s="60">
        <v>4184531</v>
      </c>
      <c r="H2484" s="421" t="str">
        <f t="shared" si="190"/>
        <v>nesplnená podmienka vyrovnaného rozpočtu</v>
      </c>
      <c r="I2484" s="60">
        <f t="shared" si="191"/>
        <v>1840938</v>
      </c>
      <c r="J2484" s="421" t="str">
        <f t="shared" si="194"/>
        <v>výdavky rastú</v>
      </c>
      <c r="K2484" s="421" t="str">
        <f t="shared" si="192"/>
        <v>dlhová brzda sa neplní</v>
      </c>
      <c r="L2484" s="421" t="str">
        <f t="shared" si="193"/>
        <v>dlhová brzda sa neplní + rozpočet v termíne</v>
      </c>
    </row>
    <row r="2485" spans="1:12">
      <c r="A2485" s="61">
        <v>504289</v>
      </c>
      <c r="B2485" s="61" t="s">
        <v>1833</v>
      </c>
      <c r="C2485" s="61">
        <v>20251105</v>
      </c>
      <c r="D2485" s="420" t="s">
        <v>890</v>
      </c>
      <c r="E2485" s="60">
        <v>-50000</v>
      </c>
      <c r="F2485" s="60">
        <v>320200</v>
      </c>
      <c r="G2485" s="60">
        <v>349400</v>
      </c>
      <c r="H2485" s="421" t="str">
        <f t="shared" si="190"/>
        <v>nesplnená podmienka vyrovnaného rozpočtu</v>
      </c>
      <c r="I2485" s="60">
        <f t="shared" si="191"/>
        <v>29200</v>
      </c>
      <c r="J2485" s="421" t="str">
        <f t="shared" si="194"/>
        <v>výdavky rastú</v>
      </c>
      <c r="K2485" s="421" t="str">
        <f t="shared" si="192"/>
        <v>dlhová brzda sa neplní</v>
      </c>
      <c r="L2485" s="421" t="str">
        <f t="shared" si="193"/>
        <v>dlhová brzda sa neplní + rozpočet v termíne</v>
      </c>
    </row>
    <row r="2486" spans="1:12">
      <c r="A2486" s="61">
        <v>504297</v>
      </c>
      <c r="B2486" s="61" t="s">
        <v>2955</v>
      </c>
      <c r="C2486" s="61">
        <v>20251105</v>
      </c>
      <c r="D2486" s="420" t="s">
        <v>890</v>
      </c>
      <c r="E2486" s="60">
        <v>1126</v>
      </c>
      <c r="F2486" s="60">
        <v>1577934</v>
      </c>
      <c r="G2486" s="60">
        <v>3319078</v>
      </c>
      <c r="H2486" s="421" t="str">
        <f t="shared" si="190"/>
        <v>splnená podmienka vyrovnaného rozpočtu</v>
      </c>
      <c r="I2486" s="60">
        <f t="shared" si="191"/>
        <v>1741144</v>
      </c>
      <c r="J2486" s="421" t="str">
        <f t="shared" si="194"/>
        <v>výdavky rastú</v>
      </c>
      <c r="K2486" s="421" t="str">
        <f t="shared" si="192"/>
        <v>dlhová brzda sa neplní</v>
      </c>
      <c r="L2486" s="421" t="str">
        <f t="shared" si="193"/>
        <v>dlhová brzda sa neplní + rozpočet v termíne</v>
      </c>
    </row>
    <row r="2487" spans="1:12">
      <c r="A2487" s="61">
        <v>504319</v>
      </c>
      <c r="B2487" s="61" t="s">
        <v>2956</v>
      </c>
      <c r="C2487" s="61">
        <v>20251106</v>
      </c>
      <c r="D2487" s="420" t="s">
        <v>890</v>
      </c>
      <c r="E2487" s="60">
        <v>-42364</v>
      </c>
      <c r="F2487" s="60">
        <v>1349909</v>
      </c>
      <c r="G2487" s="60">
        <v>1550742</v>
      </c>
      <c r="H2487" s="421" t="str">
        <f t="shared" si="190"/>
        <v>nesplnená podmienka vyrovnaného rozpočtu</v>
      </c>
      <c r="I2487" s="60">
        <f t="shared" si="191"/>
        <v>200833</v>
      </c>
      <c r="J2487" s="421" t="str">
        <f t="shared" si="194"/>
        <v>výdavky rastú</v>
      </c>
      <c r="K2487" s="421" t="str">
        <f t="shared" si="192"/>
        <v>dlhová brzda sa neplní</v>
      </c>
      <c r="L2487" s="421" t="str">
        <f t="shared" si="193"/>
        <v>dlhová brzda sa neplní + rozpočet v termíne</v>
      </c>
    </row>
    <row r="2488" spans="1:12">
      <c r="A2488" s="61">
        <v>504327</v>
      </c>
      <c r="B2488" s="61" t="s">
        <v>2957</v>
      </c>
      <c r="C2488" s="61">
        <v>20251119</v>
      </c>
      <c r="D2488" s="420" t="s">
        <v>890</v>
      </c>
      <c r="E2488" s="60">
        <v>-1782404.77</v>
      </c>
      <c r="F2488" s="60">
        <v>360065.69</v>
      </c>
      <c r="G2488" s="60">
        <v>2415196.77</v>
      </c>
      <c r="H2488" s="421" t="str">
        <f t="shared" si="190"/>
        <v>nesplnená podmienka vyrovnaného rozpočtu</v>
      </c>
      <c r="I2488" s="60">
        <f t="shared" si="191"/>
        <v>2055131.08</v>
      </c>
      <c r="J2488" s="421" t="str">
        <f t="shared" si="194"/>
        <v>výdavky rastú</v>
      </c>
      <c r="K2488" s="421" t="str">
        <f t="shared" si="192"/>
        <v>dlhová brzda sa neplní</v>
      </c>
      <c r="L2488" s="421" t="str">
        <f t="shared" si="193"/>
        <v>dlhová brzda sa neplní + rozpočet v termíne</v>
      </c>
    </row>
    <row r="2489" spans="1:12">
      <c r="A2489" s="61">
        <v>504335</v>
      </c>
      <c r="B2489" s="61" t="s">
        <v>2958</v>
      </c>
      <c r="C2489" s="61">
        <v>20251106</v>
      </c>
      <c r="D2489" s="420" t="s">
        <v>890</v>
      </c>
      <c r="E2489" s="60">
        <v>-242463</v>
      </c>
      <c r="F2489" s="60">
        <v>1737771</v>
      </c>
      <c r="G2489" s="60">
        <v>3149163</v>
      </c>
      <c r="H2489" s="421" t="str">
        <f t="shared" si="190"/>
        <v>nesplnená podmienka vyrovnaného rozpočtu</v>
      </c>
      <c r="I2489" s="60">
        <f t="shared" si="191"/>
        <v>1411392</v>
      </c>
      <c r="J2489" s="421" t="str">
        <f t="shared" si="194"/>
        <v>výdavky rastú</v>
      </c>
      <c r="K2489" s="421" t="str">
        <f t="shared" si="192"/>
        <v>dlhová brzda sa neplní</v>
      </c>
      <c r="L2489" s="421" t="str">
        <f t="shared" si="193"/>
        <v>dlhová brzda sa neplní + rozpočet v termíne</v>
      </c>
    </row>
    <row r="2490" spans="1:12">
      <c r="A2490" s="61">
        <v>504343</v>
      </c>
      <c r="B2490" s="61" t="s">
        <v>2959</v>
      </c>
      <c r="C2490" s="61">
        <v>20251110</v>
      </c>
      <c r="D2490" s="420" t="s">
        <v>890</v>
      </c>
      <c r="E2490" s="60">
        <v>-23460</v>
      </c>
      <c r="F2490" s="60">
        <v>402356</v>
      </c>
      <c r="G2490" s="60">
        <v>544222</v>
      </c>
      <c r="H2490" s="421" t="str">
        <f t="shared" si="190"/>
        <v>nesplnená podmienka vyrovnaného rozpočtu</v>
      </c>
      <c r="I2490" s="60">
        <f t="shared" si="191"/>
        <v>141866</v>
      </c>
      <c r="J2490" s="421" t="str">
        <f t="shared" si="194"/>
        <v>výdavky rastú</v>
      </c>
      <c r="K2490" s="421" t="str">
        <f t="shared" si="192"/>
        <v>dlhová brzda sa neplní</v>
      </c>
      <c r="L2490" s="421" t="str">
        <f t="shared" si="193"/>
        <v>dlhová brzda sa neplní + rozpočet v termíne</v>
      </c>
    </row>
    <row r="2491" spans="1:12">
      <c r="A2491" s="61">
        <v>504351</v>
      </c>
      <c r="B2491" s="61" t="s">
        <v>2960</v>
      </c>
      <c r="C2491" s="61">
        <v>20251118</v>
      </c>
      <c r="D2491" s="420" t="s">
        <v>890</v>
      </c>
      <c r="E2491" s="60">
        <v>-865149</v>
      </c>
      <c r="F2491" s="60">
        <v>6827950</v>
      </c>
      <c r="G2491" s="60">
        <v>11385885</v>
      </c>
      <c r="H2491" s="421" t="str">
        <f t="shared" si="190"/>
        <v>nesplnená podmienka vyrovnaného rozpočtu</v>
      </c>
      <c r="I2491" s="60">
        <f t="shared" si="191"/>
        <v>4557935</v>
      </c>
      <c r="J2491" s="421" t="str">
        <f t="shared" si="194"/>
        <v>výdavky rastú</v>
      </c>
      <c r="K2491" s="421" t="str">
        <f t="shared" si="192"/>
        <v>dlhová brzda sa neplní</v>
      </c>
      <c r="L2491" s="421" t="str">
        <f t="shared" si="193"/>
        <v>dlhová brzda sa neplní + rozpočet v termíne</v>
      </c>
    </row>
    <row r="2492" spans="1:12">
      <c r="A2492" s="61">
        <v>504360</v>
      </c>
      <c r="B2492" s="61" t="s">
        <v>2961</v>
      </c>
      <c r="C2492" s="61">
        <v>20251120</v>
      </c>
      <c r="D2492" s="420" t="s">
        <v>890</v>
      </c>
      <c r="E2492" s="60">
        <v>-180260</v>
      </c>
      <c r="F2492" s="60">
        <v>652387</v>
      </c>
      <c r="G2492" s="60">
        <v>4590000</v>
      </c>
      <c r="H2492" s="421" t="str">
        <f t="shared" si="190"/>
        <v>nesplnená podmienka vyrovnaného rozpočtu</v>
      </c>
      <c r="I2492" s="60">
        <f t="shared" si="191"/>
        <v>3937613</v>
      </c>
      <c r="J2492" s="421" t="str">
        <f t="shared" si="194"/>
        <v>výdavky rastú</v>
      </c>
      <c r="K2492" s="421" t="str">
        <f t="shared" si="192"/>
        <v>dlhová brzda sa neplní</v>
      </c>
      <c r="L2492" s="421" t="str">
        <f t="shared" si="193"/>
        <v>dlhová brzda sa neplní + rozpočet v termíne</v>
      </c>
    </row>
    <row r="2493" spans="1:12">
      <c r="A2493" s="61">
        <v>504378</v>
      </c>
      <c r="B2493" s="61" t="s">
        <v>846</v>
      </c>
      <c r="C2493" s="61">
        <v>20251106</v>
      </c>
      <c r="D2493" s="420" t="s">
        <v>890</v>
      </c>
      <c r="E2493" s="60">
        <v>1290508</v>
      </c>
      <c r="F2493" s="60">
        <v>13604792</v>
      </c>
      <c r="G2493" s="60">
        <v>12321969</v>
      </c>
      <c r="H2493" s="421" t="str">
        <f t="shared" si="190"/>
        <v>splnená podmienka vyrovnaného rozpočtu</v>
      </c>
      <c r="I2493" s="61">
        <f t="shared" si="191"/>
        <v>-1282823</v>
      </c>
      <c r="J2493" s="421" t="str">
        <f t="shared" si="194"/>
        <v>nerastúce výdavky</v>
      </c>
      <c r="K2493" s="421" t="str">
        <f t="shared" si="192"/>
        <v>dlhová brzda sa plní</v>
      </c>
      <c r="L2493" s="421" t="str">
        <f t="shared" si="193"/>
        <v>dlhová brzda sa plní + rozpočet v termíne</v>
      </c>
    </row>
    <row r="2494" spans="1:12">
      <c r="A2494" s="61">
        <v>504386</v>
      </c>
      <c r="B2494" s="61" t="s">
        <v>2962</v>
      </c>
      <c r="C2494" s="61">
        <v>20251121</v>
      </c>
      <c r="D2494" s="420" t="s">
        <v>890</v>
      </c>
      <c r="E2494" s="60">
        <v>-88327</v>
      </c>
      <c r="F2494" s="60">
        <v>480927</v>
      </c>
      <c r="G2494" s="60">
        <v>690808</v>
      </c>
      <c r="H2494" s="421" t="str">
        <f t="shared" si="190"/>
        <v>nesplnená podmienka vyrovnaného rozpočtu</v>
      </c>
      <c r="I2494" s="60">
        <f t="shared" si="191"/>
        <v>209881</v>
      </c>
      <c r="J2494" s="421" t="str">
        <f t="shared" si="194"/>
        <v>výdavky rastú</v>
      </c>
      <c r="K2494" s="421" t="str">
        <f t="shared" si="192"/>
        <v>dlhová brzda sa neplní</v>
      </c>
      <c r="L2494" s="421" t="str">
        <f t="shared" si="193"/>
        <v>dlhová brzda sa neplní + rozpočet v termíne</v>
      </c>
    </row>
    <row r="2495" spans="1:12">
      <c r="A2495" s="61">
        <v>504394</v>
      </c>
      <c r="B2495" s="61" t="s">
        <v>2963</v>
      </c>
      <c r="C2495" s="61">
        <v>20251120</v>
      </c>
      <c r="D2495" s="420" t="s">
        <v>890</v>
      </c>
      <c r="E2495" s="60">
        <v>5000</v>
      </c>
      <c r="F2495" s="60">
        <v>254000</v>
      </c>
      <c r="G2495" s="60">
        <v>260000</v>
      </c>
      <c r="H2495" s="421" t="str">
        <f t="shared" si="190"/>
        <v>splnená podmienka vyrovnaného rozpočtu</v>
      </c>
      <c r="I2495" s="60">
        <f t="shared" si="191"/>
        <v>6000</v>
      </c>
      <c r="J2495" s="421" t="str">
        <f t="shared" si="194"/>
        <v>výdavky rastú</v>
      </c>
      <c r="K2495" s="421" t="str">
        <f t="shared" si="192"/>
        <v>dlhová brzda sa neplní</v>
      </c>
      <c r="L2495" s="421" t="str">
        <f t="shared" si="193"/>
        <v>dlhová brzda sa neplní + rozpočet v termíne</v>
      </c>
    </row>
    <row r="2496" spans="1:12">
      <c r="A2496" s="61">
        <v>504408</v>
      </c>
      <c r="B2496" s="61" t="s">
        <v>2361</v>
      </c>
      <c r="C2496" s="61">
        <v>20251103</v>
      </c>
      <c r="D2496" s="420" t="s">
        <v>890</v>
      </c>
      <c r="E2496" s="60">
        <v>0</v>
      </c>
      <c r="F2496" s="60">
        <v>217300</v>
      </c>
      <c r="G2496" s="60">
        <v>781000</v>
      </c>
      <c r="H2496" s="421" t="str">
        <f t="shared" si="190"/>
        <v>splnená podmienka vyrovnaného rozpočtu</v>
      </c>
      <c r="I2496" s="60">
        <f t="shared" si="191"/>
        <v>563700</v>
      </c>
      <c r="J2496" s="421" t="str">
        <f t="shared" si="194"/>
        <v>výdavky rastú</v>
      </c>
      <c r="K2496" s="421" t="str">
        <f t="shared" si="192"/>
        <v>dlhová brzda sa neplní</v>
      </c>
      <c r="L2496" s="421" t="str">
        <f t="shared" si="193"/>
        <v>dlhová brzda sa neplní + rozpočet v termíne</v>
      </c>
    </row>
    <row r="2497" spans="1:12">
      <c r="A2497" s="61">
        <v>504416</v>
      </c>
      <c r="B2497" s="61" t="s">
        <v>2964</v>
      </c>
      <c r="C2497" s="61">
        <v>20251105</v>
      </c>
      <c r="D2497" s="420" t="s">
        <v>890</v>
      </c>
      <c r="E2497" s="60">
        <v>-237544</v>
      </c>
      <c r="F2497" s="60">
        <v>2381959</v>
      </c>
      <c r="G2497" s="60">
        <v>2529951</v>
      </c>
      <c r="H2497" s="421" t="str">
        <f t="shared" si="190"/>
        <v>nesplnená podmienka vyrovnaného rozpočtu</v>
      </c>
      <c r="I2497" s="60">
        <f t="shared" si="191"/>
        <v>147992</v>
      </c>
      <c r="J2497" s="421" t="str">
        <f t="shared" si="194"/>
        <v>výdavky rastú</v>
      </c>
      <c r="K2497" s="421" t="str">
        <f t="shared" si="192"/>
        <v>dlhová brzda sa neplní</v>
      </c>
      <c r="L2497" s="421" t="str">
        <f t="shared" si="193"/>
        <v>dlhová brzda sa neplní + rozpočet v termíne</v>
      </c>
    </row>
    <row r="2498" spans="1:12">
      <c r="A2498" s="61">
        <v>504424</v>
      </c>
      <c r="B2498" s="61" t="s">
        <v>2965</v>
      </c>
      <c r="C2498" s="61">
        <v>20251107</v>
      </c>
      <c r="D2498" s="420" t="s">
        <v>890</v>
      </c>
      <c r="E2498" s="60">
        <v>-95000</v>
      </c>
      <c r="F2498" s="60">
        <v>555080</v>
      </c>
      <c r="G2498" s="60">
        <v>1183500</v>
      </c>
      <c r="H2498" s="421" t="str">
        <f t="shared" si="190"/>
        <v>nesplnená podmienka vyrovnaného rozpočtu</v>
      </c>
      <c r="I2498" s="60">
        <f t="shared" si="191"/>
        <v>628420</v>
      </c>
      <c r="J2498" s="421" t="str">
        <f t="shared" si="194"/>
        <v>výdavky rastú</v>
      </c>
      <c r="K2498" s="421" t="str">
        <f t="shared" si="192"/>
        <v>dlhová brzda sa neplní</v>
      </c>
      <c r="L2498" s="421" t="str">
        <f t="shared" si="193"/>
        <v>dlhová brzda sa neplní + rozpočet v termíne</v>
      </c>
    </row>
    <row r="2499" spans="1:12">
      <c r="A2499" s="61">
        <v>504009</v>
      </c>
      <c r="B2499" s="61" t="s">
        <v>2966</v>
      </c>
      <c r="C2499" s="61">
        <v>20251023</v>
      </c>
      <c r="D2499" s="420" t="s">
        <v>890</v>
      </c>
      <c r="E2499" s="60">
        <v>-3790624</v>
      </c>
      <c r="F2499" s="60">
        <v>20464432</v>
      </c>
      <c r="G2499" s="60">
        <v>25724356</v>
      </c>
      <c r="H2499" s="421" t="str">
        <f t="shared" ref="H2499:H2562" si="195">IF(E2499&gt;=0,"splnená podmienka vyrovnaného rozpočtu","nesplnená podmienka vyrovnaného rozpočtu")</f>
        <v>nesplnená podmienka vyrovnaného rozpočtu</v>
      </c>
      <c r="I2499" s="60">
        <f t="shared" ref="I2499:I2562" si="196">G2499-F2499</f>
        <v>5259924</v>
      </c>
      <c r="J2499" s="421" t="str">
        <f t="shared" si="194"/>
        <v>výdavky rastú</v>
      </c>
      <c r="K2499" s="421" t="str">
        <f t="shared" ref="K2499:K2562" si="197">IF((H2499="splnená podmienka vyrovnaného rozpočtu")*(J2499="nerastúce výdavky"),"dlhová brzda sa plní","dlhová brzda sa neplní")</f>
        <v>dlhová brzda sa neplní</v>
      </c>
      <c r="L2499" s="421" t="str">
        <f t="shared" ref="L2499:L2562" si="198">K2499&amp;" + "&amp;D2499</f>
        <v>dlhová brzda sa neplní + rozpočet v termíne</v>
      </c>
    </row>
    <row r="2500" spans="1:12">
      <c r="A2500" s="61">
        <v>504017</v>
      </c>
      <c r="B2500" s="61" t="s">
        <v>2967</v>
      </c>
      <c r="C2500" s="61">
        <v>20251105</v>
      </c>
      <c r="D2500" s="420" t="s">
        <v>890</v>
      </c>
      <c r="E2500" s="60">
        <v>-470759</v>
      </c>
      <c r="F2500" s="60">
        <v>6587325</v>
      </c>
      <c r="G2500" s="60">
        <v>8041618</v>
      </c>
      <c r="H2500" s="421" t="str">
        <f t="shared" si="195"/>
        <v>nesplnená podmienka vyrovnaného rozpočtu</v>
      </c>
      <c r="I2500" s="60">
        <f t="shared" si="196"/>
        <v>1454293</v>
      </c>
      <c r="J2500" s="421" t="str">
        <f t="shared" ref="J2500:J2563" si="199">IF(I2500&lt;=0,"nerastúce výdavky","výdavky rastú")</f>
        <v>výdavky rastú</v>
      </c>
      <c r="K2500" s="421" t="str">
        <f t="shared" si="197"/>
        <v>dlhová brzda sa neplní</v>
      </c>
      <c r="L2500" s="421" t="str">
        <f t="shared" si="198"/>
        <v>dlhová brzda sa neplní + rozpočet v termíne</v>
      </c>
    </row>
    <row r="2501" spans="1:12">
      <c r="A2501" s="61">
        <v>504025</v>
      </c>
      <c r="B2501" s="61" t="s">
        <v>2968</v>
      </c>
      <c r="C2501" s="61">
        <v>20251120</v>
      </c>
      <c r="D2501" s="420" t="s">
        <v>890</v>
      </c>
      <c r="E2501" s="60">
        <v>-2661650</v>
      </c>
      <c r="F2501" s="60">
        <v>29433800</v>
      </c>
      <c r="G2501" s="60">
        <v>35962060</v>
      </c>
      <c r="H2501" s="421" t="str">
        <f t="shared" si="195"/>
        <v>nesplnená podmienka vyrovnaného rozpočtu</v>
      </c>
      <c r="I2501" s="60">
        <f t="shared" si="196"/>
        <v>6528260</v>
      </c>
      <c r="J2501" s="421" t="str">
        <f t="shared" si="199"/>
        <v>výdavky rastú</v>
      </c>
      <c r="K2501" s="421" t="str">
        <f t="shared" si="197"/>
        <v>dlhová brzda sa neplní</v>
      </c>
      <c r="L2501" s="421" t="str">
        <f t="shared" si="198"/>
        <v>dlhová brzda sa neplní + rozpočet v termíne</v>
      </c>
    </row>
    <row r="2502" spans="1:12">
      <c r="A2502" s="61">
        <v>504033</v>
      </c>
      <c r="B2502" s="61" t="s">
        <v>2969</v>
      </c>
      <c r="C2502" s="61">
        <v>20251118</v>
      </c>
      <c r="D2502" s="420" t="s">
        <v>890</v>
      </c>
      <c r="E2502" s="60">
        <v>9383.06</v>
      </c>
      <c r="F2502" s="60">
        <v>173905</v>
      </c>
      <c r="G2502" s="60">
        <v>183048.08</v>
      </c>
      <c r="H2502" s="421" t="str">
        <f t="shared" si="195"/>
        <v>splnená podmienka vyrovnaného rozpočtu</v>
      </c>
      <c r="I2502" s="60">
        <f t="shared" si="196"/>
        <v>9143.0799999999872</v>
      </c>
      <c r="J2502" s="421" t="str">
        <f t="shared" si="199"/>
        <v>výdavky rastú</v>
      </c>
      <c r="K2502" s="421" t="str">
        <f t="shared" si="197"/>
        <v>dlhová brzda sa neplní</v>
      </c>
      <c r="L2502" s="421" t="str">
        <f t="shared" si="198"/>
        <v>dlhová brzda sa neplní + rozpočet v termíne</v>
      </c>
    </row>
    <row r="2503" spans="1:12">
      <c r="A2503" s="61">
        <v>504041</v>
      </c>
      <c r="B2503" s="61" t="s">
        <v>2970</v>
      </c>
      <c r="C2503" s="61">
        <v>20251119</v>
      </c>
      <c r="D2503" s="420" t="s">
        <v>890</v>
      </c>
      <c r="E2503" s="60">
        <v>-44721</v>
      </c>
      <c r="F2503" s="60">
        <v>2382454</v>
      </c>
      <c r="G2503" s="60">
        <v>2492457</v>
      </c>
      <c r="H2503" s="421" t="str">
        <f t="shared" si="195"/>
        <v>nesplnená podmienka vyrovnaného rozpočtu</v>
      </c>
      <c r="I2503" s="60">
        <f t="shared" si="196"/>
        <v>110003</v>
      </c>
      <c r="J2503" s="421" t="str">
        <f t="shared" si="199"/>
        <v>výdavky rastú</v>
      </c>
      <c r="K2503" s="421" t="str">
        <f t="shared" si="197"/>
        <v>dlhová brzda sa neplní</v>
      </c>
      <c r="L2503" s="421" t="str">
        <f t="shared" si="198"/>
        <v>dlhová brzda sa neplní + rozpočet v termíne</v>
      </c>
    </row>
    <row r="2504" spans="1:12">
      <c r="A2504" s="61">
        <v>504050</v>
      </c>
      <c r="B2504" s="61" t="s">
        <v>2971</v>
      </c>
      <c r="C2504" s="61">
        <v>20251119</v>
      </c>
      <c r="D2504" s="420" t="s">
        <v>890</v>
      </c>
      <c r="E2504" s="60">
        <v>104999.96</v>
      </c>
      <c r="F2504" s="60">
        <v>3204941.63</v>
      </c>
      <c r="G2504" s="60">
        <v>3384592.04</v>
      </c>
      <c r="H2504" s="421" t="str">
        <f t="shared" si="195"/>
        <v>splnená podmienka vyrovnaného rozpočtu</v>
      </c>
      <c r="I2504" s="60">
        <f t="shared" si="196"/>
        <v>179650.41000000015</v>
      </c>
      <c r="J2504" s="421" t="str">
        <f t="shared" si="199"/>
        <v>výdavky rastú</v>
      </c>
      <c r="K2504" s="421" t="str">
        <f t="shared" si="197"/>
        <v>dlhová brzda sa neplní</v>
      </c>
      <c r="L2504" s="421" t="str">
        <f t="shared" si="198"/>
        <v>dlhová brzda sa neplní + rozpočet v termíne</v>
      </c>
    </row>
    <row r="2505" spans="1:12">
      <c r="A2505" s="61">
        <v>504068</v>
      </c>
      <c r="B2505" s="61" t="s">
        <v>2972</v>
      </c>
      <c r="C2505" s="61">
        <v>20251118</v>
      </c>
      <c r="D2505" s="420" t="s">
        <v>890</v>
      </c>
      <c r="E2505" s="60">
        <v>-1274914</v>
      </c>
      <c r="F2505" s="60">
        <v>4855331</v>
      </c>
      <c r="G2505" s="60">
        <v>6443566</v>
      </c>
      <c r="H2505" s="421" t="str">
        <f t="shared" si="195"/>
        <v>nesplnená podmienka vyrovnaného rozpočtu</v>
      </c>
      <c r="I2505" s="60">
        <f t="shared" si="196"/>
        <v>1588235</v>
      </c>
      <c r="J2505" s="421" t="str">
        <f t="shared" si="199"/>
        <v>výdavky rastú</v>
      </c>
      <c r="K2505" s="421" t="str">
        <f t="shared" si="197"/>
        <v>dlhová brzda sa neplní</v>
      </c>
      <c r="L2505" s="421" t="str">
        <f t="shared" si="198"/>
        <v>dlhová brzda sa neplní + rozpočet v termíne</v>
      </c>
    </row>
    <row r="2506" spans="1:12">
      <c r="A2506" s="61">
        <v>504076</v>
      </c>
      <c r="B2506" s="61" t="s">
        <v>2973</v>
      </c>
      <c r="C2506" s="61">
        <v>20251119</v>
      </c>
      <c r="D2506" s="420" t="s">
        <v>890</v>
      </c>
      <c r="E2506" s="60">
        <v>98523</v>
      </c>
      <c r="F2506" s="60">
        <v>1670536</v>
      </c>
      <c r="G2506" s="60">
        <v>3378228</v>
      </c>
      <c r="H2506" s="421" t="str">
        <f t="shared" si="195"/>
        <v>splnená podmienka vyrovnaného rozpočtu</v>
      </c>
      <c r="I2506" s="60">
        <f t="shared" si="196"/>
        <v>1707692</v>
      </c>
      <c r="J2506" s="421" t="str">
        <f t="shared" si="199"/>
        <v>výdavky rastú</v>
      </c>
      <c r="K2506" s="421" t="str">
        <f t="shared" si="197"/>
        <v>dlhová brzda sa neplní</v>
      </c>
      <c r="L2506" s="421" t="str">
        <f t="shared" si="198"/>
        <v>dlhová brzda sa neplní + rozpočet v termíne</v>
      </c>
    </row>
    <row r="2507" spans="1:12">
      <c r="A2507" s="61">
        <v>504084</v>
      </c>
      <c r="B2507" s="61" t="s">
        <v>2974</v>
      </c>
      <c r="C2507" s="61">
        <v>20251119</v>
      </c>
      <c r="D2507" s="420" t="s">
        <v>890</v>
      </c>
      <c r="E2507" s="60">
        <v>-138554</v>
      </c>
      <c r="F2507" s="60">
        <v>621737</v>
      </c>
      <c r="G2507" s="60">
        <v>793426</v>
      </c>
      <c r="H2507" s="421" t="str">
        <f t="shared" si="195"/>
        <v>nesplnená podmienka vyrovnaného rozpočtu</v>
      </c>
      <c r="I2507" s="60">
        <f t="shared" si="196"/>
        <v>171689</v>
      </c>
      <c r="J2507" s="421" t="str">
        <f t="shared" si="199"/>
        <v>výdavky rastú</v>
      </c>
      <c r="K2507" s="421" t="str">
        <f t="shared" si="197"/>
        <v>dlhová brzda sa neplní</v>
      </c>
      <c r="L2507" s="421" t="str">
        <f t="shared" si="198"/>
        <v>dlhová brzda sa neplní + rozpočet v termíne</v>
      </c>
    </row>
    <row r="2508" spans="1:12">
      <c r="A2508" s="61">
        <v>504092</v>
      </c>
      <c r="B2508" s="61" t="s">
        <v>2975</v>
      </c>
      <c r="C2508" s="61">
        <v>20251103</v>
      </c>
      <c r="D2508" s="420" t="s">
        <v>890</v>
      </c>
      <c r="E2508" s="60">
        <v>-254000</v>
      </c>
      <c r="F2508" s="60">
        <v>3414800</v>
      </c>
      <c r="G2508" s="60">
        <v>3733000</v>
      </c>
      <c r="H2508" s="421" t="str">
        <f t="shared" si="195"/>
        <v>nesplnená podmienka vyrovnaného rozpočtu</v>
      </c>
      <c r="I2508" s="60">
        <f t="shared" si="196"/>
        <v>318200</v>
      </c>
      <c r="J2508" s="421" t="str">
        <f t="shared" si="199"/>
        <v>výdavky rastú</v>
      </c>
      <c r="K2508" s="421" t="str">
        <f t="shared" si="197"/>
        <v>dlhová brzda sa neplní</v>
      </c>
      <c r="L2508" s="421" t="str">
        <f t="shared" si="198"/>
        <v>dlhová brzda sa neplní + rozpočet v termíne</v>
      </c>
    </row>
    <row r="2509" spans="1:12">
      <c r="A2509" s="61">
        <v>504106</v>
      </c>
      <c r="B2509" s="61" t="s">
        <v>2976</v>
      </c>
      <c r="C2509" s="61">
        <v>20251104</v>
      </c>
      <c r="D2509" s="420" t="s">
        <v>890</v>
      </c>
      <c r="E2509" s="60">
        <v>-1032812</v>
      </c>
      <c r="F2509" s="60">
        <v>14322540</v>
      </c>
      <c r="G2509" s="60">
        <v>18400073</v>
      </c>
      <c r="H2509" s="421" t="str">
        <f t="shared" si="195"/>
        <v>nesplnená podmienka vyrovnaného rozpočtu</v>
      </c>
      <c r="I2509" s="60">
        <f t="shared" si="196"/>
        <v>4077533</v>
      </c>
      <c r="J2509" s="421" t="str">
        <f t="shared" si="199"/>
        <v>výdavky rastú</v>
      </c>
      <c r="K2509" s="421" t="str">
        <f t="shared" si="197"/>
        <v>dlhová brzda sa neplní</v>
      </c>
      <c r="L2509" s="421" t="str">
        <f t="shared" si="198"/>
        <v>dlhová brzda sa neplní + rozpočet v termíne</v>
      </c>
    </row>
    <row r="2510" spans="1:12">
      <c r="A2510" s="61">
        <v>504114</v>
      </c>
      <c r="B2510" s="61" t="s">
        <v>2977</v>
      </c>
      <c r="C2510" s="61">
        <v>20251024</v>
      </c>
      <c r="D2510" s="420" t="s">
        <v>890</v>
      </c>
      <c r="E2510" s="60">
        <v>-19366</v>
      </c>
      <c r="F2510" s="60">
        <v>1021696</v>
      </c>
      <c r="G2510" s="60">
        <v>1021696</v>
      </c>
      <c r="H2510" s="421" t="str">
        <f t="shared" si="195"/>
        <v>nesplnená podmienka vyrovnaného rozpočtu</v>
      </c>
      <c r="I2510" s="60">
        <f t="shared" si="196"/>
        <v>0</v>
      </c>
      <c r="J2510" s="421" t="str">
        <f t="shared" si="199"/>
        <v>nerastúce výdavky</v>
      </c>
      <c r="K2510" s="421" t="str">
        <f t="shared" si="197"/>
        <v>dlhová brzda sa neplní</v>
      </c>
      <c r="L2510" s="421" t="str">
        <f t="shared" si="198"/>
        <v>dlhová brzda sa neplní + rozpočet v termíne</v>
      </c>
    </row>
    <row r="2511" spans="1:12">
      <c r="A2511" s="61">
        <v>504122</v>
      </c>
      <c r="B2511" s="61" t="s">
        <v>2978</v>
      </c>
      <c r="C2511" s="61">
        <v>20251104</v>
      </c>
      <c r="D2511" s="420" t="s">
        <v>890</v>
      </c>
      <c r="E2511" s="60">
        <v>45230.64</v>
      </c>
      <c r="F2511" s="60">
        <v>2067225</v>
      </c>
      <c r="G2511" s="60">
        <v>3352607</v>
      </c>
      <c r="H2511" s="421" t="str">
        <f t="shared" si="195"/>
        <v>splnená podmienka vyrovnaného rozpočtu</v>
      </c>
      <c r="I2511" s="60">
        <f t="shared" si="196"/>
        <v>1285382</v>
      </c>
      <c r="J2511" s="421" t="str">
        <f t="shared" si="199"/>
        <v>výdavky rastú</v>
      </c>
      <c r="K2511" s="421" t="str">
        <f t="shared" si="197"/>
        <v>dlhová brzda sa neplní</v>
      </c>
      <c r="L2511" s="421" t="str">
        <f t="shared" si="198"/>
        <v>dlhová brzda sa neplní + rozpočet v termíne</v>
      </c>
    </row>
    <row r="2512" spans="1:12">
      <c r="A2512" s="61">
        <v>504131</v>
      </c>
      <c r="B2512" s="61" t="s">
        <v>2979</v>
      </c>
      <c r="C2512" s="61">
        <v>20251119</v>
      </c>
      <c r="D2512" s="420" t="s">
        <v>890</v>
      </c>
      <c r="E2512" s="60">
        <v>257598</v>
      </c>
      <c r="F2512" s="60">
        <v>6023728</v>
      </c>
      <c r="G2512" s="60">
        <v>6044026</v>
      </c>
      <c r="H2512" s="421" t="str">
        <f t="shared" si="195"/>
        <v>splnená podmienka vyrovnaného rozpočtu</v>
      </c>
      <c r="I2512" s="60">
        <f t="shared" si="196"/>
        <v>20298</v>
      </c>
      <c r="J2512" s="421" t="str">
        <f t="shared" si="199"/>
        <v>výdavky rastú</v>
      </c>
      <c r="K2512" s="421" t="str">
        <f t="shared" si="197"/>
        <v>dlhová brzda sa neplní</v>
      </c>
      <c r="L2512" s="421" t="str">
        <f t="shared" si="198"/>
        <v>dlhová brzda sa neplní + rozpočet v termíne</v>
      </c>
    </row>
    <row r="2513" spans="1:12">
      <c r="A2513" s="61">
        <v>504149</v>
      </c>
      <c r="B2513" s="61" t="s">
        <v>2980</v>
      </c>
      <c r="C2513" s="61">
        <v>20251104</v>
      </c>
      <c r="D2513" s="420" t="s">
        <v>890</v>
      </c>
      <c r="E2513" s="60">
        <v>-56351</v>
      </c>
      <c r="F2513" s="60">
        <v>2452757</v>
      </c>
      <c r="G2513" s="60">
        <v>1457447.88</v>
      </c>
      <c r="H2513" s="421" t="str">
        <f t="shared" si="195"/>
        <v>nesplnená podmienka vyrovnaného rozpočtu</v>
      </c>
      <c r="I2513" s="60">
        <f t="shared" si="196"/>
        <v>-995309.12000000011</v>
      </c>
      <c r="J2513" s="421" t="str">
        <f t="shared" si="199"/>
        <v>nerastúce výdavky</v>
      </c>
      <c r="K2513" s="421" t="str">
        <f t="shared" si="197"/>
        <v>dlhová brzda sa neplní</v>
      </c>
      <c r="L2513" s="421" t="str">
        <f t="shared" si="198"/>
        <v>dlhová brzda sa neplní + rozpočet v termíne</v>
      </c>
    </row>
    <row r="2514" spans="1:12">
      <c r="A2514" s="61">
        <v>504157</v>
      </c>
      <c r="B2514" s="61" t="s">
        <v>2981</v>
      </c>
      <c r="C2514" s="61">
        <v>20251120</v>
      </c>
      <c r="D2514" s="420" t="s">
        <v>890</v>
      </c>
      <c r="E2514" s="60">
        <v>-21520</v>
      </c>
      <c r="F2514" s="60">
        <v>1499103</v>
      </c>
      <c r="G2514" s="60">
        <v>2733220</v>
      </c>
      <c r="H2514" s="421" t="str">
        <f t="shared" si="195"/>
        <v>nesplnená podmienka vyrovnaného rozpočtu</v>
      </c>
      <c r="I2514" s="60">
        <f t="shared" si="196"/>
        <v>1234117</v>
      </c>
      <c r="J2514" s="421" t="str">
        <f t="shared" si="199"/>
        <v>výdavky rastú</v>
      </c>
      <c r="K2514" s="421" t="str">
        <f t="shared" si="197"/>
        <v>dlhová brzda sa neplní</v>
      </c>
      <c r="L2514" s="421" t="str">
        <f t="shared" si="198"/>
        <v>dlhová brzda sa neplní + rozpočet v termíne</v>
      </c>
    </row>
    <row r="2515" spans="1:12">
      <c r="A2515" s="61">
        <v>504165</v>
      </c>
      <c r="B2515" s="61" t="s">
        <v>2982</v>
      </c>
      <c r="C2515" s="61">
        <v>20251119</v>
      </c>
      <c r="D2515" s="420" t="s">
        <v>890</v>
      </c>
      <c r="E2515" s="60">
        <v>-466877</v>
      </c>
      <c r="F2515" s="60">
        <v>3963993.2</v>
      </c>
      <c r="G2515" s="60">
        <v>4274060.88</v>
      </c>
      <c r="H2515" s="421" t="str">
        <f t="shared" si="195"/>
        <v>nesplnená podmienka vyrovnaného rozpočtu</v>
      </c>
      <c r="I2515" s="60">
        <f t="shared" si="196"/>
        <v>310067.6799999997</v>
      </c>
      <c r="J2515" s="421" t="str">
        <f t="shared" si="199"/>
        <v>výdavky rastú</v>
      </c>
      <c r="K2515" s="421" t="str">
        <f t="shared" si="197"/>
        <v>dlhová brzda sa neplní</v>
      </c>
      <c r="L2515" s="421" t="str">
        <f t="shared" si="198"/>
        <v>dlhová brzda sa neplní + rozpočet v termíne</v>
      </c>
    </row>
    <row r="2516" spans="1:12">
      <c r="A2516" s="61">
        <v>504173</v>
      </c>
      <c r="B2516" s="61" t="s">
        <v>2847</v>
      </c>
      <c r="C2516" s="61">
        <v>20251028</v>
      </c>
      <c r="D2516" s="420" t="s">
        <v>890</v>
      </c>
      <c r="E2516" s="60">
        <v>-88900</v>
      </c>
      <c r="F2516" s="60">
        <v>870248</v>
      </c>
      <c r="G2516" s="60">
        <v>938068</v>
      </c>
      <c r="H2516" s="421" t="str">
        <f t="shared" si="195"/>
        <v>nesplnená podmienka vyrovnaného rozpočtu</v>
      </c>
      <c r="I2516" s="60">
        <f t="shared" si="196"/>
        <v>67820</v>
      </c>
      <c r="J2516" s="421" t="str">
        <f t="shared" si="199"/>
        <v>výdavky rastú</v>
      </c>
      <c r="K2516" s="421" t="str">
        <f t="shared" si="197"/>
        <v>dlhová brzda sa neplní</v>
      </c>
      <c r="L2516" s="421" t="str">
        <f t="shared" si="198"/>
        <v>dlhová brzda sa neplní + rozpočet v termíne</v>
      </c>
    </row>
    <row r="2517" spans="1:12">
      <c r="A2517" s="61">
        <v>504190</v>
      </c>
      <c r="B2517" s="61" t="s">
        <v>2983</v>
      </c>
      <c r="C2517" s="61">
        <v>20251120</v>
      </c>
      <c r="D2517" s="420" t="s">
        <v>890</v>
      </c>
      <c r="E2517" s="60">
        <v>94627</v>
      </c>
      <c r="F2517" s="60">
        <v>3482218</v>
      </c>
      <c r="G2517" s="60">
        <v>4732567</v>
      </c>
      <c r="H2517" s="421" t="str">
        <f t="shared" si="195"/>
        <v>splnená podmienka vyrovnaného rozpočtu</v>
      </c>
      <c r="I2517" s="60">
        <f t="shared" si="196"/>
        <v>1250349</v>
      </c>
      <c r="J2517" s="421" t="str">
        <f t="shared" si="199"/>
        <v>výdavky rastú</v>
      </c>
      <c r="K2517" s="421" t="str">
        <f t="shared" si="197"/>
        <v>dlhová brzda sa neplní</v>
      </c>
      <c r="L2517" s="421" t="str">
        <f t="shared" si="198"/>
        <v>dlhová brzda sa neplní + rozpočet v termíne</v>
      </c>
    </row>
    <row r="2518" spans="1:12">
      <c r="A2518" s="61">
        <v>504203</v>
      </c>
      <c r="B2518" s="61" t="s">
        <v>2984</v>
      </c>
      <c r="C2518" s="61">
        <v>20251118</v>
      </c>
      <c r="D2518" s="420" t="s">
        <v>890</v>
      </c>
      <c r="E2518" s="60">
        <v>-4134391</v>
      </c>
      <c r="F2518" s="60">
        <v>35702484</v>
      </c>
      <c r="G2518" s="60">
        <v>39342701</v>
      </c>
      <c r="H2518" s="421" t="str">
        <f t="shared" si="195"/>
        <v>nesplnená podmienka vyrovnaného rozpočtu</v>
      </c>
      <c r="I2518" s="60">
        <f t="shared" si="196"/>
        <v>3640217</v>
      </c>
      <c r="J2518" s="421" t="str">
        <f t="shared" si="199"/>
        <v>výdavky rastú</v>
      </c>
      <c r="K2518" s="421" t="str">
        <f t="shared" si="197"/>
        <v>dlhová brzda sa neplní</v>
      </c>
      <c r="L2518" s="421" t="str">
        <f t="shared" si="198"/>
        <v>dlhová brzda sa neplní + rozpočet v termíne</v>
      </c>
    </row>
    <row r="2519" spans="1:12">
      <c r="A2519" s="61">
        <v>503771</v>
      </c>
      <c r="B2519" s="61" t="s">
        <v>2985</v>
      </c>
      <c r="C2519" s="61">
        <v>20251117</v>
      </c>
      <c r="D2519" s="420" t="s">
        <v>890</v>
      </c>
      <c r="E2519" s="60">
        <v>5923.06</v>
      </c>
      <c r="F2519" s="60">
        <v>3370093.8</v>
      </c>
      <c r="G2519" s="60">
        <v>3847196.2</v>
      </c>
      <c r="H2519" s="421" t="str">
        <f t="shared" si="195"/>
        <v>splnená podmienka vyrovnaného rozpočtu</v>
      </c>
      <c r="I2519" s="60">
        <f t="shared" si="196"/>
        <v>477102.40000000037</v>
      </c>
      <c r="J2519" s="421" t="str">
        <f t="shared" si="199"/>
        <v>výdavky rastú</v>
      </c>
      <c r="K2519" s="421" t="str">
        <f t="shared" si="197"/>
        <v>dlhová brzda sa neplní</v>
      </c>
      <c r="L2519" s="421" t="str">
        <f t="shared" si="198"/>
        <v>dlhová brzda sa neplní + rozpočet v termíne</v>
      </c>
    </row>
    <row r="2520" spans="1:12">
      <c r="A2520" s="61">
        <v>503789</v>
      </c>
      <c r="B2520" s="61" t="s">
        <v>2986</v>
      </c>
      <c r="C2520" s="61">
        <v>20251118</v>
      </c>
      <c r="D2520" s="420" t="s">
        <v>890</v>
      </c>
      <c r="E2520" s="60">
        <v>0</v>
      </c>
      <c r="F2520" s="60">
        <v>291778</v>
      </c>
      <c r="G2520" s="60">
        <v>313430</v>
      </c>
      <c r="H2520" s="421" t="str">
        <f t="shared" si="195"/>
        <v>splnená podmienka vyrovnaného rozpočtu</v>
      </c>
      <c r="I2520" s="60">
        <f t="shared" si="196"/>
        <v>21652</v>
      </c>
      <c r="J2520" s="421" t="str">
        <f t="shared" si="199"/>
        <v>výdavky rastú</v>
      </c>
      <c r="K2520" s="421" t="str">
        <f t="shared" si="197"/>
        <v>dlhová brzda sa neplní</v>
      </c>
      <c r="L2520" s="421" t="str">
        <f t="shared" si="198"/>
        <v>dlhová brzda sa neplní + rozpočet v termíne</v>
      </c>
    </row>
    <row r="2521" spans="1:12">
      <c r="A2521" s="61">
        <v>503797</v>
      </c>
      <c r="B2521" s="61" t="s">
        <v>2987</v>
      </c>
      <c r="C2521" s="61">
        <v>20251103</v>
      </c>
      <c r="D2521" s="420" t="s">
        <v>890</v>
      </c>
      <c r="E2521" s="60">
        <v>-392114</v>
      </c>
      <c r="F2521" s="60">
        <v>1343315</v>
      </c>
      <c r="G2521" s="60">
        <v>1731665</v>
      </c>
      <c r="H2521" s="421" t="str">
        <f t="shared" si="195"/>
        <v>nesplnená podmienka vyrovnaného rozpočtu</v>
      </c>
      <c r="I2521" s="60">
        <f t="shared" si="196"/>
        <v>388350</v>
      </c>
      <c r="J2521" s="421" t="str">
        <f t="shared" si="199"/>
        <v>výdavky rastú</v>
      </c>
      <c r="K2521" s="421" t="str">
        <f t="shared" si="197"/>
        <v>dlhová brzda sa neplní</v>
      </c>
      <c r="L2521" s="421" t="str">
        <f t="shared" si="198"/>
        <v>dlhová brzda sa neplní + rozpočet v termíne</v>
      </c>
    </row>
    <row r="2522" spans="1:12">
      <c r="A2522" s="61">
        <v>503801</v>
      </c>
      <c r="B2522" s="61" t="s">
        <v>2988</v>
      </c>
      <c r="C2522" s="61">
        <v>20251112</v>
      </c>
      <c r="D2522" s="420" t="s">
        <v>890</v>
      </c>
      <c r="E2522" s="60">
        <v>1500</v>
      </c>
      <c r="F2522" s="60">
        <v>1103049</v>
      </c>
      <c r="G2522" s="60">
        <v>1281780</v>
      </c>
      <c r="H2522" s="421" t="str">
        <f t="shared" si="195"/>
        <v>splnená podmienka vyrovnaného rozpočtu</v>
      </c>
      <c r="I2522" s="60">
        <f t="shared" si="196"/>
        <v>178731</v>
      </c>
      <c r="J2522" s="421" t="str">
        <f t="shared" si="199"/>
        <v>výdavky rastú</v>
      </c>
      <c r="K2522" s="421" t="str">
        <f t="shared" si="197"/>
        <v>dlhová brzda sa neplní</v>
      </c>
      <c r="L2522" s="421" t="str">
        <f t="shared" si="198"/>
        <v>dlhová brzda sa neplní + rozpočet v termíne</v>
      </c>
    </row>
    <row r="2523" spans="1:12">
      <c r="A2523" s="61">
        <v>503819</v>
      </c>
      <c r="B2523" s="61" t="s">
        <v>2989</v>
      </c>
      <c r="C2523" s="61">
        <v>20251117</v>
      </c>
      <c r="D2523" s="420" t="s">
        <v>890</v>
      </c>
      <c r="E2523" s="60">
        <v>0</v>
      </c>
      <c r="F2523" s="60">
        <v>965820</v>
      </c>
      <c r="G2523" s="60">
        <v>1242630</v>
      </c>
      <c r="H2523" s="421" t="str">
        <f t="shared" si="195"/>
        <v>splnená podmienka vyrovnaného rozpočtu</v>
      </c>
      <c r="I2523" s="60">
        <f t="shared" si="196"/>
        <v>276810</v>
      </c>
      <c r="J2523" s="421" t="str">
        <f t="shared" si="199"/>
        <v>výdavky rastú</v>
      </c>
      <c r="K2523" s="421" t="str">
        <f t="shared" si="197"/>
        <v>dlhová brzda sa neplní</v>
      </c>
      <c r="L2523" s="421" t="str">
        <f t="shared" si="198"/>
        <v>dlhová brzda sa neplní + rozpočet v termíne</v>
      </c>
    </row>
    <row r="2524" spans="1:12">
      <c r="A2524" s="61">
        <v>503827</v>
      </c>
      <c r="B2524" s="61" t="s">
        <v>1685</v>
      </c>
      <c r="C2524" s="61">
        <v>20251105</v>
      </c>
      <c r="D2524" s="420" t="s">
        <v>890</v>
      </c>
      <c r="E2524" s="60">
        <v>-50000</v>
      </c>
      <c r="F2524" s="60">
        <v>414600</v>
      </c>
      <c r="G2524" s="60">
        <v>467916</v>
      </c>
      <c r="H2524" s="421" t="str">
        <f t="shared" si="195"/>
        <v>nesplnená podmienka vyrovnaného rozpočtu</v>
      </c>
      <c r="I2524" s="60">
        <f t="shared" si="196"/>
        <v>53316</v>
      </c>
      <c r="J2524" s="421" t="str">
        <f t="shared" si="199"/>
        <v>výdavky rastú</v>
      </c>
      <c r="K2524" s="421" t="str">
        <f t="shared" si="197"/>
        <v>dlhová brzda sa neplní</v>
      </c>
      <c r="L2524" s="421" t="str">
        <f t="shared" si="198"/>
        <v>dlhová brzda sa neplní + rozpočet v termíne</v>
      </c>
    </row>
    <row r="2525" spans="1:12">
      <c r="A2525" s="61">
        <v>503835</v>
      </c>
      <c r="B2525" s="61" t="s">
        <v>2990</v>
      </c>
      <c r="C2525" s="61">
        <v>20251110</v>
      </c>
      <c r="D2525" s="420" t="s">
        <v>890</v>
      </c>
      <c r="E2525" s="60">
        <v>-791748</v>
      </c>
      <c r="F2525" s="60">
        <v>7565750</v>
      </c>
      <c r="G2525" s="60">
        <v>9636296</v>
      </c>
      <c r="H2525" s="421" t="str">
        <f t="shared" si="195"/>
        <v>nesplnená podmienka vyrovnaného rozpočtu</v>
      </c>
      <c r="I2525" s="60">
        <f t="shared" si="196"/>
        <v>2070546</v>
      </c>
      <c r="J2525" s="421" t="str">
        <f t="shared" si="199"/>
        <v>výdavky rastú</v>
      </c>
      <c r="K2525" s="421" t="str">
        <f t="shared" si="197"/>
        <v>dlhová brzda sa neplní</v>
      </c>
      <c r="L2525" s="421" t="str">
        <f t="shared" si="198"/>
        <v>dlhová brzda sa neplní + rozpočet v termíne</v>
      </c>
    </row>
    <row r="2526" spans="1:12">
      <c r="A2526" s="61">
        <v>503843</v>
      </c>
      <c r="B2526" s="61" t="s">
        <v>2991</v>
      </c>
      <c r="C2526" s="61">
        <v>20251121</v>
      </c>
      <c r="D2526" s="420" t="s">
        <v>890</v>
      </c>
      <c r="E2526" s="60">
        <v>29183</v>
      </c>
      <c r="F2526" s="60">
        <v>807482</v>
      </c>
      <c r="G2526" s="60">
        <v>931832</v>
      </c>
      <c r="H2526" s="421" t="str">
        <f t="shared" si="195"/>
        <v>splnená podmienka vyrovnaného rozpočtu</v>
      </c>
      <c r="I2526" s="60">
        <f t="shared" si="196"/>
        <v>124350</v>
      </c>
      <c r="J2526" s="421" t="str">
        <f t="shared" si="199"/>
        <v>výdavky rastú</v>
      </c>
      <c r="K2526" s="421" t="str">
        <f t="shared" si="197"/>
        <v>dlhová brzda sa neplní</v>
      </c>
      <c r="L2526" s="421" t="str">
        <f t="shared" si="198"/>
        <v>dlhová brzda sa neplní + rozpočet v termíne</v>
      </c>
    </row>
    <row r="2527" spans="1:12">
      <c r="A2527" s="61">
        <v>503851</v>
      </c>
      <c r="B2527" s="61" t="s">
        <v>2992</v>
      </c>
      <c r="C2527" s="61">
        <v>20251120</v>
      </c>
      <c r="D2527" s="420" t="s">
        <v>890</v>
      </c>
      <c r="E2527" s="60">
        <v>-366121</v>
      </c>
      <c r="F2527" s="60">
        <v>1457350</v>
      </c>
      <c r="G2527" s="60">
        <v>1448980.88</v>
      </c>
      <c r="H2527" s="421" t="str">
        <f t="shared" si="195"/>
        <v>nesplnená podmienka vyrovnaného rozpočtu</v>
      </c>
      <c r="I2527" s="60">
        <f t="shared" si="196"/>
        <v>-8369.1200000001118</v>
      </c>
      <c r="J2527" s="421" t="str">
        <f t="shared" si="199"/>
        <v>nerastúce výdavky</v>
      </c>
      <c r="K2527" s="421" t="str">
        <f t="shared" si="197"/>
        <v>dlhová brzda sa neplní</v>
      </c>
      <c r="L2527" s="421" t="str">
        <f t="shared" si="198"/>
        <v>dlhová brzda sa neplní + rozpočet v termíne</v>
      </c>
    </row>
    <row r="2528" spans="1:12">
      <c r="A2528" s="61">
        <v>503860</v>
      </c>
      <c r="B2528" s="61" t="s">
        <v>2993</v>
      </c>
      <c r="C2528" s="61">
        <v>20251118</v>
      </c>
      <c r="D2528" s="420" t="s">
        <v>890</v>
      </c>
      <c r="E2528" s="60">
        <v>-354000</v>
      </c>
      <c r="F2528" s="60">
        <v>2115370</v>
      </c>
      <c r="G2528" s="60">
        <v>2629915</v>
      </c>
      <c r="H2528" s="421" t="str">
        <f t="shared" si="195"/>
        <v>nesplnená podmienka vyrovnaného rozpočtu</v>
      </c>
      <c r="I2528" s="60">
        <f t="shared" si="196"/>
        <v>514545</v>
      </c>
      <c r="J2528" s="421" t="str">
        <f t="shared" si="199"/>
        <v>výdavky rastú</v>
      </c>
      <c r="K2528" s="421" t="str">
        <f t="shared" si="197"/>
        <v>dlhová brzda sa neplní</v>
      </c>
      <c r="L2528" s="421" t="str">
        <f t="shared" si="198"/>
        <v>dlhová brzda sa neplní + rozpočet v termíne</v>
      </c>
    </row>
    <row r="2529" spans="1:12">
      <c r="A2529" s="61">
        <v>503878</v>
      </c>
      <c r="B2529" s="61" t="s">
        <v>2994</v>
      </c>
      <c r="C2529" s="61">
        <v>20251118</v>
      </c>
      <c r="D2529" s="420" t="s">
        <v>890</v>
      </c>
      <c r="E2529" s="60">
        <v>-718728</v>
      </c>
      <c r="F2529" s="60">
        <v>2141768</v>
      </c>
      <c r="G2529" s="60">
        <v>2636534</v>
      </c>
      <c r="H2529" s="421" t="str">
        <f t="shared" si="195"/>
        <v>nesplnená podmienka vyrovnaného rozpočtu</v>
      </c>
      <c r="I2529" s="60">
        <f t="shared" si="196"/>
        <v>494766</v>
      </c>
      <c r="J2529" s="421" t="str">
        <f t="shared" si="199"/>
        <v>výdavky rastú</v>
      </c>
      <c r="K2529" s="421" t="str">
        <f t="shared" si="197"/>
        <v>dlhová brzda sa neplní</v>
      </c>
      <c r="L2529" s="421" t="str">
        <f t="shared" si="198"/>
        <v>dlhová brzda sa neplní + rozpočet v termíne</v>
      </c>
    </row>
    <row r="2530" spans="1:12">
      <c r="A2530" s="61">
        <v>503886</v>
      </c>
      <c r="B2530" s="61" t="s">
        <v>2995</v>
      </c>
      <c r="C2530" s="61">
        <v>20251113</v>
      </c>
      <c r="D2530" s="420" t="s">
        <v>890</v>
      </c>
      <c r="E2530" s="60">
        <v>-1501948.84</v>
      </c>
      <c r="F2530" s="60">
        <v>2412929.81</v>
      </c>
      <c r="G2530" s="60">
        <v>3966094.59</v>
      </c>
      <c r="H2530" s="421" t="str">
        <f t="shared" si="195"/>
        <v>nesplnená podmienka vyrovnaného rozpočtu</v>
      </c>
      <c r="I2530" s="60">
        <f t="shared" si="196"/>
        <v>1553164.7799999998</v>
      </c>
      <c r="J2530" s="421" t="str">
        <f t="shared" si="199"/>
        <v>výdavky rastú</v>
      </c>
      <c r="K2530" s="421" t="str">
        <f t="shared" si="197"/>
        <v>dlhová brzda sa neplní</v>
      </c>
      <c r="L2530" s="421" t="str">
        <f t="shared" si="198"/>
        <v>dlhová brzda sa neplní + rozpočet v termíne</v>
      </c>
    </row>
    <row r="2531" spans="1:12">
      <c r="A2531" s="61">
        <v>503894</v>
      </c>
      <c r="B2531" s="61" t="s">
        <v>2996</v>
      </c>
      <c r="C2531" s="61">
        <v>20251112</v>
      </c>
      <c r="D2531" s="420" t="s">
        <v>890</v>
      </c>
      <c r="E2531" s="60">
        <v>3098</v>
      </c>
      <c r="F2531" s="60">
        <v>4180028.74</v>
      </c>
      <c r="G2531" s="60">
        <v>5395666.0600000005</v>
      </c>
      <c r="H2531" s="421" t="str">
        <f t="shared" si="195"/>
        <v>splnená podmienka vyrovnaného rozpočtu</v>
      </c>
      <c r="I2531" s="60">
        <f t="shared" si="196"/>
        <v>1215637.3200000003</v>
      </c>
      <c r="J2531" s="421" t="str">
        <f t="shared" si="199"/>
        <v>výdavky rastú</v>
      </c>
      <c r="K2531" s="421" t="str">
        <f t="shared" si="197"/>
        <v>dlhová brzda sa neplní</v>
      </c>
      <c r="L2531" s="421" t="str">
        <f t="shared" si="198"/>
        <v>dlhová brzda sa neplní + rozpočet v termíne</v>
      </c>
    </row>
    <row r="2532" spans="1:12">
      <c r="A2532" s="61">
        <v>503924</v>
      </c>
      <c r="B2532" s="61" t="s">
        <v>2997</v>
      </c>
      <c r="C2532" s="61">
        <v>20251021</v>
      </c>
      <c r="D2532" s="420" t="s">
        <v>890</v>
      </c>
      <c r="E2532" s="60">
        <v>89184</v>
      </c>
      <c r="F2532" s="60">
        <v>1661519</v>
      </c>
      <c r="G2532" s="60">
        <v>1782657</v>
      </c>
      <c r="H2532" s="421" t="str">
        <f t="shared" si="195"/>
        <v>splnená podmienka vyrovnaného rozpočtu</v>
      </c>
      <c r="I2532" s="60">
        <f t="shared" si="196"/>
        <v>121138</v>
      </c>
      <c r="J2532" s="421" t="str">
        <f t="shared" si="199"/>
        <v>výdavky rastú</v>
      </c>
      <c r="K2532" s="421" t="str">
        <f t="shared" si="197"/>
        <v>dlhová brzda sa neplní</v>
      </c>
      <c r="L2532" s="421" t="str">
        <f t="shared" si="198"/>
        <v>dlhová brzda sa neplní + rozpočet v termíne</v>
      </c>
    </row>
    <row r="2533" spans="1:12">
      <c r="A2533" s="61">
        <v>503932</v>
      </c>
      <c r="B2533" s="61" t="s">
        <v>2998</v>
      </c>
      <c r="C2533" s="61">
        <v>20251111</v>
      </c>
      <c r="D2533" s="420" t="s">
        <v>890</v>
      </c>
      <c r="E2533" s="60">
        <v>6842</v>
      </c>
      <c r="F2533" s="60">
        <v>3489710</v>
      </c>
      <c r="G2533" s="60">
        <v>3508411</v>
      </c>
      <c r="H2533" s="421" t="str">
        <f t="shared" si="195"/>
        <v>splnená podmienka vyrovnaného rozpočtu</v>
      </c>
      <c r="I2533" s="60">
        <f t="shared" si="196"/>
        <v>18701</v>
      </c>
      <c r="J2533" s="421" t="str">
        <f t="shared" si="199"/>
        <v>výdavky rastú</v>
      </c>
      <c r="K2533" s="421" t="str">
        <f t="shared" si="197"/>
        <v>dlhová brzda sa neplní</v>
      </c>
      <c r="L2533" s="421" t="str">
        <f t="shared" si="198"/>
        <v>dlhová brzda sa neplní + rozpočet v termíne</v>
      </c>
    </row>
    <row r="2534" spans="1:12">
      <c r="A2534" s="61">
        <v>503959</v>
      </c>
      <c r="B2534" s="61" t="s">
        <v>2999</v>
      </c>
      <c r="C2534" s="61">
        <v>20251121</v>
      </c>
      <c r="D2534" s="420" t="s">
        <v>890</v>
      </c>
      <c r="E2534" s="60">
        <v>-620914</v>
      </c>
      <c r="F2534" s="60">
        <v>2558311</v>
      </c>
      <c r="G2534" s="60">
        <v>3623784</v>
      </c>
      <c r="H2534" s="421" t="str">
        <f t="shared" si="195"/>
        <v>nesplnená podmienka vyrovnaného rozpočtu</v>
      </c>
      <c r="I2534" s="60">
        <f t="shared" si="196"/>
        <v>1065473</v>
      </c>
      <c r="J2534" s="421" t="str">
        <f t="shared" si="199"/>
        <v>výdavky rastú</v>
      </c>
      <c r="K2534" s="421" t="str">
        <f t="shared" si="197"/>
        <v>dlhová brzda sa neplní</v>
      </c>
      <c r="L2534" s="421" t="str">
        <f t="shared" si="198"/>
        <v>dlhová brzda sa neplní + rozpočet v termíne</v>
      </c>
    </row>
    <row r="2535" spans="1:12">
      <c r="A2535" s="61">
        <v>503967</v>
      </c>
      <c r="B2535" s="61" t="s">
        <v>3000</v>
      </c>
      <c r="C2535" s="61">
        <v>20251119</v>
      </c>
      <c r="D2535" s="420" t="s">
        <v>890</v>
      </c>
      <c r="E2535" s="60">
        <v>25649.38</v>
      </c>
      <c r="F2535" s="60">
        <v>633974.35</v>
      </c>
      <c r="G2535" s="60">
        <v>644785.64</v>
      </c>
      <c r="H2535" s="421" t="str">
        <f t="shared" si="195"/>
        <v>splnená podmienka vyrovnaného rozpočtu</v>
      </c>
      <c r="I2535" s="60">
        <f t="shared" si="196"/>
        <v>10811.290000000037</v>
      </c>
      <c r="J2535" s="421" t="str">
        <f t="shared" si="199"/>
        <v>výdavky rastú</v>
      </c>
      <c r="K2535" s="421" t="str">
        <f t="shared" si="197"/>
        <v>dlhová brzda sa neplní</v>
      </c>
      <c r="L2535" s="421" t="str">
        <f t="shared" si="198"/>
        <v>dlhová brzda sa neplní + rozpočet v termíne</v>
      </c>
    </row>
    <row r="2536" spans="1:12">
      <c r="A2536" s="61">
        <v>503975</v>
      </c>
      <c r="B2536" s="61" t="s">
        <v>3001</v>
      </c>
      <c r="C2536" s="61">
        <v>20251029</v>
      </c>
      <c r="D2536" s="420" t="s">
        <v>890</v>
      </c>
      <c r="E2536" s="60">
        <v>-1669308.56</v>
      </c>
      <c r="F2536" s="60">
        <v>5681068.2699999996</v>
      </c>
      <c r="G2536" s="60">
        <v>4496655.5600000005</v>
      </c>
      <c r="H2536" s="421" t="str">
        <f t="shared" si="195"/>
        <v>nesplnená podmienka vyrovnaného rozpočtu</v>
      </c>
      <c r="I2536" s="60">
        <f t="shared" si="196"/>
        <v>-1184412.709999999</v>
      </c>
      <c r="J2536" s="421" t="str">
        <f t="shared" si="199"/>
        <v>nerastúce výdavky</v>
      </c>
      <c r="K2536" s="421" t="str">
        <f t="shared" si="197"/>
        <v>dlhová brzda sa neplní</v>
      </c>
      <c r="L2536" s="421" t="str">
        <f t="shared" si="198"/>
        <v>dlhová brzda sa neplní + rozpočet v termíne</v>
      </c>
    </row>
    <row r="2537" spans="1:12">
      <c r="A2537" s="61">
        <v>503983</v>
      </c>
      <c r="B2537" s="61" t="s">
        <v>3002</v>
      </c>
      <c r="C2537" s="61">
        <v>20251120</v>
      </c>
      <c r="D2537" s="420" t="s">
        <v>890</v>
      </c>
      <c r="E2537" s="60">
        <v>-286860</v>
      </c>
      <c r="F2537" s="60">
        <v>1204650</v>
      </c>
      <c r="G2537" s="60">
        <v>1507660</v>
      </c>
      <c r="H2537" s="421" t="str">
        <f t="shared" si="195"/>
        <v>nesplnená podmienka vyrovnaného rozpočtu</v>
      </c>
      <c r="I2537" s="60">
        <f t="shared" si="196"/>
        <v>303010</v>
      </c>
      <c r="J2537" s="421" t="str">
        <f t="shared" si="199"/>
        <v>výdavky rastú</v>
      </c>
      <c r="K2537" s="421" t="str">
        <f t="shared" si="197"/>
        <v>dlhová brzda sa neplní</v>
      </c>
      <c r="L2537" s="421" t="str">
        <f t="shared" si="198"/>
        <v>dlhová brzda sa neplní + rozpočet v termíne</v>
      </c>
    </row>
    <row r="2538" spans="1:12">
      <c r="A2538" s="61">
        <v>503991</v>
      </c>
      <c r="B2538" s="61" t="s">
        <v>3003</v>
      </c>
      <c r="C2538" s="61">
        <v>20251120</v>
      </c>
      <c r="D2538" s="420" t="s">
        <v>890</v>
      </c>
      <c r="E2538" s="60">
        <v>-646822</v>
      </c>
      <c r="F2538" s="60">
        <v>2176071</v>
      </c>
      <c r="G2538" s="60">
        <v>3853171</v>
      </c>
      <c r="H2538" s="421" t="str">
        <f t="shared" si="195"/>
        <v>nesplnená podmienka vyrovnaného rozpočtu</v>
      </c>
      <c r="I2538" s="60">
        <f t="shared" si="196"/>
        <v>1677100</v>
      </c>
      <c r="J2538" s="421" t="str">
        <f t="shared" si="199"/>
        <v>výdavky rastú</v>
      </c>
      <c r="K2538" s="421" t="str">
        <f t="shared" si="197"/>
        <v>dlhová brzda sa neplní</v>
      </c>
      <c r="L2538" s="421" t="str">
        <f t="shared" si="198"/>
        <v>dlhová brzda sa neplní + rozpočet v termíne</v>
      </c>
    </row>
    <row r="2539" spans="1:12">
      <c r="A2539" s="61">
        <v>503533</v>
      </c>
      <c r="B2539" s="61" t="s">
        <v>3004</v>
      </c>
      <c r="C2539" s="61">
        <v>20251120</v>
      </c>
      <c r="D2539" s="420" t="s">
        <v>890</v>
      </c>
      <c r="E2539" s="60">
        <v>-55900</v>
      </c>
      <c r="F2539" s="60">
        <v>1836849</v>
      </c>
      <c r="G2539" s="60">
        <v>1704276</v>
      </c>
      <c r="H2539" s="421" t="str">
        <f t="shared" si="195"/>
        <v>nesplnená podmienka vyrovnaného rozpočtu</v>
      </c>
      <c r="I2539" s="60">
        <f t="shared" si="196"/>
        <v>-132573</v>
      </c>
      <c r="J2539" s="421" t="str">
        <f t="shared" si="199"/>
        <v>nerastúce výdavky</v>
      </c>
      <c r="K2539" s="421" t="str">
        <f t="shared" si="197"/>
        <v>dlhová brzda sa neplní</v>
      </c>
      <c r="L2539" s="421" t="str">
        <f t="shared" si="198"/>
        <v>dlhová brzda sa neplní + rozpočet v termíne</v>
      </c>
    </row>
    <row r="2540" spans="1:12">
      <c r="A2540" s="61">
        <v>503541</v>
      </c>
      <c r="B2540" s="61" t="s">
        <v>3005</v>
      </c>
      <c r="C2540" s="61">
        <v>20251114</v>
      </c>
      <c r="D2540" s="420" t="s">
        <v>890</v>
      </c>
      <c r="E2540" s="60">
        <v>11800</v>
      </c>
      <c r="F2540" s="60">
        <v>229664</v>
      </c>
      <c r="G2540" s="60">
        <v>251717</v>
      </c>
      <c r="H2540" s="421" t="str">
        <f t="shared" si="195"/>
        <v>splnená podmienka vyrovnaného rozpočtu</v>
      </c>
      <c r="I2540" s="60">
        <f t="shared" si="196"/>
        <v>22053</v>
      </c>
      <c r="J2540" s="421" t="str">
        <f t="shared" si="199"/>
        <v>výdavky rastú</v>
      </c>
      <c r="K2540" s="421" t="str">
        <f t="shared" si="197"/>
        <v>dlhová brzda sa neplní</v>
      </c>
      <c r="L2540" s="421" t="str">
        <f t="shared" si="198"/>
        <v>dlhová brzda sa neplní + rozpočet v termíne</v>
      </c>
    </row>
    <row r="2541" spans="1:12">
      <c r="A2541" s="61">
        <v>503550</v>
      </c>
      <c r="B2541" s="61" t="s">
        <v>3006</v>
      </c>
      <c r="C2541" s="61">
        <v>20251120</v>
      </c>
      <c r="D2541" s="420" t="s">
        <v>890</v>
      </c>
      <c r="E2541" s="60">
        <v>-379708.31</v>
      </c>
      <c r="F2541" s="60">
        <v>1736697.4700000002</v>
      </c>
      <c r="G2541" s="60">
        <v>2176562.31</v>
      </c>
      <c r="H2541" s="421" t="str">
        <f t="shared" si="195"/>
        <v>nesplnená podmienka vyrovnaného rozpočtu</v>
      </c>
      <c r="I2541" s="60">
        <f t="shared" si="196"/>
        <v>439864.83999999985</v>
      </c>
      <c r="J2541" s="421" t="str">
        <f t="shared" si="199"/>
        <v>výdavky rastú</v>
      </c>
      <c r="K2541" s="421" t="str">
        <f t="shared" si="197"/>
        <v>dlhová brzda sa neplní</v>
      </c>
      <c r="L2541" s="421" t="str">
        <f t="shared" si="198"/>
        <v>dlhová brzda sa neplní + rozpočet v termíne</v>
      </c>
    </row>
    <row r="2542" spans="1:12">
      <c r="A2542" s="61">
        <v>503568</v>
      </c>
      <c r="B2542" s="61" t="s">
        <v>3007</v>
      </c>
      <c r="C2542" s="61">
        <v>20251109</v>
      </c>
      <c r="D2542" s="420" t="s">
        <v>890</v>
      </c>
      <c r="E2542" s="60">
        <v>22804</v>
      </c>
      <c r="F2542" s="60">
        <v>2023496</v>
      </c>
      <c r="G2542" s="60">
        <v>2300950</v>
      </c>
      <c r="H2542" s="421" t="str">
        <f t="shared" si="195"/>
        <v>splnená podmienka vyrovnaného rozpočtu</v>
      </c>
      <c r="I2542" s="60">
        <f t="shared" si="196"/>
        <v>277454</v>
      </c>
      <c r="J2542" s="421" t="str">
        <f t="shared" si="199"/>
        <v>výdavky rastú</v>
      </c>
      <c r="K2542" s="421" t="str">
        <f t="shared" si="197"/>
        <v>dlhová brzda sa neplní</v>
      </c>
      <c r="L2542" s="421" t="str">
        <f t="shared" si="198"/>
        <v>dlhová brzda sa neplní + rozpočet v termíne</v>
      </c>
    </row>
    <row r="2543" spans="1:12">
      <c r="A2543" s="61">
        <v>503576</v>
      </c>
      <c r="B2543" s="61" t="s">
        <v>3008</v>
      </c>
      <c r="C2543" s="61">
        <v>20251111</v>
      </c>
      <c r="D2543" s="420" t="s">
        <v>890</v>
      </c>
      <c r="E2543" s="60">
        <v>0</v>
      </c>
      <c r="F2543" s="60">
        <v>175355</v>
      </c>
      <c r="G2543" s="60">
        <v>178850</v>
      </c>
      <c r="H2543" s="421" t="str">
        <f t="shared" si="195"/>
        <v>splnená podmienka vyrovnaného rozpočtu</v>
      </c>
      <c r="I2543" s="60">
        <f t="shared" si="196"/>
        <v>3495</v>
      </c>
      <c r="J2543" s="421" t="str">
        <f t="shared" si="199"/>
        <v>výdavky rastú</v>
      </c>
      <c r="K2543" s="421" t="str">
        <f t="shared" si="197"/>
        <v>dlhová brzda sa neplní</v>
      </c>
      <c r="L2543" s="421" t="str">
        <f t="shared" si="198"/>
        <v>dlhová brzda sa neplní + rozpočet v termíne</v>
      </c>
    </row>
    <row r="2544" spans="1:12">
      <c r="A2544" s="61">
        <v>503584</v>
      </c>
      <c r="B2544" s="61" t="s">
        <v>3009</v>
      </c>
      <c r="C2544" s="61">
        <v>20251028</v>
      </c>
      <c r="D2544" s="420" t="s">
        <v>890</v>
      </c>
      <c r="E2544" s="60">
        <v>-1445438</v>
      </c>
      <c r="F2544" s="60">
        <v>13538090</v>
      </c>
      <c r="G2544" s="60">
        <v>15860607</v>
      </c>
      <c r="H2544" s="421" t="str">
        <f t="shared" si="195"/>
        <v>nesplnená podmienka vyrovnaného rozpočtu</v>
      </c>
      <c r="I2544" s="60">
        <f t="shared" si="196"/>
        <v>2322517</v>
      </c>
      <c r="J2544" s="421" t="str">
        <f t="shared" si="199"/>
        <v>výdavky rastú</v>
      </c>
      <c r="K2544" s="421" t="str">
        <f t="shared" si="197"/>
        <v>dlhová brzda sa neplní</v>
      </c>
      <c r="L2544" s="421" t="str">
        <f t="shared" si="198"/>
        <v>dlhová brzda sa neplní + rozpočet v termíne</v>
      </c>
    </row>
    <row r="2545" spans="1:12">
      <c r="A2545" s="61">
        <v>503606</v>
      </c>
      <c r="B2545" s="61" t="s">
        <v>3010</v>
      </c>
      <c r="C2545" s="61">
        <v>20251118</v>
      </c>
      <c r="D2545" s="420" t="s">
        <v>890</v>
      </c>
      <c r="E2545" s="60">
        <v>-235935</v>
      </c>
      <c r="F2545" s="60">
        <v>1331172</v>
      </c>
      <c r="G2545" s="60">
        <v>5493929</v>
      </c>
      <c r="H2545" s="421" t="str">
        <f t="shared" si="195"/>
        <v>nesplnená podmienka vyrovnaného rozpočtu</v>
      </c>
      <c r="I2545" s="60">
        <f t="shared" si="196"/>
        <v>4162757</v>
      </c>
      <c r="J2545" s="421" t="str">
        <f t="shared" si="199"/>
        <v>výdavky rastú</v>
      </c>
      <c r="K2545" s="421" t="str">
        <f t="shared" si="197"/>
        <v>dlhová brzda sa neplní</v>
      </c>
      <c r="L2545" s="421" t="str">
        <f t="shared" si="198"/>
        <v>dlhová brzda sa neplní + rozpočet v termíne</v>
      </c>
    </row>
    <row r="2546" spans="1:12">
      <c r="A2546" s="61">
        <v>503614</v>
      </c>
      <c r="B2546" s="61" t="s">
        <v>3011</v>
      </c>
      <c r="C2546" s="61">
        <v>20251120</v>
      </c>
      <c r="D2546" s="420" t="s">
        <v>890</v>
      </c>
      <c r="E2546" s="60">
        <v>-2440231.75</v>
      </c>
      <c r="F2546" s="60">
        <v>31520547.789999999</v>
      </c>
      <c r="G2546" s="60">
        <v>31205462.66</v>
      </c>
      <c r="H2546" s="421" t="str">
        <f t="shared" si="195"/>
        <v>nesplnená podmienka vyrovnaného rozpočtu</v>
      </c>
      <c r="I2546" s="60">
        <f t="shared" si="196"/>
        <v>-315085.12999999896</v>
      </c>
      <c r="J2546" s="421" t="str">
        <f t="shared" si="199"/>
        <v>nerastúce výdavky</v>
      </c>
      <c r="K2546" s="421" t="str">
        <f t="shared" si="197"/>
        <v>dlhová brzda sa neplní</v>
      </c>
      <c r="L2546" s="421" t="str">
        <f t="shared" si="198"/>
        <v>dlhová brzda sa neplní + rozpočet v termíne</v>
      </c>
    </row>
    <row r="2547" spans="1:12">
      <c r="A2547" s="61">
        <v>503631</v>
      </c>
      <c r="B2547" s="61" t="s">
        <v>3012</v>
      </c>
      <c r="C2547" s="61">
        <v>20251121</v>
      </c>
      <c r="D2547" s="420" t="s">
        <v>890</v>
      </c>
      <c r="E2547" s="60">
        <v>-307365</v>
      </c>
      <c r="F2547" s="60">
        <v>3065807</v>
      </c>
      <c r="G2547" s="60">
        <v>3365051</v>
      </c>
      <c r="H2547" s="421" t="str">
        <f t="shared" si="195"/>
        <v>nesplnená podmienka vyrovnaného rozpočtu</v>
      </c>
      <c r="I2547" s="60">
        <f t="shared" si="196"/>
        <v>299244</v>
      </c>
      <c r="J2547" s="421" t="str">
        <f t="shared" si="199"/>
        <v>výdavky rastú</v>
      </c>
      <c r="K2547" s="421" t="str">
        <f t="shared" si="197"/>
        <v>dlhová brzda sa neplní</v>
      </c>
      <c r="L2547" s="421" t="str">
        <f t="shared" si="198"/>
        <v>dlhová brzda sa neplní + rozpočet v termíne</v>
      </c>
    </row>
    <row r="2548" spans="1:12">
      <c r="A2548" s="61">
        <v>503649</v>
      </c>
      <c r="B2548" s="61" t="s">
        <v>3013</v>
      </c>
      <c r="C2548" s="61">
        <v>20251121</v>
      </c>
      <c r="D2548" s="420" t="s">
        <v>890</v>
      </c>
      <c r="E2548" s="60">
        <v>-210084</v>
      </c>
      <c r="F2548" s="60">
        <v>2094310</v>
      </c>
      <c r="G2548" s="60">
        <v>2406079</v>
      </c>
      <c r="H2548" s="421" t="str">
        <f t="shared" si="195"/>
        <v>nesplnená podmienka vyrovnaného rozpočtu</v>
      </c>
      <c r="I2548" s="60">
        <f t="shared" si="196"/>
        <v>311769</v>
      </c>
      <c r="J2548" s="421" t="str">
        <f t="shared" si="199"/>
        <v>výdavky rastú</v>
      </c>
      <c r="K2548" s="421" t="str">
        <f t="shared" si="197"/>
        <v>dlhová brzda sa neplní</v>
      </c>
      <c r="L2548" s="421" t="str">
        <f t="shared" si="198"/>
        <v>dlhová brzda sa neplní + rozpočet v termíne</v>
      </c>
    </row>
    <row r="2549" spans="1:12">
      <c r="A2549" s="61">
        <v>503665</v>
      </c>
      <c r="B2549" s="61" t="s">
        <v>3014</v>
      </c>
      <c r="C2549" s="61">
        <v>20251118</v>
      </c>
      <c r="D2549" s="420" t="s">
        <v>890</v>
      </c>
      <c r="E2549" s="60">
        <v>-834189.08</v>
      </c>
      <c r="F2549" s="60">
        <v>26661251.460000001</v>
      </c>
      <c r="G2549" s="60">
        <v>34479039.079999998</v>
      </c>
      <c r="H2549" s="421" t="str">
        <f t="shared" si="195"/>
        <v>nesplnená podmienka vyrovnaného rozpočtu</v>
      </c>
      <c r="I2549" s="60">
        <f t="shared" si="196"/>
        <v>7817787.6199999973</v>
      </c>
      <c r="J2549" s="421" t="str">
        <f t="shared" si="199"/>
        <v>výdavky rastú</v>
      </c>
      <c r="K2549" s="421" t="str">
        <f t="shared" si="197"/>
        <v>dlhová brzda sa neplní</v>
      </c>
      <c r="L2549" s="421" t="str">
        <f t="shared" si="198"/>
        <v>dlhová brzda sa neplní + rozpočet v termíne</v>
      </c>
    </row>
    <row r="2550" spans="1:12">
      <c r="A2550" s="61">
        <v>503673</v>
      </c>
      <c r="B2550" s="61" t="s">
        <v>3015</v>
      </c>
      <c r="C2550" s="61">
        <v>20251118</v>
      </c>
      <c r="D2550" s="420" t="s">
        <v>890</v>
      </c>
      <c r="E2550" s="60">
        <v>-125788</v>
      </c>
      <c r="F2550" s="60">
        <v>3267652</v>
      </c>
      <c r="G2550" s="60">
        <v>3519562</v>
      </c>
      <c r="H2550" s="421" t="str">
        <f t="shared" si="195"/>
        <v>nesplnená podmienka vyrovnaného rozpočtu</v>
      </c>
      <c r="I2550" s="60">
        <f t="shared" si="196"/>
        <v>251910</v>
      </c>
      <c r="J2550" s="421" t="str">
        <f t="shared" si="199"/>
        <v>výdavky rastú</v>
      </c>
      <c r="K2550" s="421" t="str">
        <f t="shared" si="197"/>
        <v>dlhová brzda sa neplní</v>
      </c>
      <c r="L2550" s="421" t="str">
        <f t="shared" si="198"/>
        <v>dlhová brzda sa neplní + rozpočet v termíne</v>
      </c>
    </row>
    <row r="2551" spans="1:12">
      <c r="A2551" s="61">
        <v>503681</v>
      </c>
      <c r="B2551" s="61" t="s">
        <v>847</v>
      </c>
      <c r="C2551" s="61">
        <v>20251113</v>
      </c>
      <c r="D2551" s="420" t="s">
        <v>890</v>
      </c>
      <c r="E2551" s="60">
        <v>0</v>
      </c>
      <c r="F2551" s="60">
        <v>674291</v>
      </c>
      <c r="G2551" s="60">
        <v>667884</v>
      </c>
      <c r="H2551" s="421" t="str">
        <f t="shared" si="195"/>
        <v>splnená podmienka vyrovnaného rozpočtu</v>
      </c>
      <c r="I2551" s="61">
        <f t="shared" si="196"/>
        <v>-6407</v>
      </c>
      <c r="J2551" s="421" t="str">
        <f t="shared" si="199"/>
        <v>nerastúce výdavky</v>
      </c>
      <c r="K2551" s="421" t="str">
        <f t="shared" si="197"/>
        <v>dlhová brzda sa plní</v>
      </c>
      <c r="L2551" s="421" t="str">
        <f t="shared" si="198"/>
        <v>dlhová brzda sa plní + rozpočet v termíne</v>
      </c>
    </row>
    <row r="2552" spans="1:12">
      <c r="A2552" s="61">
        <v>503690</v>
      </c>
      <c r="B2552" s="61" t="s">
        <v>3016</v>
      </c>
      <c r="C2552" s="61">
        <v>20251121</v>
      </c>
      <c r="D2552" s="420" t="s">
        <v>890</v>
      </c>
      <c r="E2552" s="60">
        <v>2200</v>
      </c>
      <c r="F2552" s="60">
        <v>1461835</v>
      </c>
      <c r="G2552" s="60">
        <v>1499635</v>
      </c>
      <c r="H2552" s="421" t="str">
        <f t="shared" si="195"/>
        <v>splnená podmienka vyrovnaného rozpočtu</v>
      </c>
      <c r="I2552" s="60">
        <f t="shared" si="196"/>
        <v>37800</v>
      </c>
      <c r="J2552" s="421" t="str">
        <f t="shared" si="199"/>
        <v>výdavky rastú</v>
      </c>
      <c r="K2552" s="421" t="str">
        <f t="shared" si="197"/>
        <v>dlhová brzda sa neplní</v>
      </c>
      <c r="L2552" s="421" t="str">
        <f t="shared" si="198"/>
        <v>dlhová brzda sa neplní + rozpočet v termíne</v>
      </c>
    </row>
    <row r="2553" spans="1:12">
      <c r="A2553" s="61">
        <v>503703</v>
      </c>
      <c r="B2553" s="61" t="s">
        <v>848</v>
      </c>
      <c r="C2553" s="61">
        <v>20251023</v>
      </c>
      <c r="D2553" s="420" t="s">
        <v>890</v>
      </c>
      <c r="E2553" s="60">
        <v>525370</v>
      </c>
      <c r="F2553" s="60">
        <v>2280945</v>
      </c>
      <c r="G2553" s="60">
        <v>2280945</v>
      </c>
      <c r="H2553" s="421" t="str">
        <f t="shared" si="195"/>
        <v>splnená podmienka vyrovnaného rozpočtu</v>
      </c>
      <c r="I2553" s="61">
        <f t="shared" si="196"/>
        <v>0</v>
      </c>
      <c r="J2553" s="421" t="str">
        <f t="shared" si="199"/>
        <v>nerastúce výdavky</v>
      </c>
      <c r="K2553" s="421" t="str">
        <f t="shared" si="197"/>
        <v>dlhová brzda sa plní</v>
      </c>
      <c r="L2553" s="421" t="str">
        <f t="shared" si="198"/>
        <v>dlhová brzda sa plní + rozpočet v termíne</v>
      </c>
    </row>
    <row r="2554" spans="1:12">
      <c r="A2554" s="61">
        <v>503711</v>
      </c>
      <c r="B2554" s="61" t="s">
        <v>849</v>
      </c>
      <c r="C2554" s="61">
        <v>20251112</v>
      </c>
      <c r="D2554" s="420" t="s">
        <v>890</v>
      </c>
      <c r="E2554" s="60">
        <v>3381</v>
      </c>
      <c r="F2554" s="60">
        <v>4411850</v>
      </c>
      <c r="G2554" s="60">
        <v>3385765</v>
      </c>
      <c r="H2554" s="421" t="str">
        <f t="shared" si="195"/>
        <v>splnená podmienka vyrovnaného rozpočtu</v>
      </c>
      <c r="I2554" s="61">
        <f t="shared" si="196"/>
        <v>-1026085</v>
      </c>
      <c r="J2554" s="421" t="str">
        <f t="shared" si="199"/>
        <v>nerastúce výdavky</v>
      </c>
      <c r="K2554" s="421" t="str">
        <f t="shared" si="197"/>
        <v>dlhová brzda sa plní</v>
      </c>
      <c r="L2554" s="421" t="str">
        <f t="shared" si="198"/>
        <v>dlhová brzda sa plní + rozpočet v termíne</v>
      </c>
    </row>
    <row r="2555" spans="1:12">
      <c r="A2555" s="61">
        <v>503720</v>
      </c>
      <c r="B2555" s="61" t="s">
        <v>3017</v>
      </c>
      <c r="C2555" s="61">
        <v>20251105</v>
      </c>
      <c r="D2555" s="420" t="s">
        <v>890</v>
      </c>
      <c r="E2555" s="60">
        <v>2680</v>
      </c>
      <c r="F2555" s="60">
        <v>389400</v>
      </c>
      <c r="G2555" s="60">
        <v>631320</v>
      </c>
      <c r="H2555" s="421" t="str">
        <f t="shared" si="195"/>
        <v>splnená podmienka vyrovnaného rozpočtu</v>
      </c>
      <c r="I2555" s="60">
        <f t="shared" si="196"/>
        <v>241920</v>
      </c>
      <c r="J2555" s="421" t="str">
        <f t="shared" si="199"/>
        <v>výdavky rastú</v>
      </c>
      <c r="K2555" s="421" t="str">
        <f t="shared" si="197"/>
        <v>dlhová brzda sa neplní</v>
      </c>
      <c r="L2555" s="421" t="str">
        <f t="shared" si="198"/>
        <v>dlhová brzda sa neplní + rozpočet v termíne</v>
      </c>
    </row>
    <row r="2556" spans="1:12">
      <c r="A2556" s="61">
        <v>503746</v>
      </c>
      <c r="B2556" s="61" t="s">
        <v>3018</v>
      </c>
      <c r="C2556" s="61">
        <v>20251113</v>
      </c>
      <c r="D2556" s="420" t="s">
        <v>890</v>
      </c>
      <c r="E2556" s="60">
        <v>-18840</v>
      </c>
      <c r="F2556" s="60">
        <v>4888185</v>
      </c>
      <c r="G2556" s="60">
        <v>4367901</v>
      </c>
      <c r="H2556" s="421" t="str">
        <f t="shared" si="195"/>
        <v>nesplnená podmienka vyrovnaného rozpočtu</v>
      </c>
      <c r="I2556" s="60">
        <f t="shared" si="196"/>
        <v>-520284</v>
      </c>
      <c r="J2556" s="421" t="str">
        <f t="shared" si="199"/>
        <v>nerastúce výdavky</v>
      </c>
      <c r="K2556" s="421" t="str">
        <f t="shared" si="197"/>
        <v>dlhová brzda sa neplní</v>
      </c>
      <c r="L2556" s="421" t="str">
        <f t="shared" si="198"/>
        <v>dlhová brzda sa neplní + rozpočet v termíne</v>
      </c>
    </row>
    <row r="2557" spans="1:12">
      <c r="A2557" s="61">
        <v>503754</v>
      </c>
      <c r="B2557" s="61" t="s">
        <v>3019</v>
      </c>
      <c r="C2557" s="61">
        <v>20251118</v>
      </c>
      <c r="D2557" s="420" t="s">
        <v>890</v>
      </c>
      <c r="E2557" s="60">
        <v>46474</v>
      </c>
      <c r="F2557" s="60">
        <v>276177</v>
      </c>
      <c r="G2557" s="60">
        <v>300182</v>
      </c>
      <c r="H2557" s="421" t="str">
        <f t="shared" si="195"/>
        <v>splnená podmienka vyrovnaného rozpočtu</v>
      </c>
      <c r="I2557" s="60">
        <f t="shared" si="196"/>
        <v>24005</v>
      </c>
      <c r="J2557" s="421" t="str">
        <f t="shared" si="199"/>
        <v>výdavky rastú</v>
      </c>
      <c r="K2557" s="421" t="str">
        <f t="shared" si="197"/>
        <v>dlhová brzda sa neplní</v>
      </c>
      <c r="L2557" s="421" t="str">
        <f t="shared" si="198"/>
        <v>dlhová brzda sa neplní + rozpočet v termíne</v>
      </c>
    </row>
    <row r="2558" spans="1:12">
      <c r="A2558" s="61">
        <v>503282</v>
      </c>
      <c r="B2558" s="61" t="s">
        <v>3020</v>
      </c>
      <c r="C2558" s="61">
        <v>20251029</v>
      </c>
      <c r="D2558" s="420" t="s">
        <v>890</v>
      </c>
      <c r="E2558" s="60">
        <v>-41360</v>
      </c>
      <c r="F2558" s="60">
        <v>4772290</v>
      </c>
      <c r="G2558" s="60">
        <v>5249520</v>
      </c>
      <c r="H2558" s="421" t="str">
        <f t="shared" si="195"/>
        <v>nesplnená podmienka vyrovnaného rozpočtu</v>
      </c>
      <c r="I2558" s="60">
        <f t="shared" si="196"/>
        <v>477230</v>
      </c>
      <c r="J2558" s="421" t="str">
        <f t="shared" si="199"/>
        <v>výdavky rastú</v>
      </c>
      <c r="K2558" s="421" t="str">
        <f t="shared" si="197"/>
        <v>dlhová brzda sa neplní</v>
      </c>
      <c r="L2558" s="421" t="str">
        <f t="shared" si="198"/>
        <v>dlhová brzda sa neplní + rozpočet v termíne</v>
      </c>
    </row>
    <row r="2559" spans="1:12">
      <c r="A2559" s="61">
        <v>503291</v>
      </c>
      <c r="B2559" s="61" t="s">
        <v>3021</v>
      </c>
      <c r="C2559" s="61">
        <v>20251120</v>
      </c>
      <c r="D2559" s="420" t="s">
        <v>890</v>
      </c>
      <c r="E2559" s="60">
        <v>9658</v>
      </c>
      <c r="F2559" s="60">
        <v>495475.64</v>
      </c>
      <c r="G2559" s="60">
        <v>518798.1</v>
      </c>
      <c r="H2559" s="421" t="str">
        <f t="shared" si="195"/>
        <v>splnená podmienka vyrovnaného rozpočtu</v>
      </c>
      <c r="I2559" s="60">
        <f t="shared" si="196"/>
        <v>23322.459999999963</v>
      </c>
      <c r="J2559" s="421" t="str">
        <f t="shared" si="199"/>
        <v>výdavky rastú</v>
      </c>
      <c r="K2559" s="421" t="str">
        <f t="shared" si="197"/>
        <v>dlhová brzda sa neplní</v>
      </c>
      <c r="L2559" s="421" t="str">
        <f t="shared" si="198"/>
        <v>dlhová brzda sa neplní + rozpočet v termíne</v>
      </c>
    </row>
    <row r="2560" spans="1:12">
      <c r="A2560" s="61">
        <v>503312</v>
      </c>
      <c r="B2560" s="421" t="s">
        <v>850</v>
      </c>
      <c r="C2560" s="61">
        <v>20251202</v>
      </c>
      <c r="D2560" s="420" t="s">
        <v>911</v>
      </c>
      <c r="E2560" s="60">
        <v>0</v>
      </c>
      <c r="F2560" s="60">
        <v>138800</v>
      </c>
      <c r="G2560" s="60">
        <v>154800</v>
      </c>
      <c r="H2560" s="421" t="str">
        <f t="shared" si="195"/>
        <v>splnená podmienka vyrovnaného rozpočtu</v>
      </c>
      <c r="I2560" s="60">
        <f t="shared" si="196"/>
        <v>16000</v>
      </c>
      <c r="J2560" s="421" t="str">
        <f t="shared" si="199"/>
        <v>výdavky rastú</v>
      </c>
      <c r="K2560" s="421" t="str">
        <f t="shared" si="197"/>
        <v>dlhová brzda sa neplní</v>
      </c>
      <c r="L2560" s="421" t="str">
        <f t="shared" si="198"/>
        <v>dlhová brzda sa neplní + rozpočet po termíne</v>
      </c>
    </row>
    <row r="2561" spans="1:12">
      <c r="A2561" s="61">
        <v>503321</v>
      </c>
      <c r="B2561" s="61" t="s">
        <v>1953</v>
      </c>
      <c r="C2561" s="61">
        <v>20251112</v>
      </c>
      <c r="D2561" s="420" t="s">
        <v>890</v>
      </c>
      <c r="E2561" s="60">
        <v>11120</v>
      </c>
      <c r="F2561" s="60">
        <v>1133592</v>
      </c>
      <c r="G2561" s="60">
        <v>1214338</v>
      </c>
      <c r="H2561" s="421" t="str">
        <f t="shared" si="195"/>
        <v>splnená podmienka vyrovnaného rozpočtu</v>
      </c>
      <c r="I2561" s="60">
        <f t="shared" si="196"/>
        <v>80746</v>
      </c>
      <c r="J2561" s="421" t="str">
        <f t="shared" si="199"/>
        <v>výdavky rastú</v>
      </c>
      <c r="K2561" s="421" t="str">
        <f t="shared" si="197"/>
        <v>dlhová brzda sa neplní</v>
      </c>
      <c r="L2561" s="421" t="str">
        <f t="shared" si="198"/>
        <v>dlhová brzda sa neplní + rozpočet v termíne</v>
      </c>
    </row>
    <row r="2562" spans="1:12">
      <c r="A2562" s="61">
        <v>503339</v>
      </c>
      <c r="B2562" s="61" t="s">
        <v>3022</v>
      </c>
      <c r="C2562" s="61">
        <v>20251117</v>
      </c>
      <c r="D2562" s="420" t="s">
        <v>890</v>
      </c>
      <c r="E2562" s="60">
        <v>0</v>
      </c>
      <c r="F2562" s="60">
        <v>220230</v>
      </c>
      <c r="G2562" s="60">
        <v>223000</v>
      </c>
      <c r="H2562" s="421" t="str">
        <f t="shared" si="195"/>
        <v>splnená podmienka vyrovnaného rozpočtu</v>
      </c>
      <c r="I2562" s="60">
        <f t="shared" si="196"/>
        <v>2770</v>
      </c>
      <c r="J2562" s="421" t="str">
        <f t="shared" si="199"/>
        <v>výdavky rastú</v>
      </c>
      <c r="K2562" s="421" t="str">
        <f t="shared" si="197"/>
        <v>dlhová brzda sa neplní</v>
      </c>
      <c r="L2562" s="421" t="str">
        <f t="shared" si="198"/>
        <v>dlhová brzda sa neplní + rozpočet v termíne</v>
      </c>
    </row>
    <row r="2563" spans="1:12">
      <c r="A2563" s="61">
        <v>503347</v>
      </c>
      <c r="B2563" s="61" t="s">
        <v>3023</v>
      </c>
      <c r="C2563" s="61">
        <v>20251015</v>
      </c>
      <c r="D2563" s="420" t="s">
        <v>890</v>
      </c>
      <c r="E2563" s="60">
        <v>0</v>
      </c>
      <c r="F2563" s="60">
        <v>195870</v>
      </c>
      <c r="G2563" s="60">
        <v>207643</v>
      </c>
      <c r="H2563" s="421" t="str">
        <f t="shared" ref="H2563:H2626" si="200">IF(E2563&gt;=0,"splnená podmienka vyrovnaného rozpočtu","nesplnená podmienka vyrovnaného rozpočtu")</f>
        <v>splnená podmienka vyrovnaného rozpočtu</v>
      </c>
      <c r="I2563" s="60">
        <f t="shared" ref="I2563:I2626" si="201">G2563-F2563</f>
        <v>11773</v>
      </c>
      <c r="J2563" s="421" t="str">
        <f t="shared" si="199"/>
        <v>výdavky rastú</v>
      </c>
      <c r="K2563" s="421" t="str">
        <f t="shared" ref="K2563:K2626" si="202">IF((H2563="splnená podmienka vyrovnaného rozpočtu")*(J2563="nerastúce výdavky"),"dlhová brzda sa plní","dlhová brzda sa neplní")</f>
        <v>dlhová brzda sa neplní</v>
      </c>
      <c r="L2563" s="421" t="str">
        <f t="shared" ref="L2563:L2626" si="203">K2563&amp;" + "&amp;D2563</f>
        <v>dlhová brzda sa neplní + rozpočet v termíne</v>
      </c>
    </row>
    <row r="2564" spans="1:12">
      <c r="A2564" s="61">
        <v>503355</v>
      </c>
      <c r="B2564" s="61" t="s">
        <v>3024</v>
      </c>
      <c r="C2564" s="61">
        <v>20251024</v>
      </c>
      <c r="D2564" s="420" t="s">
        <v>890</v>
      </c>
      <c r="E2564" s="60">
        <v>-10000</v>
      </c>
      <c r="F2564" s="60">
        <v>199775</v>
      </c>
      <c r="G2564" s="60">
        <v>207695</v>
      </c>
      <c r="H2564" s="421" t="str">
        <f t="shared" si="200"/>
        <v>nesplnená podmienka vyrovnaného rozpočtu</v>
      </c>
      <c r="I2564" s="60">
        <f t="shared" si="201"/>
        <v>7920</v>
      </c>
      <c r="J2564" s="421" t="str">
        <f t="shared" ref="J2564:J2627" si="204">IF(I2564&lt;=0,"nerastúce výdavky","výdavky rastú")</f>
        <v>výdavky rastú</v>
      </c>
      <c r="K2564" s="421" t="str">
        <f t="shared" si="202"/>
        <v>dlhová brzda sa neplní</v>
      </c>
      <c r="L2564" s="421" t="str">
        <f t="shared" si="203"/>
        <v>dlhová brzda sa neplní + rozpočet v termíne</v>
      </c>
    </row>
    <row r="2565" spans="1:12">
      <c r="A2565" s="61">
        <v>503363</v>
      </c>
      <c r="B2565" s="61" t="s">
        <v>3025</v>
      </c>
      <c r="C2565" s="61">
        <v>20251120</v>
      </c>
      <c r="D2565" s="420" t="s">
        <v>890</v>
      </c>
      <c r="E2565" s="60">
        <v>-64075</v>
      </c>
      <c r="F2565" s="60">
        <v>2180713</v>
      </c>
      <c r="G2565" s="60">
        <v>2699898</v>
      </c>
      <c r="H2565" s="421" t="str">
        <f t="shared" si="200"/>
        <v>nesplnená podmienka vyrovnaného rozpočtu</v>
      </c>
      <c r="I2565" s="60">
        <f t="shared" si="201"/>
        <v>519185</v>
      </c>
      <c r="J2565" s="421" t="str">
        <f t="shared" si="204"/>
        <v>výdavky rastú</v>
      </c>
      <c r="K2565" s="421" t="str">
        <f t="shared" si="202"/>
        <v>dlhová brzda sa neplní</v>
      </c>
      <c r="L2565" s="421" t="str">
        <f t="shared" si="203"/>
        <v>dlhová brzda sa neplní + rozpočet v termíne</v>
      </c>
    </row>
    <row r="2566" spans="1:12">
      <c r="A2566" s="61">
        <v>503371</v>
      </c>
      <c r="B2566" s="61" t="s">
        <v>3026</v>
      </c>
      <c r="C2566" s="61">
        <v>20251105</v>
      </c>
      <c r="D2566" s="420" t="s">
        <v>890</v>
      </c>
      <c r="E2566" s="60">
        <v>-6220</v>
      </c>
      <c r="F2566" s="60">
        <v>1975121</v>
      </c>
      <c r="G2566" s="60">
        <v>1051673</v>
      </c>
      <c r="H2566" s="421" t="str">
        <f t="shared" si="200"/>
        <v>nesplnená podmienka vyrovnaného rozpočtu</v>
      </c>
      <c r="I2566" s="60">
        <f t="shared" si="201"/>
        <v>-923448</v>
      </c>
      <c r="J2566" s="421" t="str">
        <f t="shared" si="204"/>
        <v>nerastúce výdavky</v>
      </c>
      <c r="K2566" s="421" t="str">
        <f t="shared" si="202"/>
        <v>dlhová brzda sa neplní</v>
      </c>
      <c r="L2566" s="421" t="str">
        <f t="shared" si="203"/>
        <v>dlhová brzda sa neplní + rozpočet v termíne</v>
      </c>
    </row>
    <row r="2567" spans="1:12">
      <c r="A2567" s="61">
        <v>503380</v>
      </c>
      <c r="B2567" s="61" t="s">
        <v>3027</v>
      </c>
      <c r="C2567" s="61">
        <v>20251120</v>
      </c>
      <c r="D2567" s="420" t="s">
        <v>890</v>
      </c>
      <c r="E2567" s="60">
        <v>-350909</v>
      </c>
      <c r="F2567" s="60">
        <v>3041937</v>
      </c>
      <c r="G2567" s="60">
        <v>3265777.4000000004</v>
      </c>
      <c r="H2567" s="421" t="str">
        <f t="shared" si="200"/>
        <v>nesplnená podmienka vyrovnaného rozpočtu</v>
      </c>
      <c r="I2567" s="60">
        <f t="shared" si="201"/>
        <v>223840.40000000037</v>
      </c>
      <c r="J2567" s="421" t="str">
        <f t="shared" si="204"/>
        <v>výdavky rastú</v>
      </c>
      <c r="K2567" s="421" t="str">
        <f t="shared" si="202"/>
        <v>dlhová brzda sa neplní</v>
      </c>
      <c r="L2567" s="421" t="str">
        <f t="shared" si="203"/>
        <v>dlhová brzda sa neplní + rozpočet v termíne</v>
      </c>
    </row>
    <row r="2568" spans="1:12">
      <c r="A2568" s="61">
        <v>503398</v>
      </c>
      <c r="B2568" s="61" t="s">
        <v>3028</v>
      </c>
      <c r="C2568" s="61">
        <v>20251117</v>
      </c>
      <c r="D2568" s="420" t="s">
        <v>890</v>
      </c>
      <c r="E2568" s="60">
        <v>-58000</v>
      </c>
      <c r="F2568" s="60">
        <v>1895934</v>
      </c>
      <c r="G2568" s="60">
        <v>2672370</v>
      </c>
      <c r="H2568" s="421" t="str">
        <f t="shared" si="200"/>
        <v>nesplnená podmienka vyrovnaného rozpočtu</v>
      </c>
      <c r="I2568" s="60">
        <f t="shared" si="201"/>
        <v>776436</v>
      </c>
      <c r="J2568" s="421" t="str">
        <f t="shared" si="204"/>
        <v>výdavky rastú</v>
      </c>
      <c r="K2568" s="421" t="str">
        <f t="shared" si="202"/>
        <v>dlhová brzda sa neplní</v>
      </c>
      <c r="L2568" s="421" t="str">
        <f t="shared" si="203"/>
        <v>dlhová brzda sa neplní + rozpočet v termíne</v>
      </c>
    </row>
    <row r="2569" spans="1:12">
      <c r="A2569" s="61">
        <v>503401</v>
      </c>
      <c r="B2569" s="61" t="s">
        <v>3029</v>
      </c>
      <c r="C2569" s="61">
        <v>20251022</v>
      </c>
      <c r="D2569" s="420" t="s">
        <v>890</v>
      </c>
      <c r="E2569" s="60">
        <v>58800</v>
      </c>
      <c r="F2569" s="60">
        <v>2332866</v>
      </c>
      <c r="G2569" s="60">
        <v>2390872</v>
      </c>
      <c r="H2569" s="421" t="str">
        <f t="shared" si="200"/>
        <v>splnená podmienka vyrovnaného rozpočtu</v>
      </c>
      <c r="I2569" s="60">
        <f t="shared" si="201"/>
        <v>58006</v>
      </c>
      <c r="J2569" s="421" t="str">
        <f t="shared" si="204"/>
        <v>výdavky rastú</v>
      </c>
      <c r="K2569" s="421" t="str">
        <f t="shared" si="202"/>
        <v>dlhová brzda sa neplní</v>
      </c>
      <c r="L2569" s="421" t="str">
        <f t="shared" si="203"/>
        <v>dlhová brzda sa neplní + rozpočet v termíne</v>
      </c>
    </row>
    <row r="2570" spans="1:12">
      <c r="A2570" s="61">
        <v>503436</v>
      </c>
      <c r="B2570" s="61" t="s">
        <v>3030</v>
      </c>
      <c r="C2570" s="61">
        <v>20251117</v>
      </c>
      <c r="D2570" s="420" t="s">
        <v>890</v>
      </c>
      <c r="E2570" s="60">
        <v>-209765</v>
      </c>
      <c r="F2570" s="60">
        <v>451450</v>
      </c>
      <c r="G2570" s="60">
        <v>681215</v>
      </c>
      <c r="H2570" s="421" t="str">
        <f t="shared" si="200"/>
        <v>nesplnená podmienka vyrovnaného rozpočtu</v>
      </c>
      <c r="I2570" s="60">
        <f t="shared" si="201"/>
        <v>229765</v>
      </c>
      <c r="J2570" s="421" t="str">
        <f t="shared" si="204"/>
        <v>výdavky rastú</v>
      </c>
      <c r="K2570" s="421" t="str">
        <f t="shared" si="202"/>
        <v>dlhová brzda sa neplní</v>
      </c>
      <c r="L2570" s="421" t="str">
        <f t="shared" si="203"/>
        <v>dlhová brzda sa neplní + rozpočet v termíne</v>
      </c>
    </row>
    <row r="2571" spans="1:12">
      <c r="A2571" s="61">
        <v>503452</v>
      </c>
      <c r="B2571" s="61" t="s">
        <v>3031</v>
      </c>
      <c r="C2571" s="61">
        <v>20251111</v>
      </c>
      <c r="D2571" s="420" t="s">
        <v>890</v>
      </c>
      <c r="E2571" s="60">
        <v>-1801166.25</v>
      </c>
      <c r="F2571" s="60">
        <v>3263780.67</v>
      </c>
      <c r="G2571" s="60">
        <v>8882342.2100000009</v>
      </c>
      <c r="H2571" s="421" t="str">
        <f t="shared" si="200"/>
        <v>nesplnená podmienka vyrovnaného rozpočtu</v>
      </c>
      <c r="I2571" s="60">
        <f t="shared" si="201"/>
        <v>5618561.540000001</v>
      </c>
      <c r="J2571" s="421" t="str">
        <f t="shared" si="204"/>
        <v>výdavky rastú</v>
      </c>
      <c r="K2571" s="421" t="str">
        <f t="shared" si="202"/>
        <v>dlhová brzda sa neplní</v>
      </c>
      <c r="L2571" s="421" t="str">
        <f t="shared" si="203"/>
        <v>dlhová brzda sa neplní + rozpočet v termíne</v>
      </c>
    </row>
    <row r="2572" spans="1:12">
      <c r="A2572" s="61">
        <v>503461</v>
      </c>
      <c r="B2572" s="61" t="s">
        <v>3032</v>
      </c>
      <c r="C2572" s="61">
        <v>20251119</v>
      </c>
      <c r="D2572" s="420" t="s">
        <v>890</v>
      </c>
      <c r="E2572" s="60">
        <v>-50400</v>
      </c>
      <c r="F2572" s="60">
        <v>662000</v>
      </c>
      <c r="G2572" s="60">
        <v>275600</v>
      </c>
      <c r="H2572" s="421" t="str">
        <f t="shared" si="200"/>
        <v>nesplnená podmienka vyrovnaného rozpočtu</v>
      </c>
      <c r="I2572" s="60">
        <f t="shared" si="201"/>
        <v>-386400</v>
      </c>
      <c r="J2572" s="421" t="str">
        <f t="shared" si="204"/>
        <v>nerastúce výdavky</v>
      </c>
      <c r="K2572" s="421" t="str">
        <f t="shared" si="202"/>
        <v>dlhová brzda sa neplní</v>
      </c>
      <c r="L2572" s="421" t="str">
        <f t="shared" si="203"/>
        <v>dlhová brzda sa neplní + rozpočet v termíne</v>
      </c>
    </row>
    <row r="2573" spans="1:12">
      <c r="A2573" s="61">
        <v>503479</v>
      </c>
      <c r="B2573" s="61" t="s">
        <v>3033</v>
      </c>
      <c r="C2573" s="61">
        <v>20251120</v>
      </c>
      <c r="D2573" s="420" t="s">
        <v>890</v>
      </c>
      <c r="E2573" s="60">
        <v>-3494760</v>
      </c>
      <c r="F2573" s="60">
        <v>1494060</v>
      </c>
      <c r="G2573" s="60">
        <v>4902385</v>
      </c>
      <c r="H2573" s="421" t="str">
        <f t="shared" si="200"/>
        <v>nesplnená podmienka vyrovnaného rozpočtu</v>
      </c>
      <c r="I2573" s="60">
        <f t="shared" si="201"/>
        <v>3408325</v>
      </c>
      <c r="J2573" s="421" t="str">
        <f t="shared" si="204"/>
        <v>výdavky rastú</v>
      </c>
      <c r="K2573" s="421" t="str">
        <f t="shared" si="202"/>
        <v>dlhová brzda sa neplní</v>
      </c>
      <c r="L2573" s="421" t="str">
        <f t="shared" si="203"/>
        <v>dlhová brzda sa neplní + rozpočet v termíne</v>
      </c>
    </row>
    <row r="2574" spans="1:12">
      <c r="A2574" s="61">
        <v>503487</v>
      </c>
      <c r="B2574" s="61" t="s">
        <v>851</v>
      </c>
      <c r="C2574" s="61">
        <v>20251119</v>
      </c>
      <c r="D2574" s="420" t="s">
        <v>890</v>
      </c>
      <c r="E2574" s="60">
        <v>0</v>
      </c>
      <c r="F2574" s="60">
        <v>260000</v>
      </c>
      <c r="G2574" s="60">
        <v>255000</v>
      </c>
      <c r="H2574" s="421" t="str">
        <f t="shared" si="200"/>
        <v>splnená podmienka vyrovnaného rozpočtu</v>
      </c>
      <c r="I2574" s="61">
        <f t="shared" si="201"/>
        <v>-5000</v>
      </c>
      <c r="J2574" s="421" t="str">
        <f t="shared" si="204"/>
        <v>nerastúce výdavky</v>
      </c>
      <c r="K2574" s="421" t="str">
        <f t="shared" si="202"/>
        <v>dlhová brzda sa plní</v>
      </c>
      <c r="L2574" s="421" t="str">
        <f t="shared" si="203"/>
        <v>dlhová brzda sa plní + rozpočet v termíne</v>
      </c>
    </row>
    <row r="2575" spans="1:12">
      <c r="A2575" s="61">
        <v>503495</v>
      </c>
      <c r="B2575" s="61" t="s">
        <v>3034</v>
      </c>
      <c r="C2575" s="61">
        <v>20251120</v>
      </c>
      <c r="D2575" s="420" t="s">
        <v>890</v>
      </c>
      <c r="E2575" s="60">
        <v>12740</v>
      </c>
      <c r="F2575" s="60">
        <v>510809</v>
      </c>
      <c r="G2575" s="60">
        <v>602562</v>
      </c>
      <c r="H2575" s="421" t="str">
        <f t="shared" si="200"/>
        <v>splnená podmienka vyrovnaného rozpočtu</v>
      </c>
      <c r="I2575" s="60">
        <f t="shared" si="201"/>
        <v>91753</v>
      </c>
      <c r="J2575" s="421" t="str">
        <f t="shared" si="204"/>
        <v>výdavky rastú</v>
      </c>
      <c r="K2575" s="421" t="str">
        <f t="shared" si="202"/>
        <v>dlhová brzda sa neplní</v>
      </c>
      <c r="L2575" s="421" t="str">
        <f t="shared" si="203"/>
        <v>dlhová brzda sa neplní + rozpočet v termíne</v>
      </c>
    </row>
    <row r="2576" spans="1:12">
      <c r="A2576" s="61">
        <v>503509</v>
      </c>
      <c r="B2576" s="61" t="s">
        <v>3035</v>
      </c>
      <c r="C2576" s="61">
        <v>20251104</v>
      </c>
      <c r="D2576" s="420" t="s">
        <v>890</v>
      </c>
      <c r="E2576" s="60">
        <v>47745</v>
      </c>
      <c r="F2576" s="60">
        <v>708725</v>
      </c>
      <c r="G2576" s="60">
        <v>1035265</v>
      </c>
      <c r="H2576" s="421" t="str">
        <f t="shared" si="200"/>
        <v>splnená podmienka vyrovnaného rozpočtu</v>
      </c>
      <c r="I2576" s="60">
        <f t="shared" si="201"/>
        <v>326540</v>
      </c>
      <c r="J2576" s="421" t="str">
        <f t="shared" si="204"/>
        <v>výdavky rastú</v>
      </c>
      <c r="K2576" s="421" t="str">
        <f t="shared" si="202"/>
        <v>dlhová brzda sa neplní</v>
      </c>
      <c r="L2576" s="421" t="str">
        <f t="shared" si="203"/>
        <v>dlhová brzda sa neplní + rozpočet v termíne</v>
      </c>
    </row>
    <row r="2577" spans="1:12">
      <c r="A2577" s="61">
        <v>503517</v>
      </c>
      <c r="B2577" s="61" t="s">
        <v>3036</v>
      </c>
      <c r="C2577" s="61">
        <v>20251024</v>
      </c>
      <c r="D2577" s="420" t="s">
        <v>890</v>
      </c>
      <c r="E2577" s="60">
        <v>40765.06</v>
      </c>
      <c r="F2577" s="60">
        <v>480323.94</v>
      </c>
      <c r="G2577" s="60">
        <v>520167.94</v>
      </c>
      <c r="H2577" s="421" t="str">
        <f t="shared" si="200"/>
        <v>splnená podmienka vyrovnaného rozpočtu</v>
      </c>
      <c r="I2577" s="60">
        <f t="shared" si="201"/>
        <v>39844</v>
      </c>
      <c r="J2577" s="421" t="str">
        <f t="shared" si="204"/>
        <v>výdavky rastú</v>
      </c>
      <c r="K2577" s="421" t="str">
        <f t="shared" si="202"/>
        <v>dlhová brzda sa neplní</v>
      </c>
      <c r="L2577" s="421" t="str">
        <f t="shared" si="203"/>
        <v>dlhová brzda sa neplní + rozpočet v termíne</v>
      </c>
    </row>
    <row r="2578" spans="1:12">
      <c r="A2578" s="61">
        <v>503045</v>
      </c>
      <c r="B2578" s="61" t="s">
        <v>3037</v>
      </c>
      <c r="C2578" s="61">
        <v>20251117</v>
      </c>
      <c r="D2578" s="420" t="s">
        <v>890</v>
      </c>
      <c r="E2578" s="60">
        <v>-123800</v>
      </c>
      <c r="F2578" s="60">
        <v>2486303</v>
      </c>
      <c r="G2578" s="60">
        <v>3361200</v>
      </c>
      <c r="H2578" s="421" t="str">
        <f t="shared" si="200"/>
        <v>nesplnená podmienka vyrovnaného rozpočtu</v>
      </c>
      <c r="I2578" s="60">
        <f t="shared" si="201"/>
        <v>874897</v>
      </c>
      <c r="J2578" s="421" t="str">
        <f t="shared" si="204"/>
        <v>výdavky rastú</v>
      </c>
      <c r="K2578" s="421" t="str">
        <f t="shared" si="202"/>
        <v>dlhová brzda sa neplní</v>
      </c>
      <c r="L2578" s="421" t="str">
        <f t="shared" si="203"/>
        <v>dlhová brzda sa neplní + rozpočet v termíne</v>
      </c>
    </row>
    <row r="2579" spans="1:12">
      <c r="A2579" s="61">
        <v>503053</v>
      </c>
      <c r="B2579" s="61" t="s">
        <v>3038</v>
      </c>
      <c r="C2579" s="61">
        <v>20251121</v>
      </c>
      <c r="D2579" s="420" t="s">
        <v>890</v>
      </c>
      <c r="E2579" s="60">
        <v>29657</v>
      </c>
      <c r="F2579" s="60">
        <v>406930</v>
      </c>
      <c r="G2579" s="60">
        <v>464231</v>
      </c>
      <c r="H2579" s="421" t="str">
        <f t="shared" si="200"/>
        <v>splnená podmienka vyrovnaného rozpočtu</v>
      </c>
      <c r="I2579" s="60">
        <f t="shared" si="201"/>
        <v>57301</v>
      </c>
      <c r="J2579" s="421" t="str">
        <f t="shared" si="204"/>
        <v>výdavky rastú</v>
      </c>
      <c r="K2579" s="421" t="str">
        <f t="shared" si="202"/>
        <v>dlhová brzda sa neplní</v>
      </c>
      <c r="L2579" s="421" t="str">
        <f t="shared" si="203"/>
        <v>dlhová brzda sa neplní + rozpočet v termíne</v>
      </c>
    </row>
    <row r="2580" spans="1:12">
      <c r="A2580" s="61">
        <v>503070</v>
      </c>
      <c r="B2580" s="61" t="s">
        <v>3039</v>
      </c>
      <c r="C2580" s="61">
        <v>20250930</v>
      </c>
      <c r="D2580" s="420" t="s">
        <v>890</v>
      </c>
      <c r="E2580" s="60">
        <v>-213046</v>
      </c>
      <c r="F2580" s="60">
        <v>1182387</v>
      </c>
      <c r="G2580" s="60">
        <v>1331409</v>
      </c>
      <c r="H2580" s="421" t="str">
        <f t="shared" si="200"/>
        <v>nesplnená podmienka vyrovnaného rozpočtu</v>
      </c>
      <c r="I2580" s="60">
        <f t="shared" si="201"/>
        <v>149022</v>
      </c>
      <c r="J2580" s="421" t="str">
        <f t="shared" si="204"/>
        <v>výdavky rastú</v>
      </c>
      <c r="K2580" s="421" t="str">
        <f t="shared" si="202"/>
        <v>dlhová brzda sa neplní</v>
      </c>
      <c r="L2580" s="421" t="str">
        <f t="shared" si="203"/>
        <v>dlhová brzda sa neplní + rozpočet v termíne</v>
      </c>
    </row>
    <row r="2581" spans="1:12">
      <c r="A2581" s="61">
        <v>503088</v>
      </c>
      <c r="B2581" s="61" t="s">
        <v>3040</v>
      </c>
      <c r="C2581" s="61">
        <v>20251114</v>
      </c>
      <c r="D2581" s="420" t="s">
        <v>890</v>
      </c>
      <c r="E2581" s="60">
        <v>54784.4</v>
      </c>
      <c r="F2581" s="60">
        <v>691101</v>
      </c>
      <c r="G2581" s="60">
        <v>829924.6</v>
      </c>
      <c r="H2581" s="421" t="str">
        <f t="shared" si="200"/>
        <v>splnená podmienka vyrovnaného rozpočtu</v>
      </c>
      <c r="I2581" s="60">
        <f t="shared" si="201"/>
        <v>138823.59999999998</v>
      </c>
      <c r="J2581" s="421" t="str">
        <f t="shared" si="204"/>
        <v>výdavky rastú</v>
      </c>
      <c r="K2581" s="421" t="str">
        <f t="shared" si="202"/>
        <v>dlhová brzda sa neplní</v>
      </c>
      <c r="L2581" s="421" t="str">
        <f t="shared" si="203"/>
        <v>dlhová brzda sa neplní + rozpočet v termíne</v>
      </c>
    </row>
    <row r="2582" spans="1:12">
      <c r="A2582" s="61">
        <v>503096</v>
      </c>
      <c r="B2582" s="61" t="s">
        <v>852</v>
      </c>
      <c r="C2582" s="61">
        <v>20251118</v>
      </c>
      <c r="D2582" s="420" t="s">
        <v>890</v>
      </c>
      <c r="E2582" s="60">
        <v>0</v>
      </c>
      <c r="F2582" s="60">
        <v>654363</v>
      </c>
      <c r="G2582" s="60">
        <v>643009.80000000005</v>
      </c>
      <c r="H2582" s="421" t="str">
        <f t="shared" si="200"/>
        <v>splnená podmienka vyrovnaného rozpočtu</v>
      </c>
      <c r="I2582" s="61">
        <f t="shared" si="201"/>
        <v>-11353.199999999953</v>
      </c>
      <c r="J2582" s="421" t="str">
        <f t="shared" si="204"/>
        <v>nerastúce výdavky</v>
      </c>
      <c r="K2582" s="421" t="str">
        <f t="shared" si="202"/>
        <v>dlhová brzda sa plní</v>
      </c>
      <c r="L2582" s="421" t="str">
        <f t="shared" si="203"/>
        <v>dlhová brzda sa plní + rozpočet v termíne</v>
      </c>
    </row>
    <row r="2583" spans="1:12">
      <c r="A2583" s="61">
        <v>503100</v>
      </c>
      <c r="B2583" s="61" t="s">
        <v>3041</v>
      </c>
      <c r="C2583" s="61">
        <v>20251121</v>
      </c>
      <c r="D2583" s="420" t="s">
        <v>890</v>
      </c>
      <c r="E2583" s="60">
        <v>-118000</v>
      </c>
      <c r="F2583" s="60">
        <v>388720</v>
      </c>
      <c r="G2583" s="60">
        <v>527382</v>
      </c>
      <c r="H2583" s="421" t="str">
        <f t="shared" si="200"/>
        <v>nesplnená podmienka vyrovnaného rozpočtu</v>
      </c>
      <c r="I2583" s="60">
        <f t="shared" si="201"/>
        <v>138662</v>
      </c>
      <c r="J2583" s="421" t="str">
        <f t="shared" si="204"/>
        <v>výdavky rastú</v>
      </c>
      <c r="K2583" s="421" t="str">
        <f t="shared" si="202"/>
        <v>dlhová brzda sa neplní</v>
      </c>
      <c r="L2583" s="421" t="str">
        <f t="shared" si="203"/>
        <v>dlhová brzda sa neplní + rozpočet v termíne</v>
      </c>
    </row>
    <row r="2584" spans="1:12">
      <c r="A2584" s="61">
        <v>503118</v>
      </c>
      <c r="B2584" s="61" t="s">
        <v>3042</v>
      </c>
      <c r="C2584" s="61">
        <v>20251121</v>
      </c>
      <c r="D2584" s="420" t="s">
        <v>890</v>
      </c>
      <c r="E2584" s="60">
        <v>-16400</v>
      </c>
      <c r="F2584" s="60">
        <v>196100</v>
      </c>
      <c r="G2584" s="60">
        <v>189340</v>
      </c>
      <c r="H2584" s="421" t="str">
        <f t="shared" si="200"/>
        <v>nesplnená podmienka vyrovnaného rozpočtu</v>
      </c>
      <c r="I2584" s="60">
        <f t="shared" si="201"/>
        <v>-6760</v>
      </c>
      <c r="J2584" s="421" t="str">
        <f t="shared" si="204"/>
        <v>nerastúce výdavky</v>
      </c>
      <c r="K2584" s="421" t="str">
        <f t="shared" si="202"/>
        <v>dlhová brzda sa neplní</v>
      </c>
      <c r="L2584" s="421" t="str">
        <f t="shared" si="203"/>
        <v>dlhová brzda sa neplní + rozpočet v termíne</v>
      </c>
    </row>
    <row r="2585" spans="1:12">
      <c r="A2585" s="61">
        <v>503126</v>
      </c>
      <c r="B2585" s="61" t="s">
        <v>3043</v>
      </c>
      <c r="C2585" s="61">
        <v>20251119</v>
      </c>
      <c r="D2585" s="420" t="s">
        <v>890</v>
      </c>
      <c r="E2585" s="60">
        <v>-32700</v>
      </c>
      <c r="F2585" s="60">
        <v>812161.06</v>
      </c>
      <c r="G2585" s="60">
        <v>896613.06</v>
      </c>
      <c r="H2585" s="421" t="str">
        <f t="shared" si="200"/>
        <v>nesplnená podmienka vyrovnaného rozpočtu</v>
      </c>
      <c r="I2585" s="60">
        <f t="shared" si="201"/>
        <v>84452</v>
      </c>
      <c r="J2585" s="421" t="str">
        <f t="shared" si="204"/>
        <v>výdavky rastú</v>
      </c>
      <c r="K2585" s="421" t="str">
        <f t="shared" si="202"/>
        <v>dlhová brzda sa neplní</v>
      </c>
      <c r="L2585" s="421" t="str">
        <f t="shared" si="203"/>
        <v>dlhová brzda sa neplní + rozpočet v termíne</v>
      </c>
    </row>
    <row r="2586" spans="1:12">
      <c r="A2586" s="61">
        <v>503134</v>
      </c>
      <c r="B2586" s="61" t="s">
        <v>3044</v>
      </c>
      <c r="C2586" s="61">
        <v>20251120</v>
      </c>
      <c r="D2586" s="420" t="s">
        <v>890</v>
      </c>
      <c r="E2586" s="60">
        <v>-112370</v>
      </c>
      <c r="F2586" s="60">
        <v>650500</v>
      </c>
      <c r="G2586" s="60">
        <v>696380</v>
      </c>
      <c r="H2586" s="421" t="str">
        <f t="shared" si="200"/>
        <v>nesplnená podmienka vyrovnaného rozpočtu</v>
      </c>
      <c r="I2586" s="60">
        <f t="shared" si="201"/>
        <v>45880</v>
      </c>
      <c r="J2586" s="421" t="str">
        <f t="shared" si="204"/>
        <v>výdavky rastú</v>
      </c>
      <c r="K2586" s="421" t="str">
        <f t="shared" si="202"/>
        <v>dlhová brzda sa neplní</v>
      </c>
      <c r="L2586" s="421" t="str">
        <f t="shared" si="203"/>
        <v>dlhová brzda sa neplní + rozpočet v termíne</v>
      </c>
    </row>
    <row r="2587" spans="1:12">
      <c r="A2587" s="61">
        <v>503151</v>
      </c>
      <c r="B2587" s="61" t="s">
        <v>3045</v>
      </c>
      <c r="C2587" s="61">
        <v>20251120</v>
      </c>
      <c r="D2587" s="420" t="s">
        <v>890</v>
      </c>
      <c r="E2587" s="60">
        <v>-111068</v>
      </c>
      <c r="F2587" s="60">
        <v>2941492.95</v>
      </c>
      <c r="G2587" s="60">
        <v>3344487.34</v>
      </c>
      <c r="H2587" s="421" t="str">
        <f t="shared" si="200"/>
        <v>nesplnená podmienka vyrovnaného rozpočtu</v>
      </c>
      <c r="I2587" s="60">
        <f t="shared" si="201"/>
        <v>402994.38999999966</v>
      </c>
      <c r="J2587" s="421" t="str">
        <f t="shared" si="204"/>
        <v>výdavky rastú</v>
      </c>
      <c r="K2587" s="421" t="str">
        <f t="shared" si="202"/>
        <v>dlhová brzda sa neplní</v>
      </c>
      <c r="L2587" s="421" t="str">
        <f t="shared" si="203"/>
        <v>dlhová brzda sa neplní + rozpočet v termíne</v>
      </c>
    </row>
    <row r="2588" spans="1:12">
      <c r="A2588" s="61">
        <v>503177</v>
      </c>
      <c r="B2588" s="61" t="s">
        <v>3046</v>
      </c>
      <c r="C2588" s="61">
        <v>20251120</v>
      </c>
      <c r="D2588" s="420" t="s">
        <v>890</v>
      </c>
      <c r="E2588" s="60">
        <v>-25394</v>
      </c>
      <c r="F2588" s="60">
        <v>4272734</v>
      </c>
      <c r="G2588" s="60">
        <v>4479822</v>
      </c>
      <c r="H2588" s="421" t="str">
        <f t="shared" si="200"/>
        <v>nesplnená podmienka vyrovnaného rozpočtu</v>
      </c>
      <c r="I2588" s="60">
        <f t="shared" si="201"/>
        <v>207088</v>
      </c>
      <c r="J2588" s="421" t="str">
        <f t="shared" si="204"/>
        <v>výdavky rastú</v>
      </c>
      <c r="K2588" s="421" t="str">
        <f t="shared" si="202"/>
        <v>dlhová brzda sa neplní</v>
      </c>
      <c r="L2588" s="421" t="str">
        <f t="shared" si="203"/>
        <v>dlhová brzda sa neplní + rozpočet v termíne</v>
      </c>
    </row>
    <row r="2589" spans="1:12">
      <c r="A2589" s="61">
        <v>503185</v>
      </c>
      <c r="B2589" s="61" t="s">
        <v>3047</v>
      </c>
      <c r="C2589" s="61">
        <v>20251120</v>
      </c>
      <c r="D2589" s="420" t="s">
        <v>890</v>
      </c>
      <c r="E2589" s="60">
        <v>-133330</v>
      </c>
      <c r="F2589" s="60">
        <v>2999465</v>
      </c>
      <c r="G2589" s="60">
        <v>2898629</v>
      </c>
      <c r="H2589" s="421" t="str">
        <f t="shared" si="200"/>
        <v>nesplnená podmienka vyrovnaného rozpočtu</v>
      </c>
      <c r="I2589" s="60">
        <f t="shared" si="201"/>
        <v>-100836</v>
      </c>
      <c r="J2589" s="421" t="str">
        <f t="shared" si="204"/>
        <v>nerastúce výdavky</v>
      </c>
      <c r="K2589" s="421" t="str">
        <f t="shared" si="202"/>
        <v>dlhová brzda sa neplní</v>
      </c>
      <c r="L2589" s="421" t="str">
        <f t="shared" si="203"/>
        <v>dlhová brzda sa neplní + rozpočet v termíne</v>
      </c>
    </row>
    <row r="2590" spans="1:12">
      <c r="A2590" s="61">
        <v>503193</v>
      </c>
      <c r="B2590" s="61" t="s">
        <v>3048</v>
      </c>
      <c r="C2590" s="61">
        <v>20251120</v>
      </c>
      <c r="D2590" s="420" t="s">
        <v>890</v>
      </c>
      <c r="E2590" s="60">
        <v>-112600</v>
      </c>
      <c r="F2590" s="60">
        <v>1315758</v>
      </c>
      <c r="G2590" s="60">
        <v>1360296</v>
      </c>
      <c r="H2590" s="421" t="str">
        <f t="shared" si="200"/>
        <v>nesplnená podmienka vyrovnaného rozpočtu</v>
      </c>
      <c r="I2590" s="60">
        <f t="shared" si="201"/>
        <v>44538</v>
      </c>
      <c r="J2590" s="421" t="str">
        <f t="shared" si="204"/>
        <v>výdavky rastú</v>
      </c>
      <c r="K2590" s="421" t="str">
        <f t="shared" si="202"/>
        <v>dlhová brzda sa neplní</v>
      </c>
      <c r="L2590" s="421" t="str">
        <f t="shared" si="203"/>
        <v>dlhová brzda sa neplní + rozpočet v termíne</v>
      </c>
    </row>
    <row r="2591" spans="1:12">
      <c r="A2591" s="61">
        <v>503207</v>
      </c>
      <c r="B2591" s="61" t="s">
        <v>3049</v>
      </c>
      <c r="C2591" s="61">
        <v>20251104</v>
      </c>
      <c r="D2591" s="420" t="s">
        <v>890</v>
      </c>
      <c r="E2591" s="60">
        <v>16000</v>
      </c>
      <c r="F2591" s="60">
        <v>464000</v>
      </c>
      <c r="G2591" s="60">
        <v>1009600</v>
      </c>
      <c r="H2591" s="421" t="str">
        <f t="shared" si="200"/>
        <v>splnená podmienka vyrovnaného rozpočtu</v>
      </c>
      <c r="I2591" s="60">
        <f t="shared" si="201"/>
        <v>545600</v>
      </c>
      <c r="J2591" s="421" t="str">
        <f t="shared" si="204"/>
        <v>výdavky rastú</v>
      </c>
      <c r="K2591" s="421" t="str">
        <f t="shared" si="202"/>
        <v>dlhová brzda sa neplní</v>
      </c>
      <c r="L2591" s="421" t="str">
        <f t="shared" si="203"/>
        <v>dlhová brzda sa neplní + rozpočet v termíne</v>
      </c>
    </row>
    <row r="2592" spans="1:12">
      <c r="A2592" s="61">
        <v>503215</v>
      </c>
      <c r="B2592" s="61" t="s">
        <v>3050</v>
      </c>
      <c r="C2592" s="61">
        <v>20251113</v>
      </c>
      <c r="D2592" s="420" t="s">
        <v>890</v>
      </c>
      <c r="E2592" s="60">
        <v>20346</v>
      </c>
      <c r="F2592" s="60">
        <v>1366911</v>
      </c>
      <c r="G2592" s="60">
        <v>1775422</v>
      </c>
      <c r="H2592" s="421" t="str">
        <f t="shared" si="200"/>
        <v>splnená podmienka vyrovnaného rozpočtu</v>
      </c>
      <c r="I2592" s="60">
        <f t="shared" si="201"/>
        <v>408511</v>
      </c>
      <c r="J2592" s="421" t="str">
        <f t="shared" si="204"/>
        <v>výdavky rastú</v>
      </c>
      <c r="K2592" s="421" t="str">
        <f t="shared" si="202"/>
        <v>dlhová brzda sa neplní</v>
      </c>
      <c r="L2592" s="421" t="str">
        <f t="shared" si="203"/>
        <v>dlhová brzda sa neplní + rozpočet v termíne</v>
      </c>
    </row>
    <row r="2593" spans="1:12">
      <c r="A2593" s="61">
        <v>503223</v>
      </c>
      <c r="B2593" s="61" t="s">
        <v>3051</v>
      </c>
      <c r="C2593" s="61">
        <v>20251104</v>
      </c>
      <c r="D2593" s="420" t="s">
        <v>890</v>
      </c>
      <c r="E2593" s="60">
        <v>22269</v>
      </c>
      <c r="F2593" s="60">
        <v>702939</v>
      </c>
      <c r="G2593" s="60">
        <v>900410</v>
      </c>
      <c r="H2593" s="421" t="str">
        <f t="shared" si="200"/>
        <v>splnená podmienka vyrovnaného rozpočtu</v>
      </c>
      <c r="I2593" s="60">
        <f t="shared" si="201"/>
        <v>197471</v>
      </c>
      <c r="J2593" s="421" t="str">
        <f t="shared" si="204"/>
        <v>výdavky rastú</v>
      </c>
      <c r="K2593" s="421" t="str">
        <f t="shared" si="202"/>
        <v>dlhová brzda sa neplní</v>
      </c>
      <c r="L2593" s="421" t="str">
        <f t="shared" si="203"/>
        <v>dlhová brzda sa neplní + rozpočet v termíne</v>
      </c>
    </row>
    <row r="2594" spans="1:12">
      <c r="A2594" s="61">
        <v>503231</v>
      </c>
      <c r="B2594" s="421" t="s">
        <v>853</v>
      </c>
      <c r="C2594" s="61">
        <v>20251216</v>
      </c>
      <c r="D2594" s="420" t="s">
        <v>911</v>
      </c>
      <c r="E2594" s="60">
        <v>-10190</v>
      </c>
      <c r="F2594" s="60">
        <v>658340</v>
      </c>
      <c r="G2594" s="60">
        <v>1334643</v>
      </c>
      <c r="H2594" s="421" t="str">
        <f t="shared" si="200"/>
        <v>nesplnená podmienka vyrovnaného rozpočtu</v>
      </c>
      <c r="I2594" s="60">
        <f t="shared" si="201"/>
        <v>676303</v>
      </c>
      <c r="J2594" s="421" t="str">
        <f t="shared" si="204"/>
        <v>výdavky rastú</v>
      </c>
      <c r="K2594" s="421" t="str">
        <f t="shared" si="202"/>
        <v>dlhová brzda sa neplní</v>
      </c>
      <c r="L2594" s="421" t="str">
        <f t="shared" si="203"/>
        <v>dlhová brzda sa neplní + rozpočet po termíne</v>
      </c>
    </row>
    <row r="2595" spans="1:12">
      <c r="A2595" s="61">
        <v>503240</v>
      </c>
      <c r="B2595" s="61" t="s">
        <v>3052</v>
      </c>
      <c r="C2595" s="61">
        <v>20251120</v>
      </c>
      <c r="D2595" s="420" t="s">
        <v>890</v>
      </c>
      <c r="E2595" s="60">
        <v>64091.46</v>
      </c>
      <c r="F2595" s="60">
        <v>1459063.31</v>
      </c>
      <c r="G2595" s="60">
        <v>2448367.4900000002</v>
      </c>
      <c r="H2595" s="421" t="str">
        <f t="shared" si="200"/>
        <v>splnená podmienka vyrovnaného rozpočtu</v>
      </c>
      <c r="I2595" s="60">
        <f t="shared" si="201"/>
        <v>989304.18000000017</v>
      </c>
      <c r="J2595" s="421" t="str">
        <f t="shared" si="204"/>
        <v>výdavky rastú</v>
      </c>
      <c r="K2595" s="421" t="str">
        <f t="shared" si="202"/>
        <v>dlhová brzda sa neplní</v>
      </c>
      <c r="L2595" s="421" t="str">
        <f t="shared" si="203"/>
        <v>dlhová brzda sa neplní + rozpočet v termíne</v>
      </c>
    </row>
    <row r="2596" spans="1:12">
      <c r="A2596" s="61">
        <v>503266</v>
      </c>
      <c r="B2596" s="61" t="s">
        <v>3053</v>
      </c>
      <c r="C2596" s="61">
        <v>20251112</v>
      </c>
      <c r="D2596" s="420" t="s">
        <v>890</v>
      </c>
      <c r="E2596" s="60">
        <v>-86139</v>
      </c>
      <c r="F2596" s="60">
        <v>685108.48</v>
      </c>
      <c r="G2596" s="60">
        <v>510926.48</v>
      </c>
      <c r="H2596" s="421" t="str">
        <f t="shared" si="200"/>
        <v>nesplnená podmienka vyrovnaného rozpočtu</v>
      </c>
      <c r="I2596" s="60">
        <f t="shared" si="201"/>
        <v>-174182</v>
      </c>
      <c r="J2596" s="421" t="str">
        <f t="shared" si="204"/>
        <v>nerastúce výdavky</v>
      </c>
      <c r="K2596" s="421" t="str">
        <f t="shared" si="202"/>
        <v>dlhová brzda sa neplní</v>
      </c>
      <c r="L2596" s="421" t="str">
        <f t="shared" si="203"/>
        <v>dlhová brzda sa neplní + rozpočet v termíne</v>
      </c>
    </row>
    <row r="2597" spans="1:12">
      <c r="A2597" s="61">
        <v>503274</v>
      </c>
      <c r="B2597" s="61" t="s">
        <v>3054</v>
      </c>
      <c r="C2597" s="61">
        <v>20251119</v>
      </c>
      <c r="D2597" s="420" t="s">
        <v>890</v>
      </c>
      <c r="E2597" s="60">
        <v>-15700</v>
      </c>
      <c r="F2597" s="60">
        <v>1486985</v>
      </c>
      <c r="G2597" s="60">
        <v>1409170</v>
      </c>
      <c r="H2597" s="421" t="str">
        <f t="shared" si="200"/>
        <v>nesplnená podmienka vyrovnaného rozpočtu</v>
      </c>
      <c r="I2597" s="60">
        <f t="shared" si="201"/>
        <v>-77815</v>
      </c>
      <c r="J2597" s="421" t="str">
        <f t="shared" si="204"/>
        <v>nerastúce výdavky</v>
      </c>
      <c r="K2597" s="421" t="str">
        <f t="shared" si="202"/>
        <v>dlhová brzda sa neplní</v>
      </c>
      <c r="L2597" s="421" t="str">
        <f t="shared" si="203"/>
        <v>dlhová brzda sa neplní + rozpočet v termíne</v>
      </c>
    </row>
    <row r="2598" spans="1:12">
      <c r="A2598" s="61">
        <v>502812</v>
      </c>
      <c r="B2598" s="61" t="s">
        <v>3055</v>
      </c>
      <c r="C2598" s="61">
        <v>20251112</v>
      </c>
      <c r="D2598" s="420" t="s">
        <v>890</v>
      </c>
      <c r="E2598" s="60">
        <v>8402</v>
      </c>
      <c r="F2598" s="60">
        <v>410700</v>
      </c>
      <c r="G2598" s="60">
        <v>993438</v>
      </c>
      <c r="H2598" s="421" t="str">
        <f t="shared" si="200"/>
        <v>splnená podmienka vyrovnaného rozpočtu</v>
      </c>
      <c r="I2598" s="60">
        <f t="shared" si="201"/>
        <v>582738</v>
      </c>
      <c r="J2598" s="421" t="str">
        <f t="shared" si="204"/>
        <v>výdavky rastú</v>
      </c>
      <c r="K2598" s="421" t="str">
        <f t="shared" si="202"/>
        <v>dlhová brzda sa neplní</v>
      </c>
      <c r="L2598" s="421" t="str">
        <f t="shared" si="203"/>
        <v>dlhová brzda sa neplní + rozpočet v termíne</v>
      </c>
    </row>
    <row r="2599" spans="1:12">
      <c r="A2599" s="61">
        <v>502821</v>
      </c>
      <c r="B2599" s="61" t="s">
        <v>3056</v>
      </c>
      <c r="C2599" s="61">
        <v>20251112</v>
      </c>
      <c r="D2599" s="420" t="s">
        <v>890</v>
      </c>
      <c r="E2599" s="60">
        <v>150504</v>
      </c>
      <c r="F2599" s="60">
        <v>2927925</v>
      </c>
      <c r="G2599" s="60">
        <v>3257029</v>
      </c>
      <c r="H2599" s="421" t="str">
        <f t="shared" si="200"/>
        <v>splnená podmienka vyrovnaného rozpočtu</v>
      </c>
      <c r="I2599" s="60">
        <f t="shared" si="201"/>
        <v>329104</v>
      </c>
      <c r="J2599" s="421" t="str">
        <f t="shared" si="204"/>
        <v>výdavky rastú</v>
      </c>
      <c r="K2599" s="421" t="str">
        <f t="shared" si="202"/>
        <v>dlhová brzda sa neplní</v>
      </c>
      <c r="L2599" s="421" t="str">
        <f t="shared" si="203"/>
        <v>dlhová brzda sa neplní + rozpočet v termíne</v>
      </c>
    </row>
    <row r="2600" spans="1:12">
      <c r="A2600" s="61">
        <v>502847</v>
      </c>
      <c r="B2600" s="61" t="s">
        <v>3057</v>
      </c>
      <c r="C2600" s="61">
        <v>20251121</v>
      </c>
      <c r="D2600" s="420" t="s">
        <v>890</v>
      </c>
      <c r="E2600" s="60">
        <v>-150075</v>
      </c>
      <c r="F2600" s="60">
        <v>183450</v>
      </c>
      <c r="G2600" s="60">
        <v>798600</v>
      </c>
      <c r="H2600" s="421" t="str">
        <f t="shared" si="200"/>
        <v>nesplnená podmienka vyrovnaného rozpočtu</v>
      </c>
      <c r="I2600" s="60">
        <f t="shared" si="201"/>
        <v>615150</v>
      </c>
      <c r="J2600" s="421" t="str">
        <f t="shared" si="204"/>
        <v>výdavky rastú</v>
      </c>
      <c r="K2600" s="421" t="str">
        <f t="shared" si="202"/>
        <v>dlhová brzda sa neplní</v>
      </c>
      <c r="L2600" s="421" t="str">
        <f t="shared" si="203"/>
        <v>dlhová brzda sa neplní + rozpočet v termíne</v>
      </c>
    </row>
    <row r="2601" spans="1:12">
      <c r="A2601" s="61">
        <v>502863</v>
      </c>
      <c r="B2601" s="61" t="s">
        <v>3058</v>
      </c>
      <c r="C2601" s="61">
        <v>20251113</v>
      </c>
      <c r="D2601" s="420" t="s">
        <v>890</v>
      </c>
      <c r="E2601" s="60">
        <v>-446057</v>
      </c>
      <c r="F2601" s="60">
        <v>3785581</v>
      </c>
      <c r="G2601" s="60">
        <v>5610657</v>
      </c>
      <c r="H2601" s="421" t="str">
        <f t="shared" si="200"/>
        <v>nesplnená podmienka vyrovnaného rozpočtu</v>
      </c>
      <c r="I2601" s="60">
        <f t="shared" si="201"/>
        <v>1825076</v>
      </c>
      <c r="J2601" s="421" t="str">
        <f t="shared" si="204"/>
        <v>výdavky rastú</v>
      </c>
      <c r="K2601" s="421" t="str">
        <f t="shared" si="202"/>
        <v>dlhová brzda sa neplní</v>
      </c>
      <c r="L2601" s="421" t="str">
        <f t="shared" si="203"/>
        <v>dlhová brzda sa neplní + rozpočet v termíne</v>
      </c>
    </row>
    <row r="2602" spans="1:12">
      <c r="A2602" s="61">
        <v>502871</v>
      </c>
      <c r="B2602" s="61" t="s">
        <v>3059</v>
      </c>
      <c r="C2602" s="61">
        <v>20251119</v>
      </c>
      <c r="D2602" s="420" t="s">
        <v>890</v>
      </c>
      <c r="E2602" s="60">
        <v>-98140</v>
      </c>
      <c r="F2602" s="60">
        <v>417092</v>
      </c>
      <c r="G2602" s="60">
        <v>534402</v>
      </c>
      <c r="H2602" s="421" t="str">
        <f t="shared" si="200"/>
        <v>nesplnená podmienka vyrovnaného rozpočtu</v>
      </c>
      <c r="I2602" s="60">
        <f t="shared" si="201"/>
        <v>117310</v>
      </c>
      <c r="J2602" s="421" t="str">
        <f t="shared" si="204"/>
        <v>výdavky rastú</v>
      </c>
      <c r="K2602" s="421" t="str">
        <f t="shared" si="202"/>
        <v>dlhová brzda sa neplní</v>
      </c>
      <c r="L2602" s="421" t="str">
        <f t="shared" si="203"/>
        <v>dlhová brzda sa neplní + rozpočet v termíne</v>
      </c>
    </row>
    <row r="2603" spans="1:12">
      <c r="A2603" s="61">
        <v>502880</v>
      </c>
      <c r="B2603" s="61" t="s">
        <v>3060</v>
      </c>
      <c r="C2603" s="61">
        <v>20251020</v>
      </c>
      <c r="D2603" s="420" t="s">
        <v>890</v>
      </c>
      <c r="E2603" s="60">
        <v>4920</v>
      </c>
      <c r="F2603" s="60">
        <v>123170</v>
      </c>
      <c r="G2603" s="60">
        <v>150780</v>
      </c>
      <c r="H2603" s="421" t="str">
        <f t="shared" si="200"/>
        <v>splnená podmienka vyrovnaného rozpočtu</v>
      </c>
      <c r="I2603" s="60">
        <f t="shared" si="201"/>
        <v>27610</v>
      </c>
      <c r="J2603" s="421" t="str">
        <f t="shared" si="204"/>
        <v>výdavky rastú</v>
      </c>
      <c r="K2603" s="421" t="str">
        <f t="shared" si="202"/>
        <v>dlhová brzda sa neplní</v>
      </c>
      <c r="L2603" s="421" t="str">
        <f t="shared" si="203"/>
        <v>dlhová brzda sa neplní + rozpočet v termíne</v>
      </c>
    </row>
    <row r="2604" spans="1:12">
      <c r="A2604" s="61">
        <v>502898</v>
      </c>
      <c r="B2604" s="61" t="s">
        <v>854</v>
      </c>
      <c r="C2604" s="61">
        <v>20251209</v>
      </c>
      <c r="D2604" s="420" t="s">
        <v>911</v>
      </c>
      <c r="E2604" s="60">
        <v>1700</v>
      </c>
      <c r="F2604" s="60">
        <v>440357</v>
      </c>
      <c r="G2604" s="60">
        <v>176419</v>
      </c>
      <c r="H2604" s="421" t="str">
        <f t="shared" si="200"/>
        <v>splnená podmienka vyrovnaného rozpočtu</v>
      </c>
      <c r="I2604" s="61">
        <f t="shared" si="201"/>
        <v>-263938</v>
      </c>
      <c r="J2604" s="421" t="str">
        <f t="shared" si="204"/>
        <v>nerastúce výdavky</v>
      </c>
      <c r="K2604" s="421" t="str">
        <f t="shared" si="202"/>
        <v>dlhová brzda sa plní</v>
      </c>
      <c r="L2604" s="421" t="str">
        <f t="shared" si="203"/>
        <v>dlhová brzda sa plní + rozpočet po termíne</v>
      </c>
    </row>
    <row r="2605" spans="1:12">
      <c r="A2605" s="61">
        <v>502910</v>
      </c>
      <c r="B2605" s="61" t="s">
        <v>855</v>
      </c>
      <c r="C2605" s="61">
        <v>20251029</v>
      </c>
      <c r="D2605" s="420" t="s">
        <v>890</v>
      </c>
      <c r="E2605" s="60">
        <v>92526</v>
      </c>
      <c r="F2605" s="60">
        <v>1484479</v>
      </c>
      <c r="G2605" s="60">
        <v>1187474</v>
      </c>
      <c r="H2605" s="421" t="str">
        <f t="shared" si="200"/>
        <v>splnená podmienka vyrovnaného rozpočtu</v>
      </c>
      <c r="I2605" s="61">
        <f t="shared" si="201"/>
        <v>-297005</v>
      </c>
      <c r="J2605" s="421" t="str">
        <f t="shared" si="204"/>
        <v>nerastúce výdavky</v>
      </c>
      <c r="K2605" s="421" t="str">
        <f t="shared" si="202"/>
        <v>dlhová brzda sa plní</v>
      </c>
      <c r="L2605" s="421" t="str">
        <f t="shared" si="203"/>
        <v>dlhová brzda sa plní + rozpočet v termíne</v>
      </c>
    </row>
    <row r="2606" spans="1:12">
      <c r="A2606" s="61">
        <v>502928</v>
      </c>
      <c r="B2606" s="61" t="s">
        <v>3061</v>
      </c>
      <c r="C2606" s="61">
        <v>20251120</v>
      </c>
      <c r="D2606" s="420" t="s">
        <v>890</v>
      </c>
      <c r="E2606" s="60">
        <v>-139038</v>
      </c>
      <c r="F2606" s="60">
        <v>364976</v>
      </c>
      <c r="G2606" s="60">
        <v>1958619</v>
      </c>
      <c r="H2606" s="421" t="str">
        <f t="shared" si="200"/>
        <v>nesplnená podmienka vyrovnaného rozpočtu</v>
      </c>
      <c r="I2606" s="60">
        <f t="shared" si="201"/>
        <v>1593643</v>
      </c>
      <c r="J2606" s="421" t="str">
        <f t="shared" si="204"/>
        <v>výdavky rastú</v>
      </c>
      <c r="K2606" s="421" t="str">
        <f t="shared" si="202"/>
        <v>dlhová brzda sa neplní</v>
      </c>
      <c r="L2606" s="421" t="str">
        <f t="shared" si="203"/>
        <v>dlhová brzda sa neplní + rozpočet v termíne</v>
      </c>
    </row>
    <row r="2607" spans="1:12">
      <c r="A2607" s="61">
        <v>502936</v>
      </c>
      <c r="B2607" s="61" t="s">
        <v>3062</v>
      </c>
      <c r="C2607" s="61">
        <v>20251118</v>
      </c>
      <c r="D2607" s="420" t="s">
        <v>890</v>
      </c>
      <c r="E2607" s="60">
        <v>-483890</v>
      </c>
      <c r="F2607" s="60">
        <v>1554730</v>
      </c>
      <c r="G2607" s="60">
        <v>3412570</v>
      </c>
      <c r="H2607" s="421" t="str">
        <f t="shared" si="200"/>
        <v>nesplnená podmienka vyrovnaného rozpočtu</v>
      </c>
      <c r="I2607" s="60">
        <f t="shared" si="201"/>
        <v>1857840</v>
      </c>
      <c r="J2607" s="421" t="str">
        <f t="shared" si="204"/>
        <v>výdavky rastú</v>
      </c>
      <c r="K2607" s="421" t="str">
        <f t="shared" si="202"/>
        <v>dlhová brzda sa neplní</v>
      </c>
      <c r="L2607" s="421" t="str">
        <f t="shared" si="203"/>
        <v>dlhová brzda sa neplní + rozpočet v termíne</v>
      </c>
    </row>
    <row r="2608" spans="1:12">
      <c r="A2608" s="61">
        <v>502944</v>
      </c>
      <c r="B2608" s="61" t="s">
        <v>3063</v>
      </c>
      <c r="C2608" s="61">
        <v>20251117</v>
      </c>
      <c r="D2608" s="420" t="s">
        <v>890</v>
      </c>
      <c r="E2608" s="60">
        <v>-79354</v>
      </c>
      <c r="F2608" s="60">
        <v>697448</v>
      </c>
      <c r="G2608" s="60">
        <v>3853575</v>
      </c>
      <c r="H2608" s="421" t="str">
        <f t="shared" si="200"/>
        <v>nesplnená podmienka vyrovnaného rozpočtu</v>
      </c>
      <c r="I2608" s="60">
        <f t="shared" si="201"/>
        <v>3156127</v>
      </c>
      <c r="J2608" s="421" t="str">
        <f t="shared" si="204"/>
        <v>výdavky rastú</v>
      </c>
      <c r="K2608" s="421" t="str">
        <f t="shared" si="202"/>
        <v>dlhová brzda sa neplní</v>
      </c>
      <c r="L2608" s="421" t="str">
        <f t="shared" si="203"/>
        <v>dlhová brzda sa neplní + rozpočet v termíne</v>
      </c>
    </row>
    <row r="2609" spans="1:12">
      <c r="A2609" s="61">
        <v>502952</v>
      </c>
      <c r="B2609" s="61" t="s">
        <v>3064</v>
      </c>
      <c r="C2609" s="61">
        <v>20250922</v>
      </c>
      <c r="D2609" s="420" t="s">
        <v>890</v>
      </c>
      <c r="E2609" s="60">
        <v>0</v>
      </c>
      <c r="F2609" s="60">
        <v>87424</v>
      </c>
      <c r="G2609" s="60">
        <v>92194</v>
      </c>
      <c r="H2609" s="421" t="str">
        <f t="shared" si="200"/>
        <v>splnená podmienka vyrovnaného rozpočtu</v>
      </c>
      <c r="I2609" s="60">
        <f t="shared" si="201"/>
        <v>4770</v>
      </c>
      <c r="J2609" s="421" t="str">
        <f t="shared" si="204"/>
        <v>výdavky rastú</v>
      </c>
      <c r="K2609" s="421" t="str">
        <f t="shared" si="202"/>
        <v>dlhová brzda sa neplní</v>
      </c>
      <c r="L2609" s="421" t="str">
        <f t="shared" si="203"/>
        <v>dlhová brzda sa neplní + rozpočet v termíne</v>
      </c>
    </row>
    <row r="2610" spans="1:12">
      <c r="A2610" s="61">
        <v>502961</v>
      </c>
      <c r="B2610" s="61" t="s">
        <v>3065</v>
      </c>
      <c r="C2610" s="61">
        <v>20251115</v>
      </c>
      <c r="D2610" s="420" t="s">
        <v>890</v>
      </c>
      <c r="E2610" s="60">
        <v>0</v>
      </c>
      <c r="F2610" s="60">
        <v>76910</v>
      </c>
      <c r="G2610" s="60">
        <v>87350</v>
      </c>
      <c r="H2610" s="421" t="str">
        <f t="shared" si="200"/>
        <v>splnená podmienka vyrovnaného rozpočtu</v>
      </c>
      <c r="I2610" s="60">
        <f t="shared" si="201"/>
        <v>10440</v>
      </c>
      <c r="J2610" s="421" t="str">
        <f t="shared" si="204"/>
        <v>výdavky rastú</v>
      </c>
      <c r="K2610" s="421" t="str">
        <f t="shared" si="202"/>
        <v>dlhová brzda sa neplní</v>
      </c>
      <c r="L2610" s="421" t="str">
        <f t="shared" si="203"/>
        <v>dlhová brzda sa neplní + rozpočet v termíne</v>
      </c>
    </row>
    <row r="2611" spans="1:12">
      <c r="A2611" s="61">
        <v>502979</v>
      </c>
      <c r="B2611" s="61" t="s">
        <v>3066</v>
      </c>
      <c r="C2611" s="61">
        <v>20251105</v>
      </c>
      <c r="D2611" s="420" t="s">
        <v>890</v>
      </c>
      <c r="E2611" s="60">
        <v>-14000</v>
      </c>
      <c r="F2611" s="60">
        <v>746080</v>
      </c>
      <c r="G2611" s="60">
        <v>842670</v>
      </c>
      <c r="H2611" s="421" t="str">
        <f t="shared" si="200"/>
        <v>nesplnená podmienka vyrovnaného rozpočtu</v>
      </c>
      <c r="I2611" s="60">
        <f t="shared" si="201"/>
        <v>96590</v>
      </c>
      <c r="J2611" s="421" t="str">
        <f t="shared" si="204"/>
        <v>výdavky rastú</v>
      </c>
      <c r="K2611" s="421" t="str">
        <f t="shared" si="202"/>
        <v>dlhová brzda sa neplní</v>
      </c>
      <c r="L2611" s="421" t="str">
        <f t="shared" si="203"/>
        <v>dlhová brzda sa neplní + rozpočet v termíne</v>
      </c>
    </row>
    <row r="2612" spans="1:12">
      <c r="A2612" s="61">
        <v>502987</v>
      </c>
      <c r="B2612" s="61" t="s">
        <v>3067</v>
      </c>
      <c r="C2612" s="61">
        <v>20251120</v>
      </c>
      <c r="D2612" s="420" t="s">
        <v>890</v>
      </c>
      <c r="E2612" s="60">
        <v>-146916</v>
      </c>
      <c r="F2612" s="60">
        <v>9207947</v>
      </c>
      <c r="G2612" s="60">
        <v>10019908</v>
      </c>
      <c r="H2612" s="421" t="str">
        <f t="shared" si="200"/>
        <v>nesplnená podmienka vyrovnaného rozpočtu</v>
      </c>
      <c r="I2612" s="60">
        <f t="shared" si="201"/>
        <v>811961</v>
      </c>
      <c r="J2612" s="421" t="str">
        <f t="shared" si="204"/>
        <v>výdavky rastú</v>
      </c>
      <c r="K2612" s="421" t="str">
        <f t="shared" si="202"/>
        <v>dlhová brzda sa neplní</v>
      </c>
      <c r="L2612" s="421" t="str">
        <f t="shared" si="203"/>
        <v>dlhová brzda sa neplní + rozpočet v termíne</v>
      </c>
    </row>
    <row r="2613" spans="1:12">
      <c r="A2613" s="61">
        <v>502995</v>
      </c>
      <c r="B2613" s="61" t="s">
        <v>3068</v>
      </c>
      <c r="C2613" s="61">
        <v>20251119</v>
      </c>
      <c r="D2613" s="420" t="s">
        <v>890</v>
      </c>
      <c r="E2613" s="60">
        <v>-3842595</v>
      </c>
      <c r="F2613" s="60">
        <v>2314545</v>
      </c>
      <c r="G2613" s="60">
        <v>5318490</v>
      </c>
      <c r="H2613" s="421" t="str">
        <f t="shared" si="200"/>
        <v>nesplnená podmienka vyrovnaného rozpočtu</v>
      </c>
      <c r="I2613" s="60">
        <f t="shared" si="201"/>
        <v>3003945</v>
      </c>
      <c r="J2613" s="421" t="str">
        <f t="shared" si="204"/>
        <v>výdavky rastú</v>
      </c>
      <c r="K2613" s="421" t="str">
        <f t="shared" si="202"/>
        <v>dlhová brzda sa neplní</v>
      </c>
      <c r="L2613" s="421" t="str">
        <f t="shared" si="203"/>
        <v>dlhová brzda sa neplní + rozpočet v termíne</v>
      </c>
    </row>
    <row r="2614" spans="1:12">
      <c r="A2614" s="61">
        <v>503002</v>
      </c>
      <c r="B2614" s="61" t="s">
        <v>3069</v>
      </c>
      <c r="C2614" s="61">
        <v>20251110</v>
      </c>
      <c r="D2614" s="420" t="s">
        <v>890</v>
      </c>
      <c r="E2614" s="60">
        <v>0</v>
      </c>
      <c r="F2614" s="60">
        <v>67057</v>
      </c>
      <c r="G2614" s="60">
        <v>87250</v>
      </c>
      <c r="H2614" s="421" t="str">
        <f t="shared" si="200"/>
        <v>splnená podmienka vyrovnaného rozpočtu</v>
      </c>
      <c r="I2614" s="60">
        <f t="shared" si="201"/>
        <v>20193</v>
      </c>
      <c r="J2614" s="421" t="str">
        <f t="shared" si="204"/>
        <v>výdavky rastú</v>
      </c>
      <c r="K2614" s="421" t="str">
        <f t="shared" si="202"/>
        <v>dlhová brzda sa neplní</v>
      </c>
      <c r="L2614" s="421" t="str">
        <f t="shared" si="203"/>
        <v>dlhová brzda sa neplní + rozpočet v termíne</v>
      </c>
    </row>
    <row r="2615" spans="1:12">
      <c r="A2615" s="61">
        <v>503011</v>
      </c>
      <c r="B2615" s="61" t="s">
        <v>3070</v>
      </c>
      <c r="C2615" s="61">
        <v>20251112</v>
      </c>
      <c r="D2615" s="420" t="s">
        <v>890</v>
      </c>
      <c r="E2615" s="60">
        <v>-4360391</v>
      </c>
      <c r="F2615" s="60">
        <v>65854764</v>
      </c>
      <c r="G2615" s="60">
        <v>61704855</v>
      </c>
      <c r="H2615" s="421" t="str">
        <f t="shared" si="200"/>
        <v>nesplnená podmienka vyrovnaného rozpočtu</v>
      </c>
      <c r="I2615" s="60">
        <f t="shared" si="201"/>
        <v>-4149909</v>
      </c>
      <c r="J2615" s="421" t="str">
        <f t="shared" si="204"/>
        <v>nerastúce výdavky</v>
      </c>
      <c r="K2615" s="421" t="str">
        <f t="shared" si="202"/>
        <v>dlhová brzda sa neplní</v>
      </c>
      <c r="L2615" s="421" t="str">
        <f t="shared" si="203"/>
        <v>dlhová brzda sa neplní + rozpočet v termíne</v>
      </c>
    </row>
    <row r="2616" spans="1:12">
      <c r="A2616" s="61">
        <v>503029</v>
      </c>
      <c r="B2616" s="61" t="s">
        <v>3071</v>
      </c>
      <c r="C2616" s="61">
        <v>20251106</v>
      </c>
      <c r="D2616" s="420" t="s">
        <v>890</v>
      </c>
      <c r="E2616" s="60">
        <v>13960</v>
      </c>
      <c r="F2616" s="60">
        <v>1768434</v>
      </c>
      <c r="G2616" s="60">
        <v>2498246</v>
      </c>
      <c r="H2616" s="421" t="str">
        <f t="shared" si="200"/>
        <v>splnená podmienka vyrovnaného rozpočtu</v>
      </c>
      <c r="I2616" s="60">
        <f t="shared" si="201"/>
        <v>729812</v>
      </c>
      <c r="J2616" s="421" t="str">
        <f t="shared" si="204"/>
        <v>výdavky rastú</v>
      </c>
      <c r="K2616" s="421" t="str">
        <f t="shared" si="202"/>
        <v>dlhová brzda sa neplní</v>
      </c>
      <c r="L2616" s="421" t="str">
        <f t="shared" si="203"/>
        <v>dlhová brzda sa neplní + rozpočet v termíne</v>
      </c>
    </row>
    <row r="2617" spans="1:12">
      <c r="A2617" s="61">
        <v>503037</v>
      </c>
      <c r="B2617" s="421" t="s">
        <v>856</v>
      </c>
      <c r="C2617" s="61">
        <v>20251229</v>
      </c>
      <c r="D2617" s="420" t="s">
        <v>911</v>
      </c>
      <c r="E2617" s="60">
        <v>47837</v>
      </c>
      <c r="F2617" s="60">
        <v>760312</v>
      </c>
      <c r="G2617" s="60">
        <v>793570</v>
      </c>
      <c r="H2617" s="421" t="str">
        <f t="shared" si="200"/>
        <v>splnená podmienka vyrovnaného rozpočtu</v>
      </c>
      <c r="I2617" s="60">
        <f t="shared" si="201"/>
        <v>33258</v>
      </c>
      <c r="J2617" s="421" t="str">
        <f t="shared" si="204"/>
        <v>výdavky rastú</v>
      </c>
      <c r="K2617" s="421" t="str">
        <f t="shared" si="202"/>
        <v>dlhová brzda sa neplní</v>
      </c>
      <c r="L2617" s="421" t="str">
        <f t="shared" si="203"/>
        <v>dlhová brzda sa neplní + rozpočet po termíne</v>
      </c>
    </row>
    <row r="2618" spans="1:12">
      <c r="A2618" s="61">
        <v>502588</v>
      </c>
      <c r="B2618" s="61" t="s">
        <v>3072</v>
      </c>
      <c r="C2618" s="61">
        <v>20251112</v>
      </c>
      <c r="D2618" s="420" t="s">
        <v>890</v>
      </c>
      <c r="E2618" s="60">
        <v>-202170</v>
      </c>
      <c r="F2618" s="60">
        <v>1401088</v>
      </c>
      <c r="G2618" s="60">
        <v>4271223</v>
      </c>
      <c r="H2618" s="421" t="str">
        <f t="shared" si="200"/>
        <v>nesplnená podmienka vyrovnaného rozpočtu</v>
      </c>
      <c r="I2618" s="60">
        <f t="shared" si="201"/>
        <v>2870135</v>
      </c>
      <c r="J2618" s="421" t="str">
        <f t="shared" si="204"/>
        <v>výdavky rastú</v>
      </c>
      <c r="K2618" s="421" t="str">
        <f t="shared" si="202"/>
        <v>dlhová brzda sa neplní</v>
      </c>
      <c r="L2618" s="421" t="str">
        <f t="shared" si="203"/>
        <v>dlhová brzda sa neplní + rozpočet v termíne</v>
      </c>
    </row>
    <row r="2619" spans="1:12">
      <c r="A2619" s="61">
        <v>502596</v>
      </c>
      <c r="B2619" s="61" t="s">
        <v>3073</v>
      </c>
      <c r="C2619" s="61">
        <v>20251118</v>
      </c>
      <c r="D2619" s="420" t="s">
        <v>890</v>
      </c>
      <c r="E2619" s="60">
        <v>-1501600</v>
      </c>
      <c r="F2619" s="60">
        <v>3798890</v>
      </c>
      <c r="G2619" s="60">
        <v>4167031</v>
      </c>
      <c r="H2619" s="421" t="str">
        <f t="shared" si="200"/>
        <v>nesplnená podmienka vyrovnaného rozpočtu</v>
      </c>
      <c r="I2619" s="60">
        <f t="shared" si="201"/>
        <v>368141</v>
      </c>
      <c r="J2619" s="421" t="str">
        <f t="shared" si="204"/>
        <v>výdavky rastú</v>
      </c>
      <c r="K2619" s="421" t="str">
        <f t="shared" si="202"/>
        <v>dlhová brzda sa neplní</v>
      </c>
      <c r="L2619" s="421" t="str">
        <f t="shared" si="203"/>
        <v>dlhová brzda sa neplní + rozpočet v termíne</v>
      </c>
    </row>
    <row r="2620" spans="1:12">
      <c r="A2620" s="61">
        <v>502600</v>
      </c>
      <c r="B2620" s="61" t="s">
        <v>3074</v>
      </c>
      <c r="C2620" s="61">
        <v>20251114</v>
      </c>
      <c r="D2620" s="420" t="s">
        <v>890</v>
      </c>
      <c r="E2620" s="60">
        <v>32100</v>
      </c>
      <c r="F2620" s="60">
        <v>322660</v>
      </c>
      <c r="G2620" s="60">
        <v>348743</v>
      </c>
      <c r="H2620" s="421" t="str">
        <f t="shared" si="200"/>
        <v>splnená podmienka vyrovnaného rozpočtu</v>
      </c>
      <c r="I2620" s="60">
        <f t="shared" si="201"/>
        <v>26083</v>
      </c>
      <c r="J2620" s="421" t="str">
        <f t="shared" si="204"/>
        <v>výdavky rastú</v>
      </c>
      <c r="K2620" s="421" t="str">
        <f t="shared" si="202"/>
        <v>dlhová brzda sa neplní</v>
      </c>
      <c r="L2620" s="421" t="str">
        <f t="shared" si="203"/>
        <v>dlhová brzda sa neplní + rozpočet v termíne</v>
      </c>
    </row>
    <row r="2621" spans="1:12">
      <c r="A2621" s="61">
        <v>502618</v>
      </c>
      <c r="B2621" s="61" t="s">
        <v>3075</v>
      </c>
      <c r="C2621" s="61">
        <v>20251111</v>
      </c>
      <c r="D2621" s="420" t="s">
        <v>890</v>
      </c>
      <c r="E2621" s="60">
        <v>-87970</v>
      </c>
      <c r="F2621" s="60">
        <v>370112</v>
      </c>
      <c r="G2621" s="60">
        <v>1266804</v>
      </c>
      <c r="H2621" s="421" t="str">
        <f t="shared" si="200"/>
        <v>nesplnená podmienka vyrovnaného rozpočtu</v>
      </c>
      <c r="I2621" s="60">
        <f t="shared" si="201"/>
        <v>896692</v>
      </c>
      <c r="J2621" s="421" t="str">
        <f t="shared" si="204"/>
        <v>výdavky rastú</v>
      </c>
      <c r="K2621" s="421" t="str">
        <f t="shared" si="202"/>
        <v>dlhová brzda sa neplní</v>
      </c>
      <c r="L2621" s="421" t="str">
        <f t="shared" si="203"/>
        <v>dlhová brzda sa neplní + rozpočet v termíne</v>
      </c>
    </row>
    <row r="2622" spans="1:12">
      <c r="A2622" s="61">
        <v>502626</v>
      </c>
      <c r="B2622" s="61" t="s">
        <v>3076</v>
      </c>
      <c r="C2622" s="61">
        <v>20251024</v>
      </c>
      <c r="D2622" s="420" t="s">
        <v>890</v>
      </c>
      <c r="E2622" s="60">
        <v>-6205</v>
      </c>
      <c r="F2622" s="60">
        <v>522615</v>
      </c>
      <c r="G2622" s="60">
        <v>362730</v>
      </c>
      <c r="H2622" s="421" t="str">
        <f t="shared" si="200"/>
        <v>nesplnená podmienka vyrovnaného rozpočtu</v>
      </c>
      <c r="I2622" s="60">
        <f t="shared" si="201"/>
        <v>-159885</v>
      </c>
      <c r="J2622" s="421" t="str">
        <f t="shared" si="204"/>
        <v>nerastúce výdavky</v>
      </c>
      <c r="K2622" s="421" t="str">
        <f t="shared" si="202"/>
        <v>dlhová brzda sa neplní</v>
      </c>
      <c r="L2622" s="421" t="str">
        <f t="shared" si="203"/>
        <v>dlhová brzda sa neplní + rozpočet v termíne</v>
      </c>
    </row>
    <row r="2623" spans="1:12">
      <c r="A2623" s="61">
        <v>502634</v>
      </c>
      <c r="B2623" s="61" t="s">
        <v>857</v>
      </c>
      <c r="C2623" s="61">
        <v>20251113</v>
      </c>
      <c r="D2623" s="420" t="s">
        <v>890</v>
      </c>
      <c r="E2623" s="60">
        <v>0</v>
      </c>
      <c r="F2623" s="60">
        <v>68314</v>
      </c>
      <c r="G2623" s="60">
        <v>56907</v>
      </c>
      <c r="H2623" s="421" t="str">
        <f t="shared" si="200"/>
        <v>splnená podmienka vyrovnaného rozpočtu</v>
      </c>
      <c r="I2623" s="61">
        <f t="shared" si="201"/>
        <v>-11407</v>
      </c>
      <c r="J2623" s="421" t="str">
        <f t="shared" si="204"/>
        <v>nerastúce výdavky</v>
      </c>
      <c r="K2623" s="421" t="str">
        <f t="shared" si="202"/>
        <v>dlhová brzda sa plní</v>
      </c>
      <c r="L2623" s="421" t="str">
        <f t="shared" si="203"/>
        <v>dlhová brzda sa plní + rozpočet v termíne</v>
      </c>
    </row>
    <row r="2624" spans="1:12">
      <c r="A2624" s="61">
        <v>502642</v>
      </c>
      <c r="B2624" s="61" t="s">
        <v>3077</v>
      </c>
      <c r="C2624" s="61">
        <v>20251117</v>
      </c>
      <c r="D2624" s="420" t="s">
        <v>890</v>
      </c>
      <c r="E2624" s="60">
        <v>-498190</v>
      </c>
      <c r="F2624" s="60">
        <v>3368385</v>
      </c>
      <c r="G2624" s="60">
        <v>8550500</v>
      </c>
      <c r="H2624" s="421" t="str">
        <f t="shared" si="200"/>
        <v>nesplnená podmienka vyrovnaného rozpočtu</v>
      </c>
      <c r="I2624" s="60">
        <f t="shared" si="201"/>
        <v>5182115</v>
      </c>
      <c r="J2624" s="421" t="str">
        <f t="shared" si="204"/>
        <v>výdavky rastú</v>
      </c>
      <c r="K2624" s="421" t="str">
        <f t="shared" si="202"/>
        <v>dlhová brzda sa neplní</v>
      </c>
      <c r="L2624" s="421" t="str">
        <f t="shared" si="203"/>
        <v>dlhová brzda sa neplní + rozpočet v termíne</v>
      </c>
    </row>
    <row r="2625" spans="1:12">
      <c r="A2625" s="61">
        <v>502651</v>
      </c>
      <c r="B2625" s="61" t="s">
        <v>3078</v>
      </c>
      <c r="C2625" s="61">
        <v>20251119</v>
      </c>
      <c r="D2625" s="420" t="s">
        <v>890</v>
      </c>
      <c r="E2625" s="60">
        <v>-1055339</v>
      </c>
      <c r="F2625" s="60">
        <v>800862</v>
      </c>
      <c r="G2625" s="60">
        <v>3485186.5</v>
      </c>
      <c r="H2625" s="421" t="str">
        <f t="shared" si="200"/>
        <v>nesplnená podmienka vyrovnaného rozpočtu</v>
      </c>
      <c r="I2625" s="60">
        <f t="shared" si="201"/>
        <v>2684324.5</v>
      </c>
      <c r="J2625" s="421" t="str">
        <f t="shared" si="204"/>
        <v>výdavky rastú</v>
      </c>
      <c r="K2625" s="421" t="str">
        <f t="shared" si="202"/>
        <v>dlhová brzda sa neplní</v>
      </c>
      <c r="L2625" s="421" t="str">
        <f t="shared" si="203"/>
        <v>dlhová brzda sa neplní + rozpočet v termíne</v>
      </c>
    </row>
    <row r="2626" spans="1:12">
      <c r="A2626" s="61">
        <v>502669</v>
      </c>
      <c r="B2626" s="61" t="s">
        <v>2890</v>
      </c>
      <c r="C2626" s="61">
        <v>20251120</v>
      </c>
      <c r="D2626" s="420" t="s">
        <v>890</v>
      </c>
      <c r="E2626" s="60">
        <v>-436500</v>
      </c>
      <c r="F2626" s="60">
        <v>433400</v>
      </c>
      <c r="G2626" s="60">
        <v>1169100</v>
      </c>
      <c r="H2626" s="421" t="str">
        <f t="shared" si="200"/>
        <v>nesplnená podmienka vyrovnaného rozpočtu</v>
      </c>
      <c r="I2626" s="60">
        <f t="shared" si="201"/>
        <v>735700</v>
      </c>
      <c r="J2626" s="421" t="str">
        <f t="shared" si="204"/>
        <v>výdavky rastú</v>
      </c>
      <c r="K2626" s="421" t="str">
        <f t="shared" si="202"/>
        <v>dlhová brzda sa neplní</v>
      </c>
      <c r="L2626" s="421" t="str">
        <f t="shared" si="203"/>
        <v>dlhová brzda sa neplní + rozpočet v termíne</v>
      </c>
    </row>
    <row r="2627" spans="1:12">
      <c r="A2627" s="61">
        <v>502677</v>
      </c>
      <c r="B2627" s="61" t="s">
        <v>3079</v>
      </c>
      <c r="C2627" s="61">
        <v>20251119</v>
      </c>
      <c r="D2627" s="420" t="s">
        <v>890</v>
      </c>
      <c r="E2627" s="60">
        <v>1077.9000000000001</v>
      </c>
      <c r="F2627" s="60">
        <v>1301134</v>
      </c>
      <c r="G2627" s="60">
        <v>2469796.9500000002</v>
      </c>
      <c r="H2627" s="421" t="str">
        <f t="shared" ref="H2627:H2690" si="205">IF(E2627&gt;=0,"splnená podmienka vyrovnaného rozpočtu","nesplnená podmienka vyrovnaného rozpočtu")</f>
        <v>splnená podmienka vyrovnaného rozpočtu</v>
      </c>
      <c r="I2627" s="60">
        <f t="shared" ref="I2627:I2690" si="206">G2627-F2627</f>
        <v>1168662.9500000002</v>
      </c>
      <c r="J2627" s="421" t="str">
        <f t="shared" si="204"/>
        <v>výdavky rastú</v>
      </c>
      <c r="K2627" s="421" t="str">
        <f t="shared" ref="K2627:K2690" si="207">IF((H2627="splnená podmienka vyrovnaného rozpočtu")*(J2627="nerastúce výdavky"),"dlhová brzda sa plní","dlhová brzda sa neplní")</f>
        <v>dlhová brzda sa neplní</v>
      </c>
      <c r="L2627" s="421" t="str">
        <f t="shared" ref="L2627:L2690" si="208">K2627&amp;" + "&amp;D2627</f>
        <v>dlhová brzda sa neplní + rozpočet v termíne</v>
      </c>
    </row>
    <row r="2628" spans="1:12">
      <c r="A2628" s="61">
        <v>502693</v>
      </c>
      <c r="B2628" s="421" t="s">
        <v>858</v>
      </c>
      <c r="C2628" s="61">
        <v>20251203</v>
      </c>
      <c r="D2628" s="420" t="s">
        <v>911</v>
      </c>
      <c r="E2628" s="60">
        <v>38382.39</v>
      </c>
      <c r="F2628" s="60">
        <v>1630971</v>
      </c>
      <c r="G2628" s="60">
        <v>2187290</v>
      </c>
      <c r="H2628" s="421" t="str">
        <f t="shared" si="205"/>
        <v>splnená podmienka vyrovnaného rozpočtu</v>
      </c>
      <c r="I2628" s="60">
        <f t="shared" si="206"/>
        <v>556319</v>
      </c>
      <c r="J2628" s="421" t="str">
        <f t="shared" ref="J2628:J2691" si="209">IF(I2628&lt;=0,"nerastúce výdavky","výdavky rastú")</f>
        <v>výdavky rastú</v>
      </c>
      <c r="K2628" s="421" t="str">
        <f t="shared" si="207"/>
        <v>dlhová brzda sa neplní</v>
      </c>
      <c r="L2628" s="421" t="str">
        <f t="shared" si="208"/>
        <v>dlhová brzda sa neplní + rozpočet po termíne</v>
      </c>
    </row>
    <row r="2629" spans="1:12">
      <c r="A2629" s="61">
        <v>502707</v>
      </c>
      <c r="B2629" s="61" t="s">
        <v>2228</v>
      </c>
      <c r="C2629" s="61">
        <v>20251118</v>
      </c>
      <c r="D2629" s="420" t="s">
        <v>890</v>
      </c>
      <c r="E2629" s="60">
        <v>45835</v>
      </c>
      <c r="F2629" s="60">
        <v>1340148</v>
      </c>
      <c r="G2629" s="60">
        <v>1933775</v>
      </c>
      <c r="H2629" s="421" t="str">
        <f t="shared" si="205"/>
        <v>splnená podmienka vyrovnaného rozpočtu</v>
      </c>
      <c r="I2629" s="60">
        <f t="shared" si="206"/>
        <v>593627</v>
      </c>
      <c r="J2629" s="421" t="str">
        <f t="shared" si="209"/>
        <v>výdavky rastú</v>
      </c>
      <c r="K2629" s="421" t="str">
        <f t="shared" si="207"/>
        <v>dlhová brzda sa neplní</v>
      </c>
      <c r="L2629" s="421" t="str">
        <f t="shared" si="208"/>
        <v>dlhová brzda sa neplní + rozpočet v termíne</v>
      </c>
    </row>
    <row r="2630" spans="1:12">
      <c r="A2630" s="61">
        <v>502715</v>
      </c>
      <c r="B2630" s="61" t="s">
        <v>3080</v>
      </c>
      <c r="C2630" s="61">
        <v>20251110</v>
      </c>
      <c r="D2630" s="420" t="s">
        <v>890</v>
      </c>
      <c r="E2630" s="60">
        <v>16045</v>
      </c>
      <c r="F2630" s="60">
        <v>1966021</v>
      </c>
      <c r="G2630" s="60">
        <v>2088771</v>
      </c>
      <c r="H2630" s="421" t="str">
        <f t="shared" si="205"/>
        <v>splnená podmienka vyrovnaného rozpočtu</v>
      </c>
      <c r="I2630" s="60">
        <f t="shared" si="206"/>
        <v>122750</v>
      </c>
      <c r="J2630" s="421" t="str">
        <f t="shared" si="209"/>
        <v>výdavky rastú</v>
      </c>
      <c r="K2630" s="421" t="str">
        <f t="shared" si="207"/>
        <v>dlhová brzda sa neplní</v>
      </c>
      <c r="L2630" s="421" t="str">
        <f t="shared" si="208"/>
        <v>dlhová brzda sa neplní + rozpočet v termíne</v>
      </c>
    </row>
    <row r="2631" spans="1:12">
      <c r="A2631" s="61">
        <v>502723</v>
      </c>
      <c r="B2631" s="61" t="s">
        <v>859</v>
      </c>
      <c r="C2631" s="61">
        <v>20251110</v>
      </c>
      <c r="D2631" s="420" t="s">
        <v>890</v>
      </c>
      <c r="E2631" s="60">
        <v>1996</v>
      </c>
      <c r="F2631" s="60">
        <v>582525</v>
      </c>
      <c r="G2631" s="60">
        <v>315571</v>
      </c>
      <c r="H2631" s="421" t="str">
        <f t="shared" si="205"/>
        <v>splnená podmienka vyrovnaného rozpočtu</v>
      </c>
      <c r="I2631" s="61">
        <f t="shared" si="206"/>
        <v>-266954</v>
      </c>
      <c r="J2631" s="421" t="str">
        <f t="shared" si="209"/>
        <v>nerastúce výdavky</v>
      </c>
      <c r="K2631" s="421" t="str">
        <f t="shared" si="207"/>
        <v>dlhová brzda sa plní</v>
      </c>
      <c r="L2631" s="421" t="str">
        <f t="shared" si="208"/>
        <v>dlhová brzda sa plní + rozpočet v termíne</v>
      </c>
    </row>
    <row r="2632" spans="1:12">
      <c r="A2632" s="61">
        <v>502731</v>
      </c>
      <c r="B2632" s="61" t="s">
        <v>860</v>
      </c>
      <c r="C2632" s="61">
        <v>20251120</v>
      </c>
      <c r="D2632" s="420" t="s">
        <v>890</v>
      </c>
      <c r="E2632" s="60">
        <v>0</v>
      </c>
      <c r="F2632" s="60">
        <v>373050</v>
      </c>
      <c r="G2632" s="60">
        <v>428776</v>
      </c>
      <c r="H2632" s="421" t="str">
        <f t="shared" si="205"/>
        <v>splnená podmienka vyrovnaného rozpočtu</v>
      </c>
      <c r="I2632" s="61">
        <f t="shared" si="206"/>
        <v>55726</v>
      </c>
      <c r="J2632" s="421" t="str">
        <f t="shared" si="209"/>
        <v>výdavky rastú</v>
      </c>
      <c r="K2632" s="421" t="str">
        <f t="shared" si="207"/>
        <v>dlhová brzda sa neplní</v>
      </c>
      <c r="L2632" s="421" t="str">
        <f t="shared" si="208"/>
        <v>dlhová brzda sa neplní + rozpočet v termíne</v>
      </c>
    </row>
    <row r="2633" spans="1:12">
      <c r="A2633" s="61">
        <v>502740</v>
      </c>
      <c r="B2633" s="61" t="s">
        <v>3081</v>
      </c>
      <c r="C2633" s="61">
        <v>20251121</v>
      </c>
      <c r="D2633" s="420" t="s">
        <v>890</v>
      </c>
      <c r="E2633" s="60">
        <v>-70700</v>
      </c>
      <c r="F2633" s="60">
        <v>170550</v>
      </c>
      <c r="G2633" s="60">
        <v>2814300</v>
      </c>
      <c r="H2633" s="421" t="str">
        <f t="shared" si="205"/>
        <v>nesplnená podmienka vyrovnaného rozpočtu</v>
      </c>
      <c r="I2633" s="60">
        <f t="shared" si="206"/>
        <v>2643750</v>
      </c>
      <c r="J2633" s="421" t="str">
        <f t="shared" si="209"/>
        <v>výdavky rastú</v>
      </c>
      <c r="K2633" s="421" t="str">
        <f t="shared" si="207"/>
        <v>dlhová brzda sa neplní</v>
      </c>
      <c r="L2633" s="421" t="str">
        <f t="shared" si="208"/>
        <v>dlhová brzda sa neplní + rozpočet v termíne</v>
      </c>
    </row>
    <row r="2634" spans="1:12">
      <c r="A2634" s="61">
        <v>502758</v>
      </c>
      <c r="B2634" s="61" t="s">
        <v>3082</v>
      </c>
      <c r="C2634" s="61">
        <v>20251022</v>
      </c>
      <c r="D2634" s="420" t="s">
        <v>890</v>
      </c>
      <c r="E2634" s="60">
        <v>-28459</v>
      </c>
      <c r="F2634" s="60">
        <v>190215</v>
      </c>
      <c r="G2634" s="60">
        <v>458022</v>
      </c>
      <c r="H2634" s="421" t="str">
        <f t="shared" si="205"/>
        <v>nesplnená podmienka vyrovnaného rozpočtu</v>
      </c>
      <c r="I2634" s="60">
        <f t="shared" si="206"/>
        <v>267807</v>
      </c>
      <c r="J2634" s="421" t="str">
        <f t="shared" si="209"/>
        <v>výdavky rastú</v>
      </c>
      <c r="K2634" s="421" t="str">
        <f t="shared" si="207"/>
        <v>dlhová brzda sa neplní</v>
      </c>
      <c r="L2634" s="421" t="str">
        <f t="shared" si="208"/>
        <v>dlhová brzda sa neplní + rozpočet v termíne</v>
      </c>
    </row>
    <row r="2635" spans="1:12">
      <c r="A2635" s="61">
        <v>502766</v>
      </c>
      <c r="B2635" s="61" t="s">
        <v>3083</v>
      </c>
      <c r="C2635" s="61">
        <v>20251119</v>
      </c>
      <c r="D2635" s="420" t="s">
        <v>890</v>
      </c>
      <c r="E2635" s="60">
        <v>-189740</v>
      </c>
      <c r="F2635" s="60">
        <v>1935947</v>
      </c>
      <c r="G2635" s="60">
        <v>3116412</v>
      </c>
      <c r="H2635" s="421" t="str">
        <f t="shared" si="205"/>
        <v>nesplnená podmienka vyrovnaného rozpočtu</v>
      </c>
      <c r="I2635" s="60">
        <f t="shared" si="206"/>
        <v>1180465</v>
      </c>
      <c r="J2635" s="421" t="str">
        <f t="shared" si="209"/>
        <v>výdavky rastú</v>
      </c>
      <c r="K2635" s="421" t="str">
        <f t="shared" si="207"/>
        <v>dlhová brzda sa neplní</v>
      </c>
      <c r="L2635" s="421" t="str">
        <f t="shared" si="208"/>
        <v>dlhová brzda sa neplní + rozpočet v termíne</v>
      </c>
    </row>
    <row r="2636" spans="1:12">
      <c r="A2636" s="61">
        <v>502782</v>
      </c>
      <c r="B2636" s="61" t="s">
        <v>3084</v>
      </c>
      <c r="C2636" s="61">
        <v>20251030</v>
      </c>
      <c r="D2636" s="420" t="s">
        <v>890</v>
      </c>
      <c r="E2636" s="60">
        <v>-147946</v>
      </c>
      <c r="F2636" s="60">
        <v>8638291</v>
      </c>
      <c r="G2636" s="60">
        <v>12247160</v>
      </c>
      <c r="H2636" s="421" t="str">
        <f t="shared" si="205"/>
        <v>nesplnená podmienka vyrovnaného rozpočtu</v>
      </c>
      <c r="I2636" s="60">
        <f t="shared" si="206"/>
        <v>3608869</v>
      </c>
      <c r="J2636" s="421" t="str">
        <f t="shared" si="209"/>
        <v>výdavky rastú</v>
      </c>
      <c r="K2636" s="421" t="str">
        <f t="shared" si="207"/>
        <v>dlhová brzda sa neplní</v>
      </c>
      <c r="L2636" s="421" t="str">
        <f t="shared" si="208"/>
        <v>dlhová brzda sa neplní + rozpočet v termíne</v>
      </c>
    </row>
    <row r="2637" spans="1:12">
      <c r="A2637" s="61">
        <v>502791</v>
      </c>
      <c r="B2637" s="61" t="s">
        <v>3085</v>
      </c>
      <c r="C2637" s="61">
        <v>20251118</v>
      </c>
      <c r="D2637" s="420" t="s">
        <v>890</v>
      </c>
      <c r="E2637" s="60">
        <v>20659.419999999998</v>
      </c>
      <c r="F2637" s="60">
        <v>288322.51</v>
      </c>
      <c r="G2637" s="60">
        <v>300845.02</v>
      </c>
      <c r="H2637" s="421" t="str">
        <f t="shared" si="205"/>
        <v>splnená podmienka vyrovnaného rozpočtu</v>
      </c>
      <c r="I2637" s="60">
        <f t="shared" si="206"/>
        <v>12522.510000000009</v>
      </c>
      <c r="J2637" s="421" t="str">
        <f t="shared" si="209"/>
        <v>výdavky rastú</v>
      </c>
      <c r="K2637" s="421" t="str">
        <f t="shared" si="207"/>
        <v>dlhová brzda sa neplní</v>
      </c>
      <c r="L2637" s="421" t="str">
        <f t="shared" si="208"/>
        <v>dlhová brzda sa neplní + rozpočet v termíne</v>
      </c>
    </row>
    <row r="2638" spans="1:12">
      <c r="A2638" s="61">
        <v>502332</v>
      </c>
      <c r="B2638" s="61" t="s">
        <v>3086</v>
      </c>
      <c r="C2638" s="61">
        <v>20251029</v>
      </c>
      <c r="D2638" s="420" t="s">
        <v>890</v>
      </c>
      <c r="E2638" s="60">
        <v>-2500</v>
      </c>
      <c r="F2638" s="60">
        <v>2414957</v>
      </c>
      <c r="G2638" s="60">
        <v>2769153.15</v>
      </c>
      <c r="H2638" s="421" t="str">
        <f t="shared" si="205"/>
        <v>nesplnená podmienka vyrovnaného rozpočtu</v>
      </c>
      <c r="I2638" s="60">
        <f t="shared" si="206"/>
        <v>354196.14999999991</v>
      </c>
      <c r="J2638" s="421" t="str">
        <f t="shared" si="209"/>
        <v>výdavky rastú</v>
      </c>
      <c r="K2638" s="421" t="str">
        <f t="shared" si="207"/>
        <v>dlhová brzda sa neplní</v>
      </c>
      <c r="L2638" s="421" t="str">
        <f t="shared" si="208"/>
        <v>dlhová brzda sa neplní + rozpočet v termíne</v>
      </c>
    </row>
    <row r="2639" spans="1:12">
      <c r="A2639" s="61">
        <v>502341</v>
      </c>
      <c r="B2639" s="61" t="s">
        <v>3087</v>
      </c>
      <c r="C2639" s="61">
        <v>20251121</v>
      </c>
      <c r="D2639" s="420" t="s">
        <v>890</v>
      </c>
      <c r="E2639" s="60">
        <v>4114</v>
      </c>
      <c r="F2639" s="60">
        <v>419493</v>
      </c>
      <c r="G2639" s="60">
        <v>497748</v>
      </c>
      <c r="H2639" s="421" t="str">
        <f t="shared" si="205"/>
        <v>splnená podmienka vyrovnaného rozpočtu</v>
      </c>
      <c r="I2639" s="60">
        <f t="shared" si="206"/>
        <v>78255</v>
      </c>
      <c r="J2639" s="421" t="str">
        <f t="shared" si="209"/>
        <v>výdavky rastú</v>
      </c>
      <c r="K2639" s="421" t="str">
        <f t="shared" si="207"/>
        <v>dlhová brzda sa neplní</v>
      </c>
      <c r="L2639" s="421" t="str">
        <f t="shared" si="208"/>
        <v>dlhová brzda sa neplní + rozpočet v termíne</v>
      </c>
    </row>
    <row r="2640" spans="1:12">
      <c r="A2640" s="61">
        <v>502359</v>
      </c>
      <c r="B2640" s="61" t="s">
        <v>3088</v>
      </c>
      <c r="C2640" s="61">
        <v>20251117</v>
      </c>
      <c r="D2640" s="420" t="s">
        <v>890</v>
      </c>
      <c r="E2640" s="60">
        <v>11385.8</v>
      </c>
      <c r="F2640" s="60">
        <v>104390</v>
      </c>
      <c r="G2640" s="60">
        <v>148295.20000000001</v>
      </c>
      <c r="H2640" s="421" t="str">
        <f t="shared" si="205"/>
        <v>splnená podmienka vyrovnaného rozpočtu</v>
      </c>
      <c r="I2640" s="60">
        <f t="shared" si="206"/>
        <v>43905.200000000012</v>
      </c>
      <c r="J2640" s="421" t="str">
        <f t="shared" si="209"/>
        <v>výdavky rastú</v>
      </c>
      <c r="K2640" s="421" t="str">
        <f t="shared" si="207"/>
        <v>dlhová brzda sa neplní</v>
      </c>
      <c r="L2640" s="421" t="str">
        <f t="shared" si="208"/>
        <v>dlhová brzda sa neplní + rozpočet v termíne</v>
      </c>
    </row>
    <row r="2641" spans="1:12">
      <c r="A2641" s="61">
        <v>502367</v>
      </c>
      <c r="B2641" s="61" t="s">
        <v>3089</v>
      </c>
      <c r="C2641" s="61">
        <v>20251121</v>
      </c>
      <c r="D2641" s="420" t="s">
        <v>890</v>
      </c>
      <c r="E2641" s="60">
        <v>-119469</v>
      </c>
      <c r="F2641" s="60">
        <v>102712</v>
      </c>
      <c r="G2641" s="60">
        <v>229946</v>
      </c>
      <c r="H2641" s="421" t="str">
        <f t="shared" si="205"/>
        <v>nesplnená podmienka vyrovnaného rozpočtu</v>
      </c>
      <c r="I2641" s="60">
        <f t="shared" si="206"/>
        <v>127234</v>
      </c>
      <c r="J2641" s="421" t="str">
        <f t="shared" si="209"/>
        <v>výdavky rastú</v>
      </c>
      <c r="K2641" s="421" t="str">
        <f t="shared" si="207"/>
        <v>dlhová brzda sa neplní</v>
      </c>
      <c r="L2641" s="421" t="str">
        <f t="shared" si="208"/>
        <v>dlhová brzda sa neplní + rozpočet v termíne</v>
      </c>
    </row>
    <row r="2642" spans="1:12">
      <c r="A2642" s="61">
        <v>502375</v>
      </c>
      <c r="B2642" s="61" t="s">
        <v>3090</v>
      </c>
      <c r="C2642" s="61">
        <v>20251114</v>
      </c>
      <c r="D2642" s="420" t="s">
        <v>890</v>
      </c>
      <c r="E2642" s="60">
        <v>-117298</v>
      </c>
      <c r="F2642" s="60">
        <v>1794300</v>
      </c>
      <c r="G2642" s="60">
        <v>2907850</v>
      </c>
      <c r="H2642" s="421" t="str">
        <f t="shared" si="205"/>
        <v>nesplnená podmienka vyrovnaného rozpočtu</v>
      </c>
      <c r="I2642" s="60">
        <f t="shared" si="206"/>
        <v>1113550</v>
      </c>
      <c r="J2642" s="421" t="str">
        <f t="shared" si="209"/>
        <v>výdavky rastú</v>
      </c>
      <c r="K2642" s="421" t="str">
        <f t="shared" si="207"/>
        <v>dlhová brzda sa neplní</v>
      </c>
      <c r="L2642" s="421" t="str">
        <f t="shared" si="208"/>
        <v>dlhová brzda sa neplní + rozpočet v termíne</v>
      </c>
    </row>
    <row r="2643" spans="1:12">
      <c r="A2643" s="61">
        <v>502383</v>
      </c>
      <c r="B2643" s="61" t="s">
        <v>3091</v>
      </c>
      <c r="C2643" s="61">
        <v>20251016</v>
      </c>
      <c r="D2643" s="420" t="s">
        <v>890</v>
      </c>
      <c r="E2643" s="60">
        <v>-2005</v>
      </c>
      <c r="F2643" s="60">
        <v>154728</v>
      </c>
      <c r="G2643" s="60">
        <v>147286</v>
      </c>
      <c r="H2643" s="421" t="str">
        <f t="shared" si="205"/>
        <v>nesplnená podmienka vyrovnaného rozpočtu</v>
      </c>
      <c r="I2643" s="60">
        <f t="shared" si="206"/>
        <v>-7442</v>
      </c>
      <c r="J2643" s="421" t="str">
        <f t="shared" si="209"/>
        <v>nerastúce výdavky</v>
      </c>
      <c r="K2643" s="421" t="str">
        <f t="shared" si="207"/>
        <v>dlhová brzda sa neplní</v>
      </c>
      <c r="L2643" s="421" t="str">
        <f t="shared" si="208"/>
        <v>dlhová brzda sa neplní + rozpočet v termíne</v>
      </c>
    </row>
    <row r="2644" spans="1:12">
      <c r="A2644" s="61">
        <v>502391</v>
      </c>
      <c r="B2644" s="61" t="s">
        <v>3092</v>
      </c>
      <c r="C2644" s="61">
        <v>20251121</v>
      </c>
      <c r="D2644" s="420" t="s">
        <v>890</v>
      </c>
      <c r="E2644" s="60">
        <v>-27100</v>
      </c>
      <c r="F2644" s="60">
        <v>1163007</v>
      </c>
      <c r="G2644" s="60">
        <v>1978480</v>
      </c>
      <c r="H2644" s="421" t="str">
        <f t="shared" si="205"/>
        <v>nesplnená podmienka vyrovnaného rozpočtu</v>
      </c>
      <c r="I2644" s="60">
        <f t="shared" si="206"/>
        <v>815473</v>
      </c>
      <c r="J2644" s="421" t="str">
        <f t="shared" si="209"/>
        <v>výdavky rastú</v>
      </c>
      <c r="K2644" s="421" t="str">
        <f t="shared" si="207"/>
        <v>dlhová brzda sa neplní</v>
      </c>
      <c r="L2644" s="421" t="str">
        <f t="shared" si="208"/>
        <v>dlhová brzda sa neplní + rozpočet v termíne</v>
      </c>
    </row>
    <row r="2645" spans="1:12">
      <c r="A2645" s="61">
        <v>502413</v>
      </c>
      <c r="B2645" s="61" t="s">
        <v>3093</v>
      </c>
      <c r="C2645" s="61">
        <v>20251119</v>
      </c>
      <c r="D2645" s="420" t="s">
        <v>890</v>
      </c>
      <c r="E2645" s="60">
        <v>-2324920</v>
      </c>
      <c r="F2645" s="60">
        <v>12409450</v>
      </c>
      <c r="G2645" s="60">
        <v>11161892</v>
      </c>
      <c r="H2645" s="421" t="str">
        <f t="shared" si="205"/>
        <v>nesplnená podmienka vyrovnaného rozpočtu</v>
      </c>
      <c r="I2645" s="60">
        <f t="shared" si="206"/>
        <v>-1247558</v>
      </c>
      <c r="J2645" s="421" t="str">
        <f t="shared" si="209"/>
        <v>nerastúce výdavky</v>
      </c>
      <c r="K2645" s="421" t="str">
        <f t="shared" si="207"/>
        <v>dlhová brzda sa neplní</v>
      </c>
      <c r="L2645" s="421" t="str">
        <f t="shared" si="208"/>
        <v>dlhová brzda sa neplní + rozpočet v termíne</v>
      </c>
    </row>
    <row r="2646" spans="1:12">
      <c r="A2646" s="61">
        <v>502421</v>
      </c>
      <c r="B2646" s="61" t="s">
        <v>3094</v>
      </c>
      <c r="C2646" s="61">
        <v>20251110</v>
      </c>
      <c r="D2646" s="420" t="s">
        <v>890</v>
      </c>
      <c r="E2646" s="60">
        <v>-98484</v>
      </c>
      <c r="F2646" s="60">
        <v>3361915</v>
      </c>
      <c r="G2646" s="60">
        <v>6862157</v>
      </c>
      <c r="H2646" s="421" t="str">
        <f t="shared" si="205"/>
        <v>nesplnená podmienka vyrovnaného rozpočtu</v>
      </c>
      <c r="I2646" s="60">
        <f t="shared" si="206"/>
        <v>3500242</v>
      </c>
      <c r="J2646" s="421" t="str">
        <f t="shared" si="209"/>
        <v>výdavky rastú</v>
      </c>
      <c r="K2646" s="421" t="str">
        <f t="shared" si="207"/>
        <v>dlhová brzda sa neplní</v>
      </c>
      <c r="L2646" s="421" t="str">
        <f t="shared" si="208"/>
        <v>dlhová brzda sa neplní + rozpočet v termíne</v>
      </c>
    </row>
    <row r="2647" spans="1:12">
      <c r="A2647" s="61">
        <v>502430</v>
      </c>
      <c r="B2647" s="61" t="s">
        <v>3095</v>
      </c>
      <c r="C2647" s="61">
        <v>20251118</v>
      </c>
      <c r="D2647" s="420" t="s">
        <v>890</v>
      </c>
      <c r="E2647" s="60">
        <v>-46500</v>
      </c>
      <c r="F2647" s="60">
        <v>467248</v>
      </c>
      <c r="G2647" s="60">
        <v>523861</v>
      </c>
      <c r="H2647" s="421" t="str">
        <f t="shared" si="205"/>
        <v>nesplnená podmienka vyrovnaného rozpočtu</v>
      </c>
      <c r="I2647" s="60">
        <f t="shared" si="206"/>
        <v>56613</v>
      </c>
      <c r="J2647" s="421" t="str">
        <f t="shared" si="209"/>
        <v>výdavky rastú</v>
      </c>
      <c r="K2647" s="421" t="str">
        <f t="shared" si="207"/>
        <v>dlhová brzda sa neplní</v>
      </c>
      <c r="L2647" s="421" t="str">
        <f t="shared" si="208"/>
        <v>dlhová brzda sa neplní + rozpočet v termíne</v>
      </c>
    </row>
    <row r="2648" spans="1:12">
      <c r="A2648" s="61">
        <v>502448</v>
      </c>
      <c r="B2648" s="61" t="s">
        <v>3096</v>
      </c>
      <c r="C2648" s="61">
        <v>20251113</v>
      </c>
      <c r="D2648" s="420" t="s">
        <v>890</v>
      </c>
      <c r="E2648" s="60">
        <v>13874.76</v>
      </c>
      <c r="F2648" s="60">
        <v>146997</v>
      </c>
      <c r="G2648" s="60">
        <v>176914.62</v>
      </c>
      <c r="H2648" s="421" t="str">
        <f t="shared" si="205"/>
        <v>splnená podmienka vyrovnaného rozpočtu</v>
      </c>
      <c r="I2648" s="60">
        <f t="shared" si="206"/>
        <v>29917.619999999995</v>
      </c>
      <c r="J2648" s="421" t="str">
        <f t="shared" si="209"/>
        <v>výdavky rastú</v>
      </c>
      <c r="K2648" s="421" t="str">
        <f t="shared" si="207"/>
        <v>dlhová brzda sa neplní</v>
      </c>
      <c r="L2648" s="421" t="str">
        <f t="shared" si="208"/>
        <v>dlhová brzda sa neplní + rozpočet v termíne</v>
      </c>
    </row>
    <row r="2649" spans="1:12">
      <c r="A2649" s="61">
        <v>502456</v>
      </c>
      <c r="B2649" s="61" t="s">
        <v>3097</v>
      </c>
      <c r="C2649" s="61">
        <v>20251028</v>
      </c>
      <c r="D2649" s="420" t="s">
        <v>890</v>
      </c>
      <c r="E2649" s="60">
        <v>0</v>
      </c>
      <c r="F2649" s="60">
        <v>290530</v>
      </c>
      <c r="G2649" s="60">
        <v>321930</v>
      </c>
      <c r="H2649" s="421" t="str">
        <f t="shared" si="205"/>
        <v>splnená podmienka vyrovnaného rozpočtu</v>
      </c>
      <c r="I2649" s="60">
        <f t="shared" si="206"/>
        <v>31400</v>
      </c>
      <c r="J2649" s="421" t="str">
        <f t="shared" si="209"/>
        <v>výdavky rastú</v>
      </c>
      <c r="K2649" s="421" t="str">
        <f t="shared" si="207"/>
        <v>dlhová brzda sa neplní</v>
      </c>
      <c r="L2649" s="421" t="str">
        <f t="shared" si="208"/>
        <v>dlhová brzda sa neplní + rozpočet v termíne</v>
      </c>
    </row>
    <row r="2650" spans="1:12">
      <c r="A2650" s="61">
        <v>502464</v>
      </c>
      <c r="B2650" s="61" t="s">
        <v>3098</v>
      </c>
      <c r="C2650" s="61">
        <v>20251120</v>
      </c>
      <c r="D2650" s="420" t="s">
        <v>890</v>
      </c>
      <c r="E2650" s="60">
        <v>8772</v>
      </c>
      <c r="F2650" s="60">
        <v>249234</v>
      </c>
      <c r="G2650" s="60">
        <v>366950</v>
      </c>
      <c r="H2650" s="421" t="str">
        <f t="shared" si="205"/>
        <v>splnená podmienka vyrovnaného rozpočtu</v>
      </c>
      <c r="I2650" s="60">
        <f t="shared" si="206"/>
        <v>117716</v>
      </c>
      <c r="J2650" s="421" t="str">
        <f t="shared" si="209"/>
        <v>výdavky rastú</v>
      </c>
      <c r="K2650" s="421" t="str">
        <f t="shared" si="207"/>
        <v>dlhová brzda sa neplní</v>
      </c>
      <c r="L2650" s="421" t="str">
        <f t="shared" si="208"/>
        <v>dlhová brzda sa neplní + rozpočet v termíne</v>
      </c>
    </row>
    <row r="2651" spans="1:12">
      <c r="A2651" s="61">
        <v>502472</v>
      </c>
      <c r="B2651" s="61" t="s">
        <v>861</v>
      </c>
      <c r="C2651" s="61">
        <v>20251117</v>
      </c>
      <c r="D2651" s="420" t="s">
        <v>890</v>
      </c>
      <c r="E2651" s="60">
        <v>20696</v>
      </c>
      <c r="F2651" s="60">
        <v>477398</v>
      </c>
      <c r="G2651" s="60">
        <v>356674</v>
      </c>
      <c r="H2651" s="421" t="str">
        <f t="shared" si="205"/>
        <v>splnená podmienka vyrovnaného rozpočtu</v>
      </c>
      <c r="I2651" s="61">
        <f t="shared" si="206"/>
        <v>-120724</v>
      </c>
      <c r="J2651" s="421" t="str">
        <f t="shared" si="209"/>
        <v>nerastúce výdavky</v>
      </c>
      <c r="K2651" s="421" t="str">
        <f t="shared" si="207"/>
        <v>dlhová brzda sa plní</v>
      </c>
      <c r="L2651" s="421" t="str">
        <f t="shared" si="208"/>
        <v>dlhová brzda sa plní + rozpočet v termíne</v>
      </c>
    </row>
    <row r="2652" spans="1:12">
      <c r="A2652" s="61">
        <v>502481</v>
      </c>
      <c r="B2652" s="61" t="s">
        <v>3099</v>
      </c>
      <c r="C2652" s="61">
        <v>20251119</v>
      </c>
      <c r="D2652" s="420" t="s">
        <v>890</v>
      </c>
      <c r="E2652" s="60">
        <v>-129352</v>
      </c>
      <c r="F2652" s="60">
        <v>991344</v>
      </c>
      <c r="G2652" s="60">
        <v>3170333.94</v>
      </c>
      <c r="H2652" s="421" t="str">
        <f t="shared" si="205"/>
        <v>nesplnená podmienka vyrovnaného rozpočtu</v>
      </c>
      <c r="I2652" s="60">
        <f t="shared" si="206"/>
        <v>2178989.94</v>
      </c>
      <c r="J2652" s="421" t="str">
        <f t="shared" si="209"/>
        <v>výdavky rastú</v>
      </c>
      <c r="K2652" s="421" t="str">
        <f t="shared" si="207"/>
        <v>dlhová brzda sa neplní</v>
      </c>
      <c r="L2652" s="421" t="str">
        <f t="shared" si="208"/>
        <v>dlhová brzda sa neplní + rozpočet v termíne</v>
      </c>
    </row>
    <row r="2653" spans="1:12">
      <c r="A2653" s="61">
        <v>502499</v>
      </c>
      <c r="B2653" s="61" t="s">
        <v>862</v>
      </c>
      <c r="C2653" s="61">
        <v>20251218</v>
      </c>
      <c r="D2653" s="420" t="s">
        <v>911</v>
      </c>
      <c r="E2653" s="60">
        <v>706</v>
      </c>
      <c r="F2653" s="60">
        <v>2017062.14</v>
      </c>
      <c r="G2653" s="60">
        <v>474264</v>
      </c>
      <c r="H2653" s="421" t="str">
        <f t="shared" si="205"/>
        <v>splnená podmienka vyrovnaného rozpočtu</v>
      </c>
      <c r="I2653" s="61">
        <f t="shared" si="206"/>
        <v>-1542798.14</v>
      </c>
      <c r="J2653" s="421" t="str">
        <f t="shared" si="209"/>
        <v>nerastúce výdavky</v>
      </c>
      <c r="K2653" s="421" t="str">
        <f t="shared" si="207"/>
        <v>dlhová brzda sa plní</v>
      </c>
      <c r="L2653" s="421" t="str">
        <f t="shared" si="208"/>
        <v>dlhová brzda sa plní + rozpočet po termíne</v>
      </c>
    </row>
    <row r="2654" spans="1:12">
      <c r="A2654" s="61">
        <v>502502</v>
      </c>
      <c r="B2654" s="61" t="s">
        <v>3100</v>
      </c>
      <c r="C2654" s="61">
        <v>20251120</v>
      </c>
      <c r="D2654" s="420" t="s">
        <v>890</v>
      </c>
      <c r="E2654" s="60">
        <v>-5700</v>
      </c>
      <c r="F2654" s="60">
        <v>179500</v>
      </c>
      <c r="G2654" s="60">
        <v>1535500</v>
      </c>
      <c r="H2654" s="421" t="str">
        <f t="shared" si="205"/>
        <v>nesplnená podmienka vyrovnaného rozpočtu</v>
      </c>
      <c r="I2654" s="60">
        <f t="shared" si="206"/>
        <v>1356000</v>
      </c>
      <c r="J2654" s="421" t="str">
        <f t="shared" si="209"/>
        <v>výdavky rastú</v>
      </c>
      <c r="K2654" s="421" t="str">
        <f t="shared" si="207"/>
        <v>dlhová brzda sa neplní</v>
      </c>
      <c r="L2654" s="421" t="str">
        <f t="shared" si="208"/>
        <v>dlhová brzda sa neplní + rozpočet v termíne</v>
      </c>
    </row>
    <row r="2655" spans="1:12">
      <c r="A2655" s="61">
        <v>502511</v>
      </c>
      <c r="B2655" s="61" t="s">
        <v>3101</v>
      </c>
      <c r="C2655" s="61">
        <v>20251119</v>
      </c>
      <c r="D2655" s="420" t="s">
        <v>890</v>
      </c>
      <c r="E2655" s="60">
        <v>25650</v>
      </c>
      <c r="F2655" s="60">
        <v>445018</v>
      </c>
      <c r="G2655" s="60">
        <v>446500</v>
      </c>
      <c r="H2655" s="421" t="str">
        <f t="shared" si="205"/>
        <v>splnená podmienka vyrovnaného rozpočtu</v>
      </c>
      <c r="I2655" s="60">
        <f t="shared" si="206"/>
        <v>1482</v>
      </c>
      <c r="J2655" s="421" t="str">
        <f t="shared" si="209"/>
        <v>výdavky rastú</v>
      </c>
      <c r="K2655" s="421" t="str">
        <f t="shared" si="207"/>
        <v>dlhová brzda sa neplní</v>
      </c>
      <c r="L2655" s="421" t="str">
        <f t="shared" si="208"/>
        <v>dlhová brzda sa neplní + rozpočet v termíne</v>
      </c>
    </row>
    <row r="2656" spans="1:12">
      <c r="A2656" s="61">
        <v>502537</v>
      </c>
      <c r="B2656" s="61" t="s">
        <v>863</v>
      </c>
      <c r="C2656" s="61">
        <v>20251118</v>
      </c>
      <c r="D2656" s="420" t="s">
        <v>890</v>
      </c>
      <c r="E2656" s="60">
        <v>0</v>
      </c>
      <c r="F2656" s="60">
        <v>268860</v>
      </c>
      <c r="G2656" s="60">
        <v>107860</v>
      </c>
      <c r="H2656" s="421" t="str">
        <f t="shared" si="205"/>
        <v>splnená podmienka vyrovnaného rozpočtu</v>
      </c>
      <c r="I2656" s="61">
        <f t="shared" si="206"/>
        <v>-161000</v>
      </c>
      <c r="J2656" s="421" t="str">
        <f t="shared" si="209"/>
        <v>nerastúce výdavky</v>
      </c>
      <c r="K2656" s="421" t="str">
        <f t="shared" si="207"/>
        <v>dlhová brzda sa plní</v>
      </c>
      <c r="L2656" s="421" t="str">
        <f t="shared" si="208"/>
        <v>dlhová brzda sa plní + rozpočet v termíne</v>
      </c>
    </row>
    <row r="2657" spans="1:12">
      <c r="A2657" s="61">
        <v>502570</v>
      </c>
      <c r="B2657" s="61" t="s">
        <v>3102</v>
      </c>
      <c r="C2657" s="61">
        <v>20251119</v>
      </c>
      <c r="D2657" s="420" t="s">
        <v>890</v>
      </c>
      <c r="E2657" s="60">
        <v>62931.93</v>
      </c>
      <c r="F2657" s="60">
        <v>571412.77</v>
      </c>
      <c r="G2657" s="60">
        <v>682555.42</v>
      </c>
      <c r="H2657" s="421" t="str">
        <f t="shared" si="205"/>
        <v>splnená podmienka vyrovnaného rozpočtu</v>
      </c>
      <c r="I2657" s="60">
        <f t="shared" si="206"/>
        <v>111142.65000000002</v>
      </c>
      <c r="J2657" s="421" t="str">
        <f t="shared" si="209"/>
        <v>výdavky rastú</v>
      </c>
      <c r="K2657" s="421" t="str">
        <f t="shared" si="207"/>
        <v>dlhová brzda sa neplní</v>
      </c>
      <c r="L2657" s="421" t="str">
        <f t="shared" si="208"/>
        <v>dlhová brzda sa neplní + rozpočet v termíne</v>
      </c>
    </row>
    <row r="2658" spans="1:12">
      <c r="A2658" s="61">
        <v>502065</v>
      </c>
      <c r="B2658" s="61" t="s">
        <v>1313</v>
      </c>
      <c r="C2658" s="61">
        <v>20251121</v>
      </c>
      <c r="D2658" s="420" t="s">
        <v>890</v>
      </c>
      <c r="E2658" s="60">
        <v>10468</v>
      </c>
      <c r="F2658" s="60">
        <v>387183</v>
      </c>
      <c r="G2658" s="60">
        <v>387632</v>
      </c>
      <c r="H2658" s="421" t="str">
        <f t="shared" si="205"/>
        <v>splnená podmienka vyrovnaného rozpočtu</v>
      </c>
      <c r="I2658" s="60">
        <f t="shared" si="206"/>
        <v>449</v>
      </c>
      <c r="J2658" s="421" t="str">
        <f t="shared" si="209"/>
        <v>výdavky rastú</v>
      </c>
      <c r="K2658" s="421" t="str">
        <f t="shared" si="207"/>
        <v>dlhová brzda sa neplní</v>
      </c>
      <c r="L2658" s="421" t="str">
        <f t="shared" si="208"/>
        <v>dlhová brzda sa neplní + rozpočet v termíne</v>
      </c>
    </row>
    <row r="2659" spans="1:12">
      <c r="A2659" s="61">
        <v>502073</v>
      </c>
      <c r="B2659" s="61" t="s">
        <v>3103</v>
      </c>
      <c r="C2659" s="61">
        <v>20251113</v>
      </c>
      <c r="D2659" s="420" t="s">
        <v>890</v>
      </c>
      <c r="E2659" s="60">
        <v>-43661</v>
      </c>
      <c r="F2659" s="60">
        <v>142400</v>
      </c>
      <c r="G2659" s="60">
        <v>612442</v>
      </c>
      <c r="H2659" s="421" t="str">
        <f t="shared" si="205"/>
        <v>nesplnená podmienka vyrovnaného rozpočtu</v>
      </c>
      <c r="I2659" s="60">
        <f t="shared" si="206"/>
        <v>470042</v>
      </c>
      <c r="J2659" s="421" t="str">
        <f t="shared" si="209"/>
        <v>výdavky rastú</v>
      </c>
      <c r="K2659" s="421" t="str">
        <f t="shared" si="207"/>
        <v>dlhová brzda sa neplní</v>
      </c>
      <c r="L2659" s="421" t="str">
        <f t="shared" si="208"/>
        <v>dlhová brzda sa neplní + rozpočet v termíne</v>
      </c>
    </row>
    <row r="2660" spans="1:12">
      <c r="A2660" s="61">
        <v>502090</v>
      </c>
      <c r="B2660" s="61" t="s">
        <v>3104</v>
      </c>
      <c r="C2660" s="61">
        <v>20251107</v>
      </c>
      <c r="D2660" s="420" t="s">
        <v>890</v>
      </c>
      <c r="E2660" s="60">
        <v>-1861078.23</v>
      </c>
      <c r="F2660" s="60">
        <v>165859</v>
      </c>
      <c r="G2660" s="60">
        <v>2031466.1099999999</v>
      </c>
      <c r="H2660" s="421" t="str">
        <f t="shared" si="205"/>
        <v>nesplnená podmienka vyrovnaného rozpočtu</v>
      </c>
      <c r="I2660" s="60">
        <f t="shared" si="206"/>
        <v>1865607.1099999999</v>
      </c>
      <c r="J2660" s="421" t="str">
        <f t="shared" si="209"/>
        <v>výdavky rastú</v>
      </c>
      <c r="K2660" s="421" t="str">
        <f t="shared" si="207"/>
        <v>dlhová brzda sa neplní</v>
      </c>
      <c r="L2660" s="421" t="str">
        <f t="shared" si="208"/>
        <v>dlhová brzda sa neplní + rozpočet v termíne</v>
      </c>
    </row>
    <row r="2661" spans="1:12">
      <c r="A2661" s="61">
        <v>502103</v>
      </c>
      <c r="B2661" s="61" t="s">
        <v>864</v>
      </c>
      <c r="C2661" s="61">
        <v>20251210</v>
      </c>
      <c r="D2661" s="420" t="s">
        <v>911</v>
      </c>
      <c r="E2661" s="60">
        <v>0</v>
      </c>
      <c r="F2661" s="60">
        <v>132500</v>
      </c>
      <c r="G2661" s="60">
        <v>132500</v>
      </c>
      <c r="H2661" s="421" t="str">
        <f t="shared" si="205"/>
        <v>splnená podmienka vyrovnaného rozpočtu</v>
      </c>
      <c r="I2661" s="61">
        <f t="shared" si="206"/>
        <v>0</v>
      </c>
      <c r="J2661" s="421" t="str">
        <f t="shared" si="209"/>
        <v>nerastúce výdavky</v>
      </c>
      <c r="K2661" s="421" t="str">
        <f t="shared" si="207"/>
        <v>dlhová brzda sa plní</v>
      </c>
      <c r="L2661" s="421" t="str">
        <f t="shared" si="208"/>
        <v>dlhová brzda sa plní + rozpočet po termíne</v>
      </c>
    </row>
    <row r="2662" spans="1:12">
      <c r="A2662" s="61">
        <v>502111</v>
      </c>
      <c r="B2662" s="61" t="s">
        <v>3105</v>
      </c>
      <c r="C2662" s="61">
        <v>20251112</v>
      </c>
      <c r="D2662" s="420" t="s">
        <v>890</v>
      </c>
      <c r="E2662" s="60">
        <v>-279928</v>
      </c>
      <c r="F2662" s="60">
        <v>2053409</v>
      </c>
      <c r="G2662" s="60">
        <v>3806833</v>
      </c>
      <c r="H2662" s="421" t="str">
        <f t="shared" si="205"/>
        <v>nesplnená podmienka vyrovnaného rozpočtu</v>
      </c>
      <c r="I2662" s="60">
        <f t="shared" si="206"/>
        <v>1753424</v>
      </c>
      <c r="J2662" s="421" t="str">
        <f t="shared" si="209"/>
        <v>výdavky rastú</v>
      </c>
      <c r="K2662" s="421" t="str">
        <f t="shared" si="207"/>
        <v>dlhová brzda sa neplní</v>
      </c>
      <c r="L2662" s="421" t="str">
        <f t="shared" si="208"/>
        <v>dlhová brzda sa neplní + rozpočet v termíne</v>
      </c>
    </row>
    <row r="2663" spans="1:12">
      <c r="A2663" s="61">
        <v>502154</v>
      </c>
      <c r="B2663" s="61" t="s">
        <v>3106</v>
      </c>
      <c r="C2663" s="61">
        <v>20251119</v>
      </c>
      <c r="D2663" s="420" t="s">
        <v>890</v>
      </c>
      <c r="E2663" s="60">
        <v>57541</v>
      </c>
      <c r="F2663" s="60">
        <v>479025</v>
      </c>
      <c r="G2663" s="60">
        <v>520781</v>
      </c>
      <c r="H2663" s="421" t="str">
        <f t="shared" si="205"/>
        <v>splnená podmienka vyrovnaného rozpočtu</v>
      </c>
      <c r="I2663" s="60">
        <f t="shared" si="206"/>
        <v>41756</v>
      </c>
      <c r="J2663" s="421" t="str">
        <f t="shared" si="209"/>
        <v>výdavky rastú</v>
      </c>
      <c r="K2663" s="421" t="str">
        <f t="shared" si="207"/>
        <v>dlhová brzda sa neplní</v>
      </c>
      <c r="L2663" s="421" t="str">
        <f t="shared" si="208"/>
        <v>dlhová brzda sa neplní + rozpočet v termíne</v>
      </c>
    </row>
    <row r="2664" spans="1:12">
      <c r="A2664" s="61">
        <v>502162</v>
      </c>
      <c r="B2664" s="61" t="s">
        <v>3107</v>
      </c>
      <c r="C2664" s="61">
        <v>20251118</v>
      </c>
      <c r="D2664" s="420" t="s">
        <v>890</v>
      </c>
      <c r="E2664" s="60">
        <v>-90800</v>
      </c>
      <c r="F2664" s="60">
        <v>175900</v>
      </c>
      <c r="G2664" s="60">
        <v>297026</v>
      </c>
      <c r="H2664" s="421" t="str">
        <f t="shared" si="205"/>
        <v>nesplnená podmienka vyrovnaného rozpočtu</v>
      </c>
      <c r="I2664" s="60">
        <f t="shared" si="206"/>
        <v>121126</v>
      </c>
      <c r="J2664" s="421" t="str">
        <f t="shared" si="209"/>
        <v>výdavky rastú</v>
      </c>
      <c r="K2664" s="421" t="str">
        <f t="shared" si="207"/>
        <v>dlhová brzda sa neplní</v>
      </c>
      <c r="L2664" s="421" t="str">
        <f t="shared" si="208"/>
        <v>dlhová brzda sa neplní + rozpočet v termíne</v>
      </c>
    </row>
    <row r="2665" spans="1:12">
      <c r="A2665" s="61">
        <v>502171</v>
      </c>
      <c r="B2665" s="61" t="s">
        <v>3108</v>
      </c>
      <c r="C2665" s="61">
        <v>20251111</v>
      </c>
      <c r="D2665" s="420" t="s">
        <v>890</v>
      </c>
      <c r="E2665" s="60">
        <v>-19931.669999999998</v>
      </c>
      <c r="F2665" s="60">
        <v>363653.76999999996</v>
      </c>
      <c r="G2665" s="60">
        <v>4056261.67</v>
      </c>
      <c r="H2665" s="421" t="str">
        <f t="shared" si="205"/>
        <v>nesplnená podmienka vyrovnaného rozpočtu</v>
      </c>
      <c r="I2665" s="60">
        <f t="shared" si="206"/>
        <v>3692607.9</v>
      </c>
      <c r="J2665" s="421" t="str">
        <f t="shared" si="209"/>
        <v>výdavky rastú</v>
      </c>
      <c r="K2665" s="421" t="str">
        <f t="shared" si="207"/>
        <v>dlhová brzda sa neplní</v>
      </c>
      <c r="L2665" s="421" t="str">
        <f t="shared" si="208"/>
        <v>dlhová brzda sa neplní + rozpočet v termíne</v>
      </c>
    </row>
    <row r="2666" spans="1:12">
      <c r="A2666" s="61">
        <v>502189</v>
      </c>
      <c r="B2666" s="61" t="s">
        <v>3109</v>
      </c>
      <c r="C2666" s="61">
        <v>20251030</v>
      </c>
      <c r="D2666" s="420" t="s">
        <v>890</v>
      </c>
      <c r="E2666" s="60">
        <v>0</v>
      </c>
      <c r="F2666" s="60">
        <v>276101</v>
      </c>
      <c r="G2666" s="60">
        <v>296554</v>
      </c>
      <c r="H2666" s="421" t="str">
        <f t="shared" si="205"/>
        <v>splnená podmienka vyrovnaného rozpočtu</v>
      </c>
      <c r="I2666" s="60">
        <f t="shared" si="206"/>
        <v>20453</v>
      </c>
      <c r="J2666" s="421" t="str">
        <f t="shared" si="209"/>
        <v>výdavky rastú</v>
      </c>
      <c r="K2666" s="421" t="str">
        <f t="shared" si="207"/>
        <v>dlhová brzda sa neplní</v>
      </c>
      <c r="L2666" s="421" t="str">
        <f t="shared" si="208"/>
        <v>dlhová brzda sa neplní + rozpočet v termíne</v>
      </c>
    </row>
    <row r="2667" spans="1:12">
      <c r="A2667" s="61">
        <v>502197</v>
      </c>
      <c r="B2667" s="61" t="s">
        <v>3110</v>
      </c>
      <c r="C2667" s="61">
        <v>20251119</v>
      </c>
      <c r="D2667" s="420" t="s">
        <v>890</v>
      </c>
      <c r="E2667" s="60">
        <v>-275104</v>
      </c>
      <c r="F2667" s="60">
        <v>1887331</v>
      </c>
      <c r="G2667" s="60">
        <v>7743977</v>
      </c>
      <c r="H2667" s="421" t="str">
        <f t="shared" si="205"/>
        <v>nesplnená podmienka vyrovnaného rozpočtu</v>
      </c>
      <c r="I2667" s="60">
        <f t="shared" si="206"/>
        <v>5856646</v>
      </c>
      <c r="J2667" s="421" t="str">
        <f t="shared" si="209"/>
        <v>výdavky rastú</v>
      </c>
      <c r="K2667" s="421" t="str">
        <f t="shared" si="207"/>
        <v>dlhová brzda sa neplní</v>
      </c>
      <c r="L2667" s="421" t="str">
        <f t="shared" si="208"/>
        <v>dlhová brzda sa neplní + rozpočet v termíne</v>
      </c>
    </row>
    <row r="2668" spans="1:12">
      <c r="A2668" s="61">
        <v>502201</v>
      </c>
      <c r="B2668" s="61" t="s">
        <v>3111</v>
      </c>
      <c r="C2668" s="61">
        <v>20251114</v>
      </c>
      <c r="D2668" s="420" t="s">
        <v>890</v>
      </c>
      <c r="E2668" s="60">
        <v>-40172</v>
      </c>
      <c r="F2668" s="60">
        <v>122921</v>
      </c>
      <c r="G2668" s="60">
        <v>1225634</v>
      </c>
      <c r="H2668" s="421" t="str">
        <f t="shared" si="205"/>
        <v>nesplnená podmienka vyrovnaného rozpočtu</v>
      </c>
      <c r="I2668" s="60">
        <f t="shared" si="206"/>
        <v>1102713</v>
      </c>
      <c r="J2668" s="421" t="str">
        <f t="shared" si="209"/>
        <v>výdavky rastú</v>
      </c>
      <c r="K2668" s="421" t="str">
        <f t="shared" si="207"/>
        <v>dlhová brzda sa neplní</v>
      </c>
      <c r="L2668" s="421" t="str">
        <f t="shared" si="208"/>
        <v>dlhová brzda sa neplní + rozpočet v termíne</v>
      </c>
    </row>
    <row r="2669" spans="1:12">
      <c r="A2669" s="61">
        <v>502219</v>
      </c>
      <c r="B2669" s="61" t="s">
        <v>3112</v>
      </c>
      <c r="C2669" s="61">
        <v>20251024</v>
      </c>
      <c r="D2669" s="420" t="s">
        <v>890</v>
      </c>
      <c r="E2669" s="60">
        <v>-49900</v>
      </c>
      <c r="F2669" s="60">
        <v>274889</v>
      </c>
      <c r="G2669" s="60">
        <v>324128</v>
      </c>
      <c r="H2669" s="421" t="str">
        <f t="shared" si="205"/>
        <v>nesplnená podmienka vyrovnaného rozpočtu</v>
      </c>
      <c r="I2669" s="60">
        <f t="shared" si="206"/>
        <v>49239</v>
      </c>
      <c r="J2669" s="421" t="str">
        <f t="shared" si="209"/>
        <v>výdavky rastú</v>
      </c>
      <c r="K2669" s="421" t="str">
        <f t="shared" si="207"/>
        <v>dlhová brzda sa neplní</v>
      </c>
      <c r="L2669" s="421" t="str">
        <f t="shared" si="208"/>
        <v>dlhová brzda sa neplní + rozpočet v termíne</v>
      </c>
    </row>
    <row r="2670" spans="1:12">
      <c r="A2670" s="61">
        <v>502227</v>
      </c>
      <c r="B2670" s="61" t="s">
        <v>865</v>
      </c>
      <c r="C2670" s="61">
        <v>20251120</v>
      </c>
      <c r="D2670" s="420" t="s">
        <v>890</v>
      </c>
      <c r="E2670" s="60">
        <v>18252</v>
      </c>
      <c r="F2670" s="60">
        <v>2046924</v>
      </c>
      <c r="G2670" s="60">
        <v>1680398</v>
      </c>
      <c r="H2670" s="421" t="str">
        <f t="shared" si="205"/>
        <v>splnená podmienka vyrovnaného rozpočtu</v>
      </c>
      <c r="I2670" s="61">
        <f t="shared" si="206"/>
        <v>-366526</v>
      </c>
      <c r="J2670" s="421" t="str">
        <f t="shared" si="209"/>
        <v>nerastúce výdavky</v>
      </c>
      <c r="K2670" s="421" t="str">
        <f t="shared" si="207"/>
        <v>dlhová brzda sa plní</v>
      </c>
      <c r="L2670" s="421" t="str">
        <f t="shared" si="208"/>
        <v>dlhová brzda sa plní + rozpočet v termíne</v>
      </c>
    </row>
    <row r="2671" spans="1:12">
      <c r="A2671" s="61">
        <v>502243</v>
      </c>
      <c r="B2671" s="61" t="s">
        <v>866</v>
      </c>
      <c r="C2671" s="61">
        <v>20250925</v>
      </c>
      <c r="D2671" s="420" t="s">
        <v>890</v>
      </c>
      <c r="E2671" s="60">
        <v>2792</v>
      </c>
      <c r="F2671" s="60">
        <v>348555</v>
      </c>
      <c r="G2671" s="60">
        <v>336815</v>
      </c>
      <c r="H2671" s="421" t="str">
        <f t="shared" si="205"/>
        <v>splnená podmienka vyrovnaného rozpočtu</v>
      </c>
      <c r="I2671" s="61">
        <f t="shared" si="206"/>
        <v>-11740</v>
      </c>
      <c r="J2671" s="421" t="str">
        <f t="shared" si="209"/>
        <v>nerastúce výdavky</v>
      </c>
      <c r="K2671" s="421" t="str">
        <f t="shared" si="207"/>
        <v>dlhová brzda sa plní</v>
      </c>
      <c r="L2671" s="421" t="str">
        <f t="shared" si="208"/>
        <v>dlhová brzda sa plní + rozpočet v termíne</v>
      </c>
    </row>
    <row r="2672" spans="1:12">
      <c r="A2672" s="61">
        <v>502251</v>
      </c>
      <c r="B2672" s="61" t="s">
        <v>3113</v>
      </c>
      <c r="C2672" s="61">
        <v>20251112</v>
      </c>
      <c r="D2672" s="420" t="s">
        <v>890</v>
      </c>
      <c r="E2672" s="60">
        <v>13983</v>
      </c>
      <c r="F2672" s="60">
        <v>377020</v>
      </c>
      <c r="G2672" s="60">
        <v>398281</v>
      </c>
      <c r="H2672" s="421" t="str">
        <f t="shared" si="205"/>
        <v>splnená podmienka vyrovnaného rozpočtu</v>
      </c>
      <c r="I2672" s="60">
        <f t="shared" si="206"/>
        <v>21261</v>
      </c>
      <c r="J2672" s="421" t="str">
        <f t="shared" si="209"/>
        <v>výdavky rastú</v>
      </c>
      <c r="K2672" s="421" t="str">
        <f t="shared" si="207"/>
        <v>dlhová brzda sa neplní</v>
      </c>
      <c r="L2672" s="421" t="str">
        <f t="shared" si="208"/>
        <v>dlhová brzda sa neplní + rozpočet v termíne</v>
      </c>
    </row>
    <row r="2673" spans="1:12">
      <c r="A2673" s="61">
        <v>502260</v>
      </c>
      <c r="B2673" s="61" t="s">
        <v>3114</v>
      </c>
      <c r="C2673" s="61">
        <v>20251120</v>
      </c>
      <c r="D2673" s="420" t="s">
        <v>890</v>
      </c>
      <c r="E2673" s="60">
        <v>4600</v>
      </c>
      <c r="F2673" s="60">
        <v>403550</v>
      </c>
      <c r="G2673" s="60">
        <v>408350</v>
      </c>
      <c r="H2673" s="421" t="str">
        <f t="shared" si="205"/>
        <v>splnená podmienka vyrovnaného rozpočtu</v>
      </c>
      <c r="I2673" s="60">
        <f t="shared" si="206"/>
        <v>4800</v>
      </c>
      <c r="J2673" s="421" t="str">
        <f t="shared" si="209"/>
        <v>výdavky rastú</v>
      </c>
      <c r="K2673" s="421" t="str">
        <f t="shared" si="207"/>
        <v>dlhová brzda sa neplní</v>
      </c>
      <c r="L2673" s="421" t="str">
        <f t="shared" si="208"/>
        <v>dlhová brzda sa neplní + rozpočet v termíne</v>
      </c>
    </row>
    <row r="2674" spans="1:12">
      <c r="A2674" s="61">
        <v>502278</v>
      </c>
      <c r="B2674" s="61" t="s">
        <v>3115</v>
      </c>
      <c r="C2674" s="61">
        <v>20251113</v>
      </c>
      <c r="D2674" s="420" t="s">
        <v>890</v>
      </c>
      <c r="E2674" s="60">
        <v>8854</v>
      </c>
      <c r="F2674" s="60">
        <v>463018</v>
      </c>
      <c r="G2674" s="60">
        <v>504835</v>
      </c>
      <c r="H2674" s="421" t="str">
        <f t="shared" si="205"/>
        <v>splnená podmienka vyrovnaného rozpočtu</v>
      </c>
      <c r="I2674" s="60">
        <f t="shared" si="206"/>
        <v>41817</v>
      </c>
      <c r="J2674" s="421" t="str">
        <f t="shared" si="209"/>
        <v>výdavky rastú</v>
      </c>
      <c r="K2674" s="421" t="str">
        <f t="shared" si="207"/>
        <v>dlhová brzda sa neplní</v>
      </c>
      <c r="L2674" s="421" t="str">
        <f t="shared" si="208"/>
        <v>dlhová brzda sa neplní + rozpočet v termíne</v>
      </c>
    </row>
    <row r="2675" spans="1:12">
      <c r="A2675" s="61">
        <v>502286</v>
      </c>
      <c r="B2675" s="61" t="s">
        <v>3116</v>
      </c>
      <c r="C2675" s="61">
        <v>20251112</v>
      </c>
      <c r="D2675" s="420" t="s">
        <v>890</v>
      </c>
      <c r="E2675" s="60">
        <v>-758830</v>
      </c>
      <c r="F2675" s="60">
        <v>313873</v>
      </c>
      <c r="G2675" s="60">
        <v>2030031</v>
      </c>
      <c r="H2675" s="421" t="str">
        <f t="shared" si="205"/>
        <v>nesplnená podmienka vyrovnaného rozpočtu</v>
      </c>
      <c r="I2675" s="60">
        <f t="shared" si="206"/>
        <v>1716158</v>
      </c>
      <c r="J2675" s="421" t="str">
        <f t="shared" si="209"/>
        <v>výdavky rastú</v>
      </c>
      <c r="K2675" s="421" t="str">
        <f t="shared" si="207"/>
        <v>dlhová brzda sa neplní</v>
      </c>
      <c r="L2675" s="421" t="str">
        <f t="shared" si="208"/>
        <v>dlhová brzda sa neplní + rozpočet v termíne</v>
      </c>
    </row>
    <row r="2676" spans="1:12">
      <c r="A2676" s="61">
        <v>502294</v>
      </c>
      <c r="B2676" s="61" t="s">
        <v>3117</v>
      </c>
      <c r="C2676" s="61">
        <v>20251119</v>
      </c>
      <c r="D2676" s="420" t="s">
        <v>890</v>
      </c>
      <c r="E2676" s="60">
        <v>-81373</v>
      </c>
      <c r="F2676" s="60">
        <v>169500</v>
      </c>
      <c r="G2676" s="60">
        <v>911607</v>
      </c>
      <c r="H2676" s="421" t="str">
        <f t="shared" si="205"/>
        <v>nesplnená podmienka vyrovnaného rozpočtu</v>
      </c>
      <c r="I2676" s="60">
        <f t="shared" si="206"/>
        <v>742107</v>
      </c>
      <c r="J2676" s="421" t="str">
        <f t="shared" si="209"/>
        <v>výdavky rastú</v>
      </c>
      <c r="K2676" s="421" t="str">
        <f t="shared" si="207"/>
        <v>dlhová brzda sa neplní</v>
      </c>
      <c r="L2676" s="421" t="str">
        <f t="shared" si="208"/>
        <v>dlhová brzda sa neplní + rozpočet v termíne</v>
      </c>
    </row>
    <row r="2677" spans="1:12">
      <c r="A2677" s="61">
        <v>502324</v>
      </c>
      <c r="B2677" s="61" t="s">
        <v>867</v>
      </c>
      <c r="C2677" s="61">
        <v>20251120</v>
      </c>
      <c r="D2677" s="420" t="s">
        <v>890</v>
      </c>
      <c r="E2677" s="60">
        <v>147878</v>
      </c>
      <c r="F2677" s="60">
        <v>2122923</v>
      </c>
      <c r="G2677" s="60">
        <v>956781</v>
      </c>
      <c r="H2677" s="421" t="str">
        <f t="shared" si="205"/>
        <v>splnená podmienka vyrovnaného rozpočtu</v>
      </c>
      <c r="I2677" s="61">
        <f t="shared" si="206"/>
        <v>-1166142</v>
      </c>
      <c r="J2677" s="421" t="str">
        <f t="shared" si="209"/>
        <v>nerastúce výdavky</v>
      </c>
      <c r="K2677" s="421" t="str">
        <f t="shared" si="207"/>
        <v>dlhová brzda sa plní</v>
      </c>
      <c r="L2677" s="421" t="str">
        <f t="shared" si="208"/>
        <v>dlhová brzda sa plní + rozpočet v termíne</v>
      </c>
    </row>
    <row r="2678" spans="1:12">
      <c r="A2678" s="61">
        <v>501859</v>
      </c>
      <c r="B2678" s="61" t="s">
        <v>3118</v>
      </c>
      <c r="C2678" s="61">
        <v>20251111</v>
      </c>
      <c r="D2678" s="420" t="s">
        <v>890</v>
      </c>
      <c r="E2678" s="60">
        <v>-2989850</v>
      </c>
      <c r="F2678" s="60">
        <v>6323551</v>
      </c>
      <c r="G2678" s="60">
        <v>6193014</v>
      </c>
      <c r="H2678" s="421" t="str">
        <f t="shared" si="205"/>
        <v>nesplnená podmienka vyrovnaného rozpočtu</v>
      </c>
      <c r="I2678" s="60">
        <f t="shared" si="206"/>
        <v>-130537</v>
      </c>
      <c r="J2678" s="421" t="str">
        <f t="shared" si="209"/>
        <v>nerastúce výdavky</v>
      </c>
      <c r="K2678" s="421" t="str">
        <f t="shared" si="207"/>
        <v>dlhová brzda sa neplní</v>
      </c>
      <c r="L2678" s="421" t="str">
        <f t="shared" si="208"/>
        <v>dlhová brzda sa neplní + rozpočet v termíne</v>
      </c>
    </row>
    <row r="2679" spans="1:12">
      <c r="A2679" s="61">
        <v>501867</v>
      </c>
      <c r="B2679" s="61" t="s">
        <v>3119</v>
      </c>
      <c r="C2679" s="61">
        <v>20251112</v>
      </c>
      <c r="D2679" s="420" t="s">
        <v>890</v>
      </c>
      <c r="E2679" s="60">
        <v>7</v>
      </c>
      <c r="F2679" s="60">
        <v>585650</v>
      </c>
      <c r="G2679" s="60">
        <v>663250</v>
      </c>
      <c r="H2679" s="421" t="str">
        <f t="shared" si="205"/>
        <v>splnená podmienka vyrovnaného rozpočtu</v>
      </c>
      <c r="I2679" s="60">
        <f t="shared" si="206"/>
        <v>77600</v>
      </c>
      <c r="J2679" s="421" t="str">
        <f t="shared" si="209"/>
        <v>výdavky rastú</v>
      </c>
      <c r="K2679" s="421" t="str">
        <f t="shared" si="207"/>
        <v>dlhová brzda sa neplní</v>
      </c>
      <c r="L2679" s="421" t="str">
        <f t="shared" si="208"/>
        <v>dlhová brzda sa neplní + rozpočet v termíne</v>
      </c>
    </row>
    <row r="2680" spans="1:12">
      <c r="A2680" s="61">
        <v>501875</v>
      </c>
      <c r="B2680" s="61" t="s">
        <v>3120</v>
      </c>
      <c r="C2680" s="61">
        <v>20251118</v>
      </c>
      <c r="D2680" s="420" t="s">
        <v>890</v>
      </c>
      <c r="E2680" s="60">
        <v>6200</v>
      </c>
      <c r="F2680" s="60">
        <v>305227</v>
      </c>
      <c r="G2680" s="60">
        <v>521964</v>
      </c>
      <c r="H2680" s="421" t="str">
        <f t="shared" si="205"/>
        <v>splnená podmienka vyrovnaného rozpočtu</v>
      </c>
      <c r="I2680" s="60">
        <f t="shared" si="206"/>
        <v>216737</v>
      </c>
      <c r="J2680" s="421" t="str">
        <f t="shared" si="209"/>
        <v>výdavky rastú</v>
      </c>
      <c r="K2680" s="421" t="str">
        <f t="shared" si="207"/>
        <v>dlhová brzda sa neplní</v>
      </c>
      <c r="L2680" s="421" t="str">
        <f t="shared" si="208"/>
        <v>dlhová brzda sa neplní + rozpočet v termíne</v>
      </c>
    </row>
    <row r="2681" spans="1:12">
      <c r="A2681" s="61">
        <v>501883</v>
      </c>
      <c r="B2681" s="61" t="s">
        <v>3121</v>
      </c>
      <c r="C2681" s="61">
        <v>20251118</v>
      </c>
      <c r="D2681" s="420" t="s">
        <v>890</v>
      </c>
      <c r="E2681" s="60">
        <v>29000</v>
      </c>
      <c r="F2681" s="60">
        <v>397600</v>
      </c>
      <c r="G2681" s="60">
        <v>426400</v>
      </c>
      <c r="H2681" s="421" t="str">
        <f t="shared" si="205"/>
        <v>splnená podmienka vyrovnaného rozpočtu</v>
      </c>
      <c r="I2681" s="60">
        <f t="shared" si="206"/>
        <v>28800</v>
      </c>
      <c r="J2681" s="421" t="str">
        <f t="shared" si="209"/>
        <v>výdavky rastú</v>
      </c>
      <c r="K2681" s="421" t="str">
        <f t="shared" si="207"/>
        <v>dlhová brzda sa neplní</v>
      </c>
      <c r="L2681" s="421" t="str">
        <f t="shared" si="208"/>
        <v>dlhová brzda sa neplní + rozpočet v termíne</v>
      </c>
    </row>
    <row r="2682" spans="1:12">
      <c r="A2682" s="61">
        <v>501891</v>
      </c>
      <c r="B2682" s="61" t="s">
        <v>3122</v>
      </c>
      <c r="C2682" s="61">
        <v>20251118</v>
      </c>
      <c r="D2682" s="420" t="s">
        <v>890</v>
      </c>
      <c r="E2682" s="60">
        <v>-54000</v>
      </c>
      <c r="F2682" s="60">
        <v>1156778</v>
      </c>
      <c r="G2682" s="60">
        <v>1382941</v>
      </c>
      <c r="H2682" s="421" t="str">
        <f t="shared" si="205"/>
        <v>nesplnená podmienka vyrovnaného rozpočtu</v>
      </c>
      <c r="I2682" s="60">
        <f t="shared" si="206"/>
        <v>226163</v>
      </c>
      <c r="J2682" s="421" t="str">
        <f t="shared" si="209"/>
        <v>výdavky rastú</v>
      </c>
      <c r="K2682" s="421" t="str">
        <f t="shared" si="207"/>
        <v>dlhová brzda sa neplní</v>
      </c>
      <c r="L2682" s="421" t="str">
        <f t="shared" si="208"/>
        <v>dlhová brzda sa neplní + rozpočet v termíne</v>
      </c>
    </row>
    <row r="2683" spans="1:12">
      <c r="A2683" s="61">
        <v>501905</v>
      </c>
      <c r="B2683" s="61" t="s">
        <v>3123</v>
      </c>
      <c r="C2683" s="61">
        <v>20251113</v>
      </c>
      <c r="D2683" s="420" t="s">
        <v>890</v>
      </c>
      <c r="E2683" s="60">
        <v>-1125210</v>
      </c>
      <c r="F2683" s="60">
        <v>20491960</v>
      </c>
      <c r="G2683" s="60">
        <v>24439051</v>
      </c>
      <c r="H2683" s="421" t="str">
        <f t="shared" si="205"/>
        <v>nesplnená podmienka vyrovnaného rozpočtu</v>
      </c>
      <c r="I2683" s="60">
        <f t="shared" si="206"/>
        <v>3947091</v>
      </c>
      <c r="J2683" s="421" t="str">
        <f t="shared" si="209"/>
        <v>výdavky rastú</v>
      </c>
      <c r="K2683" s="421" t="str">
        <f t="shared" si="207"/>
        <v>dlhová brzda sa neplní</v>
      </c>
      <c r="L2683" s="421" t="str">
        <f t="shared" si="208"/>
        <v>dlhová brzda sa neplní + rozpočet v termíne</v>
      </c>
    </row>
    <row r="2684" spans="1:12">
      <c r="A2684" s="61">
        <v>501913</v>
      </c>
      <c r="B2684" s="61" t="s">
        <v>3124</v>
      </c>
      <c r="C2684" s="61">
        <v>20251119</v>
      </c>
      <c r="D2684" s="420" t="s">
        <v>890</v>
      </c>
      <c r="E2684" s="60">
        <v>-187727</v>
      </c>
      <c r="F2684" s="60">
        <v>1972292</v>
      </c>
      <c r="G2684" s="60">
        <v>4861482</v>
      </c>
      <c r="H2684" s="421" t="str">
        <f t="shared" si="205"/>
        <v>nesplnená podmienka vyrovnaného rozpočtu</v>
      </c>
      <c r="I2684" s="60">
        <f t="shared" si="206"/>
        <v>2889190</v>
      </c>
      <c r="J2684" s="421" t="str">
        <f t="shared" si="209"/>
        <v>výdavky rastú</v>
      </c>
      <c r="K2684" s="421" t="str">
        <f t="shared" si="207"/>
        <v>dlhová brzda sa neplní</v>
      </c>
      <c r="L2684" s="421" t="str">
        <f t="shared" si="208"/>
        <v>dlhová brzda sa neplní + rozpočet v termíne</v>
      </c>
    </row>
    <row r="2685" spans="1:12">
      <c r="A2685" s="61">
        <v>501921</v>
      </c>
      <c r="B2685" s="61" t="s">
        <v>3125</v>
      </c>
      <c r="C2685" s="61">
        <v>20251013</v>
      </c>
      <c r="D2685" s="420" t="s">
        <v>890</v>
      </c>
      <c r="E2685" s="60">
        <v>47004</v>
      </c>
      <c r="F2685" s="60">
        <v>3082088</v>
      </c>
      <c r="G2685" s="60">
        <v>3905514</v>
      </c>
      <c r="H2685" s="421" t="str">
        <f t="shared" si="205"/>
        <v>splnená podmienka vyrovnaného rozpočtu</v>
      </c>
      <c r="I2685" s="60">
        <f t="shared" si="206"/>
        <v>823426</v>
      </c>
      <c r="J2685" s="421" t="str">
        <f t="shared" si="209"/>
        <v>výdavky rastú</v>
      </c>
      <c r="K2685" s="421" t="str">
        <f t="shared" si="207"/>
        <v>dlhová brzda sa neplní</v>
      </c>
      <c r="L2685" s="421" t="str">
        <f t="shared" si="208"/>
        <v>dlhová brzda sa neplní + rozpočet v termíne</v>
      </c>
    </row>
    <row r="2686" spans="1:12">
      <c r="A2686" s="61">
        <v>501930</v>
      </c>
      <c r="B2686" s="61" t="s">
        <v>3126</v>
      </c>
      <c r="C2686" s="61">
        <v>20251118</v>
      </c>
      <c r="D2686" s="420" t="s">
        <v>890</v>
      </c>
      <c r="E2686" s="60">
        <v>72755</v>
      </c>
      <c r="F2686" s="60">
        <v>430252</v>
      </c>
      <c r="G2686" s="60">
        <v>487438</v>
      </c>
      <c r="H2686" s="421" t="str">
        <f t="shared" si="205"/>
        <v>splnená podmienka vyrovnaného rozpočtu</v>
      </c>
      <c r="I2686" s="60">
        <f t="shared" si="206"/>
        <v>57186</v>
      </c>
      <c r="J2686" s="421" t="str">
        <f t="shared" si="209"/>
        <v>výdavky rastú</v>
      </c>
      <c r="K2686" s="421" t="str">
        <f t="shared" si="207"/>
        <v>dlhová brzda sa neplní</v>
      </c>
      <c r="L2686" s="421" t="str">
        <f t="shared" si="208"/>
        <v>dlhová brzda sa neplní + rozpočet v termíne</v>
      </c>
    </row>
    <row r="2687" spans="1:12">
      <c r="A2687" s="61">
        <v>501956</v>
      </c>
      <c r="B2687" s="421" t="s">
        <v>868</v>
      </c>
      <c r="C2687" s="61">
        <v>20251119</v>
      </c>
      <c r="D2687" s="420" t="s">
        <v>890</v>
      </c>
      <c r="E2687" s="60">
        <v>-103714</v>
      </c>
      <c r="F2687" s="60">
        <v>398577</v>
      </c>
      <c r="G2687" s="60">
        <v>508755</v>
      </c>
      <c r="H2687" s="421" t="str">
        <f t="shared" si="205"/>
        <v>nesplnená podmienka vyrovnaného rozpočtu</v>
      </c>
      <c r="I2687" s="60">
        <f t="shared" si="206"/>
        <v>110178</v>
      </c>
      <c r="J2687" s="421" t="str">
        <f t="shared" si="209"/>
        <v>výdavky rastú</v>
      </c>
      <c r="K2687" s="421" t="str">
        <f t="shared" si="207"/>
        <v>dlhová brzda sa neplní</v>
      </c>
      <c r="L2687" s="421" t="str">
        <f t="shared" si="208"/>
        <v>dlhová brzda sa neplní + rozpočet v termíne</v>
      </c>
    </row>
    <row r="2688" spans="1:12">
      <c r="A2688" s="61">
        <v>501964</v>
      </c>
      <c r="B2688" s="61" t="s">
        <v>3127</v>
      </c>
      <c r="C2688" s="61">
        <v>20251110</v>
      </c>
      <c r="D2688" s="420" t="s">
        <v>890</v>
      </c>
      <c r="E2688" s="60">
        <v>7211</v>
      </c>
      <c r="F2688" s="60">
        <v>357105</v>
      </c>
      <c r="G2688" s="60">
        <v>419968</v>
      </c>
      <c r="H2688" s="421" t="str">
        <f t="shared" si="205"/>
        <v>splnená podmienka vyrovnaného rozpočtu</v>
      </c>
      <c r="I2688" s="60">
        <f t="shared" si="206"/>
        <v>62863</v>
      </c>
      <c r="J2688" s="421" t="str">
        <f t="shared" si="209"/>
        <v>výdavky rastú</v>
      </c>
      <c r="K2688" s="421" t="str">
        <f t="shared" si="207"/>
        <v>dlhová brzda sa neplní</v>
      </c>
      <c r="L2688" s="421" t="str">
        <f t="shared" si="208"/>
        <v>dlhová brzda sa neplní + rozpočet v termíne</v>
      </c>
    </row>
    <row r="2689" spans="1:12">
      <c r="A2689" s="61">
        <v>501972</v>
      </c>
      <c r="B2689" s="61" t="s">
        <v>3128</v>
      </c>
      <c r="C2689" s="61">
        <v>20251113</v>
      </c>
      <c r="D2689" s="420" t="s">
        <v>890</v>
      </c>
      <c r="E2689" s="60">
        <v>63700</v>
      </c>
      <c r="F2689" s="60">
        <v>1311963</v>
      </c>
      <c r="G2689" s="60">
        <v>1458110</v>
      </c>
      <c r="H2689" s="421" t="str">
        <f t="shared" si="205"/>
        <v>splnená podmienka vyrovnaného rozpočtu</v>
      </c>
      <c r="I2689" s="60">
        <f t="shared" si="206"/>
        <v>146147</v>
      </c>
      <c r="J2689" s="421" t="str">
        <f t="shared" si="209"/>
        <v>výdavky rastú</v>
      </c>
      <c r="K2689" s="421" t="str">
        <f t="shared" si="207"/>
        <v>dlhová brzda sa neplní</v>
      </c>
      <c r="L2689" s="421" t="str">
        <f t="shared" si="208"/>
        <v>dlhová brzda sa neplní + rozpočet v termíne</v>
      </c>
    </row>
    <row r="2690" spans="1:12">
      <c r="A2690" s="61">
        <v>501981</v>
      </c>
      <c r="B2690" s="61" t="s">
        <v>3129</v>
      </c>
      <c r="C2690" s="61">
        <v>20251103</v>
      </c>
      <c r="D2690" s="420" t="s">
        <v>890</v>
      </c>
      <c r="E2690" s="60">
        <v>125000</v>
      </c>
      <c r="F2690" s="60">
        <v>1115290</v>
      </c>
      <c r="G2690" s="60">
        <v>1197178</v>
      </c>
      <c r="H2690" s="421" t="str">
        <f t="shared" si="205"/>
        <v>splnená podmienka vyrovnaného rozpočtu</v>
      </c>
      <c r="I2690" s="60">
        <f t="shared" si="206"/>
        <v>81888</v>
      </c>
      <c r="J2690" s="421" t="str">
        <f t="shared" si="209"/>
        <v>výdavky rastú</v>
      </c>
      <c r="K2690" s="421" t="str">
        <f t="shared" si="207"/>
        <v>dlhová brzda sa neplní</v>
      </c>
      <c r="L2690" s="421" t="str">
        <f t="shared" si="208"/>
        <v>dlhová brzda sa neplní + rozpočet v termíne</v>
      </c>
    </row>
    <row r="2691" spans="1:12">
      <c r="A2691" s="61">
        <v>501999</v>
      </c>
      <c r="B2691" s="61" t="s">
        <v>3130</v>
      </c>
      <c r="C2691" s="61">
        <v>20251119</v>
      </c>
      <c r="D2691" s="420" t="s">
        <v>890</v>
      </c>
      <c r="E2691" s="60">
        <v>-185000</v>
      </c>
      <c r="F2691" s="60">
        <v>791300</v>
      </c>
      <c r="G2691" s="60">
        <v>573380</v>
      </c>
      <c r="H2691" s="421" t="str">
        <f t="shared" ref="H2691:H2754" si="210">IF(E2691&gt;=0,"splnená podmienka vyrovnaného rozpočtu","nesplnená podmienka vyrovnaného rozpočtu")</f>
        <v>nesplnená podmienka vyrovnaného rozpočtu</v>
      </c>
      <c r="I2691" s="60">
        <f t="shared" ref="I2691:I2754" si="211">G2691-F2691</f>
        <v>-217920</v>
      </c>
      <c r="J2691" s="421" t="str">
        <f t="shared" si="209"/>
        <v>nerastúce výdavky</v>
      </c>
      <c r="K2691" s="421" t="str">
        <f t="shared" ref="K2691:K2754" si="212">IF((H2691="splnená podmienka vyrovnaného rozpočtu")*(J2691="nerastúce výdavky"),"dlhová brzda sa plní","dlhová brzda sa neplní")</f>
        <v>dlhová brzda sa neplní</v>
      </c>
      <c r="L2691" s="421" t="str">
        <f t="shared" ref="L2691:L2754" si="213">K2691&amp;" + "&amp;D2691</f>
        <v>dlhová brzda sa neplní + rozpočet v termíne</v>
      </c>
    </row>
    <row r="2692" spans="1:12">
      <c r="A2692" s="61">
        <v>502006</v>
      </c>
      <c r="B2692" s="61" t="s">
        <v>3131</v>
      </c>
      <c r="C2692" s="61">
        <v>20251113</v>
      </c>
      <c r="D2692" s="420" t="s">
        <v>890</v>
      </c>
      <c r="E2692" s="60">
        <v>-2253320</v>
      </c>
      <c r="F2692" s="60">
        <v>3339808</v>
      </c>
      <c r="G2692" s="60">
        <v>7226965</v>
      </c>
      <c r="H2692" s="421" t="str">
        <f t="shared" si="210"/>
        <v>nesplnená podmienka vyrovnaného rozpočtu</v>
      </c>
      <c r="I2692" s="60">
        <f t="shared" si="211"/>
        <v>3887157</v>
      </c>
      <c r="J2692" s="421" t="str">
        <f t="shared" ref="J2692:J2755" si="214">IF(I2692&lt;=0,"nerastúce výdavky","výdavky rastú")</f>
        <v>výdavky rastú</v>
      </c>
      <c r="K2692" s="421" t="str">
        <f t="shared" si="212"/>
        <v>dlhová brzda sa neplní</v>
      </c>
      <c r="L2692" s="421" t="str">
        <f t="shared" si="213"/>
        <v>dlhová brzda sa neplní + rozpočet v termíne</v>
      </c>
    </row>
    <row r="2693" spans="1:12">
      <c r="A2693" s="61">
        <v>502014</v>
      </c>
      <c r="B2693" s="61" t="s">
        <v>3132</v>
      </c>
      <c r="C2693" s="61">
        <v>20251117</v>
      </c>
      <c r="D2693" s="420" t="s">
        <v>890</v>
      </c>
      <c r="E2693" s="60">
        <v>-1488248</v>
      </c>
      <c r="F2693" s="60">
        <v>3762513</v>
      </c>
      <c r="G2693" s="60">
        <v>4112058</v>
      </c>
      <c r="H2693" s="421" t="str">
        <f t="shared" si="210"/>
        <v>nesplnená podmienka vyrovnaného rozpočtu</v>
      </c>
      <c r="I2693" s="60">
        <f t="shared" si="211"/>
        <v>349545</v>
      </c>
      <c r="J2693" s="421" t="str">
        <f t="shared" si="214"/>
        <v>výdavky rastú</v>
      </c>
      <c r="K2693" s="421" t="str">
        <f t="shared" si="212"/>
        <v>dlhová brzda sa neplní</v>
      </c>
      <c r="L2693" s="421" t="str">
        <f t="shared" si="213"/>
        <v>dlhová brzda sa neplní + rozpočet v termíne</v>
      </c>
    </row>
    <row r="2694" spans="1:12">
      <c r="A2694" s="61">
        <v>502022</v>
      </c>
      <c r="B2694" s="421" t="s">
        <v>869</v>
      </c>
      <c r="C2694" s="61">
        <v>20251208</v>
      </c>
      <c r="D2694" s="420" t="s">
        <v>911</v>
      </c>
      <c r="E2694" s="60">
        <v>186000</v>
      </c>
      <c r="F2694" s="60">
        <v>4343220</v>
      </c>
      <c r="G2694" s="60">
        <v>4362242</v>
      </c>
      <c r="H2694" s="421" t="str">
        <f t="shared" si="210"/>
        <v>splnená podmienka vyrovnaného rozpočtu</v>
      </c>
      <c r="I2694" s="60">
        <f t="shared" si="211"/>
        <v>19022</v>
      </c>
      <c r="J2694" s="421" t="str">
        <f t="shared" si="214"/>
        <v>výdavky rastú</v>
      </c>
      <c r="K2694" s="421" t="str">
        <f t="shared" si="212"/>
        <v>dlhová brzda sa neplní</v>
      </c>
      <c r="L2694" s="421" t="str">
        <f t="shared" si="213"/>
        <v>dlhová brzda sa neplní + rozpočet po termíne</v>
      </c>
    </row>
    <row r="2695" spans="1:12">
      <c r="A2695" s="61">
        <v>502031</v>
      </c>
      <c r="B2695" s="61" t="s">
        <v>3133</v>
      </c>
      <c r="C2695" s="61">
        <v>20251112</v>
      </c>
      <c r="D2695" s="420" t="s">
        <v>890</v>
      </c>
      <c r="E2695" s="60">
        <v>-13787679</v>
      </c>
      <c r="F2695" s="60">
        <v>36178036</v>
      </c>
      <c r="G2695" s="60">
        <v>53111385</v>
      </c>
      <c r="H2695" s="421" t="str">
        <f t="shared" si="210"/>
        <v>nesplnená podmienka vyrovnaného rozpočtu</v>
      </c>
      <c r="I2695" s="60">
        <f t="shared" si="211"/>
        <v>16933349</v>
      </c>
      <c r="J2695" s="421" t="str">
        <f t="shared" si="214"/>
        <v>výdavky rastú</v>
      </c>
      <c r="K2695" s="421" t="str">
        <f t="shared" si="212"/>
        <v>dlhová brzda sa neplní</v>
      </c>
      <c r="L2695" s="421" t="str">
        <f t="shared" si="213"/>
        <v>dlhová brzda sa neplní + rozpočet v termíne</v>
      </c>
    </row>
    <row r="2696" spans="1:12">
      <c r="A2696" s="61">
        <v>502049</v>
      </c>
      <c r="B2696" s="61" t="s">
        <v>3134</v>
      </c>
      <c r="C2696" s="61">
        <v>20251117</v>
      </c>
      <c r="D2696" s="420" t="s">
        <v>890</v>
      </c>
      <c r="E2696" s="60">
        <v>-44500</v>
      </c>
      <c r="F2696" s="60">
        <v>223680</v>
      </c>
      <c r="G2696" s="60">
        <v>556980</v>
      </c>
      <c r="H2696" s="421" t="str">
        <f t="shared" si="210"/>
        <v>nesplnená podmienka vyrovnaného rozpočtu</v>
      </c>
      <c r="I2696" s="60">
        <f t="shared" si="211"/>
        <v>333300</v>
      </c>
      <c r="J2696" s="421" t="str">
        <f t="shared" si="214"/>
        <v>výdavky rastú</v>
      </c>
      <c r="K2696" s="421" t="str">
        <f t="shared" si="212"/>
        <v>dlhová brzda sa neplní</v>
      </c>
      <c r="L2696" s="421" t="str">
        <f t="shared" si="213"/>
        <v>dlhová brzda sa neplní + rozpočet v termíne</v>
      </c>
    </row>
    <row r="2697" spans="1:12">
      <c r="A2697" s="61">
        <v>502057</v>
      </c>
      <c r="B2697" s="61" t="s">
        <v>3135</v>
      </c>
      <c r="C2697" s="61">
        <v>20251029</v>
      </c>
      <c r="D2697" s="420" t="s">
        <v>890</v>
      </c>
      <c r="E2697" s="60">
        <v>94776</v>
      </c>
      <c r="F2697" s="60">
        <v>1405536</v>
      </c>
      <c r="G2697" s="60">
        <v>1593852</v>
      </c>
      <c r="H2697" s="421" t="str">
        <f t="shared" si="210"/>
        <v>splnená podmienka vyrovnaného rozpočtu</v>
      </c>
      <c r="I2697" s="60">
        <f t="shared" si="211"/>
        <v>188316</v>
      </c>
      <c r="J2697" s="421" t="str">
        <f t="shared" si="214"/>
        <v>výdavky rastú</v>
      </c>
      <c r="K2697" s="421" t="str">
        <f t="shared" si="212"/>
        <v>dlhová brzda sa neplní</v>
      </c>
      <c r="L2697" s="421" t="str">
        <f t="shared" si="213"/>
        <v>dlhová brzda sa neplní + rozpočet v termíne</v>
      </c>
    </row>
    <row r="2698" spans="1:12">
      <c r="A2698" s="61">
        <v>501603</v>
      </c>
      <c r="B2698" s="61" t="s">
        <v>3136</v>
      </c>
      <c r="C2698" s="61">
        <v>20251118</v>
      </c>
      <c r="D2698" s="420" t="s">
        <v>890</v>
      </c>
      <c r="E2698" s="60">
        <v>-82788</v>
      </c>
      <c r="F2698" s="60">
        <v>1409075</v>
      </c>
      <c r="G2698" s="60">
        <v>2643401</v>
      </c>
      <c r="H2698" s="421" t="str">
        <f t="shared" si="210"/>
        <v>nesplnená podmienka vyrovnaného rozpočtu</v>
      </c>
      <c r="I2698" s="60">
        <f t="shared" si="211"/>
        <v>1234326</v>
      </c>
      <c r="J2698" s="421" t="str">
        <f t="shared" si="214"/>
        <v>výdavky rastú</v>
      </c>
      <c r="K2698" s="421" t="str">
        <f t="shared" si="212"/>
        <v>dlhová brzda sa neplní</v>
      </c>
      <c r="L2698" s="421" t="str">
        <f t="shared" si="213"/>
        <v>dlhová brzda sa neplní + rozpočet v termíne</v>
      </c>
    </row>
    <row r="2699" spans="1:12">
      <c r="A2699" s="61">
        <v>501611</v>
      </c>
      <c r="B2699" s="61" t="s">
        <v>3137</v>
      </c>
      <c r="C2699" s="61">
        <v>20251105</v>
      </c>
      <c r="D2699" s="420" t="s">
        <v>890</v>
      </c>
      <c r="E2699" s="60">
        <v>23214</v>
      </c>
      <c r="F2699" s="60">
        <v>2400862</v>
      </c>
      <c r="G2699" s="60">
        <v>2753816</v>
      </c>
      <c r="H2699" s="421" t="str">
        <f t="shared" si="210"/>
        <v>splnená podmienka vyrovnaného rozpočtu</v>
      </c>
      <c r="I2699" s="60">
        <f t="shared" si="211"/>
        <v>352954</v>
      </c>
      <c r="J2699" s="421" t="str">
        <f t="shared" si="214"/>
        <v>výdavky rastú</v>
      </c>
      <c r="K2699" s="421" t="str">
        <f t="shared" si="212"/>
        <v>dlhová brzda sa neplní</v>
      </c>
      <c r="L2699" s="421" t="str">
        <f t="shared" si="213"/>
        <v>dlhová brzda sa neplní + rozpočet v termíne</v>
      </c>
    </row>
    <row r="2700" spans="1:12">
      <c r="A2700" s="61">
        <v>501620</v>
      </c>
      <c r="B2700" s="61" t="s">
        <v>3138</v>
      </c>
      <c r="C2700" s="61">
        <v>20251111</v>
      </c>
      <c r="D2700" s="420" t="s">
        <v>890</v>
      </c>
      <c r="E2700" s="60">
        <v>15413</v>
      </c>
      <c r="F2700" s="60">
        <v>537775</v>
      </c>
      <c r="G2700" s="60">
        <v>888464</v>
      </c>
      <c r="H2700" s="421" t="str">
        <f t="shared" si="210"/>
        <v>splnená podmienka vyrovnaného rozpočtu</v>
      </c>
      <c r="I2700" s="60">
        <f t="shared" si="211"/>
        <v>350689</v>
      </c>
      <c r="J2700" s="421" t="str">
        <f t="shared" si="214"/>
        <v>výdavky rastú</v>
      </c>
      <c r="K2700" s="421" t="str">
        <f t="shared" si="212"/>
        <v>dlhová brzda sa neplní</v>
      </c>
      <c r="L2700" s="421" t="str">
        <f t="shared" si="213"/>
        <v>dlhová brzda sa neplní + rozpočet v termíne</v>
      </c>
    </row>
    <row r="2701" spans="1:12">
      <c r="A2701" s="61">
        <v>501638</v>
      </c>
      <c r="B2701" s="61" t="s">
        <v>3139</v>
      </c>
      <c r="C2701" s="61">
        <v>20251117</v>
      </c>
      <c r="D2701" s="420" t="s">
        <v>890</v>
      </c>
      <c r="E2701" s="60">
        <v>-1221148.8600000001</v>
      </c>
      <c r="F2701" s="60">
        <v>4115283.85</v>
      </c>
      <c r="G2701" s="60">
        <v>8451587.5899999999</v>
      </c>
      <c r="H2701" s="421" t="str">
        <f t="shared" si="210"/>
        <v>nesplnená podmienka vyrovnaného rozpočtu</v>
      </c>
      <c r="I2701" s="60">
        <f t="shared" si="211"/>
        <v>4336303.74</v>
      </c>
      <c r="J2701" s="421" t="str">
        <f t="shared" si="214"/>
        <v>výdavky rastú</v>
      </c>
      <c r="K2701" s="421" t="str">
        <f t="shared" si="212"/>
        <v>dlhová brzda sa neplní</v>
      </c>
      <c r="L2701" s="421" t="str">
        <f t="shared" si="213"/>
        <v>dlhová brzda sa neplní + rozpočet v termíne</v>
      </c>
    </row>
    <row r="2702" spans="1:12">
      <c r="A2702" s="61">
        <v>501654</v>
      </c>
      <c r="B2702" s="61" t="s">
        <v>3140</v>
      </c>
      <c r="C2702" s="61">
        <v>20251117</v>
      </c>
      <c r="D2702" s="420" t="s">
        <v>890</v>
      </c>
      <c r="E2702" s="60">
        <v>-46718.5</v>
      </c>
      <c r="F2702" s="60">
        <v>5637602</v>
      </c>
      <c r="G2702" s="60">
        <v>5198212.5</v>
      </c>
      <c r="H2702" s="421" t="str">
        <f t="shared" si="210"/>
        <v>nesplnená podmienka vyrovnaného rozpočtu</v>
      </c>
      <c r="I2702" s="60">
        <f t="shared" si="211"/>
        <v>-439389.5</v>
      </c>
      <c r="J2702" s="421" t="str">
        <f t="shared" si="214"/>
        <v>nerastúce výdavky</v>
      </c>
      <c r="K2702" s="421" t="str">
        <f t="shared" si="212"/>
        <v>dlhová brzda sa neplní</v>
      </c>
      <c r="L2702" s="421" t="str">
        <f t="shared" si="213"/>
        <v>dlhová brzda sa neplní + rozpočet v termíne</v>
      </c>
    </row>
    <row r="2703" spans="1:12">
      <c r="A2703" s="61">
        <v>501671</v>
      </c>
      <c r="B2703" s="61" t="s">
        <v>870</v>
      </c>
      <c r="C2703" s="61">
        <v>20251111</v>
      </c>
      <c r="D2703" s="420" t="s">
        <v>890</v>
      </c>
      <c r="E2703" s="60">
        <v>10131</v>
      </c>
      <c r="F2703" s="60">
        <v>574966</v>
      </c>
      <c r="G2703" s="60">
        <v>354869</v>
      </c>
      <c r="H2703" s="421" t="str">
        <f t="shared" si="210"/>
        <v>splnená podmienka vyrovnaného rozpočtu</v>
      </c>
      <c r="I2703" s="61">
        <f t="shared" si="211"/>
        <v>-220097</v>
      </c>
      <c r="J2703" s="421" t="str">
        <f t="shared" si="214"/>
        <v>nerastúce výdavky</v>
      </c>
      <c r="K2703" s="421" t="str">
        <f t="shared" si="212"/>
        <v>dlhová brzda sa plní</v>
      </c>
      <c r="L2703" s="421" t="str">
        <f t="shared" si="213"/>
        <v>dlhová brzda sa plní + rozpočet v termíne</v>
      </c>
    </row>
    <row r="2704" spans="1:12">
      <c r="A2704" s="61">
        <v>501689</v>
      </c>
      <c r="B2704" s="61" t="s">
        <v>3141</v>
      </c>
      <c r="C2704" s="61">
        <v>20251118</v>
      </c>
      <c r="D2704" s="420" t="s">
        <v>890</v>
      </c>
      <c r="E2704" s="60">
        <v>0</v>
      </c>
      <c r="F2704" s="60">
        <v>253000</v>
      </c>
      <c r="G2704" s="60">
        <v>614000</v>
      </c>
      <c r="H2704" s="421" t="str">
        <f t="shared" si="210"/>
        <v>splnená podmienka vyrovnaného rozpočtu</v>
      </c>
      <c r="I2704" s="60">
        <f t="shared" si="211"/>
        <v>361000</v>
      </c>
      <c r="J2704" s="421" t="str">
        <f t="shared" si="214"/>
        <v>výdavky rastú</v>
      </c>
      <c r="K2704" s="421" t="str">
        <f t="shared" si="212"/>
        <v>dlhová brzda sa neplní</v>
      </c>
      <c r="L2704" s="421" t="str">
        <f t="shared" si="213"/>
        <v>dlhová brzda sa neplní + rozpočet v termíne</v>
      </c>
    </row>
    <row r="2705" spans="1:12">
      <c r="A2705" s="61">
        <v>501697</v>
      </c>
      <c r="B2705" s="61" t="s">
        <v>3142</v>
      </c>
      <c r="C2705" s="61">
        <v>20251014</v>
      </c>
      <c r="D2705" s="420" t="s">
        <v>890</v>
      </c>
      <c r="E2705" s="60">
        <v>89804</v>
      </c>
      <c r="F2705" s="60">
        <v>1690826</v>
      </c>
      <c r="G2705" s="60">
        <v>1774696</v>
      </c>
      <c r="H2705" s="421" t="str">
        <f t="shared" si="210"/>
        <v>splnená podmienka vyrovnaného rozpočtu</v>
      </c>
      <c r="I2705" s="60">
        <f t="shared" si="211"/>
        <v>83870</v>
      </c>
      <c r="J2705" s="421" t="str">
        <f t="shared" si="214"/>
        <v>výdavky rastú</v>
      </c>
      <c r="K2705" s="421" t="str">
        <f t="shared" si="212"/>
        <v>dlhová brzda sa neplní</v>
      </c>
      <c r="L2705" s="421" t="str">
        <f t="shared" si="213"/>
        <v>dlhová brzda sa neplní + rozpočet v termíne</v>
      </c>
    </row>
    <row r="2706" spans="1:12">
      <c r="A2706" s="61">
        <v>501701</v>
      </c>
      <c r="B2706" s="61" t="s">
        <v>871</v>
      </c>
      <c r="C2706" s="61">
        <v>20251111</v>
      </c>
      <c r="D2706" s="420" t="s">
        <v>890</v>
      </c>
      <c r="E2706" s="60">
        <v>168513</v>
      </c>
      <c r="F2706" s="60">
        <v>1633200</v>
      </c>
      <c r="G2706" s="60">
        <v>910576</v>
      </c>
      <c r="H2706" s="421" t="str">
        <f t="shared" si="210"/>
        <v>splnená podmienka vyrovnaného rozpočtu</v>
      </c>
      <c r="I2706" s="61">
        <f t="shared" si="211"/>
        <v>-722624</v>
      </c>
      <c r="J2706" s="421" t="str">
        <f t="shared" si="214"/>
        <v>nerastúce výdavky</v>
      </c>
      <c r="K2706" s="421" t="str">
        <f t="shared" si="212"/>
        <v>dlhová brzda sa plní</v>
      </c>
      <c r="L2706" s="421" t="str">
        <f t="shared" si="213"/>
        <v>dlhová brzda sa plní + rozpočet v termíne</v>
      </c>
    </row>
    <row r="2707" spans="1:12">
      <c r="A2707" s="61">
        <v>501719</v>
      </c>
      <c r="B2707" s="61" t="s">
        <v>872</v>
      </c>
      <c r="C2707" s="61">
        <v>20251030</v>
      </c>
      <c r="D2707" s="420" t="s">
        <v>890</v>
      </c>
      <c r="E2707" s="60">
        <v>40100</v>
      </c>
      <c r="F2707" s="60">
        <v>1120100</v>
      </c>
      <c r="G2707" s="60">
        <v>1117270</v>
      </c>
      <c r="H2707" s="421" t="str">
        <f t="shared" si="210"/>
        <v>splnená podmienka vyrovnaného rozpočtu</v>
      </c>
      <c r="I2707" s="61">
        <f t="shared" si="211"/>
        <v>-2830</v>
      </c>
      <c r="J2707" s="421" t="str">
        <f t="shared" si="214"/>
        <v>nerastúce výdavky</v>
      </c>
      <c r="K2707" s="421" t="str">
        <f t="shared" si="212"/>
        <v>dlhová brzda sa plní</v>
      </c>
      <c r="L2707" s="421" t="str">
        <f t="shared" si="213"/>
        <v>dlhová brzda sa plní + rozpočet v termíne</v>
      </c>
    </row>
    <row r="2708" spans="1:12">
      <c r="A2708" s="61">
        <v>501727</v>
      </c>
      <c r="B2708" s="61" t="s">
        <v>3143</v>
      </c>
      <c r="C2708" s="61">
        <v>20251120</v>
      </c>
      <c r="D2708" s="420" t="s">
        <v>890</v>
      </c>
      <c r="E2708" s="60">
        <v>-889345</v>
      </c>
      <c r="F2708" s="60">
        <v>3171725</v>
      </c>
      <c r="G2708" s="60">
        <v>4119390</v>
      </c>
      <c r="H2708" s="421" t="str">
        <f t="shared" si="210"/>
        <v>nesplnená podmienka vyrovnaného rozpočtu</v>
      </c>
      <c r="I2708" s="60">
        <f t="shared" si="211"/>
        <v>947665</v>
      </c>
      <c r="J2708" s="421" t="str">
        <f t="shared" si="214"/>
        <v>výdavky rastú</v>
      </c>
      <c r="K2708" s="421" t="str">
        <f t="shared" si="212"/>
        <v>dlhová brzda sa neplní</v>
      </c>
      <c r="L2708" s="421" t="str">
        <f t="shared" si="213"/>
        <v>dlhová brzda sa neplní + rozpočet v termíne</v>
      </c>
    </row>
    <row r="2709" spans="1:12">
      <c r="A2709" s="61">
        <v>501735</v>
      </c>
      <c r="B2709" s="61" t="s">
        <v>3144</v>
      </c>
      <c r="C2709" s="61">
        <v>20251117</v>
      </c>
      <c r="D2709" s="420" t="s">
        <v>890</v>
      </c>
      <c r="E2709" s="60">
        <v>-1121800</v>
      </c>
      <c r="F2709" s="60">
        <v>8363400</v>
      </c>
      <c r="G2709" s="60">
        <v>8495900</v>
      </c>
      <c r="H2709" s="421" t="str">
        <f t="shared" si="210"/>
        <v>nesplnená podmienka vyrovnaného rozpočtu</v>
      </c>
      <c r="I2709" s="60">
        <f t="shared" si="211"/>
        <v>132500</v>
      </c>
      <c r="J2709" s="421" t="str">
        <f t="shared" si="214"/>
        <v>výdavky rastú</v>
      </c>
      <c r="K2709" s="421" t="str">
        <f t="shared" si="212"/>
        <v>dlhová brzda sa neplní</v>
      </c>
      <c r="L2709" s="421" t="str">
        <f t="shared" si="213"/>
        <v>dlhová brzda sa neplní + rozpočet v termíne</v>
      </c>
    </row>
    <row r="2710" spans="1:12">
      <c r="A2710" s="61">
        <v>501743</v>
      </c>
      <c r="B2710" s="61" t="s">
        <v>873</v>
      </c>
      <c r="C2710" s="61">
        <v>20251104</v>
      </c>
      <c r="D2710" s="420" t="s">
        <v>890</v>
      </c>
      <c r="E2710" s="60">
        <v>104848</v>
      </c>
      <c r="F2710" s="60">
        <v>3339861</v>
      </c>
      <c r="G2710" s="60">
        <v>1074782</v>
      </c>
      <c r="H2710" s="421" t="str">
        <f t="shared" si="210"/>
        <v>splnená podmienka vyrovnaného rozpočtu</v>
      </c>
      <c r="I2710" s="61">
        <f t="shared" si="211"/>
        <v>-2265079</v>
      </c>
      <c r="J2710" s="421" t="str">
        <f t="shared" si="214"/>
        <v>nerastúce výdavky</v>
      </c>
      <c r="K2710" s="421" t="str">
        <f t="shared" si="212"/>
        <v>dlhová brzda sa plní</v>
      </c>
      <c r="L2710" s="421" t="str">
        <f t="shared" si="213"/>
        <v>dlhová brzda sa plní + rozpočet v termíne</v>
      </c>
    </row>
    <row r="2711" spans="1:12">
      <c r="A2711" s="61">
        <v>501760</v>
      </c>
      <c r="B2711" s="61" t="s">
        <v>3145</v>
      </c>
      <c r="C2711" s="61">
        <v>20251119</v>
      </c>
      <c r="D2711" s="420" t="s">
        <v>890</v>
      </c>
      <c r="E2711" s="60">
        <v>-212797</v>
      </c>
      <c r="F2711" s="60">
        <v>572207</v>
      </c>
      <c r="G2711" s="60">
        <v>600682</v>
      </c>
      <c r="H2711" s="421" t="str">
        <f t="shared" si="210"/>
        <v>nesplnená podmienka vyrovnaného rozpočtu</v>
      </c>
      <c r="I2711" s="60">
        <f t="shared" si="211"/>
        <v>28475</v>
      </c>
      <c r="J2711" s="421" t="str">
        <f t="shared" si="214"/>
        <v>výdavky rastú</v>
      </c>
      <c r="K2711" s="421" t="str">
        <f t="shared" si="212"/>
        <v>dlhová brzda sa neplní</v>
      </c>
      <c r="L2711" s="421" t="str">
        <f t="shared" si="213"/>
        <v>dlhová brzda sa neplní + rozpočet v termíne</v>
      </c>
    </row>
    <row r="2712" spans="1:12">
      <c r="A2712" s="61">
        <v>501778</v>
      </c>
      <c r="B2712" s="61" t="s">
        <v>3146</v>
      </c>
      <c r="C2712" s="61">
        <v>20251103</v>
      </c>
      <c r="D2712" s="420" t="s">
        <v>890</v>
      </c>
      <c r="E2712" s="60">
        <v>-73300</v>
      </c>
      <c r="F2712" s="60">
        <v>392350</v>
      </c>
      <c r="G2712" s="60">
        <v>1650200</v>
      </c>
      <c r="H2712" s="421" t="str">
        <f t="shared" si="210"/>
        <v>nesplnená podmienka vyrovnaného rozpočtu</v>
      </c>
      <c r="I2712" s="60">
        <f t="shared" si="211"/>
        <v>1257850</v>
      </c>
      <c r="J2712" s="421" t="str">
        <f t="shared" si="214"/>
        <v>výdavky rastú</v>
      </c>
      <c r="K2712" s="421" t="str">
        <f t="shared" si="212"/>
        <v>dlhová brzda sa neplní</v>
      </c>
      <c r="L2712" s="421" t="str">
        <f t="shared" si="213"/>
        <v>dlhová brzda sa neplní + rozpočet v termíne</v>
      </c>
    </row>
    <row r="2713" spans="1:12">
      <c r="A2713" s="61">
        <v>501786</v>
      </c>
      <c r="B2713" s="61" t="s">
        <v>3147</v>
      </c>
      <c r="C2713" s="61">
        <v>20251110</v>
      </c>
      <c r="D2713" s="420" t="s">
        <v>890</v>
      </c>
      <c r="E2713" s="60">
        <v>-3111867</v>
      </c>
      <c r="F2713" s="60">
        <v>772707</v>
      </c>
      <c r="G2713" s="60">
        <v>3969731</v>
      </c>
      <c r="H2713" s="421" t="str">
        <f t="shared" si="210"/>
        <v>nesplnená podmienka vyrovnaného rozpočtu</v>
      </c>
      <c r="I2713" s="60">
        <f t="shared" si="211"/>
        <v>3197024</v>
      </c>
      <c r="J2713" s="421" t="str">
        <f t="shared" si="214"/>
        <v>výdavky rastú</v>
      </c>
      <c r="K2713" s="421" t="str">
        <f t="shared" si="212"/>
        <v>dlhová brzda sa neplní</v>
      </c>
      <c r="L2713" s="421" t="str">
        <f t="shared" si="213"/>
        <v>dlhová brzda sa neplní + rozpočet v termíne</v>
      </c>
    </row>
    <row r="2714" spans="1:12">
      <c r="A2714" s="61">
        <v>501808</v>
      </c>
      <c r="B2714" s="61" t="s">
        <v>3148</v>
      </c>
      <c r="C2714" s="61">
        <v>20251020</v>
      </c>
      <c r="D2714" s="420" t="s">
        <v>890</v>
      </c>
      <c r="E2714" s="60">
        <v>-3156400</v>
      </c>
      <c r="F2714" s="60">
        <v>4615700</v>
      </c>
      <c r="G2714" s="60">
        <v>7355200</v>
      </c>
      <c r="H2714" s="421" t="str">
        <f t="shared" si="210"/>
        <v>nesplnená podmienka vyrovnaného rozpočtu</v>
      </c>
      <c r="I2714" s="60">
        <f t="shared" si="211"/>
        <v>2739500</v>
      </c>
      <c r="J2714" s="421" t="str">
        <f t="shared" si="214"/>
        <v>výdavky rastú</v>
      </c>
      <c r="K2714" s="421" t="str">
        <f t="shared" si="212"/>
        <v>dlhová brzda sa neplní</v>
      </c>
      <c r="L2714" s="421" t="str">
        <f t="shared" si="213"/>
        <v>dlhová brzda sa neplní + rozpočet v termíne</v>
      </c>
    </row>
    <row r="2715" spans="1:12">
      <c r="A2715" s="61">
        <v>501816</v>
      </c>
      <c r="B2715" s="61" t="s">
        <v>3149</v>
      </c>
      <c r="C2715" s="61">
        <v>20251111</v>
      </c>
      <c r="D2715" s="420" t="s">
        <v>890</v>
      </c>
      <c r="E2715" s="60">
        <v>-46420</v>
      </c>
      <c r="F2715" s="60">
        <v>1090318</v>
      </c>
      <c r="G2715" s="60">
        <v>2010420</v>
      </c>
      <c r="H2715" s="421" t="str">
        <f t="shared" si="210"/>
        <v>nesplnená podmienka vyrovnaného rozpočtu</v>
      </c>
      <c r="I2715" s="60">
        <f t="shared" si="211"/>
        <v>920102</v>
      </c>
      <c r="J2715" s="421" t="str">
        <f t="shared" si="214"/>
        <v>výdavky rastú</v>
      </c>
      <c r="K2715" s="421" t="str">
        <f t="shared" si="212"/>
        <v>dlhová brzda sa neplní</v>
      </c>
      <c r="L2715" s="421" t="str">
        <f t="shared" si="213"/>
        <v>dlhová brzda sa neplní + rozpočet v termíne</v>
      </c>
    </row>
    <row r="2716" spans="1:12">
      <c r="A2716" s="61">
        <v>501824</v>
      </c>
      <c r="B2716" s="61" t="s">
        <v>3150</v>
      </c>
      <c r="C2716" s="61">
        <v>20251117</v>
      </c>
      <c r="D2716" s="420" t="s">
        <v>890</v>
      </c>
      <c r="E2716" s="60">
        <v>-460241</v>
      </c>
      <c r="F2716" s="60">
        <v>3715155</v>
      </c>
      <c r="G2716" s="60">
        <v>4177331</v>
      </c>
      <c r="H2716" s="421" t="str">
        <f t="shared" si="210"/>
        <v>nesplnená podmienka vyrovnaného rozpočtu</v>
      </c>
      <c r="I2716" s="60">
        <f t="shared" si="211"/>
        <v>462176</v>
      </c>
      <c r="J2716" s="421" t="str">
        <f t="shared" si="214"/>
        <v>výdavky rastú</v>
      </c>
      <c r="K2716" s="421" t="str">
        <f t="shared" si="212"/>
        <v>dlhová brzda sa neplní</v>
      </c>
      <c r="L2716" s="421" t="str">
        <f t="shared" si="213"/>
        <v>dlhová brzda sa neplní + rozpočet v termíne</v>
      </c>
    </row>
    <row r="2717" spans="1:12">
      <c r="A2717" s="61">
        <v>501832</v>
      </c>
      <c r="B2717" s="61" t="s">
        <v>3151</v>
      </c>
      <c r="C2717" s="61">
        <v>20251118</v>
      </c>
      <c r="D2717" s="420" t="s">
        <v>890</v>
      </c>
      <c r="E2717" s="60">
        <v>-17086</v>
      </c>
      <c r="F2717" s="60">
        <v>353890</v>
      </c>
      <c r="G2717" s="60">
        <v>446030</v>
      </c>
      <c r="H2717" s="421" t="str">
        <f t="shared" si="210"/>
        <v>nesplnená podmienka vyrovnaného rozpočtu</v>
      </c>
      <c r="I2717" s="60">
        <f t="shared" si="211"/>
        <v>92140</v>
      </c>
      <c r="J2717" s="421" t="str">
        <f t="shared" si="214"/>
        <v>výdavky rastú</v>
      </c>
      <c r="K2717" s="421" t="str">
        <f t="shared" si="212"/>
        <v>dlhová brzda sa neplní</v>
      </c>
      <c r="L2717" s="421" t="str">
        <f t="shared" si="213"/>
        <v>dlhová brzda sa neplní + rozpočet v termíne</v>
      </c>
    </row>
    <row r="2718" spans="1:12">
      <c r="A2718" s="61">
        <v>501352</v>
      </c>
      <c r="B2718" s="61" t="s">
        <v>3152</v>
      </c>
      <c r="C2718" s="61">
        <v>20251114</v>
      </c>
      <c r="D2718" s="420" t="s">
        <v>890</v>
      </c>
      <c r="E2718" s="60">
        <v>9883</v>
      </c>
      <c r="F2718" s="60">
        <v>275037</v>
      </c>
      <c r="G2718" s="60">
        <v>288439</v>
      </c>
      <c r="H2718" s="421" t="str">
        <f t="shared" si="210"/>
        <v>splnená podmienka vyrovnaného rozpočtu</v>
      </c>
      <c r="I2718" s="60">
        <f t="shared" si="211"/>
        <v>13402</v>
      </c>
      <c r="J2718" s="421" t="str">
        <f t="shared" si="214"/>
        <v>výdavky rastú</v>
      </c>
      <c r="K2718" s="421" t="str">
        <f t="shared" si="212"/>
        <v>dlhová brzda sa neplní</v>
      </c>
      <c r="L2718" s="421" t="str">
        <f t="shared" si="213"/>
        <v>dlhová brzda sa neplní + rozpočet v termíne</v>
      </c>
    </row>
    <row r="2719" spans="1:12">
      <c r="A2719" s="61">
        <v>501379</v>
      </c>
      <c r="B2719" s="61" t="s">
        <v>3153</v>
      </c>
      <c r="C2719" s="61">
        <v>20251105</v>
      </c>
      <c r="D2719" s="420" t="s">
        <v>890</v>
      </c>
      <c r="E2719" s="60">
        <v>29800</v>
      </c>
      <c r="F2719" s="60">
        <v>415250</v>
      </c>
      <c r="G2719" s="60">
        <v>454301.56</v>
      </c>
      <c r="H2719" s="421" t="str">
        <f t="shared" si="210"/>
        <v>splnená podmienka vyrovnaného rozpočtu</v>
      </c>
      <c r="I2719" s="60">
        <f t="shared" si="211"/>
        <v>39051.56</v>
      </c>
      <c r="J2719" s="421" t="str">
        <f t="shared" si="214"/>
        <v>výdavky rastú</v>
      </c>
      <c r="K2719" s="421" t="str">
        <f t="shared" si="212"/>
        <v>dlhová brzda sa neplní</v>
      </c>
      <c r="L2719" s="421" t="str">
        <f t="shared" si="213"/>
        <v>dlhová brzda sa neplní + rozpočet v termíne</v>
      </c>
    </row>
    <row r="2720" spans="1:12">
      <c r="A2720" s="61">
        <v>501387</v>
      </c>
      <c r="B2720" s="61" t="s">
        <v>3154</v>
      </c>
      <c r="C2720" s="61">
        <v>20251121</v>
      </c>
      <c r="D2720" s="420" t="s">
        <v>890</v>
      </c>
      <c r="E2720" s="60">
        <v>44750</v>
      </c>
      <c r="F2720" s="60">
        <v>707763</v>
      </c>
      <c r="G2720" s="60">
        <v>792698</v>
      </c>
      <c r="H2720" s="421" t="str">
        <f t="shared" si="210"/>
        <v>splnená podmienka vyrovnaného rozpočtu</v>
      </c>
      <c r="I2720" s="60">
        <f t="shared" si="211"/>
        <v>84935</v>
      </c>
      <c r="J2720" s="421" t="str">
        <f t="shared" si="214"/>
        <v>výdavky rastú</v>
      </c>
      <c r="K2720" s="421" t="str">
        <f t="shared" si="212"/>
        <v>dlhová brzda sa neplní</v>
      </c>
      <c r="L2720" s="421" t="str">
        <f t="shared" si="213"/>
        <v>dlhová brzda sa neplní + rozpočet v termíne</v>
      </c>
    </row>
    <row r="2721" spans="1:12">
      <c r="A2721" s="61">
        <v>501409</v>
      </c>
      <c r="B2721" s="61" t="s">
        <v>3155</v>
      </c>
      <c r="C2721" s="61">
        <v>20251119</v>
      </c>
      <c r="D2721" s="420" t="s">
        <v>890</v>
      </c>
      <c r="E2721" s="60">
        <v>-43570.33</v>
      </c>
      <c r="F2721" s="60">
        <v>918270.00999999989</v>
      </c>
      <c r="G2721" s="60">
        <v>870353.61</v>
      </c>
      <c r="H2721" s="421" t="str">
        <f t="shared" si="210"/>
        <v>nesplnená podmienka vyrovnaného rozpočtu</v>
      </c>
      <c r="I2721" s="60">
        <f t="shared" si="211"/>
        <v>-47916.399999999907</v>
      </c>
      <c r="J2721" s="421" t="str">
        <f t="shared" si="214"/>
        <v>nerastúce výdavky</v>
      </c>
      <c r="K2721" s="421" t="str">
        <f t="shared" si="212"/>
        <v>dlhová brzda sa neplní</v>
      </c>
      <c r="L2721" s="421" t="str">
        <f t="shared" si="213"/>
        <v>dlhová brzda sa neplní + rozpočet v termíne</v>
      </c>
    </row>
    <row r="2722" spans="1:12">
      <c r="A2722" s="61">
        <v>501425</v>
      </c>
      <c r="B2722" s="61" t="s">
        <v>3156</v>
      </c>
      <c r="C2722" s="61">
        <v>20251120</v>
      </c>
      <c r="D2722" s="420" t="s">
        <v>890</v>
      </c>
      <c r="E2722" s="60">
        <v>-1827168</v>
      </c>
      <c r="F2722" s="60">
        <v>2975169</v>
      </c>
      <c r="G2722" s="60">
        <v>4028012</v>
      </c>
      <c r="H2722" s="421" t="str">
        <f t="shared" si="210"/>
        <v>nesplnená podmienka vyrovnaného rozpočtu</v>
      </c>
      <c r="I2722" s="60">
        <f t="shared" si="211"/>
        <v>1052843</v>
      </c>
      <c r="J2722" s="421" t="str">
        <f t="shared" si="214"/>
        <v>výdavky rastú</v>
      </c>
      <c r="K2722" s="421" t="str">
        <f t="shared" si="212"/>
        <v>dlhová brzda sa neplní</v>
      </c>
      <c r="L2722" s="421" t="str">
        <f t="shared" si="213"/>
        <v>dlhová brzda sa neplní + rozpočet v termíne</v>
      </c>
    </row>
    <row r="2723" spans="1:12">
      <c r="A2723" s="61">
        <v>501433</v>
      </c>
      <c r="B2723" s="61" t="s">
        <v>230</v>
      </c>
      <c r="C2723" s="61">
        <v>20251118</v>
      </c>
      <c r="D2723" s="420" t="s">
        <v>890</v>
      </c>
      <c r="E2723" s="60">
        <v>-1657559</v>
      </c>
      <c r="F2723" s="60">
        <v>41260384</v>
      </c>
      <c r="G2723" s="60">
        <v>45835289</v>
      </c>
      <c r="H2723" s="421" t="str">
        <f t="shared" si="210"/>
        <v>nesplnená podmienka vyrovnaného rozpočtu</v>
      </c>
      <c r="I2723" s="60">
        <f t="shared" si="211"/>
        <v>4574905</v>
      </c>
      <c r="J2723" s="421" t="str">
        <f t="shared" si="214"/>
        <v>výdavky rastú</v>
      </c>
      <c r="K2723" s="421" t="str">
        <f t="shared" si="212"/>
        <v>dlhová brzda sa neplní</v>
      </c>
      <c r="L2723" s="421" t="str">
        <f t="shared" si="213"/>
        <v>dlhová brzda sa neplní + rozpočet v termíne</v>
      </c>
    </row>
    <row r="2724" spans="1:12">
      <c r="A2724" s="61">
        <v>501441</v>
      </c>
      <c r="B2724" s="61" t="s">
        <v>3157</v>
      </c>
      <c r="C2724" s="61">
        <v>20251121</v>
      </c>
      <c r="D2724" s="420" t="s">
        <v>890</v>
      </c>
      <c r="E2724" s="60">
        <v>-50000</v>
      </c>
      <c r="F2724" s="60">
        <v>438563</v>
      </c>
      <c r="G2724" s="60">
        <v>435745</v>
      </c>
      <c r="H2724" s="421" t="str">
        <f t="shared" si="210"/>
        <v>nesplnená podmienka vyrovnaného rozpočtu</v>
      </c>
      <c r="I2724" s="60">
        <f t="shared" si="211"/>
        <v>-2818</v>
      </c>
      <c r="J2724" s="421" t="str">
        <f t="shared" si="214"/>
        <v>nerastúce výdavky</v>
      </c>
      <c r="K2724" s="421" t="str">
        <f t="shared" si="212"/>
        <v>dlhová brzda sa neplní</v>
      </c>
      <c r="L2724" s="421" t="str">
        <f t="shared" si="213"/>
        <v>dlhová brzda sa neplní + rozpočet v termíne</v>
      </c>
    </row>
    <row r="2725" spans="1:12">
      <c r="A2725" s="61">
        <v>501450</v>
      </c>
      <c r="B2725" s="61" t="s">
        <v>3158</v>
      </c>
      <c r="C2725" s="61">
        <v>20251120</v>
      </c>
      <c r="D2725" s="420" t="s">
        <v>890</v>
      </c>
      <c r="E2725" s="60">
        <v>-2556</v>
      </c>
      <c r="F2725" s="60">
        <v>674570</v>
      </c>
      <c r="G2725" s="60">
        <v>736770</v>
      </c>
      <c r="H2725" s="421" t="str">
        <f t="shared" si="210"/>
        <v>nesplnená podmienka vyrovnaného rozpočtu</v>
      </c>
      <c r="I2725" s="60">
        <f t="shared" si="211"/>
        <v>62200</v>
      </c>
      <c r="J2725" s="421" t="str">
        <f t="shared" si="214"/>
        <v>výdavky rastú</v>
      </c>
      <c r="K2725" s="421" t="str">
        <f t="shared" si="212"/>
        <v>dlhová brzda sa neplní</v>
      </c>
      <c r="L2725" s="421" t="str">
        <f t="shared" si="213"/>
        <v>dlhová brzda sa neplní + rozpočet v termíne</v>
      </c>
    </row>
    <row r="2726" spans="1:12">
      <c r="A2726" s="61">
        <v>501468</v>
      </c>
      <c r="B2726" s="61" t="s">
        <v>874</v>
      </c>
      <c r="C2726" s="61">
        <v>20251117</v>
      </c>
      <c r="D2726" s="420" t="s">
        <v>890</v>
      </c>
      <c r="E2726" s="60">
        <v>12150</v>
      </c>
      <c r="F2726" s="60">
        <v>861000</v>
      </c>
      <c r="G2726" s="60">
        <v>799675</v>
      </c>
      <c r="H2726" s="421" t="str">
        <f t="shared" si="210"/>
        <v>splnená podmienka vyrovnaného rozpočtu</v>
      </c>
      <c r="I2726" s="61">
        <f t="shared" si="211"/>
        <v>-61325</v>
      </c>
      <c r="J2726" s="421" t="str">
        <f t="shared" si="214"/>
        <v>nerastúce výdavky</v>
      </c>
      <c r="K2726" s="421" t="str">
        <f t="shared" si="212"/>
        <v>dlhová brzda sa plní</v>
      </c>
      <c r="L2726" s="421" t="str">
        <f t="shared" si="213"/>
        <v>dlhová brzda sa plní + rozpočet v termíne</v>
      </c>
    </row>
    <row r="2727" spans="1:12">
      <c r="A2727" s="61">
        <v>501484</v>
      </c>
      <c r="B2727" s="61" t="s">
        <v>3159</v>
      </c>
      <c r="C2727" s="61">
        <v>20251117</v>
      </c>
      <c r="D2727" s="420" t="s">
        <v>890</v>
      </c>
      <c r="E2727" s="60">
        <v>-40000</v>
      </c>
      <c r="F2727" s="60">
        <v>397461</v>
      </c>
      <c r="G2727" s="60">
        <v>410834.9</v>
      </c>
      <c r="H2727" s="421" t="str">
        <f t="shared" si="210"/>
        <v>nesplnená podmienka vyrovnaného rozpočtu</v>
      </c>
      <c r="I2727" s="60">
        <f t="shared" si="211"/>
        <v>13373.900000000023</v>
      </c>
      <c r="J2727" s="421" t="str">
        <f t="shared" si="214"/>
        <v>výdavky rastú</v>
      </c>
      <c r="K2727" s="421" t="str">
        <f t="shared" si="212"/>
        <v>dlhová brzda sa neplní</v>
      </c>
      <c r="L2727" s="421" t="str">
        <f t="shared" si="213"/>
        <v>dlhová brzda sa neplní + rozpočet v termíne</v>
      </c>
    </row>
    <row r="2728" spans="1:12">
      <c r="A2728" s="61">
        <v>501492</v>
      </c>
      <c r="B2728" s="61" t="s">
        <v>3160</v>
      </c>
      <c r="C2728" s="61">
        <v>20251117</v>
      </c>
      <c r="D2728" s="420" t="s">
        <v>890</v>
      </c>
      <c r="E2728" s="60">
        <v>-112227</v>
      </c>
      <c r="F2728" s="60">
        <v>783701</v>
      </c>
      <c r="G2728" s="60">
        <v>1249348</v>
      </c>
      <c r="H2728" s="421" t="str">
        <f t="shared" si="210"/>
        <v>nesplnená podmienka vyrovnaného rozpočtu</v>
      </c>
      <c r="I2728" s="60">
        <f t="shared" si="211"/>
        <v>465647</v>
      </c>
      <c r="J2728" s="421" t="str">
        <f t="shared" si="214"/>
        <v>výdavky rastú</v>
      </c>
      <c r="K2728" s="421" t="str">
        <f t="shared" si="212"/>
        <v>dlhová brzda sa neplní</v>
      </c>
      <c r="L2728" s="421" t="str">
        <f t="shared" si="213"/>
        <v>dlhová brzda sa neplní + rozpočet v termíne</v>
      </c>
    </row>
    <row r="2729" spans="1:12">
      <c r="A2729" s="61">
        <v>501506</v>
      </c>
      <c r="B2729" s="61" t="s">
        <v>3161</v>
      </c>
      <c r="C2729" s="61">
        <v>20251119</v>
      </c>
      <c r="D2729" s="420" t="s">
        <v>890</v>
      </c>
      <c r="E2729" s="60">
        <v>0</v>
      </c>
      <c r="F2729" s="60">
        <v>224040</v>
      </c>
      <c r="G2729" s="60">
        <v>281420</v>
      </c>
      <c r="H2729" s="421" t="str">
        <f t="shared" si="210"/>
        <v>splnená podmienka vyrovnaného rozpočtu</v>
      </c>
      <c r="I2729" s="60">
        <f t="shared" si="211"/>
        <v>57380</v>
      </c>
      <c r="J2729" s="421" t="str">
        <f t="shared" si="214"/>
        <v>výdavky rastú</v>
      </c>
      <c r="K2729" s="421" t="str">
        <f t="shared" si="212"/>
        <v>dlhová brzda sa neplní</v>
      </c>
      <c r="L2729" s="421" t="str">
        <f t="shared" si="213"/>
        <v>dlhová brzda sa neplní + rozpočet v termíne</v>
      </c>
    </row>
    <row r="2730" spans="1:12">
      <c r="A2730" s="61">
        <v>501514</v>
      </c>
      <c r="B2730" s="61" t="s">
        <v>3162</v>
      </c>
      <c r="C2730" s="61">
        <v>20251120</v>
      </c>
      <c r="D2730" s="420" t="s">
        <v>890</v>
      </c>
      <c r="E2730" s="60">
        <v>-134300</v>
      </c>
      <c r="F2730" s="60">
        <v>476100</v>
      </c>
      <c r="G2730" s="60">
        <v>1423500</v>
      </c>
      <c r="H2730" s="421" t="str">
        <f t="shared" si="210"/>
        <v>nesplnená podmienka vyrovnaného rozpočtu</v>
      </c>
      <c r="I2730" s="60">
        <f t="shared" si="211"/>
        <v>947400</v>
      </c>
      <c r="J2730" s="421" t="str">
        <f t="shared" si="214"/>
        <v>výdavky rastú</v>
      </c>
      <c r="K2730" s="421" t="str">
        <f t="shared" si="212"/>
        <v>dlhová brzda sa neplní</v>
      </c>
      <c r="L2730" s="421" t="str">
        <f t="shared" si="213"/>
        <v>dlhová brzda sa neplní + rozpočet v termíne</v>
      </c>
    </row>
    <row r="2731" spans="1:12">
      <c r="A2731" s="61">
        <v>501522</v>
      </c>
      <c r="B2731" s="61" t="s">
        <v>3163</v>
      </c>
      <c r="C2731" s="61">
        <v>20251119</v>
      </c>
      <c r="D2731" s="420" t="s">
        <v>890</v>
      </c>
      <c r="E2731" s="60">
        <v>-494528</v>
      </c>
      <c r="F2731" s="60">
        <v>10219141</v>
      </c>
      <c r="G2731" s="60">
        <v>11181102</v>
      </c>
      <c r="H2731" s="421" t="str">
        <f t="shared" si="210"/>
        <v>nesplnená podmienka vyrovnaného rozpočtu</v>
      </c>
      <c r="I2731" s="60">
        <f t="shared" si="211"/>
        <v>961961</v>
      </c>
      <c r="J2731" s="421" t="str">
        <f t="shared" si="214"/>
        <v>výdavky rastú</v>
      </c>
      <c r="K2731" s="421" t="str">
        <f t="shared" si="212"/>
        <v>dlhová brzda sa neplní</v>
      </c>
      <c r="L2731" s="421" t="str">
        <f t="shared" si="213"/>
        <v>dlhová brzda sa neplní + rozpočet v termíne</v>
      </c>
    </row>
    <row r="2732" spans="1:12">
      <c r="A2732" s="61">
        <v>501531</v>
      </c>
      <c r="B2732" s="61" t="s">
        <v>3164</v>
      </c>
      <c r="C2732" s="61">
        <v>20251120</v>
      </c>
      <c r="D2732" s="420" t="s">
        <v>890</v>
      </c>
      <c r="E2732" s="60">
        <v>-45200</v>
      </c>
      <c r="F2732" s="60">
        <v>2362070</v>
      </c>
      <c r="G2732" s="60">
        <v>2569200</v>
      </c>
      <c r="H2732" s="421" t="str">
        <f t="shared" si="210"/>
        <v>nesplnená podmienka vyrovnaného rozpočtu</v>
      </c>
      <c r="I2732" s="60">
        <f t="shared" si="211"/>
        <v>207130</v>
      </c>
      <c r="J2732" s="421" t="str">
        <f t="shared" si="214"/>
        <v>výdavky rastú</v>
      </c>
      <c r="K2732" s="421" t="str">
        <f t="shared" si="212"/>
        <v>dlhová brzda sa neplní</v>
      </c>
      <c r="L2732" s="421" t="str">
        <f t="shared" si="213"/>
        <v>dlhová brzda sa neplní + rozpočet v termíne</v>
      </c>
    </row>
    <row r="2733" spans="1:12">
      <c r="A2733" s="61">
        <v>501549</v>
      </c>
      <c r="B2733" s="61" t="s">
        <v>3165</v>
      </c>
      <c r="C2733" s="61">
        <v>20251120</v>
      </c>
      <c r="D2733" s="420" t="s">
        <v>890</v>
      </c>
      <c r="E2733" s="60">
        <v>-84530</v>
      </c>
      <c r="F2733" s="60">
        <v>661850</v>
      </c>
      <c r="G2733" s="60">
        <v>540800</v>
      </c>
      <c r="H2733" s="421" t="str">
        <f t="shared" si="210"/>
        <v>nesplnená podmienka vyrovnaného rozpočtu</v>
      </c>
      <c r="I2733" s="60">
        <f t="shared" si="211"/>
        <v>-121050</v>
      </c>
      <c r="J2733" s="421" t="str">
        <f t="shared" si="214"/>
        <v>nerastúce výdavky</v>
      </c>
      <c r="K2733" s="421" t="str">
        <f t="shared" si="212"/>
        <v>dlhová brzda sa neplní</v>
      </c>
      <c r="L2733" s="421" t="str">
        <f t="shared" si="213"/>
        <v>dlhová brzda sa neplní + rozpočet v termíne</v>
      </c>
    </row>
    <row r="2734" spans="1:12">
      <c r="A2734" s="61">
        <v>501557</v>
      </c>
      <c r="B2734" s="61" t="s">
        <v>3166</v>
      </c>
      <c r="C2734" s="61">
        <v>20251117</v>
      </c>
      <c r="D2734" s="420" t="s">
        <v>890</v>
      </c>
      <c r="E2734" s="60">
        <v>34161</v>
      </c>
      <c r="F2734" s="60">
        <v>933779</v>
      </c>
      <c r="G2734" s="60">
        <v>1726936</v>
      </c>
      <c r="H2734" s="421" t="str">
        <f t="shared" si="210"/>
        <v>splnená podmienka vyrovnaného rozpočtu</v>
      </c>
      <c r="I2734" s="60">
        <f t="shared" si="211"/>
        <v>793157</v>
      </c>
      <c r="J2734" s="421" t="str">
        <f t="shared" si="214"/>
        <v>výdavky rastú</v>
      </c>
      <c r="K2734" s="421" t="str">
        <f t="shared" si="212"/>
        <v>dlhová brzda sa neplní</v>
      </c>
      <c r="L2734" s="421" t="str">
        <f t="shared" si="213"/>
        <v>dlhová brzda sa neplní + rozpočet v termíne</v>
      </c>
    </row>
    <row r="2735" spans="1:12">
      <c r="A2735" s="61">
        <v>501573</v>
      </c>
      <c r="B2735" s="61" t="s">
        <v>3167</v>
      </c>
      <c r="C2735" s="61">
        <v>20251112</v>
      </c>
      <c r="D2735" s="420" t="s">
        <v>890</v>
      </c>
      <c r="E2735" s="60">
        <v>-5334395</v>
      </c>
      <c r="F2735" s="60">
        <v>13457378</v>
      </c>
      <c r="G2735" s="60">
        <v>21810344</v>
      </c>
      <c r="H2735" s="421" t="str">
        <f t="shared" si="210"/>
        <v>nesplnená podmienka vyrovnaného rozpočtu</v>
      </c>
      <c r="I2735" s="60">
        <f t="shared" si="211"/>
        <v>8352966</v>
      </c>
      <c r="J2735" s="421" t="str">
        <f t="shared" si="214"/>
        <v>výdavky rastú</v>
      </c>
      <c r="K2735" s="421" t="str">
        <f t="shared" si="212"/>
        <v>dlhová brzda sa neplní</v>
      </c>
      <c r="L2735" s="421" t="str">
        <f t="shared" si="213"/>
        <v>dlhová brzda sa neplní + rozpočet v termíne</v>
      </c>
    </row>
    <row r="2736" spans="1:12">
      <c r="A2736" s="61">
        <v>501581</v>
      </c>
      <c r="B2736" s="61" t="s">
        <v>3168</v>
      </c>
      <c r="C2736" s="61">
        <v>20251118</v>
      </c>
      <c r="D2736" s="420" t="s">
        <v>890</v>
      </c>
      <c r="E2736" s="60">
        <v>-28298</v>
      </c>
      <c r="F2736" s="60">
        <v>4407937</v>
      </c>
      <c r="G2736" s="60">
        <v>6418601</v>
      </c>
      <c r="H2736" s="421" t="str">
        <f t="shared" si="210"/>
        <v>nesplnená podmienka vyrovnaného rozpočtu</v>
      </c>
      <c r="I2736" s="60">
        <f t="shared" si="211"/>
        <v>2010664</v>
      </c>
      <c r="J2736" s="421" t="str">
        <f t="shared" si="214"/>
        <v>výdavky rastú</v>
      </c>
      <c r="K2736" s="421" t="str">
        <f t="shared" si="212"/>
        <v>dlhová brzda sa neplní</v>
      </c>
      <c r="L2736" s="421" t="str">
        <f t="shared" si="213"/>
        <v>dlhová brzda sa neplní + rozpočet v termíne</v>
      </c>
    </row>
    <row r="2737" spans="1:12">
      <c r="A2737" s="61">
        <v>501590</v>
      </c>
      <c r="B2737" s="61" t="s">
        <v>3169</v>
      </c>
      <c r="C2737" s="61">
        <v>20251120</v>
      </c>
      <c r="D2737" s="420" t="s">
        <v>890</v>
      </c>
      <c r="E2737" s="60">
        <v>37514</v>
      </c>
      <c r="F2737" s="60">
        <v>2300077</v>
      </c>
      <c r="G2737" s="60">
        <v>3730669</v>
      </c>
      <c r="H2737" s="421" t="str">
        <f t="shared" si="210"/>
        <v>splnená podmienka vyrovnaného rozpočtu</v>
      </c>
      <c r="I2737" s="60">
        <f t="shared" si="211"/>
        <v>1430592</v>
      </c>
      <c r="J2737" s="421" t="str">
        <f t="shared" si="214"/>
        <v>výdavky rastú</v>
      </c>
      <c r="K2737" s="421" t="str">
        <f t="shared" si="212"/>
        <v>dlhová brzda sa neplní</v>
      </c>
      <c r="L2737" s="421" t="str">
        <f t="shared" si="213"/>
        <v>dlhová brzda sa neplní + rozpočet v termíne</v>
      </c>
    </row>
    <row r="2738" spans="1:12">
      <c r="A2738" s="61">
        <v>501123</v>
      </c>
      <c r="B2738" s="61" t="s">
        <v>3170</v>
      </c>
      <c r="C2738" s="61">
        <v>20251120</v>
      </c>
      <c r="D2738" s="420" t="s">
        <v>890</v>
      </c>
      <c r="E2738" s="60">
        <v>-1050462</v>
      </c>
      <c r="F2738" s="60">
        <v>1876835</v>
      </c>
      <c r="G2738" s="60">
        <v>2636609</v>
      </c>
      <c r="H2738" s="421" t="str">
        <f t="shared" si="210"/>
        <v>nesplnená podmienka vyrovnaného rozpočtu</v>
      </c>
      <c r="I2738" s="60">
        <f t="shared" si="211"/>
        <v>759774</v>
      </c>
      <c r="J2738" s="421" t="str">
        <f t="shared" si="214"/>
        <v>výdavky rastú</v>
      </c>
      <c r="K2738" s="421" t="str">
        <f t="shared" si="212"/>
        <v>dlhová brzda sa neplní</v>
      </c>
      <c r="L2738" s="421" t="str">
        <f t="shared" si="213"/>
        <v>dlhová brzda sa neplní + rozpočet v termíne</v>
      </c>
    </row>
    <row r="2739" spans="1:12">
      <c r="A2739" s="61">
        <v>501140</v>
      </c>
      <c r="B2739" s="61" t="s">
        <v>3171</v>
      </c>
      <c r="C2739" s="61">
        <v>20251023</v>
      </c>
      <c r="D2739" s="420" t="s">
        <v>890</v>
      </c>
      <c r="E2739" s="60">
        <v>-367273</v>
      </c>
      <c r="F2739" s="60">
        <v>9165615</v>
      </c>
      <c r="G2739" s="60">
        <v>12122011</v>
      </c>
      <c r="H2739" s="421" t="str">
        <f t="shared" si="210"/>
        <v>nesplnená podmienka vyrovnaného rozpočtu</v>
      </c>
      <c r="I2739" s="60">
        <f t="shared" si="211"/>
        <v>2956396</v>
      </c>
      <c r="J2739" s="421" t="str">
        <f t="shared" si="214"/>
        <v>výdavky rastú</v>
      </c>
      <c r="K2739" s="421" t="str">
        <f t="shared" si="212"/>
        <v>dlhová brzda sa neplní</v>
      </c>
      <c r="L2739" s="421" t="str">
        <f t="shared" si="213"/>
        <v>dlhová brzda sa neplní + rozpočet v termíne</v>
      </c>
    </row>
    <row r="2740" spans="1:12">
      <c r="A2740" s="61">
        <v>501158</v>
      </c>
      <c r="B2740" s="61" t="s">
        <v>3172</v>
      </c>
      <c r="C2740" s="61">
        <v>20251117</v>
      </c>
      <c r="D2740" s="420" t="s">
        <v>890</v>
      </c>
      <c r="E2740" s="60">
        <v>-474810</v>
      </c>
      <c r="F2740" s="60">
        <v>2399833</v>
      </c>
      <c r="G2740" s="60">
        <v>3667607</v>
      </c>
      <c r="H2740" s="421" t="str">
        <f t="shared" si="210"/>
        <v>nesplnená podmienka vyrovnaného rozpočtu</v>
      </c>
      <c r="I2740" s="60">
        <f t="shared" si="211"/>
        <v>1267774</v>
      </c>
      <c r="J2740" s="421" t="str">
        <f t="shared" si="214"/>
        <v>výdavky rastú</v>
      </c>
      <c r="K2740" s="421" t="str">
        <f t="shared" si="212"/>
        <v>dlhová brzda sa neplní</v>
      </c>
      <c r="L2740" s="421" t="str">
        <f t="shared" si="213"/>
        <v>dlhová brzda sa neplní + rozpočet v termíne</v>
      </c>
    </row>
    <row r="2741" spans="1:12">
      <c r="A2741" s="61">
        <v>501166</v>
      </c>
      <c r="B2741" s="61" t="s">
        <v>3173</v>
      </c>
      <c r="C2741" s="61">
        <v>20251112</v>
      </c>
      <c r="D2741" s="420" t="s">
        <v>890</v>
      </c>
      <c r="E2741" s="60">
        <v>-258462</v>
      </c>
      <c r="F2741" s="60">
        <v>1847734</v>
      </c>
      <c r="G2741" s="60">
        <v>4214292</v>
      </c>
      <c r="H2741" s="421" t="str">
        <f t="shared" si="210"/>
        <v>nesplnená podmienka vyrovnaného rozpočtu</v>
      </c>
      <c r="I2741" s="60">
        <f t="shared" si="211"/>
        <v>2366558</v>
      </c>
      <c r="J2741" s="421" t="str">
        <f t="shared" si="214"/>
        <v>výdavky rastú</v>
      </c>
      <c r="K2741" s="421" t="str">
        <f t="shared" si="212"/>
        <v>dlhová brzda sa neplní</v>
      </c>
      <c r="L2741" s="421" t="str">
        <f t="shared" si="213"/>
        <v>dlhová brzda sa neplní + rozpočet v termíne</v>
      </c>
    </row>
    <row r="2742" spans="1:12">
      <c r="A2742" s="61">
        <v>501174</v>
      </c>
      <c r="B2742" s="61" t="s">
        <v>3174</v>
      </c>
      <c r="C2742" s="61">
        <v>20251117</v>
      </c>
      <c r="D2742" s="420" t="s">
        <v>890</v>
      </c>
      <c r="E2742" s="60">
        <v>109308</v>
      </c>
      <c r="F2742" s="60">
        <v>1156780</v>
      </c>
      <c r="G2742" s="60">
        <v>1416414</v>
      </c>
      <c r="H2742" s="421" t="str">
        <f t="shared" si="210"/>
        <v>splnená podmienka vyrovnaného rozpočtu</v>
      </c>
      <c r="I2742" s="60">
        <f t="shared" si="211"/>
        <v>259634</v>
      </c>
      <c r="J2742" s="421" t="str">
        <f t="shared" si="214"/>
        <v>výdavky rastú</v>
      </c>
      <c r="K2742" s="421" t="str">
        <f t="shared" si="212"/>
        <v>dlhová brzda sa neplní</v>
      </c>
      <c r="L2742" s="421" t="str">
        <f t="shared" si="213"/>
        <v>dlhová brzda sa neplní + rozpočet v termíne</v>
      </c>
    </row>
    <row r="2743" spans="1:12">
      <c r="A2743" s="61">
        <v>501182</v>
      </c>
      <c r="B2743" s="61" t="s">
        <v>875</v>
      </c>
      <c r="C2743" s="61">
        <v>20251120</v>
      </c>
      <c r="D2743" s="420" t="s">
        <v>890</v>
      </c>
      <c r="E2743" s="60">
        <v>42000</v>
      </c>
      <c r="F2743" s="60">
        <v>1177117</v>
      </c>
      <c r="G2743" s="60">
        <v>1147553</v>
      </c>
      <c r="H2743" s="421" t="str">
        <f t="shared" si="210"/>
        <v>splnená podmienka vyrovnaného rozpočtu</v>
      </c>
      <c r="I2743" s="61">
        <f t="shared" si="211"/>
        <v>-29564</v>
      </c>
      <c r="J2743" s="421" t="str">
        <f t="shared" si="214"/>
        <v>nerastúce výdavky</v>
      </c>
      <c r="K2743" s="421" t="str">
        <f t="shared" si="212"/>
        <v>dlhová brzda sa plní</v>
      </c>
      <c r="L2743" s="421" t="str">
        <f t="shared" si="213"/>
        <v>dlhová brzda sa plní + rozpočet v termíne</v>
      </c>
    </row>
    <row r="2744" spans="1:12">
      <c r="A2744" s="61">
        <v>501191</v>
      </c>
      <c r="B2744" s="61" t="s">
        <v>3175</v>
      </c>
      <c r="C2744" s="61">
        <v>20251121</v>
      </c>
      <c r="D2744" s="420" t="s">
        <v>890</v>
      </c>
      <c r="E2744" s="60">
        <v>35500</v>
      </c>
      <c r="F2744" s="60">
        <v>1612738</v>
      </c>
      <c r="G2744" s="60">
        <v>1711034</v>
      </c>
      <c r="H2744" s="421" t="str">
        <f t="shared" si="210"/>
        <v>splnená podmienka vyrovnaného rozpočtu</v>
      </c>
      <c r="I2744" s="60">
        <f t="shared" si="211"/>
        <v>98296</v>
      </c>
      <c r="J2744" s="421" t="str">
        <f t="shared" si="214"/>
        <v>výdavky rastú</v>
      </c>
      <c r="K2744" s="421" t="str">
        <f t="shared" si="212"/>
        <v>dlhová brzda sa neplní</v>
      </c>
      <c r="L2744" s="421" t="str">
        <f t="shared" si="213"/>
        <v>dlhová brzda sa neplní + rozpočet v termíne</v>
      </c>
    </row>
    <row r="2745" spans="1:12">
      <c r="A2745" s="61">
        <v>501204</v>
      </c>
      <c r="B2745" s="61" t="s">
        <v>3176</v>
      </c>
      <c r="C2745" s="61">
        <v>20251111</v>
      </c>
      <c r="D2745" s="420" t="s">
        <v>890</v>
      </c>
      <c r="E2745" s="60">
        <v>-4415633</v>
      </c>
      <c r="F2745" s="60">
        <v>10688303</v>
      </c>
      <c r="G2745" s="60">
        <v>16360157</v>
      </c>
      <c r="H2745" s="421" t="str">
        <f t="shared" si="210"/>
        <v>nesplnená podmienka vyrovnaného rozpočtu</v>
      </c>
      <c r="I2745" s="60">
        <f t="shared" si="211"/>
        <v>5671854</v>
      </c>
      <c r="J2745" s="421" t="str">
        <f t="shared" si="214"/>
        <v>výdavky rastú</v>
      </c>
      <c r="K2745" s="421" t="str">
        <f t="shared" si="212"/>
        <v>dlhová brzda sa neplní</v>
      </c>
      <c r="L2745" s="421" t="str">
        <f t="shared" si="213"/>
        <v>dlhová brzda sa neplní + rozpočet v termíne</v>
      </c>
    </row>
    <row r="2746" spans="1:12">
      <c r="A2746" s="61">
        <v>501212</v>
      </c>
      <c r="B2746" s="61" t="s">
        <v>3177</v>
      </c>
      <c r="C2746" s="61">
        <v>20251120</v>
      </c>
      <c r="D2746" s="420" t="s">
        <v>890</v>
      </c>
      <c r="E2746" s="60">
        <v>35600</v>
      </c>
      <c r="F2746" s="60">
        <v>364375</v>
      </c>
      <c r="G2746" s="60">
        <v>414693</v>
      </c>
      <c r="H2746" s="421" t="str">
        <f t="shared" si="210"/>
        <v>splnená podmienka vyrovnaného rozpočtu</v>
      </c>
      <c r="I2746" s="60">
        <f t="shared" si="211"/>
        <v>50318</v>
      </c>
      <c r="J2746" s="421" t="str">
        <f t="shared" si="214"/>
        <v>výdavky rastú</v>
      </c>
      <c r="K2746" s="421" t="str">
        <f t="shared" si="212"/>
        <v>dlhová brzda sa neplní</v>
      </c>
      <c r="L2746" s="421" t="str">
        <f t="shared" si="213"/>
        <v>dlhová brzda sa neplní + rozpočet v termíne</v>
      </c>
    </row>
    <row r="2747" spans="1:12">
      <c r="A2747" s="61">
        <v>501221</v>
      </c>
      <c r="B2747" s="61" t="s">
        <v>3178</v>
      </c>
      <c r="C2747" s="61">
        <v>20251120</v>
      </c>
      <c r="D2747" s="420" t="s">
        <v>890</v>
      </c>
      <c r="E2747" s="60">
        <v>666</v>
      </c>
      <c r="F2747" s="60">
        <v>114317</v>
      </c>
      <c r="G2747" s="60">
        <v>129381</v>
      </c>
      <c r="H2747" s="421" t="str">
        <f t="shared" si="210"/>
        <v>splnená podmienka vyrovnaného rozpočtu</v>
      </c>
      <c r="I2747" s="60">
        <f t="shared" si="211"/>
        <v>15064</v>
      </c>
      <c r="J2747" s="421" t="str">
        <f t="shared" si="214"/>
        <v>výdavky rastú</v>
      </c>
      <c r="K2747" s="421" t="str">
        <f t="shared" si="212"/>
        <v>dlhová brzda sa neplní</v>
      </c>
      <c r="L2747" s="421" t="str">
        <f t="shared" si="213"/>
        <v>dlhová brzda sa neplní + rozpočet v termíne</v>
      </c>
    </row>
    <row r="2748" spans="1:12">
      <c r="A2748" s="61">
        <v>501239</v>
      </c>
      <c r="B2748" s="61" t="s">
        <v>3179</v>
      </c>
      <c r="C2748" s="61">
        <v>20251118</v>
      </c>
      <c r="D2748" s="420" t="s">
        <v>890</v>
      </c>
      <c r="E2748" s="60">
        <v>99537</v>
      </c>
      <c r="F2748" s="60">
        <v>5159795</v>
      </c>
      <c r="G2748" s="60">
        <v>5408374</v>
      </c>
      <c r="H2748" s="421" t="str">
        <f t="shared" si="210"/>
        <v>splnená podmienka vyrovnaného rozpočtu</v>
      </c>
      <c r="I2748" s="60">
        <f t="shared" si="211"/>
        <v>248579</v>
      </c>
      <c r="J2748" s="421" t="str">
        <f t="shared" si="214"/>
        <v>výdavky rastú</v>
      </c>
      <c r="K2748" s="421" t="str">
        <f t="shared" si="212"/>
        <v>dlhová brzda sa neplní</v>
      </c>
      <c r="L2748" s="421" t="str">
        <f t="shared" si="213"/>
        <v>dlhová brzda sa neplní + rozpočet v termíne</v>
      </c>
    </row>
    <row r="2749" spans="1:12">
      <c r="A2749" s="61">
        <v>501247</v>
      </c>
      <c r="B2749" s="61" t="s">
        <v>876</v>
      </c>
      <c r="C2749" s="61">
        <v>20251104</v>
      </c>
      <c r="D2749" s="420" t="s">
        <v>890</v>
      </c>
      <c r="E2749" s="60">
        <v>14720</v>
      </c>
      <c r="F2749" s="60">
        <v>665753</v>
      </c>
      <c r="G2749" s="60">
        <v>524359</v>
      </c>
      <c r="H2749" s="421" t="str">
        <f t="shared" si="210"/>
        <v>splnená podmienka vyrovnaného rozpočtu</v>
      </c>
      <c r="I2749" s="61">
        <f t="shared" si="211"/>
        <v>-141394</v>
      </c>
      <c r="J2749" s="421" t="str">
        <f t="shared" si="214"/>
        <v>nerastúce výdavky</v>
      </c>
      <c r="K2749" s="421" t="str">
        <f t="shared" si="212"/>
        <v>dlhová brzda sa plní</v>
      </c>
      <c r="L2749" s="421" t="str">
        <f t="shared" si="213"/>
        <v>dlhová brzda sa plní + rozpočet v termíne</v>
      </c>
    </row>
    <row r="2750" spans="1:12">
      <c r="A2750" s="61">
        <v>501255</v>
      </c>
      <c r="B2750" s="61" t="s">
        <v>3180</v>
      </c>
      <c r="C2750" s="61">
        <v>20251111</v>
      </c>
      <c r="D2750" s="420" t="s">
        <v>890</v>
      </c>
      <c r="E2750" s="60">
        <v>-458999</v>
      </c>
      <c r="F2750" s="60">
        <v>1842276</v>
      </c>
      <c r="G2750" s="60">
        <v>2017381</v>
      </c>
      <c r="H2750" s="421" t="str">
        <f t="shared" si="210"/>
        <v>nesplnená podmienka vyrovnaného rozpočtu</v>
      </c>
      <c r="I2750" s="60">
        <f t="shared" si="211"/>
        <v>175105</v>
      </c>
      <c r="J2750" s="421" t="str">
        <f t="shared" si="214"/>
        <v>výdavky rastú</v>
      </c>
      <c r="K2750" s="421" t="str">
        <f t="shared" si="212"/>
        <v>dlhová brzda sa neplní</v>
      </c>
      <c r="L2750" s="421" t="str">
        <f t="shared" si="213"/>
        <v>dlhová brzda sa neplní + rozpočet v termíne</v>
      </c>
    </row>
    <row r="2751" spans="1:12">
      <c r="A2751" s="61">
        <v>501263</v>
      </c>
      <c r="B2751" s="61" t="s">
        <v>3181</v>
      </c>
      <c r="C2751" s="61">
        <v>20251119</v>
      </c>
      <c r="D2751" s="420" t="s">
        <v>890</v>
      </c>
      <c r="E2751" s="60">
        <v>17670</v>
      </c>
      <c r="F2751" s="60">
        <v>1091522</v>
      </c>
      <c r="G2751" s="60">
        <v>1273673</v>
      </c>
      <c r="H2751" s="421" t="str">
        <f t="shared" si="210"/>
        <v>splnená podmienka vyrovnaného rozpočtu</v>
      </c>
      <c r="I2751" s="60">
        <f t="shared" si="211"/>
        <v>182151</v>
      </c>
      <c r="J2751" s="421" t="str">
        <f t="shared" si="214"/>
        <v>výdavky rastú</v>
      </c>
      <c r="K2751" s="421" t="str">
        <f t="shared" si="212"/>
        <v>dlhová brzda sa neplní</v>
      </c>
      <c r="L2751" s="421" t="str">
        <f t="shared" si="213"/>
        <v>dlhová brzda sa neplní + rozpočet v termíne</v>
      </c>
    </row>
    <row r="2752" spans="1:12">
      <c r="A2752" s="61">
        <v>501271</v>
      </c>
      <c r="B2752" s="61" t="s">
        <v>3182</v>
      </c>
      <c r="C2752" s="61">
        <v>20251119</v>
      </c>
      <c r="D2752" s="420" t="s">
        <v>890</v>
      </c>
      <c r="E2752" s="60">
        <v>0</v>
      </c>
      <c r="F2752" s="60">
        <v>62741</v>
      </c>
      <c r="G2752" s="60">
        <v>62884</v>
      </c>
      <c r="H2752" s="421" t="str">
        <f t="shared" si="210"/>
        <v>splnená podmienka vyrovnaného rozpočtu</v>
      </c>
      <c r="I2752" s="60">
        <f t="shared" si="211"/>
        <v>143</v>
      </c>
      <c r="J2752" s="421" t="str">
        <f t="shared" si="214"/>
        <v>výdavky rastú</v>
      </c>
      <c r="K2752" s="421" t="str">
        <f t="shared" si="212"/>
        <v>dlhová brzda sa neplní</v>
      </c>
      <c r="L2752" s="421" t="str">
        <f t="shared" si="213"/>
        <v>dlhová brzda sa neplní + rozpočet v termíne</v>
      </c>
    </row>
    <row r="2753" spans="1:12">
      <c r="A2753" s="61">
        <v>501280</v>
      </c>
      <c r="B2753" s="61" t="s">
        <v>3183</v>
      </c>
      <c r="C2753" s="61">
        <v>20251120</v>
      </c>
      <c r="D2753" s="420" t="s">
        <v>890</v>
      </c>
      <c r="E2753" s="60">
        <v>-1300000</v>
      </c>
      <c r="F2753" s="60">
        <v>5898834</v>
      </c>
      <c r="G2753" s="60">
        <v>7326842</v>
      </c>
      <c r="H2753" s="421" t="str">
        <f t="shared" si="210"/>
        <v>nesplnená podmienka vyrovnaného rozpočtu</v>
      </c>
      <c r="I2753" s="60">
        <f t="shared" si="211"/>
        <v>1428008</v>
      </c>
      <c r="J2753" s="421" t="str">
        <f t="shared" si="214"/>
        <v>výdavky rastú</v>
      </c>
      <c r="K2753" s="421" t="str">
        <f t="shared" si="212"/>
        <v>dlhová brzda sa neplní</v>
      </c>
      <c r="L2753" s="421" t="str">
        <f t="shared" si="213"/>
        <v>dlhová brzda sa neplní + rozpočet v termíne</v>
      </c>
    </row>
    <row r="2754" spans="1:12">
      <c r="A2754" s="61">
        <v>501301</v>
      </c>
      <c r="B2754" s="61" t="s">
        <v>3184</v>
      </c>
      <c r="C2754" s="61">
        <v>20251120</v>
      </c>
      <c r="D2754" s="420" t="s">
        <v>890</v>
      </c>
      <c r="E2754" s="60">
        <v>22089</v>
      </c>
      <c r="F2754" s="60">
        <v>1437892</v>
      </c>
      <c r="G2754" s="60">
        <v>1632731</v>
      </c>
      <c r="H2754" s="421" t="str">
        <f t="shared" si="210"/>
        <v>splnená podmienka vyrovnaného rozpočtu</v>
      </c>
      <c r="I2754" s="60">
        <f t="shared" si="211"/>
        <v>194839</v>
      </c>
      <c r="J2754" s="421" t="str">
        <f t="shared" si="214"/>
        <v>výdavky rastú</v>
      </c>
      <c r="K2754" s="421" t="str">
        <f t="shared" si="212"/>
        <v>dlhová brzda sa neplní</v>
      </c>
      <c r="L2754" s="421" t="str">
        <f t="shared" si="213"/>
        <v>dlhová brzda sa neplní + rozpočet v termíne</v>
      </c>
    </row>
    <row r="2755" spans="1:12">
      <c r="A2755" s="61">
        <v>501328</v>
      </c>
      <c r="B2755" s="61" t="s">
        <v>3185</v>
      </c>
      <c r="C2755" s="61">
        <v>20251119</v>
      </c>
      <c r="D2755" s="420" t="s">
        <v>890</v>
      </c>
      <c r="E2755" s="60">
        <v>-565625</v>
      </c>
      <c r="F2755" s="60">
        <v>2862286.9999999991</v>
      </c>
      <c r="G2755" s="60">
        <v>5066228</v>
      </c>
      <c r="H2755" s="421" t="str">
        <f t="shared" ref="H2755:H2818" si="215">IF(E2755&gt;=0,"splnená podmienka vyrovnaného rozpočtu","nesplnená podmienka vyrovnaného rozpočtu")</f>
        <v>nesplnená podmienka vyrovnaného rozpočtu</v>
      </c>
      <c r="I2755" s="60">
        <f t="shared" ref="I2755:I2818" si="216">G2755-F2755</f>
        <v>2203941.0000000009</v>
      </c>
      <c r="J2755" s="421" t="str">
        <f t="shared" si="214"/>
        <v>výdavky rastú</v>
      </c>
      <c r="K2755" s="421" t="str">
        <f t="shared" ref="K2755:K2818" si="217">IF((H2755="splnená podmienka vyrovnaného rozpočtu")*(J2755="nerastúce výdavky"),"dlhová brzda sa plní","dlhová brzda sa neplní")</f>
        <v>dlhová brzda sa neplní</v>
      </c>
      <c r="L2755" s="421" t="str">
        <f t="shared" ref="L2755:L2818" si="218">K2755&amp;" + "&amp;D2755</f>
        <v>dlhová brzda sa neplní + rozpočet v termíne</v>
      </c>
    </row>
    <row r="2756" spans="1:12">
      <c r="A2756" s="61">
        <v>501336</v>
      </c>
      <c r="B2756" s="61" t="s">
        <v>877</v>
      </c>
      <c r="C2756" s="61">
        <v>20251120</v>
      </c>
      <c r="D2756" s="420" t="s">
        <v>890</v>
      </c>
      <c r="E2756" s="60">
        <v>24172</v>
      </c>
      <c r="F2756" s="60">
        <v>552364</v>
      </c>
      <c r="G2756" s="60">
        <v>523350</v>
      </c>
      <c r="H2756" s="421" t="str">
        <f t="shared" si="215"/>
        <v>splnená podmienka vyrovnaného rozpočtu</v>
      </c>
      <c r="I2756" s="61">
        <f t="shared" si="216"/>
        <v>-29014</v>
      </c>
      <c r="J2756" s="421" t="str">
        <f t="shared" ref="J2756:J2819" si="219">IF(I2756&lt;=0,"nerastúce výdavky","výdavky rastú")</f>
        <v>nerastúce výdavky</v>
      </c>
      <c r="K2756" s="421" t="str">
        <f t="shared" si="217"/>
        <v>dlhová brzda sa plní</v>
      </c>
      <c r="L2756" s="421" t="str">
        <f t="shared" si="218"/>
        <v>dlhová brzda sa plní + rozpočet v termíne</v>
      </c>
    </row>
    <row r="2757" spans="1:12">
      <c r="A2757" s="61">
        <v>501344</v>
      </c>
      <c r="B2757" s="61" t="s">
        <v>3186</v>
      </c>
      <c r="C2757" s="61">
        <v>20251119</v>
      </c>
      <c r="D2757" s="420" t="s">
        <v>890</v>
      </c>
      <c r="E2757" s="60">
        <v>-106860</v>
      </c>
      <c r="F2757" s="60">
        <v>1539927</v>
      </c>
      <c r="G2757" s="60">
        <v>1833792</v>
      </c>
      <c r="H2757" s="421" t="str">
        <f t="shared" si="215"/>
        <v>nesplnená podmienka vyrovnaného rozpočtu</v>
      </c>
      <c r="I2757" s="60">
        <f t="shared" si="216"/>
        <v>293865</v>
      </c>
      <c r="J2757" s="421" t="str">
        <f t="shared" si="219"/>
        <v>výdavky rastú</v>
      </c>
      <c r="K2757" s="421" t="str">
        <f t="shared" si="217"/>
        <v>dlhová brzda sa neplní</v>
      </c>
      <c r="L2757" s="421" t="str">
        <f t="shared" si="218"/>
        <v>dlhová brzda sa neplní + rozpočet v termíne</v>
      </c>
    </row>
    <row r="2758" spans="1:12">
      <c r="A2758" s="61">
        <v>500909</v>
      </c>
      <c r="B2758" s="61" t="s">
        <v>3187</v>
      </c>
      <c r="C2758" s="61">
        <v>20251117</v>
      </c>
      <c r="D2758" s="420" t="s">
        <v>890</v>
      </c>
      <c r="E2758" s="60">
        <v>-102555</v>
      </c>
      <c r="F2758" s="60">
        <v>245289</v>
      </c>
      <c r="G2758" s="60">
        <v>2396194</v>
      </c>
      <c r="H2758" s="421" t="str">
        <f t="shared" si="215"/>
        <v>nesplnená podmienka vyrovnaného rozpočtu</v>
      </c>
      <c r="I2758" s="60">
        <f t="shared" si="216"/>
        <v>2150905</v>
      </c>
      <c r="J2758" s="421" t="str">
        <f t="shared" si="219"/>
        <v>výdavky rastú</v>
      </c>
      <c r="K2758" s="421" t="str">
        <f t="shared" si="217"/>
        <v>dlhová brzda sa neplní</v>
      </c>
      <c r="L2758" s="421" t="str">
        <f t="shared" si="218"/>
        <v>dlhová brzda sa neplní + rozpočet v termíne</v>
      </c>
    </row>
    <row r="2759" spans="1:12">
      <c r="A2759" s="61">
        <v>500917</v>
      </c>
      <c r="B2759" s="61" t="s">
        <v>3188</v>
      </c>
      <c r="C2759" s="61">
        <v>20251112</v>
      </c>
      <c r="D2759" s="420" t="s">
        <v>890</v>
      </c>
      <c r="E2759" s="60">
        <v>-381500</v>
      </c>
      <c r="F2759" s="60">
        <v>2121201.44</v>
      </c>
      <c r="G2759" s="60">
        <v>3228164.4299999997</v>
      </c>
      <c r="H2759" s="421" t="str">
        <f t="shared" si="215"/>
        <v>nesplnená podmienka vyrovnaného rozpočtu</v>
      </c>
      <c r="I2759" s="60">
        <f t="shared" si="216"/>
        <v>1106962.9899999998</v>
      </c>
      <c r="J2759" s="421" t="str">
        <f t="shared" si="219"/>
        <v>výdavky rastú</v>
      </c>
      <c r="K2759" s="421" t="str">
        <f t="shared" si="217"/>
        <v>dlhová brzda sa neplní</v>
      </c>
      <c r="L2759" s="421" t="str">
        <f t="shared" si="218"/>
        <v>dlhová brzda sa neplní + rozpočet v termíne</v>
      </c>
    </row>
    <row r="2760" spans="1:12">
      <c r="A2760" s="61">
        <v>500925</v>
      </c>
      <c r="B2760" s="61" t="s">
        <v>878</v>
      </c>
      <c r="C2760" s="61">
        <v>20251106</v>
      </c>
      <c r="D2760" s="420" t="s">
        <v>890</v>
      </c>
      <c r="E2760" s="60">
        <v>76310</v>
      </c>
      <c r="F2760" s="60">
        <v>1269929</v>
      </c>
      <c r="G2760" s="60">
        <v>1072100</v>
      </c>
      <c r="H2760" s="421" t="str">
        <f t="shared" si="215"/>
        <v>splnená podmienka vyrovnaného rozpočtu</v>
      </c>
      <c r="I2760" s="61">
        <f t="shared" si="216"/>
        <v>-197829</v>
      </c>
      <c r="J2760" s="421" t="str">
        <f t="shared" si="219"/>
        <v>nerastúce výdavky</v>
      </c>
      <c r="K2760" s="421" t="str">
        <f t="shared" si="217"/>
        <v>dlhová brzda sa plní</v>
      </c>
      <c r="L2760" s="421" t="str">
        <f t="shared" si="218"/>
        <v>dlhová brzda sa plní + rozpočet v termíne</v>
      </c>
    </row>
    <row r="2761" spans="1:12">
      <c r="A2761" s="61">
        <v>500933</v>
      </c>
      <c r="B2761" s="61" t="s">
        <v>3189</v>
      </c>
      <c r="C2761" s="61">
        <v>20251028</v>
      </c>
      <c r="D2761" s="420" t="s">
        <v>890</v>
      </c>
      <c r="E2761" s="60">
        <v>-2213565</v>
      </c>
      <c r="F2761" s="60">
        <v>12551343</v>
      </c>
      <c r="G2761" s="60">
        <v>15268664</v>
      </c>
      <c r="H2761" s="421" t="str">
        <f t="shared" si="215"/>
        <v>nesplnená podmienka vyrovnaného rozpočtu</v>
      </c>
      <c r="I2761" s="60">
        <f t="shared" si="216"/>
        <v>2717321</v>
      </c>
      <c r="J2761" s="421" t="str">
        <f t="shared" si="219"/>
        <v>výdavky rastú</v>
      </c>
      <c r="K2761" s="421" t="str">
        <f t="shared" si="217"/>
        <v>dlhová brzda sa neplní</v>
      </c>
      <c r="L2761" s="421" t="str">
        <f t="shared" si="218"/>
        <v>dlhová brzda sa neplní + rozpočet v termíne</v>
      </c>
    </row>
    <row r="2762" spans="1:12">
      <c r="A2762" s="61">
        <v>500941</v>
      </c>
      <c r="B2762" s="61" t="s">
        <v>3190</v>
      </c>
      <c r="C2762" s="61">
        <v>20251117</v>
      </c>
      <c r="D2762" s="420" t="s">
        <v>890</v>
      </c>
      <c r="E2762" s="60">
        <v>-424287</v>
      </c>
      <c r="F2762" s="60">
        <v>3733426</v>
      </c>
      <c r="G2762" s="60">
        <v>3162516</v>
      </c>
      <c r="H2762" s="421" t="str">
        <f t="shared" si="215"/>
        <v>nesplnená podmienka vyrovnaného rozpočtu</v>
      </c>
      <c r="I2762" s="60">
        <f t="shared" si="216"/>
        <v>-570910</v>
      </c>
      <c r="J2762" s="421" t="str">
        <f t="shared" si="219"/>
        <v>nerastúce výdavky</v>
      </c>
      <c r="K2762" s="421" t="str">
        <f t="shared" si="217"/>
        <v>dlhová brzda sa neplní</v>
      </c>
      <c r="L2762" s="421" t="str">
        <f t="shared" si="218"/>
        <v>dlhová brzda sa neplní + rozpočet v termíne</v>
      </c>
    </row>
    <row r="2763" spans="1:12">
      <c r="A2763" s="61">
        <v>500950</v>
      </c>
      <c r="B2763" s="61" t="s">
        <v>3191</v>
      </c>
      <c r="C2763" s="61">
        <v>20251015</v>
      </c>
      <c r="D2763" s="420" t="s">
        <v>890</v>
      </c>
      <c r="E2763" s="60">
        <v>-8940600</v>
      </c>
      <c r="F2763" s="60">
        <v>2641690</v>
      </c>
      <c r="G2763" s="60">
        <v>11461340</v>
      </c>
      <c r="H2763" s="421" t="str">
        <f t="shared" si="215"/>
        <v>nesplnená podmienka vyrovnaného rozpočtu</v>
      </c>
      <c r="I2763" s="60">
        <f t="shared" si="216"/>
        <v>8819650</v>
      </c>
      <c r="J2763" s="421" t="str">
        <f t="shared" si="219"/>
        <v>výdavky rastú</v>
      </c>
      <c r="K2763" s="421" t="str">
        <f t="shared" si="217"/>
        <v>dlhová brzda sa neplní</v>
      </c>
      <c r="L2763" s="421" t="str">
        <f t="shared" si="218"/>
        <v>dlhová brzda sa neplní + rozpočet v termíne</v>
      </c>
    </row>
    <row r="2764" spans="1:12">
      <c r="A2764" s="61">
        <v>500968</v>
      </c>
      <c r="B2764" s="61" t="s">
        <v>234</v>
      </c>
      <c r="C2764" s="61">
        <v>20251120</v>
      </c>
      <c r="D2764" s="420" t="s">
        <v>890</v>
      </c>
      <c r="E2764" s="60">
        <v>-1275830</v>
      </c>
      <c r="F2764" s="60">
        <v>17961139</v>
      </c>
      <c r="G2764" s="60">
        <v>17668881</v>
      </c>
      <c r="H2764" s="421" t="str">
        <f t="shared" si="215"/>
        <v>nesplnená podmienka vyrovnaného rozpočtu</v>
      </c>
      <c r="I2764" s="60">
        <f t="shared" si="216"/>
        <v>-292258</v>
      </c>
      <c r="J2764" s="421" t="str">
        <f t="shared" si="219"/>
        <v>nerastúce výdavky</v>
      </c>
      <c r="K2764" s="421" t="str">
        <f t="shared" si="217"/>
        <v>dlhová brzda sa neplní</v>
      </c>
      <c r="L2764" s="421" t="str">
        <f t="shared" si="218"/>
        <v>dlhová brzda sa neplní + rozpočet v termíne</v>
      </c>
    </row>
    <row r="2765" spans="1:12">
      <c r="A2765" s="61">
        <v>500976</v>
      </c>
      <c r="B2765" s="421" t="s">
        <v>544</v>
      </c>
      <c r="C2765" s="61">
        <v>20251106</v>
      </c>
      <c r="D2765" s="420" t="s">
        <v>890</v>
      </c>
      <c r="E2765" s="60">
        <v>-62700</v>
      </c>
      <c r="F2765" s="60">
        <v>193699.31999999998</v>
      </c>
      <c r="G2765" s="60">
        <v>211220</v>
      </c>
      <c r="H2765" s="421" t="str">
        <f t="shared" si="215"/>
        <v>nesplnená podmienka vyrovnaného rozpočtu</v>
      </c>
      <c r="I2765" s="60">
        <f t="shared" si="216"/>
        <v>17520.680000000022</v>
      </c>
      <c r="J2765" s="421" t="str">
        <f t="shared" si="219"/>
        <v>výdavky rastú</v>
      </c>
      <c r="K2765" s="421" t="str">
        <f t="shared" si="217"/>
        <v>dlhová brzda sa neplní</v>
      </c>
      <c r="L2765" s="421" t="str">
        <f t="shared" si="218"/>
        <v>dlhová brzda sa neplní + rozpočet v termíne</v>
      </c>
    </row>
    <row r="2766" spans="1:12">
      <c r="A2766" s="61">
        <v>500984</v>
      </c>
      <c r="B2766" s="61" t="s">
        <v>3192</v>
      </c>
      <c r="C2766" s="61">
        <v>20251105</v>
      </c>
      <c r="D2766" s="420" t="s">
        <v>890</v>
      </c>
      <c r="E2766" s="60">
        <v>-90460</v>
      </c>
      <c r="F2766" s="60">
        <v>380411</v>
      </c>
      <c r="G2766" s="60">
        <v>448488</v>
      </c>
      <c r="H2766" s="421" t="str">
        <f t="shared" si="215"/>
        <v>nesplnená podmienka vyrovnaného rozpočtu</v>
      </c>
      <c r="I2766" s="60">
        <f t="shared" si="216"/>
        <v>68077</v>
      </c>
      <c r="J2766" s="421" t="str">
        <f t="shared" si="219"/>
        <v>výdavky rastú</v>
      </c>
      <c r="K2766" s="421" t="str">
        <f t="shared" si="217"/>
        <v>dlhová brzda sa neplní</v>
      </c>
      <c r="L2766" s="421" t="str">
        <f t="shared" si="218"/>
        <v>dlhová brzda sa neplní + rozpočet v termíne</v>
      </c>
    </row>
    <row r="2767" spans="1:12">
      <c r="A2767" s="61">
        <v>500992</v>
      </c>
      <c r="B2767" s="61" t="s">
        <v>3193</v>
      </c>
      <c r="C2767" s="61">
        <v>20251110</v>
      </c>
      <c r="D2767" s="420" t="s">
        <v>890</v>
      </c>
      <c r="E2767" s="60">
        <v>-46500</v>
      </c>
      <c r="F2767" s="60">
        <v>1210500</v>
      </c>
      <c r="G2767" s="60">
        <v>1152100</v>
      </c>
      <c r="H2767" s="421" t="str">
        <f t="shared" si="215"/>
        <v>nesplnená podmienka vyrovnaného rozpočtu</v>
      </c>
      <c r="I2767" s="60">
        <f t="shared" si="216"/>
        <v>-58400</v>
      </c>
      <c r="J2767" s="421" t="str">
        <f t="shared" si="219"/>
        <v>nerastúce výdavky</v>
      </c>
      <c r="K2767" s="421" t="str">
        <f t="shared" si="217"/>
        <v>dlhová brzda sa neplní</v>
      </c>
      <c r="L2767" s="421" t="str">
        <f t="shared" si="218"/>
        <v>dlhová brzda sa neplní + rozpočet v termíne</v>
      </c>
    </row>
    <row r="2768" spans="1:12">
      <c r="A2768" s="61">
        <v>501018</v>
      </c>
      <c r="B2768" s="61" t="s">
        <v>3194</v>
      </c>
      <c r="C2768" s="61">
        <v>20251113</v>
      </c>
      <c r="D2768" s="420" t="s">
        <v>890</v>
      </c>
      <c r="E2768" s="60">
        <v>-259000</v>
      </c>
      <c r="F2768" s="60">
        <v>252836</v>
      </c>
      <c r="G2768" s="60">
        <v>694132</v>
      </c>
      <c r="H2768" s="421" t="str">
        <f t="shared" si="215"/>
        <v>nesplnená podmienka vyrovnaného rozpočtu</v>
      </c>
      <c r="I2768" s="60">
        <f t="shared" si="216"/>
        <v>441296</v>
      </c>
      <c r="J2768" s="421" t="str">
        <f t="shared" si="219"/>
        <v>výdavky rastú</v>
      </c>
      <c r="K2768" s="421" t="str">
        <f t="shared" si="217"/>
        <v>dlhová brzda sa neplní</v>
      </c>
      <c r="L2768" s="421" t="str">
        <f t="shared" si="218"/>
        <v>dlhová brzda sa neplní + rozpočet v termíne</v>
      </c>
    </row>
    <row r="2769" spans="1:12">
      <c r="A2769" s="61">
        <v>501026</v>
      </c>
      <c r="B2769" s="61" t="s">
        <v>233</v>
      </c>
      <c r="C2769" s="61">
        <v>20251106</v>
      </c>
      <c r="D2769" s="420" t="s">
        <v>890</v>
      </c>
      <c r="E2769" s="60">
        <v>-12142098</v>
      </c>
      <c r="F2769" s="60">
        <v>31783065</v>
      </c>
      <c r="G2769" s="60">
        <v>48397286</v>
      </c>
      <c r="H2769" s="421" t="str">
        <f t="shared" si="215"/>
        <v>nesplnená podmienka vyrovnaného rozpočtu</v>
      </c>
      <c r="I2769" s="60">
        <f t="shared" si="216"/>
        <v>16614221</v>
      </c>
      <c r="J2769" s="421" t="str">
        <f t="shared" si="219"/>
        <v>výdavky rastú</v>
      </c>
      <c r="K2769" s="421" t="str">
        <f t="shared" si="217"/>
        <v>dlhová brzda sa neplní</v>
      </c>
      <c r="L2769" s="421" t="str">
        <f t="shared" si="218"/>
        <v>dlhová brzda sa neplní + rozpočet v termíne</v>
      </c>
    </row>
    <row r="2770" spans="1:12">
      <c r="A2770" s="61">
        <v>501034</v>
      </c>
      <c r="B2770" s="61" t="s">
        <v>3195</v>
      </c>
      <c r="C2770" s="61">
        <v>20251119</v>
      </c>
      <c r="D2770" s="420" t="s">
        <v>890</v>
      </c>
      <c r="E2770" s="60">
        <v>78511.05</v>
      </c>
      <c r="F2770" s="60">
        <v>1058406.19</v>
      </c>
      <c r="G2770" s="60">
        <v>1113276.81</v>
      </c>
      <c r="H2770" s="421" t="str">
        <f t="shared" si="215"/>
        <v>splnená podmienka vyrovnaného rozpočtu</v>
      </c>
      <c r="I2770" s="60">
        <f t="shared" si="216"/>
        <v>54870.620000000112</v>
      </c>
      <c r="J2770" s="421" t="str">
        <f t="shared" si="219"/>
        <v>výdavky rastú</v>
      </c>
      <c r="K2770" s="421" t="str">
        <f t="shared" si="217"/>
        <v>dlhová brzda sa neplní</v>
      </c>
      <c r="L2770" s="421" t="str">
        <f t="shared" si="218"/>
        <v>dlhová brzda sa neplní + rozpočet v termíne</v>
      </c>
    </row>
    <row r="2771" spans="1:12">
      <c r="A2771" s="61">
        <v>501042</v>
      </c>
      <c r="B2771" s="61" t="s">
        <v>3196</v>
      </c>
      <c r="C2771" s="61">
        <v>20251105</v>
      </c>
      <c r="D2771" s="420" t="s">
        <v>890</v>
      </c>
      <c r="E2771" s="60">
        <v>34016</v>
      </c>
      <c r="F2771" s="60">
        <v>225383.5</v>
      </c>
      <c r="G2771" s="60">
        <v>243758.5</v>
      </c>
      <c r="H2771" s="421" t="str">
        <f t="shared" si="215"/>
        <v>splnená podmienka vyrovnaného rozpočtu</v>
      </c>
      <c r="I2771" s="60">
        <f t="shared" si="216"/>
        <v>18375</v>
      </c>
      <c r="J2771" s="421" t="str">
        <f t="shared" si="219"/>
        <v>výdavky rastú</v>
      </c>
      <c r="K2771" s="421" t="str">
        <f t="shared" si="217"/>
        <v>dlhová brzda sa neplní</v>
      </c>
      <c r="L2771" s="421" t="str">
        <f t="shared" si="218"/>
        <v>dlhová brzda sa neplní + rozpočet v termíne</v>
      </c>
    </row>
    <row r="2772" spans="1:12">
      <c r="A2772" s="61">
        <v>501069</v>
      </c>
      <c r="B2772" s="61" t="s">
        <v>2952</v>
      </c>
      <c r="C2772" s="61">
        <v>20251119</v>
      </c>
      <c r="D2772" s="420" t="s">
        <v>890</v>
      </c>
      <c r="E2772" s="60">
        <v>21370</v>
      </c>
      <c r="F2772" s="60">
        <v>307670</v>
      </c>
      <c r="G2772" s="60">
        <v>329960</v>
      </c>
      <c r="H2772" s="421" t="str">
        <f t="shared" si="215"/>
        <v>splnená podmienka vyrovnaného rozpočtu</v>
      </c>
      <c r="I2772" s="60">
        <f t="shared" si="216"/>
        <v>22290</v>
      </c>
      <c r="J2772" s="421" t="str">
        <f t="shared" si="219"/>
        <v>výdavky rastú</v>
      </c>
      <c r="K2772" s="421" t="str">
        <f t="shared" si="217"/>
        <v>dlhová brzda sa neplní</v>
      </c>
      <c r="L2772" s="421" t="str">
        <f t="shared" si="218"/>
        <v>dlhová brzda sa neplní + rozpočet v termíne</v>
      </c>
    </row>
    <row r="2773" spans="1:12">
      <c r="A2773" s="61">
        <v>501077</v>
      </c>
      <c r="B2773" s="61" t="s">
        <v>3197</v>
      </c>
      <c r="C2773" s="61">
        <v>20251118</v>
      </c>
      <c r="D2773" s="420" t="s">
        <v>890</v>
      </c>
      <c r="E2773" s="60">
        <v>-79955</v>
      </c>
      <c r="F2773" s="60">
        <v>1205796</v>
      </c>
      <c r="G2773" s="60">
        <v>1388763</v>
      </c>
      <c r="H2773" s="421" t="str">
        <f t="shared" si="215"/>
        <v>nesplnená podmienka vyrovnaného rozpočtu</v>
      </c>
      <c r="I2773" s="60">
        <f t="shared" si="216"/>
        <v>182967</v>
      </c>
      <c r="J2773" s="421" t="str">
        <f t="shared" si="219"/>
        <v>výdavky rastú</v>
      </c>
      <c r="K2773" s="421" t="str">
        <f t="shared" si="217"/>
        <v>dlhová brzda sa neplní</v>
      </c>
      <c r="L2773" s="421" t="str">
        <f t="shared" si="218"/>
        <v>dlhová brzda sa neplní + rozpočet v termíne</v>
      </c>
    </row>
    <row r="2774" spans="1:12">
      <c r="A2774" s="61">
        <v>501085</v>
      </c>
      <c r="B2774" s="61" t="s">
        <v>3198</v>
      </c>
      <c r="C2774" s="61">
        <v>20251119</v>
      </c>
      <c r="D2774" s="420" t="s">
        <v>890</v>
      </c>
      <c r="E2774" s="60">
        <v>39136</v>
      </c>
      <c r="F2774" s="60">
        <v>684605</v>
      </c>
      <c r="G2774" s="60">
        <v>701916</v>
      </c>
      <c r="H2774" s="421" t="str">
        <f t="shared" si="215"/>
        <v>splnená podmienka vyrovnaného rozpočtu</v>
      </c>
      <c r="I2774" s="60">
        <f t="shared" si="216"/>
        <v>17311</v>
      </c>
      <c r="J2774" s="421" t="str">
        <f t="shared" si="219"/>
        <v>výdavky rastú</v>
      </c>
      <c r="K2774" s="421" t="str">
        <f t="shared" si="217"/>
        <v>dlhová brzda sa neplní</v>
      </c>
      <c r="L2774" s="421" t="str">
        <f t="shared" si="218"/>
        <v>dlhová brzda sa neplní + rozpočet v termíne</v>
      </c>
    </row>
    <row r="2775" spans="1:12">
      <c r="A2775" s="61">
        <v>501093</v>
      </c>
      <c r="B2775" s="61" t="s">
        <v>3199</v>
      </c>
      <c r="C2775" s="61">
        <v>20251113</v>
      </c>
      <c r="D2775" s="420" t="s">
        <v>890</v>
      </c>
      <c r="E2775" s="60">
        <v>-15845</v>
      </c>
      <c r="F2775" s="60">
        <v>1110670.76</v>
      </c>
      <c r="G2775" s="60">
        <v>1263319</v>
      </c>
      <c r="H2775" s="421" t="str">
        <f t="shared" si="215"/>
        <v>nesplnená podmienka vyrovnaného rozpočtu</v>
      </c>
      <c r="I2775" s="60">
        <f t="shared" si="216"/>
        <v>152648.24</v>
      </c>
      <c r="J2775" s="421" t="str">
        <f t="shared" si="219"/>
        <v>výdavky rastú</v>
      </c>
      <c r="K2775" s="421" t="str">
        <f t="shared" si="217"/>
        <v>dlhová brzda sa neplní</v>
      </c>
      <c r="L2775" s="421" t="str">
        <f t="shared" si="218"/>
        <v>dlhová brzda sa neplní + rozpočet v termíne</v>
      </c>
    </row>
    <row r="2776" spans="1:12">
      <c r="A2776" s="61">
        <v>501107</v>
      </c>
      <c r="B2776" s="61" t="s">
        <v>3200</v>
      </c>
      <c r="C2776" s="61">
        <v>20251114</v>
      </c>
      <c r="D2776" s="420" t="s">
        <v>890</v>
      </c>
      <c r="E2776" s="60">
        <v>7845</v>
      </c>
      <c r="F2776" s="60">
        <v>291459</v>
      </c>
      <c r="G2776" s="60">
        <v>292184</v>
      </c>
      <c r="H2776" s="421" t="str">
        <f t="shared" si="215"/>
        <v>splnená podmienka vyrovnaného rozpočtu</v>
      </c>
      <c r="I2776" s="60">
        <f t="shared" si="216"/>
        <v>725</v>
      </c>
      <c r="J2776" s="421" t="str">
        <f t="shared" si="219"/>
        <v>výdavky rastú</v>
      </c>
      <c r="K2776" s="421" t="str">
        <f t="shared" si="217"/>
        <v>dlhová brzda sa neplní</v>
      </c>
      <c r="L2776" s="421" t="str">
        <f t="shared" si="218"/>
        <v>dlhová brzda sa neplní + rozpočet v termíne</v>
      </c>
    </row>
    <row r="2777" spans="1:12">
      <c r="A2777" s="61">
        <v>501115</v>
      </c>
      <c r="B2777" s="61" t="s">
        <v>3201</v>
      </c>
      <c r="C2777" s="61">
        <v>20251120</v>
      </c>
      <c r="D2777" s="420" t="s">
        <v>890</v>
      </c>
      <c r="E2777" s="60">
        <v>-913600</v>
      </c>
      <c r="F2777" s="60">
        <v>3303571</v>
      </c>
      <c r="G2777" s="60">
        <v>6321302</v>
      </c>
      <c r="H2777" s="421" t="str">
        <f t="shared" si="215"/>
        <v>nesplnená podmienka vyrovnaného rozpočtu</v>
      </c>
      <c r="I2777" s="60">
        <f t="shared" si="216"/>
        <v>3017731</v>
      </c>
      <c r="J2777" s="421" t="str">
        <f t="shared" si="219"/>
        <v>výdavky rastú</v>
      </c>
      <c r="K2777" s="421" t="str">
        <f t="shared" si="217"/>
        <v>dlhová brzda sa neplní</v>
      </c>
      <c r="L2777" s="421" t="str">
        <f t="shared" si="218"/>
        <v>dlhová brzda sa neplní + rozpočet v termíne</v>
      </c>
    </row>
    <row r="2778" spans="1:12">
      <c r="A2778" s="61">
        <v>500631</v>
      </c>
      <c r="B2778" s="61" t="s">
        <v>3202</v>
      </c>
      <c r="C2778" s="61">
        <v>20251119</v>
      </c>
      <c r="D2778" s="420" t="s">
        <v>890</v>
      </c>
      <c r="E2778" s="60">
        <v>-52688</v>
      </c>
      <c r="F2778" s="60">
        <v>1587777</v>
      </c>
      <c r="G2778" s="60">
        <v>2353137</v>
      </c>
      <c r="H2778" s="421" t="str">
        <f t="shared" si="215"/>
        <v>nesplnená podmienka vyrovnaného rozpočtu</v>
      </c>
      <c r="I2778" s="60">
        <f t="shared" si="216"/>
        <v>765360</v>
      </c>
      <c r="J2778" s="421" t="str">
        <f t="shared" si="219"/>
        <v>výdavky rastú</v>
      </c>
      <c r="K2778" s="421" t="str">
        <f t="shared" si="217"/>
        <v>dlhová brzda sa neplní</v>
      </c>
      <c r="L2778" s="421" t="str">
        <f t="shared" si="218"/>
        <v>dlhová brzda sa neplní + rozpočet v termíne</v>
      </c>
    </row>
    <row r="2779" spans="1:12">
      <c r="A2779" s="61">
        <v>500640</v>
      </c>
      <c r="B2779" s="61" t="s">
        <v>3203</v>
      </c>
      <c r="C2779" s="61">
        <v>20251110</v>
      </c>
      <c r="D2779" s="420" t="s">
        <v>890</v>
      </c>
      <c r="E2779" s="60">
        <v>-323383</v>
      </c>
      <c r="F2779" s="60">
        <v>2920847</v>
      </c>
      <c r="G2779" s="60">
        <v>2413201</v>
      </c>
      <c r="H2779" s="421" t="str">
        <f t="shared" si="215"/>
        <v>nesplnená podmienka vyrovnaného rozpočtu</v>
      </c>
      <c r="I2779" s="60">
        <f t="shared" si="216"/>
        <v>-507646</v>
      </c>
      <c r="J2779" s="421" t="str">
        <f t="shared" si="219"/>
        <v>nerastúce výdavky</v>
      </c>
      <c r="K2779" s="421" t="str">
        <f t="shared" si="217"/>
        <v>dlhová brzda sa neplní</v>
      </c>
      <c r="L2779" s="421" t="str">
        <f t="shared" si="218"/>
        <v>dlhová brzda sa neplní + rozpočet v termíne</v>
      </c>
    </row>
    <row r="2780" spans="1:12">
      <c r="A2780" s="61">
        <v>500658</v>
      </c>
      <c r="B2780" s="61" t="s">
        <v>3204</v>
      </c>
      <c r="C2780" s="61">
        <v>20251119</v>
      </c>
      <c r="D2780" s="420" t="s">
        <v>890</v>
      </c>
      <c r="E2780" s="60">
        <v>-1060603</v>
      </c>
      <c r="F2780" s="60">
        <v>1412078</v>
      </c>
      <c r="G2780" s="60">
        <v>4009040</v>
      </c>
      <c r="H2780" s="421" t="str">
        <f t="shared" si="215"/>
        <v>nesplnená podmienka vyrovnaného rozpočtu</v>
      </c>
      <c r="I2780" s="60">
        <f t="shared" si="216"/>
        <v>2596962</v>
      </c>
      <c r="J2780" s="421" t="str">
        <f t="shared" si="219"/>
        <v>výdavky rastú</v>
      </c>
      <c r="K2780" s="421" t="str">
        <f t="shared" si="217"/>
        <v>dlhová brzda sa neplní</v>
      </c>
      <c r="L2780" s="421" t="str">
        <f t="shared" si="218"/>
        <v>dlhová brzda sa neplní + rozpočet v termíne</v>
      </c>
    </row>
    <row r="2781" spans="1:12">
      <c r="A2781" s="61">
        <v>500666</v>
      </c>
      <c r="B2781" s="61" t="s">
        <v>3205</v>
      </c>
      <c r="C2781" s="61">
        <v>20251113</v>
      </c>
      <c r="D2781" s="420" t="s">
        <v>890</v>
      </c>
      <c r="E2781" s="60">
        <v>-122924</v>
      </c>
      <c r="F2781" s="60">
        <v>318029</v>
      </c>
      <c r="G2781" s="60">
        <v>499118</v>
      </c>
      <c r="H2781" s="421" t="str">
        <f t="shared" si="215"/>
        <v>nesplnená podmienka vyrovnaného rozpočtu</v>
      </c>
      <c r="I2781" s="60">
        <f t="shared" si="216"/>
        <v>181089</v>
      </c>
      <c r="J2781" s="421" t="str">
        <f t="shared" si="219"/>
        <v>výdavky rastú</v>
      </c>
      <c r="K2781" s="421" t="str">
        <f t="shared" si="217"/>
        <v>dlhová brzda sa neplní</v>
      </c>
      <c r="L2781" s="421" t="str">
        <f t="shared" si="218"/>
        <v>dlhová brzda sa neplní + rozpočet v termíne</v>
      </c>
    </row>
    <row r="2782" spans="1:12">
      <c r="A2782" s="61">
        <v>500674</v>
      </c>
      <c r="B2782" s="61" t="s">
        <v>1551</v>
      </c>
      <c r="C2782" s="61">
        <v>20251021</v>
      </c>
      <c r="D2782" s="420" t="s">
        <v>890</v>
      </c>
      <c r="E2782" s="60">
        <v>-1000</v>
      </c>
      <c r="F2782" s="60">
        <v>1154276.5</v>
      </c>
      <c r="G2782" s="60">
        <v>1284356</v>
      </c>
      <c r="H2782" s="421" t="str">
        <f t="shared" si="215"/>
        <v>nesplnená podmienka vyrovnaného rozpočtu</v>
      </c>
      <c r="I2782" s="60">
        <f t="shared" si="216"/>
        <v>130079.5</v>
      </c>
      <c r="J2782" s="421" t="str">
        <f t="shared" si="219"/>
        <v>výdavky rastú</v>
      </c>
      <c r="K2782" s="421" t="str">
        <f t="shared" si="217"/>
        <v>dlhová brzda sa neplní</v>
      </c>
      <c r="L2782" s="421" t="str">
        <f t="shared" si="218"/>
        <v>dlhová brzda sa neplní + rozpočet v termíne</v>
      </c>
    </row>
    <row r="2783" spans="1:12">
      <c r="A2783" s="61">
        <v>500691</v>
      </c>
      <c r="B2783" s="61" t="s">
        <v>3206</v>
      </c>
      <c r="C2783" s="61">
        <v>20251120</v>
      </c>
      <c r="D2783" s="420" t="s">
        <v>890</v>
      </c>
      <c r="E2783" s="60">
        <v>27761</v>
      </c>
      <c r="F2783" s="60">
        <v>433572</v>
      </c>
      <c r="G2783" s="60">
        <v>457050</v>
      </c>
      <c r="H2783" s="421" t="str">
        <f t="shared" si="215"/>
        <v>splnená podmienka vyrovnaného rozpočtu</v>
      </c>
      <c r="I2783" s="60">
        <f t="shared" si="216"/>
        <v>23478</v>
      </c>
      <c r="J2783" s="421" t="str">
        <f t="shared" si="219"/>
        <v>výdavky rastú</v>
      </c>
      <c r="K2783" s="421" t="str">
        <f t="shared" si="217"/>
        <v>dlhová brzda sa neplní</v>
      </c>
      <c r="L2783" s="421" t="str">
        <f t="shared" si="218"/>
        <v>dlhová brzda sa neplní + rozpočet v termíne</v>
      </c>
    </row>
    <row r="2784" spans="1:12">
      <c r="A2784" s="61">
        <v>500704</v>
      </c>
      <c r="B2784" s="61" t="s">
        <v>3207</v>
      </c>
      <c r="C2784" s="61">
        <v>20251118</v>
      </c>
      <c r="D2784" s="420" t="s">
        <v>890</v>
      </c>
      <c r="E2784" s="60">
        <v>-287827</v>
      </c>
      <c r="F2784" s="60">
        <v>2791550</v>
      </c>
      <c r="G2784" s="60">
        <v>2906642</v>
      </c>
      <c r="H2784" s="421" t="str">
        <f t="shared" si="215"/>
        <v>nesplnená podmienka vyrovnaného rozpočtu</v>
      </c>
      <c r="I2784" s="60">
        <f t="shared" si="216"/>
        <v>115092</v>
      </c>
      <c r="J2784" s="421" t="str">
        <f t="shared" si="219"/>
        <v>výdavky rastú</v>
      </c>
      <c r="K2784" s="421" t="str">
        <f t="shared" si="217"/>
        <v>dlhová brzda sa neplní</v>
      </c>
      <c r="L2784" s="421" t="str">
        <f t="shared" si="218"/>
        <v>dlhová brzda sa neplní + rozpočet v termíne</v>
      </c>
    </row>
    <row r="2785" spans="1:12">
      <c r="A2785" s="61">
        <v>500712</v>
      </c>
      <c r="B2785" s="61" t="s">
        <v>3208</v>
      </c>
      <c r="C2785" s="61">
        <v>20251029</v>
      </c>
      <c r="D2785" s="420" t="s">
        <v>890</v>
      </c>
      <c r="E2785" s="60">
        <v>-681823</v>
      </c>
      <c r="F2785" s="60">
        <v>784175</v>
      </c>
      <c r="G2785" s="60">
        <v>2602257</v>
      </c>
      <c r="H2785" s="421" t="str">
        <f t="shared" si="215"/>
        <v>nesplnená podmienka vyrovnaného rozpočtu</v>
      </c>
      <c r="I2785" s="60">
        <f t="shared" si="216"/>
        <v>1818082</v>
      </c>
      <c r="J2785" s="421" t="str">
        <f t="shared" si="219"/>
        <v>výdavky rastú</v>
      </c>
      <c r="K2785" s="421" t="str">
        <f t="shared" si="217"/>
        <v>dlhová brzda sa neplní</v>
      </c>
      <c r="L2785" s="421" t="str">
        <f t="shared" si="218"/>
        <v>dlhová brzda sa neplní + rozpočet v termíne</v>
      </c>
    </row>
    <row r="2786" spans="1:12">
      <c r="A2786" s="61">
        <v>500721</v>
      </c>
      <c r="B2786" s="61" t="s">
        <v>3209</v>
      </c>
      <c r="C2786" s="61">
        <v>20251114</v>
      </c>
      <c r="D2786" s="420" t="s">
        <v>890</v>
      </c>
      <c r="E2786" s="60">
        <v>-202396</v>
      </c>
      <c r="F2786" s="60">
        <v>1492444</v>
      </c>
      <c r="G2786" s="60">
        <v>1289001</v>
      </c>
      <c r="H2786" s="421" t="str">
        <f t="shared" si="215"/>
        <v>nesplnená podmienka vyrovnaného rozpočtu</v>
      </c>
      <c r="I2786" s="60">
        <f t="shared" si="216"/>
        <v>-203443</v>
      </c>
      <c r="J2786" s="421" t="str">
        <f t="shared" si="219"/>
        <v>nerastúce výdavky</v>
      </c>
      <c r="K2786" s="421" t="str">
        <f t="shared" si="217"/>
        <v>dlhová brzda sa neplní</v>
      </c>
      <c r="L2786" s="421" t="str">
        <f t="shared" si="218"/>
        <v>dlhová brzda sa neplní + rozpočet v termíne</v>
      </c>
    </row>
    <row r="2787" spans="1:12">
      <c r="A2787" s="61">
        <v>500739</v>
      </c>
      <c r="B2787" s="61" t="s">
        <v>3210</v>
      </c>
      <c r="C2787" s="61">
        <v>20251118</v>
      </c>
      <c r="D2787" s="420" t="s">
        <v>890</v>
      </c>
      <c r="E2787" s="60">
        <v>-229874.5</v>
      </c>
      <c r="F2787" s="60">
        <v>5245287.5</v>
      </c>
      <c r="G2787" s="60">
        <v>8169741.5</v>
      </c>
      <c r="H2787" s="421" t="str">
        <f t="shared" si="215"/>
        <v>nesplnená podmienka vyrovnaného rozpočtu</v>
      </c>
      <c r="I2787" s="60">
        <f t="shared" si="216"/>
        <v>2924454</v>
      </c>
      <c r="J2787" s="421" t="str">
        <f t="shared" si="219"/>
        <v>výdavky rastú</v>
      </c>
      <c r="K2787" s="421" t="str">
        <f t="shared" si="217"/>
        <v>dlhová brzda sa neplní</v>
      </c>
      <c r="L2787" s="421" t="str">
        <f t="shared" si="218"/>
        <v>dlhová brzda sa neplní + rozpočet v termíne</v>
      </c>
    </row>
    <row r="2788" spans="1:12">
      <c r="A2788" s="61">
        <v>500747</v>
      </c>
      <c r="B2788" s="61" t="s">
        <v>879</v>
      </c>
      <c r="C2788" s="61">
        <v>20250925</v>
      </c>
      <c r="D2788" s="420" t="s">
        <v>890</v>
      </c>
      <c r="E2788" s="60">
        <v>60000</v>
      </c>
      <c r="F2788" s="60">
        <v>4837435</v>
      </c>
      <c r="G2788" s="60">
        <v>2005091</v>
      </c>
      <c r="H2788" s="421" t="str">
        <f t="shared" si="215"/>
        <v>splnená podmienka vyrovnaného rozpočtu</v>
      </c>
      <c r="I2788" s="61">
        <f t="shared" si="216"/>
        <v>-2832344</v>
      </c>
      <c r="J2788" s="421" t="str">
        <f t="shared" si="219"/>
        <v>nerastúce výdavky</v>
      </c>
      <c r="K2788" s="421" t="str">
        <f t="shared" si="217"/>
        <v>dlhová brzda sa plní</v>
      </c>
      <c r="L2788" s="421" t="str">
        <f t="shared" si="218"/>
        <v>dlhová brzda sa plní + rozpočet v termíne</v>
      </c>
    </row>
    <row r="2789" spans="1:12">
      <c r="A2789" s="61">
        <v>500755</v>
      </c>
      <c r="B2789" s="61" t="s">
        <v>3211</v>
      </c>
      <c r="C2789" s="61">
        <v>20251113</v>
      </c>
      <c r="D2789" s="420" t="s">
        <v>890</v>
      </c>
      <c r="E2789" s="60">
        <v>-14852.57</v>
      </c>
      <c r="F2789" s="60">
        <v>566622.30000000005</v>
      </c>
      <c r="G2789" s="60">
        <v>628208.30000000005</v>
      </c>
      <c r="H2789" s="421" t="str">
        <f t="shared" si="215"/>
        <v>nesplnená podmienka vyrovnaného rozpočtu</v>
      </c>
      <c r="I2789" s="60">
        <f t="shared" si="216"/>
        <v>61586</v>
      </c>
      <c r="J2789" s="421" t="str">
        <f t="shared" si="219"/>
        <v>výdavky rastú</v>
      </c>
      <c r="K2789" s="421" t="str">
        <f t="shared" si="217"/>
        <v>dlhová brzda sa neplní</v>
      </c>
      <c r="L2789" s="421" t="str">
        <f t="shared" si="218"/>
        <v>dlhová brzda sa neplní + rozpočet v termíne</v>
      </c>
    </row>
    <row r="2790" spans="1:12">
      <c r="A2790" s="61">
        <v>500780</v>
      </c>
      <c r="B2790" s="61" t="s">
        <v>3212</v>
      </c>
      <c r="C2790" s="61">
        <v>20251029</v>
      </c>
      <c r="D2790" s="420" t="s">
        <v>890</v>
      </c>
      <c r="E2790" s="60">
        <v>8681</v>
      </c>
      <c r="F2790" s="60">
        <v>356486.03</v>
      </c>
      <c r="G2790" s="60">
        <v>412425</v>
      </c>
      <c r="H2790" s="421" t="str">
        <f t="shared" si="215"/>
        <v>splnená podmienka vyrovnaného rozpočtu</v>
      </c>
      <c r="I2790" s="60">
        <f t="shared" si="216"/>
        <v>55938.969999999972</v>
      </c>
      <c r="J2790" s="421" t="str">
        <f t="shared" si="219"/>
        <v>výdavky rastú</v>
      </c>
      <c r="K2790" s="421" t="str">
        <f t="shared" si="217"/>
        <v>dlhová brzda sa neplní</v>
      </c>
      <c r="L2790" s="421" t="str">
        <f t="shared" si="218"/>
        <v>dlhová brzda sa neplní + rozpočet v termíne</v>
      </c>
    </row>
    <row r="2791" spans="1:12">
      <c r="A2791" s="61">
        <v>500798</v>
      </c>
      <c r="B2791" s="61" t="s">
        <v>3213</v>
      </c>
      <c r="C2791" s="61">
        <v>20251110</v>
      </c>
      <c r="D2791" s="420" t="s">
        <v>890</v>
      </c>
      <c r="E2791" s="60">
        <v>1500</v>
      </c>
      <c r="F2791" s="60">
        <v>233170</v>
      </c>
      <c r="G2791" s="60">
        <v>552414</v>
      </c>
      <c r="H2791" s="421" t="str">
        <f t="shared" si="215"/>
        <v>splnená podmienka vyrovnaného rozpočtu</v>
      </c>
      <c r="I2791" s="60">
        <f t="shared" si="216"/>
        <v>319244</v>
      </c>
      <c r="J2791" s="421" t="str">
        <f t="shared" si="219"/>
        <v>výdavky rastú</v>
      </c>
      <c r="K2791" s="421" t="str">
        <f t="shared" si="217"/>
        <v>dlhová brzda sa neplní</v>
      </c>
      <c r="L2791" s="421" t="str">
        <f t="shared" si="218"/>
        <v>dlhová brzda sa neplní + rozpočet v termíne</v>
      </c>
    </row>
    <row r="2792" spans="1:12">
      <c r="A2792" s="61">
        <v>500810</v>
      </c>
      <c r="B2792" s="61" t="s">
        <v>3214</v>
      </c>
      <c r="C2792" s="61">
        <v>20251106</v>
      </c>
      <c r="D2792" s="420" t="s">
        <v>890</v>
      </c>
      <c r="E2792" s="60">
        <v>-379290</v>
      </c>
      <c r="F2792" s="60">
        <v>2257741</v>
      </c>
      <c r="G2792" s="60">
        <v>2885835</v>
      </c>
      <c r="H2792" s="421" t="str">
        <f t="shared" si="215"/>
        <v>nesplnená podmienka vyrovnaného rozpočtu</v>
      </c>
      <c r="I2792" s="60">
        <f t="shared" si="216"/>
        <v>628094</v>
      </c>
      <c r="J2792" s="421" t="str">
        <f t="shared" si="219"/>
        <v>výdavky rastú</v>
      </c>
      <c r="K2792" s="421" t="str">
        <f t="shared" si="217"/>
        <v>dlhová brzda sa neplní</v>
      </c>
      <c r="L2792" s="421" t="str">
        <f t="shared" si="218"/>
        <v>dlhová brzda sa neplní + rozpočet v termíne</v>
      </c>
    </row>
    <row r="2793" spans="1:12">
      <c r="A2793" s="61">
        <v>500828</v>
      </c>
      <c r="B2793" s="61" t="s">
        <v>3215</v>
      </c>
      <c r="C2793" s="61">
        <v>20251030</v>
      </c>
      <c r="D2793" s="420" t="s">
        <v>890</v>
      </c>
      <c r="E2793" s="60">
        <v>-144000</v>
      </c>
      <c r="F2793" s="60">
        <v>2821959</v>
      </c>
      <c r="G2793" s="60">
        <v>4861061</v>
      </c>
      <c r="H2793" s="421" t="str">
        <f t="shared" si="215"/>
        <v>nesplnená podmienka vyrovnaného rozpočtu</v>
      </c>
      <c r="I2793" s="60">
        <f t="shared" si="216"/>
        <v>2039102</v>
      </c>
      <c r="J2793" s="421" t="str">
        <f t="shared" si="219"/>
        <v>výdavky rastú</v>
      </c>
      <c r="K2793" s="421" t="str">
        <f t="shared" si="217"/>
        <v>dlhová brzda sa neplní</v>
      </c>
      <c r="L2793" s="421" t="str">
        <f t="shared" si="218"/>
        <v>dlhová brzda sa neplní + rozpočet v termíne</v>
      </c>
    </row>
    <row r="2794" spans="1:12">
      <c r="A2794" s="61">
        <v>500836</v>
      </c>
      <c r="B2794" s="61" t="s">
        <v>3216</v>
      </c>
      <c r="C2794" s="61">
        <v>20251015</v>
      </c>
      <c r="D2794" s="420" t="s">
        <v>890</v>
      </c>
      <c r="E2794" s="60">
        <v>-159500</v>
      </c>
      <c r="F2794" s="60">
        <v>666175</v>
      </c>
      <c r="G2794" s="60">
        <v>802033</v>
      </c>
      <c r="H2794" s="421" t="str">
        <f t="shared" si="215"/>
        <v>nesplnená podmienka vyrovnaného rozpočtu</v>
      </c>
      <c r="I2794" s="60">
        <f t="shared" si="216"/>
        <v>135858</v>
      </c>
      <c r="J2794" s="421" t="str">
        <f t="shared" si="219"/>
        <v>výdavky rastú</v>
      </c>
      <c r="K2794" s="421" t="str">
        <f t="shared" si="217"/>
        <v>dlhová brzda sa neplní</v>
      </c>
      <c r="L2794" s="421" t="str">
        <f t="shared" si="218"/>
        <v>dlhová brzda sa neplní + rozpočet v termíne</v>
      </c>
    </row>
    <row r="2795" spans="1:12">
      <c r="A2795" s="61">
        <v>500844</v>
      </c>
      <c r="B2795" s="61" t="s">
        <v>3217</v>
      </c>
      <c r="C2795" s="61">
        <v>20251111</v>
      </c>
      <c r="D2795" s="420" t="s">
        <v>890</v>
      </c>
      <c r="E2795" s="60">
        <v>-86303.27</v>
      </c>
      <c r="F2795" s="60">
        <v>477573</v>
      </c>
      <c r="G2795" s="60">
        <v>637890.84000000008</v>
      </c>
      <c r="H2795" s="421" t="str">
        <f t="shared" si="215"/>
        <v>nesplnená podmienka vyrovnaného rozpočtu</v>
      </c>
      <c r="I2795" s="60">
        <f t="shared" si="216"/>
        <v>160317.84000000008</v>
      </c>
      <c r="J2795" s="421" t="str">
        <f t="shared" si="219"/>
        <v>výdavky rastú</v>
      </c>
      <c r="K2795" s="421" t="str">
        <f t="shared" si="217"/>
        <v>dlhová brzda sa neplní</v>
      </c>
      <c r="L2795" s="421" t="str">
        <f t="shared" si="218"/>
        <v>dlhová brzda sa neplní + rozpočet v termíne</v>
      </c>
    </row>
    <row r="2796" spans="1:12">
      <c r="A2796" s="61">
        <v>500887</v>
      </c>
      <c r="B2796" s="61" t="s">
        <v>3218</v>
      </c>
      <c r="C2796" s="61">
        <v>20251028</v>
      </c>
      <c r="D2796" s="420" t="s">
        <v>890</v>
      </c>
      <c r="E2796" s="60">
        <v>179175.96</v>
      </c>
      <c r="F2796" s="60">
        <v>4222332.75</v>
      </c>
      <c r="G2796" s="60">
        <v>4465348.8100000005</v>
      </c>
      <c r="H2796" s="421" t="str">
        <f t="shared" si="215"/>
        <v>splnená podmienka vyrovnaného rozpočtu</v>
      </c>
      <c r="I2796" s="60">
        <f t="shared" si="216"/>
        <v>243016.06000000052</v>
      </c>
      <c r="J2796" s="421" t="str">
        <f t="shared" si="219"/>
        <v>výdavky rastú</v>
      </c>
      <c r="K2796" s="421" t="str">
        <f t="shared" si="217"/>
        <v>dlhová brzda sa neplní</v>
      </c>
      <c r="L2796" s="421" t="str">
        <f t="shared" si="218"/>
        <v>dlhová brzda sa neplní + rozpočet v termíne</v>
      </c>
    </row>
    <row r="2797" spans="1:12">
      <c r="A2797" s="61">
        <v>500895</v>
      </c>
      <c r="B2797" s="61" t="s">
        <v>3219</v>
      </c>
      <c r="C2797" s="61">
        <v>20251030</v>
      </c>
      <c r="D2797" s="420" t="s">
        <v>890</v>
      </c>
      <c r="E2797" s="60">
        <v>-155278.29</v>
      </c>
      <c r="F2797" s="60">
        <v>1587508.3</v>
      </c>
      <c r="G2797" s="60">
        <v>2936768.73</v>
      </c>
      <c r="H2797" s="421" t="str">
        <f t="shared" si="215"/>
        <v>nesplnená podmienka vyrovnaného rozpočtu</v>
      </c>
      <c r="I2797" s="60">
        <f t="shared" si="216"/>
        <v>1349260.43</v>
      </c>
      <c r="J2797" s="421" t="str">
        <f t="shared" si="219"/>
        <v>výdavky rastú</v>
      </c>
      <c r="K2797" s="421" t="str">
        <f t="shared" si="217"/>
        <v>dlhová brzda sa neplní</v>
      </c>
      <c r="L2797" s="421" t="str">
        <f t="shared" si="218"/>
        <v>dlhová brzda sa neplní + rozpočet v termíne</v>
      </c>
    </row>
    <row r="2798" spans="1:12">
      <c r="A2798" s="61">
        <v>500381</v>
      </c>
      <c r="B2798" s="61" t="s">
        <v>3220</v>
      </c>
      <c r="C2798" s="61">
        <v>20251119</v>
      </c>
      <c r="D2798" s="420" t="s">
        <v>890</v>
      </c>
      <c r="E2798" s="60">
        <v>-17972.490000000002</v>
      </c>
      <c r="F2798" s="60">
        <v>577874.54</v>
      </c>
      <c r="G2798" s="60">
        <v>1070888.99</v>
      </c>
      <c r="H2798" s="421" t="str">
        <f t="shared" si="215"/>
        <v>nesplnená podmienka vyrovnaného rozpočtu</v>
      </c>
      <c r="I2798" s="60">
        <f t="shared" si="216"/>
        <v>493014.44999999995</v>
      </c>
      <c r="J2798" s="421" t="str">
        <f t="shared" si="219"/>
        <v>výdavky rastú</v>
      </c>
      <c r="K2798" s="421" t="str">
        <f t="shared" si="217"/>
        <v>dlhová brzda sa neplní</v>
      </c>
      <c r="L2798" s="421" t="str">
        <f t="shared" si="218"/>
        <v>dlhová brzda sa neplní + rozpočet v termíne</v>
      </c>
    </row>
    <row r="2799" spans="1:12">
      <c r="A2799" s="61">
        <v>500399</v>
      </c>
      <c r="B2799" s="61" t="s">
        <v>880</v>
      </c>
      <c r="C2799" s="61">
        <v>20251118</v>
      </c>
      <c r="D2799" s="420" t="s">
        <v>890</v>
      </c>
      <c r="E2799" s="60">
        <v>0</v>
      </c>
      <c r="F2799" s="60">
        <v>157465</v>
      </c>
      <c r="G2799" s="60">
        <v>78445</v>
      </c>
      <c r="H2799" s="421" t="str">
        <f t="shared" si="215"/>
        <v>splnená podmienka vyrovnaného rozpočtu</v>
      </c>
      <c r="I2799" s="61">
        <f t="shared" si="216"/>
        <v>-79020</v>
      </c>
      <c r="J2799" s="421" t="str">
        <f t="shared" si="219"/>
        <v>nerastúce výdavky</v>
      </c>
      <c r="K2799" s="421" t="str">
        <f t="shared" si="217"/>
        <v>dlhová brzda sa plní</v>
      </c>
      <c r="L2799" s="421" t="str">
        <f t="shared" si="218"/>
        <v>dlhová brzda sa plní + rozpočet v termíne</v>
      </c>
    </row>
    <row r="2800" spans="1:12">
      <c r="A2800" s="61">
        <v>500402</v>
      </c>
      <c r="B2800" s="61" t="s">
        <v>3221</v>
      </c>
      <c r="C2800" s="61">
        <v>20251029</v>
      </c>
      <c r="D2800" s="420" t="s">
        <v>890</v>
      </c>
      <c r="E2800" s="60">
        <v>71841</v>
      </c>
      <c r="F2800" s="60">
        <v>1268795</v>
      </c>
      <c r="G2800" s="60">
        <v>1319004</v>
      </c>
      <c r="H2800" s="421" t="str">
        <f t="shared" si="215"/>
        <v>splnená podmienka vyrovnaného rozpočtu</v>
      </c>
      <c r="I2800" s="60">
        <f t="shared" si="216"/>
        <v>50209</v>
      </c>
      <c r="J2800" s="421" t="str">
        <f t="shared" si="219"/>
        <v>výdavky rastú</v>
      </c>
      <c r="K2800" s="421" t="str">
        <f t="shared" si="217"/>
        <v>dlhová brzda sa neplní</v>
      </c>
      <c r="L2800" s="421" t="str">
        <f t="shared" si="218"/>
        <v>dlhová brzda sa neplní + rozpočet v termíne</v>
      </c>
    </row>
    <row r="2801" spans="1:12">
      <c r="A2801" s="61">
        <v>500411</v>
      </c>
      <c r="B2801" s="61" t="s">
        <v>3222</v>
      </c>
      <c r="C2801" s="61">
        <v>20251120</v>
      </c>
      <c r="D2801" s="420" t="s">
        <v>890</v>
      </c>
      <c r="E2801" s="60">
        <v>-152370</v>
      </c>
      <c r="F2801" s="60">
        <v>944243.32</v>
      </c>
      <c r="G2801" s="60">
        <v>1299326</v>
      </c>
      <c r="H2801" s="421" t="str">
        <f t="shared" si="215"/>
        <v>nesplnená podmienka vyrovnaného rozpočtu</v>
      </c>
      <c r="I2801" s="60">
        <f t="shared" si="216"/>
        <v>355082.68000000005</v>
      </c>
      <c r="J2801" s="421" t="str">
        <f t="shared" si="219"/>
        <v>výdavky rastú</v>
      </c>
      <c r="K2801" s="421" t="str">
        <f t="shared" si="217"/>
        <v>dlhová brzda sa neplní</v>
      </c>
      <c r="L2801" s="421" t="str">
        <f t="shared" si="218"/>
        <v>dlhová brzda sa neplní + rozpočet v termíne</v>
      </c>
    </row>
    <row r="2802" spans="1:12">
      <c r="A2802" s="61">
        <v>500429</v>
      </c>
      <c r="B2802" s="61" t="s">
        <v>3223</v>
      </c>
      <c r="C2802" s="61">
        <v>20251119</v>
      </c>
      <c r="D2802" s="420" t="s">
        <v>890</v>
      </c>
      <c r="E2802" s="60">
        <v>-32000</v>
      </c>
      <c r="F2802" s="60">
        <v>225000</v>
      </c>
      <c r="G2802" s="60">
        <v>217350</v>
      </c>
      <c r="H2802" s="421" t="str">
        <f t="shared" si="215"/>
        <v>nesplnená podmienka vyrovnaného rozpočtu</v>
      </c>
      <c r="I2802" s="60">
        <f t="shared" si="216"/>
        <v>-7650</v>
      </c>
      <c r="J2802" s="421" t="str">
        <f t="shared" si="219"/>
        <v>nerastúce výdavky</v>
      </c>
      <c r="K2802" s="421" t="str">
        <f t="shared" si="217"/>
        <v>dlhová brzda sa neplní</v>
      </c>
      <c r="L2802" s="421" t="str">
        <f t="shared" si="218"/>
        <v>dlhová brzda sa neplní + rozpočet v termíne</v>
      </c>
    </row>
    <row r="2803" spans="1:12">
      <c r="A2803" s="61">
        <v>500437</v>
      </c>
      <c r="B2803" s="61" t="s">
        <v>3224</v>
      </c>
      <c r="C2803" s="61">
        <v>20251120</v>
      </c>
      <c r="D2803" s="420" t="s">
        <v>890</v>
      </c>
      <c r="E2803" s="60">
        <v>-32200</v>
      </c>
      <c r="F2803" s="60">
        <v>540000</v>
      </c>
      <c r="G2803" s="60">
        <v>594000</v>
      </c>
      <c r="H2803" s="421" t="str">
        <f t="shared" si="215"/>
        <v>nesplnená podmienka vyrovnaného rozpočtu</v>
      </c>
      <c r="I2803" s="60">
        <f t="shared" si="216"/>
        <v>54000</v>
      </c>
      <c r="J2803" s="421" t="str">
        <f t="shared" si="219"/>
        <v>výdavky rastú</v>
      </c>
      <c r="K2803" s="421" t="str">
        <f t="shared" si="217"/>
        <v>dlhová brzda sa neplní</v>
      </c>
      <c r="L2803" s="421" t="str">
        <f t="shared" si="218"/>
        <v>dlhová brzda sa neplní + rozpočet v termíne</v>
      </c>
    </row>
    <row r="2804" spans="1:12">
      <c r="A2804" s="61">
        <v>500453</v>
      </c>
      <c r="B2804" s="61" t="s">
        <v>3225</v>
      </c>
      <c r="C2804" s="61">
        <v>20251105</v>
      </c>
      <c r="D2804" s="420" t="s">
        <v>890</v>
      </c>
      <c r="E2804" s="60">
        <v>-19641</v>
      </c>
      <c r="F2804" s="60">
        <v>2143942</v>
      </c>
      <c r="G2804" s="60">
        <v>3133365</v>
      </c>
      <c r="H2804" s="421" t="str">
        <f t="shared" si="215"/>
        <v>nesplnená podmienka vyrovnaného rozpočtu</v>
      </c>
      <c r="I2804" s="60">
        <f t="shared" si="216"/>
        <v>989423</v>
      </c>
      <c r="J2804" s="421" t="str">
        <f t="shared" si="219"/>
        <v>výdavky rastú</v>
      </c>
      <c r="K2804" s="421" t="str">
        <f t="shared" si="217"/>
        <v>dlhová brzda sa neplní</v>
      </c>
      <c r="L2804" s="421" t="str">
        <f t="shared" si="218"/>
        <v>dlhová brzda sa neplní + rozpočet v termíne</v>
      </c>
    </row>
    <row r="2805" spans="1:12">
      <c r="A2805" s="61">
        <v>500461</v>
      </c>
      <c r="B2805" s="61" t="s">
        <v>3226</v>
      </c>
      <c r="C2805" s="61">
        <v>20251029</v>
      </c>
      <c r="D2805" s="420" t="s">
        <v>890</v>
      </c>
      <c r="E2805" s="60">
        <v>-87025</v>
      </c>
      <c r="F2805" s="60">
        <v>366019</v>
      </c>
      <c r="G2805" s="60">
        <v>470675</v>
      </c>
      <c r="H2805" s="421" t="str">
        <f t="shared" si="215"/>
        <v>nesplnená podmienka vyrovnaného rozpočtu</v>
      </c>
      <c r="I2805" s="60">
        <f t="shared" si="216"/>
        <v>104656</v>
      </c>
      <c r="J2805" s="421" t="str">
        <f t="shared" si="219"/>
        <v>výdavky rastú</v>
      </c>
      <c r="K2805" s="421" t="str">
        <f t="shared" si="217"/>
        <v>dlhová brzda sa neplní</v>
      </c>
      <c r="L2805" s="421" t="str">
        <f t="shared" si="218"/>
        <v>dlhová brzda sa neplní + rozpočet v termíne</v>
      </c>
    </row>
    <row r="2806" spans="1:12">
      <c r="A2806" s="61">
        <v>500470</v>
      </c>
      <c r="B2806" s="61" t="s">
        <v>3227</v>
      </c>
      <c r="C2806" s="61">
        <v>20251112</v>
      </c>
      <c r="D2806" s="420" t="s">
        <v>890</v>
      </c>
      <c r="E2806" s="60">
        <v>-309283.92</v>
      </c>
      <c r="F2806" s="60">
        <v>534439.1</v>
      </c>
      <c r="G2806" s="60">
        <v>1183221.74</v>
      </c>
      <c r="H2806" s="421" t="str">
        <f t="shared" si="215"/>
        <v>nesplnená podmienka vyrovnaného rozpočtu</v>
      </c>
      <c r="I2806" s="60">
        <f t="shared" si="216"/>
        <v>648782.64</v>
      </c>
      <c r="J2806" s="421" t="str">
        <f t="shared" si="219"/>
        <v>výdavky rastú</v>
      </c>
      <c r="K2806" s="421" t="str">
        <f t="shared" si="217"/>
        <v>dlhová brzda sa neplní</v>
      </c>
      <c r="L2806" s="421" t="str">
        <f t="shared" si="218"/>
        <v>dlhová brzda sa neplní + rozpočet v termíne</v>
      </c>
    </row>
    <row r="2807" spans="1:12">
      <c r="A2807" s="61">
        <v>500488</v>
      </c>
      <c r="B2807" s="61" t="s">
        <v>3228</v>
      </c>
      <c r="C2807" s="61">
        <v>20251030</v>
      </c>
      <c r="D2807" s="420" t="s">
        <v>890</v>
      </c>
      <c r="E2807" s="60">
        <v>-81234</v>
      </c>
      <c r="F2807" s="60">
        <v>1230501</v>
      </c>
      <c r="G2807" s="60">
        <v>1002016</v>
      </c>
      <c r="H2807" s="421" t="str">
        <f t="shared" si="215"/>
        <v>nesplnená podmienka vyrovnaného rozpočtu</v>
      </c>
      <c r="I2807" s="60">
        <f t="shared" si="216"/>
        <v>-228485</v>
      </c>
      <c r="J2807" s="421" t="str">
        <f t="shared" si="219"/>
        <v>nerastúce výdavky</v>
      </c>
      <c r="K2807" s="421" t="str">
        <f t="shared" si="217"/>
        <v>dlhová brzda sa neplní</v>
      </c>
      <c r="L2807" s="421" t="str">
        <f t="shared" si="218"/>
        <v>dlhová brzda sa neplní + rozpočet v termíne</v>
      </c>
    </row>
    <row r="2808" spans="1:12">
      <c r="A2808" s="61">
        <v>500500</v>
      </c>
      <c r="B2808" s="61" t="s">
        <v>3229</v>
      </c>
      <c r="C2808" s="61">
        <v>20251027</v>
      </c>
      <c r="D2808" s="420" t="s">
        <v>890</v>
      </c>
      <c r="E2808" s="60">
        <v>-218200</v>
      </c>
      <c r="F2808" s="60">
        <v>892175</v>
      </c>
      <c r="G2808" s="60">
        <v>1237020</v>
      </c>
      <c r="H2808" s="421" t="str">
        <f t="shared" si="215"/>
        <v>nesplnená podmienka vyrovnaného rozpočtu</v>
      </c>
      <c r="I2808" s="60">
        <f t="shared" si="216"/>
        <v>344845</v>
      </c>
      <c r="J2808" s="421" t="str">
        <f t="shared" si="219"/>
        <v>výdavky rastú</v>
      </c>
      <c r="K2808" s="421" t="str">
        <f t="shared" si="217"/>
        <v>dlhová brzda sa neplní</v>
      </c>
      <c r="L2808" s="421" t="str">
        <f t="shared" si="218"/>
        <v>dlhová brzda sa neplní + rozpočet v termíne</v>
      </c>
    </row>
    <row r="2809" spans="1:12">
      <c r="A2809" s="61">
        <v>500518</v>
      </c>
      <c r="B2809" s="61" t="s">
        <v>3230</v>
      </c>
      <c r="C2809" s="61">
        <v>20251120</v>
      </c>
      <c r="D2809" s="420" t="s">
        <v>890</v>
      </c>
      <c r="E2809" s="60">
        <v>3717</v>
      </c>
      <c r="F2809" s="60">
        <v>224120</v>
      </c>
      <c r="G2809" s="60">
        <v>227792</v>
      </c>
      <c r="H2809" s="421" t="str">
        <f t="shared" si="215"/>
        <v>splnená podmienka vyrovnaného rozpočtu</v>
      </c>
      <c r="I2809" s="60">
        <f t="shared" si="216"/>
        <v>3672</v>
      </c>
      <c r="J2809" s="421" t="str">
        <f t="shared" si="219"/>
        <v>výdavky rastú</v>
      </c>
      <c r="K2809" s="421" t="str">
        <f t="shared" si="217"/>
        <v>dlhová brzda sa neplní</v>
      </c>
      <c r="L2809" s="421" t="str">
        <f t="shared" si="218"/>
        <v>dlhová brzda sa neplní + rozpočet v termíne</v>
      </c>
    </row>
    <row r="2810" spans="1:12">
      <c r="A2810" s="61">
        <v>500534</v>
      </c>
      <c r="B2810" s="61" t="s">
        <v>3231</v>
      </c>
      <c r="C2810" s="61">
        <v>20251118</v>
      </c>
      <c r="D2810" s="420" t="s">
        <v>890</v>
      </c>
      <c r="E2810" s="60">
        <v>-10000</v>
      </c>
      <c r="F2810" s="60">
        <v>124913</v>
      </c>
      <c r="G2810" s="60">
        <v>123343</v>
      </c>
      <c r="H2810" s="421" t="str">
        <f t="shared" si="215"/>
        <v>nesplnená podmienka vyrovnaného rozpočtu</v>
      </c>
      <c r="I2810" s="60">
        <f t="shared" si="216"/>
        <v>-1570</v>
      </c>
      <c r="J2810" s="421" t="str">
        <f t="shared" si="219"/>
        <v>nerastúce výdavky</v>
      </c>
      <c r="K2810" s="421" t="str">
        <f t="shared" si="217"/>
        <v>dlhová brzda sa neplní</v>
      </c>
      <c r="L2810" s="421" t="str">
        <f t="shared" si="218"/>
        <v>dlhová brzda sa neplní + rozpočet v termíne</v>
      </c>
    </row>
    <row r="2811" spans="1:12">
      <c r="A2811" s="61">
        <v>500542</v>
      </c>
      <c r="B2811" s="61" t="s">
        <v>3232</v>
      </c>
      <c r="C2811" s="61">
        <v>20251110</v>
      </c>
      <c r="D2811" s="420" t="s">
        <v>890</v>
      </c>
      <c r="E2811" s="60">
        <v>-49260</v>
      </c>
      <c r="F2811" s="60">
        <v>331167</v>
      </c>
      <c r="G2811" s="60">
        <v>400280</v>
      </c>
      <c r="H2811" s="421" t="str">
        <f t="shared" si="215"/>
        <v>nesplnená podmienka vyrovnaného rozpočtu</v>
      </c>
      <c r="I2811" s="60">
        <f t="shared" si="216"/>
        <v>69113</v>
      </c>
      <c r="J2811" s="421" t="str">
        <f t="shared" si="219"/>
        <v>výdavky rastú</v>
      </c>
      <c r="K2811" s="421" t="str">
        <f t="shared" si="217"/>
        <v>dlhová brzda sa neplní</v>
      </c>
      <c r="L2811" s="421" t="str">
        <f t="shared" si="218"/>
        <v>dlhová brzda sa neplní + rozpočet v termíne</v>
      </c>
    </row>
    <row r="2812" spans="1:12">
      <c r="A2812" s="61">
        <v>500551</v>
      </c>
      <c r="B2812" s="61" t="s">
        <v>3233</v>
      </c>
      <c r="C2812" s="61">
        <v>20251114</v>
      </c>
      <c r="D2812" s="420" t="s">
        <v>890</v>
      </c>
      <c r="E2812" s="60">
        <v>16824</v>
      </c>
      <c r="F2812" s="60">
        <v>503450</v>
      </c>
      <c r="G2812" s="60">
        <v>591126</v>
      </c>
      <c r="H2812" s="421" t="str">
        <f t="shared" si="215"/>
        <v>splnená podmienka vyrovnaného rozpočtu</v>
      </c>
      <c r="I2812" s="60">
        <f t="shared" si="216"/>
        <v>87676</v>
      </c>
      <c r="J2812" s="421" t="str">
        <f t="shared" si="219"/>
        <v>výdavky rastú</v>
      </c>
      <c r="K2812" s="421" t="str">
        <f t="shared" si="217"/>
        <v>dlhová brzda sa neplní</v>
      </c>
      <c r="L2812" s="421" t="str">
        <f t="shared" si="218"/>
        <v>dlhová brzda sa neplní + rozpočet v termíne</v>
      </c>
    </row>
    <row r="2813" spans="1:12">
      <c r="A2813" s="61">
        <v>500569</v>
      </c>
      <c r="B2813" s="61" t="s">
        <v>3234</v>
      </c>
      <c r="C2813" s="61">
        <v>20251119</v>
      </c>
      <c r="D2813" s="420" t="s">
        <v>890</v>
      </c>
      <c r="E2813" s="60">
        <v>-7560</v>
      </c>
      <c r="F2813" s="60">
        <v>245035</v>
      </c>
      <c r="G2813" s="60">
        <v>234699</v>
      </c>
      <c r="H2813" s="421" t="str">
        <f t="shared" si="215"/>
        <v>nesplnená podmienka vyrovnaného rozpočtu</v>
      </c>
      <c r="I2813" s="60">
        <f t="shared" si="216"/>
        <v>-10336</v>
      </c>
      <c r="J2813" s="421" t="str">
        <f t="shared" si="219"/>
        <v>nerastúce výdavky</v>
      </c>
      <c r="K2813" s="421" t="str">
        <f t="shared" si="217"/>
        <v>dlhová brzda sa neplní</v>
      </c>
      <c r="L2813" s="421" t="str">
        <f t="shared" si="218"/>
        <v>dlhová brzda sa neplní + rozpočet v termíne</v>
      </c>
    </row>
    <row r="2814" spans="1:12">
      <c r="A2814" s="61">
        <v>500577</v>
      </c>
      <c r="B2814" s="61" t="s">
        <v>3235</v>
      </c>
      <c r="C2814" s="61">
        <v>20251117</v>
      </c>
      <c r="D2814" s="420" t="s">
        <v>890</v>
      </c>
      <c r="E2814" s="60">
        <v>-291040</v>
      </c>
      <c r="F2814" s="60">
        <v>3896385</v>
      </c>
      <c r="G2814" s="60">
        <v>4461242</v>
      </c>
      <c r="H2814" s="421" t="str">
        <f t="shared" si="215"/>
        <v>nesplnená podmienka vyrovnaného rozpočtu</v>
      </c>
      <c r="I2814" s="60">
        <f t="shared" si="216"/>
        <v>564857</v>
      </c>
      <c r="J2814" s="421" t="str">
        <f t="shared" si="219"/>
        <v>výdavky rastú</v>
      </c>
      <c r="K2814" s="421" t="str">
        <f t="shared" si="217"/>
        <v>dlhová brzda sa neplní</v>
      </c>
      <c r="L2814" s="421" t="str">
        <f t="shared" si="218"/>
        <v>dlhová brzda sa neplní + rozpočet v termíne</v>
      </c>
    </row>
    <row r="2815" spans="1:12">
      <c r="A2815" s="61">
        <v>500585</v>
      </c>
      <c r="B2815" s="61" t="s">
        <v>285</v>
      </c>
      <c r="C2815" s="61">
        <v>20250924</v>
      </c>
      <c r="D2815" s="420" t="s">
        <v>890</v>
      </c>
      <c r="E2815" s="60">
        <v>-3033</v>
      </c>
      <c r="F2815" s="60">
        <v>1012377</v>
      </c>
      <c r="G2815" s="60">
        <v>906935</v>
      </c>
      <c r="H2815" s="421" t="str">
        <f t="shared" si="215"/>
        <v>nesplnená podmienka vyrovnaného rozpočtu</v>
      </c>
      <c r="I2815" s="60">
        <f t="shared" si="216"/>
        <v>-105442</v>
      </c>
      <c r="J2815" s="421" t="str">
        <f t="shared" si="219"/>
        <v>nerastúce výdavky</v>
      </c>
      <c r="K2815" s="421" t="str">
        <f t="shared" si="217"/>
        <v>dlhová brzda sa neplní</v>
      </c>
      <c r="L2815" s="421" t="str">
        <f t="shared" si="218"/>
        <v>dlhová brzda sa neplní + rozpočet v termíne</v>
      </c>
    </row>
    <row r="2816" spans="1:12">
      <c r="A2816" s="61">
        <v>500593</v>
      </c>
      <c r="B2816" s="61" t="s">
        <v>3236</v>
      </c>
      <c r="C2816" s="61">
        <v>20251030</v>
      </c>
      <c r="D2816" s="420" t="s">
        <v>890</v>
      </c>
      <c r="E2816" s="60">
        <v>-181653.94</v>
      </c>
      <c r="F2816" s="60">
        <v>558482.97</v>
      </c>
      <c r="G2816" s="60">
        <v>629750.67999999993</v>
      </c>
      <c r="H2816" s="421" t="str">
        <f t="shared" si="215"/>
        <v>nesplnená podmienka vyrovnaného rozpočtu</v>
      </c>
      <c r="I2816" s="60">
        <f t="shared" si="216"/>
        <v>71267.709999999963</v>
      </c>
      <c r="J2816" s="421" t="str">
        <f t="shared" si="219"/>
        <v>výdavky rastú</v>
      </c>
      <c r="K2816" s="421" t="str">
        <f t="shared" si="217"/>
        <v>dlhová brzda sa neplní</v>
      </c>
      <c r="L2816" s="421" t="str">
        <f t="shared" si="218"/>
        <v>dlhová brzda sa neplní + rozpočet v termíne</v>
      </c>
    </row>
    <row r="2817" spans="1:12">
      <c r="A2817" s="61">
        <v>500607</v>
      </c>
      <c r="B2817" s="61" t="s">
        <v>2337</v>
      </c>
      <c r="C2817" s="61">
        <v>20251120</v>
      </c>
      <c r="D2817" s="420" t="s">
        <v>890</v>
      </c>
      <c r="E2817" s="60">
        <v>-50000</v>
      </c>
      <c r="F2817" s="60">
        <v>365002.32999999996</v>
      </c>
      <c r="G2817" s="60">
        <v>406000</v>
      </c>
      <c r="H2817" s="421" t="str">
        <f t="shared" si="215"/>
        <v>nesplnená podmienka vyrovnaného rozpočtu</v>
      </c>
      <c r="I2817" s="60">
        <f t="shared" si="216"/>
        <v>40997.670000000042</v>
      </c>
      <c r="J2817" s="421" t="str">
        <f t="shared" si="219"/>
        <v>výdavky rastú</v>
      </c>
      <c r="K2817" s="421" t="str">
        <f t="shared" si="217"/>
        <v>dlhová brzda sa neplní</v>
      </c>
      <c r="L2817" s="421" t="str">
        <f t="shared" si="218"/>
        <v>dlhová brzda sa neplní + rozpočet v termíne</v>
      </c>
    </row>
    <row r="2818" spans="1:12">
      <c r="A2818" s="61">
        <v>500011</v>
      </c>
      <c r="B2818" s="61" t="s">
        <v>3237</v>
      </c>
      <c r="C2818" s="61">
        <v>20251118</v>
      </c>
      <c r="D2818" s="420" t="s">
        <v>890</v>
      </c>
      <c r="E2818" s="60">
        <v>-20148032.710000001</v>
      </c>
      <c r="F2818" s="60">
        <v>99179210</v>
      </c>
      <c r="G2818" s="60">
        <v>130552037.71000001</v>
      </c>
      <c r="H2818" s="421" t="str">
        <f t="shared" si="215"/>
        <v>nesplnená podmienka vyrovnaného rozpočtu</v>
      </c>
      <c r="I2818" s="60">
        <f t="shared" si="216"/>
        <v>31372827.710000008</v>
      </c>
      <c r="J2818" s="421" t="str">
        <f t="shared" si="219"/>
        <v>výdavky rastú</v>
      </c>
      <c r="K2818" s="421" t="str">
        <f t="shared" si="217"/>
        <v>dlhová brzda sa neplní</v>
      </c>
      <c r="L2818" s="421" t="str">
        <f t="shared" si="218"/>
        <v>dlhová brzda sa neplní + rozpočet v termíne</v>
      </c>
    </row>
    <row r="2819" spans="1:12">
      <c r="A2819" s="61">
        <v>500020</v>
      </c>
      <c r="B2819" s="61" t="s">
        <v>3238</v>
      </c>
      <c r="C2819" s="61">
        <v>20251118</v>
      </c>
      <c r="D2819" s="420" t="s">
        <v>890</v>
      </c>
      <c r="E2819" s="60">
        <v>-170800</v>
      </c>
      <c r="F2819" s="60">
        <v>2312189</v>
      </c>
      <c r="G2819" s="60">
        <v>2743585</v>
      </c>
      <c r="H2819" s="421" t="str">
        <f t="shared" ref="H2819:H2882" si="220">IF(E2819&gt;=0,"splnená podmienka vyrovnaného rozpočtu","nesplnená podmienka vyrovnaného rozpočtu")</f>
        <v>nesplnená podmienka vyrovnaného rozpočtu</v>
      </c>
      <c r="I2819" s="60">
        <f t="shared" ref="I2819:I2882" si="221">G2819-F2819</f>
        <v>431396</v>
      </c>
      <c r="J2819" s="421" t="str">
        <f t="shared" si="219"/>
        <v>výdavky rastú</v>
      </c>
      <c r="K2819" s="421" t="str">
        <f t="shared" ref="K2819:K2882" si="222">IF((H2819="splnená podmienka vyrovnaného rozpočtu")*(J2819="nerastúce výdavky"),"dlhová brzda sa plní","dlhová brzda sa neplní")</f>
        <v>dlhová brzda sa neplní</v>
      </c>
      <c r="L2819" s="421" t="str">
        <f t="shared" ref="L2819:L2882" si="223">K2819&amp;" + "&amp;D2819</f>
        <v>dlhová brzda sa neplní + rozpočet v termíne</v>
      </c>
    </row>
    <row r="2820" spans="1:12">
      <c r="A2820" s="61">
        <v>500046</v>
      </c>
      <c r="B2820" s="61" t="s">
        <v>3239</v>
      </c>
      <c r="C2820" s="61">
        <v>20251106</v>
      </c>
      <c r="D2820" s="420" t="s">
        <v>890</v>
      </c>
      <c r="E2820" s="60">
        <v>15192</v>
      </c>
      <c r="F2820" s="60">
        <v>1360768</v>
      </c>
      <c r="G2820" s="60">
        <v>1809655</v>
      </c>
      <c r="H2820" s="421" t="str">
        <f t="shared" si="220"/>
        <v>splnená podmienka vyrovnaného rozpočtu</v>
      </c>
      <c r="I2820" s="60">
        <f t="shared" si="221"/>
        <v>448887</v>
      </c>
      <c r="J2820" s="421" t="str">
        <f t="shared" ref="J2820:J2883" si="224">IF(I2820&lt;=0,"nerastúce výdavky","výdavky rastú")</f>
        <v>výdavky rastú</v>
      </c>
      <c r="K2820" s="421" t="str">
        <f t="shared" si="222"/>
        <v>dlhová brzda sa neplní</v>
      </c>
      <c r="L2820" s="421" t="str">
        <f t="shared" si="223"/>
        <v>dlhová brzda sa neplní + rozpočet v termíne</v>
      </c>
    </row>
    <row r="2821" spans="1:12">
      <c r="A2821" s="61">
        <v>500062</v>
      </c>
      <c r="B2821" s="61" t="s">
        <v>881</v>
      </c>
      <c r="C2821" s="61">
        <v>20250910</v>
      </c>
      <c r="D2821" s="420" t="s">
        <v>890</v>
      </c>
      <c r="E2821" s="60">
        <v>119544</v>
      </c>
      <c r="F2821" s="60">
        <v>1947294</v>
      </c>
      <c r="G2821" s="60">
        <v>1615216</v>
      </c>
      <c r="H2821" s="421" t="str">
        <f t="shared" si="220"/>
        <v>splnená podmienka vyrovnaného rozpočtu</v>
      </c>
      <c r="I2821" s="61">
        <f t="shared" si="221"/>
        <v>-332078</v>
      </c>
      <c r="J2821" s="421" t="str">
        <f t="shared" si="224"/>
        <v>nerastúce výdavky</v>
      </c>
      <c r="K2821" s="421" t="str">
        <f t="shared" si="222"/>
        <v>dlhová brzda sa plní</v>
      </c>
      <c r="L2821" s="421" t="str">
        <f t="shared" si="223"/>
        <v>dlhová brzda sa plní + rozpočet v termíne</v>
      </c>
    </row>
    <row r="2822" spans="1:12">
      <c r="A2822" s="61">
        <v>500071</v>
      </c>
      <c r="B2822" s="61" t="s">
        <v>3240</v>
      </c>
      <c r="C2822" s="61">
        <v>20251112</v>
      </c>
      <c r="D2822" s="420" t="s">
        <v>890</v>
      </c>
      <c r="E2822" s="60">
        <v>-760930</v>
      </c>
      <c r="F2822" s="60">
        <v>1900276.52</v>
      </c>
      <c r="G2822" s="60">
        <v>2841298.52</v>
      </c>
      <c r="H2822" s="421" t="str">
        <f t="shared" si="220"/>
        <v>nesplnená podmienka vyrovnaného rozpočtu</v>
      </c>
      <c r="I2822" s="60">
        <f t="shared" si="221"/>
        <v>941022</v>
      </c>
      <c r="J2822" s="421" t="str">
        <f t="shared" si="224"/>
        <v>výdavky rastú</v>
      </c>
      <c r="K2822" s="421" t="str">
        <f t="shared" si="222"/>
        <v>dlhová brzda sa neplní</v>
      </c>
      <c r="L2822" s="421" t="str">
        <f t="shared" si="223"/>
        <v>dlhová brzda sa neplní + rozpočet v termíne</v>
      </c>
    </row>
    <row r="2823" spans="1:12">
      <c r="A2823" s="61">
        <v>500101</v>
      </c>
      <c r="B2823" s="61" t="s">
        <v>3241</v>
      </c>
      <c r="C2823" s="61">
        <v>20251113</v>
      </c>
      <c r="D2823" s="420" t="s">
        <v>890</v>
      </c>
      <c r="E2823" s="60">
        <v>-505195</v>
      </c>
      <c r="F2823" s="60">
        <v>1358884</v>
      </c>
      <c r="G2823" s="60">
        <v>1980094</v>
      </c>
      <c r="H2823" s="421" t="str">
        <f t="shared" si="220"/>
        <v>nesplnená podmienka vyrovnaného rozpočtu</v>
      </c>
      <c r="I2823" s="60">
        <f t="shared" si="221"/>
        <v>621210</v>
      </c>
      <c r="J2823" s="421" t="str">
        <f t="shared" si="224"/>
        <v>výdavky rastú</v>
      </c>
      <c r="K2823" s="421" t="str">
        <f t="shared" si="222"/>
        <v>dlhová brzda sa neplní</v>
      </c>
      <c r="L2823" s="421" t="str">
        <f t="shared" si="223"/>
        <v>dlhová brzda sa neplní + rozpočet v termíne</v>
      </c>
    </row>
    <row r="2824" spans="1:12">
      <c r="A2824" s="61">
        <v>500127</v>
      </c>
      <c r="B2824" s="61" t="s">
        <v>3242</v>
      </c>
      <c r="C2824" s="61">
        <v>20251118</v>
      </c>
      <c r="D2824" s="420" t="s">
        <v>890</v>
      </c>
      <c r="E2824" s="60">
        <v>-286000</v>
      </c>
      <c r="F2824" s="60">
        <v>1291000</v>
      </c>
      <c r="G2824" s="60">
        <v>1226915</v>
      </c>
      <c r="H2824" s="421" t="str">
        <f t="shared" si="220"/>
        <v>nesplnená podmienka vyrovnaného rozpočtu</v>
      </c>
      <c r="I2824" s="60">
        <f t="shared" si="221"/>
        <v>-64085</v>
      </c>
      <c r="J2824" s="421" t="str">
        <f t="shared" si="224"/>
        <v>nerastúce výdavky</v>
      </c>
      <c r="K2824" s="421" t="str">
        <f t="shared" si="222"/>
        <v>dlhová brzda sa neplní</v>
      </c>
      <c r="L2824" s="421" t="str">
        <f t="shared" si="223"/>
        <v>dlhová brzda sa neplní + rozpočet v termíne</v>
      </c>
    </row>
    <row r="2825" spans="1:12">
      <c r="A2825" s="61">
        <v>500135</v>
      </c>
      <c r="B2825" s="61" t="s">
        <v>3243</v>
      </c>
      <c r="C2825" s="61">
        <v>20251029</v>
      </c>
      <c r="D2825" s="420" t="s">
        <v>890</v>
      </c>
      <c r="E2825" s="60">
        <v>-45563</v>
      </c>
      <c r="F2825" s="60">
        <v>1338635</v>
      </c>
      <c r="G2825" s="60">
        <v>2057408</v>
      </c>
      <c r="H2825" s="421" t="str">
        <f t="shared" si="220"/>
        <v>nesplnená podmienka vyrovnaného rozpočtu</v>
      </c>
      <c r="I2825" s="60">
        <f t="shared" si="221"/>
        <v>718773</v>
      </c>
      <c r="J2825" s="421" t="str">
        <f t="shared" si="224"/>
        <v>výdavky rastú</v>
      </c>
      <c r="K2825" s="421" t="str">
        <f t="shared" si="222"/>
        <v>dlhová brzda sa neplní</v>
      </c>
      <c r="L2825" s="421" t="str">
        <f t="shared" si="223"/>
        <v>dlhová brzda sa neplní + rozpočet v termíne</v>
      </c>
    </row>
    <row r="2826" spans="1:12">
      <c r="A2826" s="61">
        <v>500151</v>
      </c>
      <c r="B2826" s="61" t="s">
        <v>3244</v>
      </c>
      <c r="C2826" s="61">
        <v>20251112</v>
      </c>
      <c r="D2826" s="420" t="s">
        <v>890</v>
      </c>
      <c r="E2826" s="60">
        <v>-10320</v>
      </c>
      <c r="F2826" s="60">
        <v>926447</v>
      </c>
      <c r="G2826" s="60">
        <v>1235856</v>
      </c>
      <c r="H2826" s="421" t="str">
        <f t="shared" si="220"/>
        <v>nesplnená podmienka vyrovnaného rozpočtu</v>
      </c>
      <c r="I2826" s="60">
        <f t="shared" si="221"/>
        <v>309409</v>
      </c>
      <c r="J2826" s="421" t="str">
        <f t="shared" si="224"/>
        <v>výdavky rastú</v>
      </c>
      <c r="K2826" s="421" t="str">
        <f t="shared" si="222"/>
        <v>dlhová brzda sa neplní</v>
      </c>
      <c r="L2826" s="421" t="str">
        <f t="shared" si="223"/>
        <v>dlhová brzda sa neplní + rozpočet v termíne</v>
      </c>
    </row>
    <row r="2827" spans="1:12">
      <c r="A2827" s="61">
        <v>500160</v>
      </c>
      <c r="B2827" s="61" t="s">
        <v>3245</v>
      </c>
      <c r="C2827" s="61">
        <v>20251110</v>
      </c>
      <c r="D2827" s="420" t="s">
        <v>890</v>
      </c>
      <c r="E2827" s="60">
        <v>11005.64</v>
      </c>
      <c r="F2827" s="60">
        <v>591513.86</v>
      </c>
      <c r="G2827" s="60">
        <v>704220.36</v>
      </c>
      <c r="H2827" s="421" t="str">
        <f t="shared" si="220"/>
        <v>splnená podmienka vyrovnaného rozpočtu</v>
      </c>
      <c r="I2827" s="60">
        <f t="shared" si="221"/>
        <v>112706.5</v>
      </c>
      <c r="J2827" s="421" t="str">
        <f t="shared" si="224"/>
        <v>výdavky rastú</v>
      </c>
      <c r="K2827" s="421" t="str">
        <f t="shared" si="222"/>
        <v>dlhová brzda sa neplní</v>
      </c>
      <c r="L2827" s="421" t="str">
        <f t="shared" si="223"/>
        <v>dlhová brzda sa neplní + rozpočet v termíne</v>
      </c>
    </row>
    <row r="2828" spans="1:12">
      <c r="A2828" s="61">
        <v>500194</v>
      </c>
      <c r="B2828" s="61" t="s">
        <v>3246</v>
      </c>
      <c r="C2828" s="61">
        <v>20251113</v>
      </c>
      <c r="D2828" s="420" t="s">
        <v>890</v>
      </c>
      <c r="E2828" s="60">
        <v>35020</v>
      </c>
      <c r="F2828" s="60">
        <v>976647</v>
      </c>
      <c r="G2828" s="60">
        <v>977632</v>
      </c>
      <c r="H2828" s="421" t="str">
        <f t="shared" si="220"/>
        <v>splnená podmienka vyrovnaného rozpočtu</v>
      </c>
      <c r="I2828" s="60">
        <f t="shared" si="221"/>
        <v>985</v>
      </c>
      <c r="J2828" s="421" t="str">
        <f t="shared" si="224"/>
        <v>výdavky rastú</v>
      </c>
      <c r="K2828" s="421" t="str">
        <f t="shared" si="222"/>
        <v>dlhová brzda sa neplní</v>
      </c>
      <c r="L2828" s="421" t="str">
        <f t="shared" si="223"/>
        <v>dlhová brzda sa neplní + rozpočet v termíne</v>
      </c>
    </row>
    <row r="2829" spans="1:12">
      <c r="A2829" s="61">
        <v>500232</v>
      </c>
      <c r="B2829" s="61" t="s">
        <v>3247</v>
      </c>
      <c r="C2829" s="61">
        <v>20251111</v>
      </c>
      <c r="D2829" s="420" t="s">
        <v>890</v>
      </c>
      <c r="E2829" s="60">
        <v>107005.43</v>
      </c>
      <c r="F2829" s="60">
        <v>1956893.8</v>
      </c>
      <c r="G2829" s="60">
        <v>2322161.04</v>
      </c>
      <c r="H2829" s="421" t="str">
        <f t="shared" si="220"/>
        <v>splnená podmienka vyrovnaného rozpočtu</v>
      </c>
      <c r="I2829" s="60">
        <f t="shared" si="221"/>
        <v>365267.24</v>
      </c>
      <c r="J2829" s="421" t="str">
        <f t="shared" si="224"/>
        <v>výdavky rastú</v>
      </c>
      <c r="K2829" s="421" t="str">
        <f t="shared" si="222"/>
        <v>dlhová brzda sa neplní</v>
      </c>
      <c r="L2829" s="421" t="str">
        <f t="shared" si="223"/>
        <v>dlhová brzda sa neplní + rozpočet v termíne</v>
      </c>
    </row>
    <row r="2830" spans="1:12">
      <c r="A2830" s="61">
        <v>500241</v>
      </c>
      <c r="B2830" s="61" t="s">
        <v>3248</v>
      </c>
      <c r="C2830" s="61">
        <v>20251023</v>
      </c>
      <c r="D2830" s="420" t="s">
        <v>890</v>
      </c>
      <c r="E2830" s="60">
        <v>22820</v>
      </c>
      <c r="F2830" s="60">
        <v>1145869</v>
      </c>
      <c r="G2830" s="60">
        <v>1234345</v>
      </c>
      <c r="H2830" s="421" t="str">
        <f t="shared" si="220"/>
        <v>splnená podmienka vyrovnaného rozpočtu</v>
      </c>
      <c r="I2830" s="60">
        <f t="shared" si="221"/>
        <v>88476</v>
      </c>
      <c r="J2830" s="421" t="str">
        <f t="shared" si="224"/>
        <v>výdavky rastú</v>
      </c>
      <c r="K2830" s="421" t="str">
        <f t="shared" si="222"/>
        <v>dlhová brzda sa neplní</v>
      </c>
      <c r="L2830" s="421" t="str">
        <f t="shared" si="223"/>
        <v>dlhová brzda sa neplní + rozpočet v termíne</v>
      </c>
    </row>
    <row r="2831" spans="1:12">
      <c r="A2831" s="61">
        <v>500283</v>
      </c>
      <c r="B2831" s="61" t="s">
        <v>3249</v>
      </c>
      <c r="C2831" s="61">
        <v>20251119</v>
      </c>
      <c r="D2831" s="420" t="s">
        <v>890</v>
      </c>
      <c r="E2831" s="60">
        <v>-340243</v>
      </c>
      <c r="F2831" s="60">
        <v>939668</v>
      </c>
      <c r="G2831" s="60">
        <v>1354934</v>
      </c>
      <c r="H2831" s="421" t="str">
        <f t="shared" si="220"/>
        <v>nesplnená podmienka vyrovnaného rozpočtu</v>
      </c>
      <c r="I2831" s="60">
        <f t="shared" si="221"/>
        <v>415266</v>
      </c>
      <c r="J2831" s="421" t="str">
        <f t="shared" si="224"/>
        <v>výdavky rastú</v>
      </c>
      <c r="K2831" s="421" t="str">
        <f t="shared" si="222"/>
        <v>dlhová brzda sa neplní</v>
      </c>
      <c r="L2831" s="421" t="str">
        <f t="shared" si="223"/>
        <v>dlhová brzda sa neplní + rozpočet v termíne</v>
      </c>
    </row>
    <row r="2832" spans="1:12">
      <c r="A2832" s="61">
        <v>500305</v>
      </c>
      <c r="B2832" s="61" t="s">
        <v>2080</v>
      </c>
      <c r="C2832" s="61">
        <v>20250930</v>
      </c>
      <c r="D2832" s="420" t="s">
        <v>890</v>
      </c>
      <c r="E2832" s="60">
        <v>-5500</v>
      </c>
      <c r="F2832" s="60">
        <v>408361</v>
      </c>
      <c r="G2832" s="60">
        <v>432141</v>
      </c>
      <c r="H2832" s="421" t="str">
        <f t="shared" si="220"/>
        <v>nesplnená podmienka vyrovnaného rozpočtu</v>
      </c>
      <c r="I2832" s="60">
        <f t="shared" si="221"/>
        <v>23780</v>
      </c>
      <c r="J2832" s="421" t="str">
        <f t="shared" si="224"/>
        <v>výdavky rastú</v>
      </c>
      <c r="K2832" s="421" t="str">
        <f t="shared" si="222"/>
        <v>dlhová brzda sa neplní</v>
      </c>
      <c r="L2832" s="421" t="str">
        <f t="shared" si="223"/>
        <v>dlhová brzda sa neplní + rozpočet v termíne</v>
      </c>
    </row>
    <row r="2833" spans="1:12">
      <c r="A2833" s="61">
        <v>500313</v>
      </c>
      <c r="B2833" s="61" t="s">
        <v>3250</v>
      </c>
      <c r="C2833" s="61">
        <v>20251117</v>
      </c>
      <c r="D2833" s="420" t="s">
        <v>890</v>
      </c>
      <c r="E2833" s="60">
        <v>-43625.9</v>
      </c>
      <c r="F2833" s="60">
        <v>533225.81999999995</v>
      </c>
      <c r="G2833" s="60">
        <v>701078.49</v>
      </c>
      <c r="H2833" s="421" t="str">
        <f t="shared" si="220"/>
        <v>nesplnená podmienka vyrovnaného rozpočtu</v>
      </c>
      <c r="I2833" s="60">
        <f t="shared" si="221"/>
        <v>167852.67000000004</v>
      </c>
      <c r="J2833" s="421" t="str">
        <f t="shared" si="224"/>
        <v>výdavky rastú</v>
      </c>
      <c r="K2833" s="421" t="str">
        <f t="shared" si="222"/>
        <v>dlhová brzda sa neplní</v>
      </c>
      <c r="L2833" s="421" t="str">
        <f t="shared" si="223"/>
        <v>dlhová brzda sa neplní + rozpočet v termíne</v>
      </c>
    </row>
    <row r="2834" spans="1:12">
      <c r="A2834" s="61">
        <v>500321</v>
      </c>
      <c r="B2834" s="61" t="s">
        <v>3251</v>
      </c>
      <c r="C2834" s="61">
        <v>20251104</v>
      </c>
      <c r="D2834" s="420" t="s">
        <v>890</v>
      </c>
      <c r="E2834" s="60">
        <v>9918</v>
      </c>
      <c r="F2834" s="60">
        <v>285874</v>
      </c>
      <c r="G2834" s="60">
        <v>306344</v>
      </c>
      <c r="H2834" s="421" t="str">
        <f t="shared" si="220"/>
        <v>splnená podmienka vyrovnaného rozpočtu</v>
      </c>
      <c r="I2834" s="60">
        <f t="shared" si="221"/>
        <v>20470</v>
      </c>
      <c r="J2834" s="421" t="str">
        <f t="shared" si="224"/>
        <v>výdavky rastú</v>
      </c>
      <c r="K2834" s="421" t="str">
        <f t="shared" si="222"/>
        <v>dlhová brzda sa neplní</v>
      </c>
      <c r="L2834" s="421" t="str">
        <f t="shared" si="223"/>
        <v>dlhová brzda sa neplní + rozpočet v termíne</v>
      </c>
    </row>
    <row r="2835" spans="1:12">
      <c r="A2835" s="61">
        <v>500348</v>
      </c>
      <c r="B2835" s="61" t="s">
        <v>3252</v>
      </c>
      <c r="C2835" s="61">
        <v>20251113</v>
      </c>
      <c r="D2835" s="420" t="s">
        <v>890</v>
      </c>
      <c r="E2835" s="60">
        <v>-142000</v>
      </c>
      <c r="F2835" s="60">
        <v>1130609</v>
      </c>
      <c r="G2835" s="60">
        <v>2014708</v>
      </c>
      <c r="H2835" s="421" t="str">
        <f t="shared" si="220"/>
        <v>nesplnená podmienka vyrovnaného rozpočtu</v>
      </c>
      <c r="I2835" s="60">
        <f t="shared" si="221"/>
        <v>884099</v>
      </c>
      <c r="J2835" s="421" t="str">
        <f t="shared" si="224"/>
        <v>výdavky rastú</v>
      </c>
      <c r="K2835" s="421" t="str">
        <f t="shared" si="222"/>
        <v>dlhová brzda sa neplní</v>
      </c>
      <c r="L2835" s="421" t="str">
        <f t="shared" si="223"/>
        <v>dlhová brzda sa neplní + rozpočet v termíne</v>
      </c>
    </row>
    <row r="2836" spans="1:12">
      <c r="A2836" s="61">
        <v>500364</v>
      </c>
      <c r="B2836" s="61" t="s">
        <v>3253</v>
      </c>
      <c r="C2836" s="61">
        <v>20251120</v>
      </c>
      <c r="D2836" s="420" t="s">
        <v>890</v>
      </c>
      <c r="E2836" s="60">
        <v>-1759586</v>
      </c>
      <c r="F2836" s="60">
        <v>1421609</v>
      </c>
      <c r="G2836" s="60">
        <v>4357521</v>
      </c>
      <c r="H2836" s="421" t="str">
        <f t="shared" si="220"/>
        <v>nesplnená podmienka vyrovnaného rozpočtu</v>
      </c>
      <c r="I2836" s="60">
        <f t="shared" si="221"/>
        <v>2935912</v>
      </c>
      <c r="J2836" s="421" t="str">
        <f t="shared" si="224"/>
        <v>výdavky rastú</v>
      </c>
      <c r="K2836" s="421" t="str">
        <f t="shared" si="222"/>
        <v>dlhová brzda sa neplní</v>
      </c>
      <c r="L2836" s="421" t="str">
        <f t="shared" si="223"/>
        <v>dlhová brzda sa neplní + rozpočet v termíne</v>
      </c>
    </row>
    <row r="2837" spans="1:12">
      <c r="A2837" s="61">
        <v>500372</v>
      </c>
      <c r="B2837" s="61" t="s">
        <v>3254</v>
      </c>
      <c r="C2837" s="61">
        <v>20251114</v>
      </c>
      <c r="D2837" s="420" t="s">
        <v>890</v>
      </c>
      <c r="E2837" s="60">
        <v>6535</v>
      </c>
      <c r="F2837" s="60">
        <v>2729823</v>
      </c>
      <c r="G2837" s="60">
        <v>4041934</v>
      </c>
      <c r="H2837" s="421" t="str">
        <f t="shared" si="220"/>
        <v>splnená podmienka vyrovnaného rozpočtu</v>
      </c>
      <c r="I2837" s="60">
        <f t="shared" si="221"/>
        <v>1312111</v>
      </c>
      <c r="J2837" s="421" t="str">
        <f t="shared" si="224"/>
        <v>výdavky rastú</v>
      </c>
      <c r="K2837" s="421" t="str">
        <f t="shared" si="222"/>
        <v>dlhová brzda sa neplní</v>
      </c>
      <c r="L2837" s="421" t="str">
        <f t="shared" si="223"/>
        <v>dlhová brzda sa neplní + rozpočet v termíne</v>
      </c>
    </row>
    <row r="2838" spans="1:12">
      <c r="A2838" s="61">
        <v>503762</v>
      </c>
      <c r="B2838" s="61" t="s">
        <v>3255</v>
      </c>
      <c r="C2838" s="61">
        <v>20251113</v>
      </c>
      <c r="D2838" s="420" t="s">
        <v>890</v>
      </c>
      <c r="E2838" s="60">
        <v>-492499</v>
      </c>
      <c r="F2838" s="60">
        <v>1296615</v>
      </c>
      <c r="G2838" s="60">
        <v>1428494</v>
      </c>
      <c r="H2838" s="421" t="str">
        <f t="shared" si="220"/>
        <v>nesplnená podmienka vyrovnaného rozpočtu</v>
      </c>
      <c r="I2838" s="60">
        <f t="shared" si="221"/>
        <v>131879</v>
      </c>
      <c r="J2838" s="421" t="str">
        <f t="shared" si="224"/>
        <v>výdavky rastú</v>
      </c>
      <c r="K2838" s="421" t="str">
        <f t="shared" si="222"/>
        <v>dlhová brzda sa neplní</v>
      </c>
      <c r="L2838" s="421" t="str">
        <f t="shared" si="223"/>
        <v>dlhová brzda sa neplní + rozpočet v termíne</v>
      </c>
    </row>
    <row r="2839" spans="1:12">
      <c r="A2839" s="61">
        <v>503525</v>
      </c>
      <c r="B2839" s="61" t="s">
        <v>3256</v>
      </c>
      <c r="C2839" s="61">
        <v>20251027</v>
      </c>
      <c r="D2839" s="420" t="s">
        <v>890</v>
      </c>
      <c r="E2839" s="60">
        <v>50800</v>
      </c>
      <c r="F2839" s="60">
        <v>1486330</v>
      </c>
      <c r="G2839" s="60">
        <v>1728250</v>
      </c>
      <c r="H2839" s="421" t="str">
        <f t="shared" si="220"/>
        <v>splnená podmienka vyrovnaného rozpočtu</v>
      </c>
      <c r="I2839" s="60">
        <f t="shared" si="221"/>
        <v>241920</v>
      </c>
      <c r="J2839" s="421" t="str">
        <f t="shared" si="224"/>
        <v>výdavky rastú</v>
      </c>
      <c r="K2839" s="421" t="str">
        <f t="shared" si="222"/>
        <v>dlhová brzda sa neplní</v>
      </c>
      <c r="L2839" s="421" t="str">
        <f t="shared" si="223"/>
        <v>dlhová brzda sa neplní + rozpočet v termíne</v>
      </c>
    </row>
    <row r="2840" spans="1:12">
      <c r="A2840" s="61">
        <v>509884</v>
      </c>
      <c r="B2840" s="61" t="s">
        <v>3257</v>
      </c>
      <c r="C2840" s="61">
        <v>20251114</v>
      </c>
      <c r="D2840" s="420" t="s">
        <v>890</v>
      </c>
      <c r="E2840" s="60">
        <v>-1286552</v>
      </c>
      <c r="F2840" s="60">
        <v>5448085</v>
      </c>
      <c r="G2840" s="60">
        <v>5946776</v>
      </c>
      <c r="H2840" s="421" t="str">
        <f t="shared" si="220"/>
        <v>nesplnená podmienka vyrovnaného rozpočtu</v>
      </c>
      <c r="I2840" s="60">
        <f t="shared" si="221"/>
        <v>498691</v>
      </c>
      <c r="J2840" s="421" t="str">
        <f t="shared" si="224"/>
        <v>výdavky rastú</v>
      </c>
      <c r="K2840" s="421" t="str">
        <f t="shared" si="222"/>
        <v>dlhová brzda sa neplní</v>
      </c>
      <c r="L2840" s="421" t="str">
        <f t="shared" si="223"/>
        <v>dlhová brzda sa neplní + rozpočet v termíne</v>
      </c>
    </row>
    <row r="2841" spans="1:12">
      <c r="A2841" s="61">
        <v>509892</v>
      </c>
      <c r="B2841" s="61" t="s">
        <v>3258</v>
      </c>
      <c r="C2841" s="61">
        <v>20251024</v>
      </c>
      <c r="D2841" s="420" t="s">
        <v>890</v>
      </c>
      <c r="E2841" s="60">
        <v>-149901</v>
      </c>
      <c r="F2841" s="60">
        <v>2121574</v>
      </c>
      <c r="G2841" s="60">
        <v>3445450</v>
      </c>
      <c r="H2841" s="421" t="str">
        <f t="shared" si="220"/>
        <v>nesplnená podmienka vyrovnaného rozpočtu</v>
      </c>
      <c r="I2841" s="60">
        <f t="shared" si="221"/>
        <v>1323876</v>
      </c>
      <c r="J2841" s="421" t="str">
        <f t="shared" si="224"/>
        <v>výdavky rastú</v>
      </c>
      <c r="K2841" s="421" t="str">
        <f t="shared" si="222"/>
        <v>dlhová brzda sa neplní</v>
      </c>
      <c r="L2841" s="421" t="str">
        <f t="shared" si="223"/>
        <v>dlhová brzda sa neplní + rozpočet v termíne</v>
      </c>
    </row>
    <row r="2842" spans="1:12">
      <c r="A2842" s="61">
        <v>509906</v>
      </c>
      <c r="B2842" s="61" t="s">
        <v>3259</v>
      </c>
      <c r="C2842" s="61">
        <v>20251110</v>
      </c>
      <c r="D2842" s="420" t="s">
        <v>890</v>
      </c>
      <c r="E2842" s="60">
        <v>-946383</v>
      </c>
      <c r="F2842" s="60">
        <v>4036999</v>
      </c>
      <c r="G2842" s="60">
        <v>5542509</v>
      </c>
      <c r="H2842" s="421" t="str">
        <f t="shared" si="220"/>
        <v>nesplnená podmienka vyrovnaného rozpočtu</v>
      </c>
      <c r="I2842" s="60">
        <f t="shared" si="221"/>
        <v>1505510</v>
      </c>
      <c r="J2842" s="421" t="str">
        <f t="shared" si="224"/>
        <v>výdavky rastú</v>
      </c>
      <c r="K2842" s="421" t="str">
        <f t="shared" si="222"/>
        <v>dlhová brzda sa neplní</v>
      </c>
      <c r="L2842" s="421" t="str">
        <f t="shared" si="223"/>
        <v>dlhová brzda sa neplní + rozpočet v termíne</v>
      </c>
    </row>
    <row r="2843" spans="1:12">
      <c r="A2843" s="61">
        <v>521663</v>
      </c>
      <c r="B2843" s="61" t="s">
        <v>882</v>
      </c>
      <c r="C2843" s="61">
        <v>20260130</v>
      </c>
      <c r="D2843" s="420" t="s">
        <v>911</v>
      </c>
      <c r="E2843" s="60">
        <v>2000</v>
      </c>
      <c r="F2843" s="60">
        <v>98000</v>
      </c>
      <c r="G2843" s="60">
        <v>98000</v>
      </c>
      <c r="H2843" s="421" t="str">
        <f t="shared" si="220"/>
        <v>splnená podmienka vyrovnaného rozpočtu</v>
      </c>
      <c r="I2843" s="61">
        <f t="shared" si="221"/>
        <v>0</v>
      </c>
      <c r="J2843" s="421" t="str">
        <f t="shared" si="224"/>
        <v>nerastúce výdavky</v>
      </c>
      <c r="K2843" s="421" t="str">
        <f t="shared" si="222"/>
        <v>dlhová brzda sa plní</v>
      </c>
      <c r="L2843" s="421" t="str">
        <f t="shared" si="223"/>
        <v>dlhová brzda sa plní + rozpočet po termíne</v>
      </c>
    </row>
    <row r="2844" spans="1:12">
      <c r="A2844" s="61">
        <v>521876</v>
      </c>
      <c r="B2844" s="61" t="s">
        <v>3260</v>
      </c>
      <c r="C2844" s="61">
        <v>20251022</v>
      </c>
      <c r="D2844" s="420" t="s">
        <v>890</v>
      </c>
      <c r="E2844" s="60">
        <v>70040</v>
      </c>
      <c r="F2844" s="60">
        <v>1116010</v>
      </c>
      <c r="G2844" s="60">
        <v>1133962</v>
      </c>
      <c r="H2844" s="421" t="str">
        <f t="shared" si="220"/>
        <v>splnená podmienka vyrovnaného rozpočtu</v>
      </c>
      <c r="I2844" s="60">
        <f t="shared" si="221"/>
        <v>17952</v>
      </c>
      <c r="J2844" s="421" t="str">
        <f t="shared" si="224"/>
        <v>výdavky rastú</v>
      </c>
      <c r="K2844" s="421" t="str">
        <f t="shared" si="222"/>
        <v>dlhová brzda sa neplní</v>
      </c>
      <c r="L2844" s="421" t="str">
        <f t="shared" si="223"/>
        <v>dlhová brzda sa neplní + rozpočet v termíne</v>
      </c>
    </row>
    <row r="2845" spans="1:12">
      <c r="A2845" s="61">
        <v>525171</v>
      </c>
      <c r="B2845" s="421" t="s">
        <v>883</v>
      </c>
      <c r="C2845" s="61">
        <v>20251211</v>
      </c>
      <c r="D2845" s="420" t="s">
        <v>911</v>
      </c>
      <c r="E2845" s="60">
        <v>-186291</v>
      </c>
      <c r="F2845" s="60">
        <v>4740464.05</v>
      </c>
      <c r="G2845" s="60">
        <v>5546009.2400000002</v>
      </c>
      <c r="H2845" s="421" t="str">
        <f t="shared" si="220"/>
        <v>nesplnená podmienka vyrovnaného rozpočtu</v>
      </c>
      <c r="I2845" s="60">
        <f t="shared" si="221"/>
        <v>805545.19000000041</v>
      </c>
      <c r="J2845" s="421" t="str">
        <f t="shared" si="224"/>
        <v>výdavky rastú</v>
      </c>
      <c r="K2845" s="421" t="str">
        <f t="shared" si="222"/>
        <v>dlhová brzda sa neplní</v>
      </c>
      <c r="L2845" s="421" t="str">
        <f t="shared" si="223"/>
        <v>dlhová brzda sa neplní + rozpočet po termíne</v>
      </c>
    </row>
    <row r="2846" spans="1:12">
      <c r="A2846" s="61">
        <v>525189</v>
      </c>
      <c r="B2846" s="61" t="s">
        <v>3261</v>
      </c>
      <c r="C2846" s="61">
        <v>20251105</v>
      </c>
      <c r="D2846" s="420" t="s">
        <v>890</v>
      </c>
      <c r="E2846" s="60">
        <v>-118479.74</v>
      </c>
      <c r="F2846" s="60">
        <v>636720.54</v>
      </c>
      <c r="G2846" s="60">
        <v>958105.8</v>
      </c>
      <c r="H2846" s="421" t="str">
        <f t="shared" si="220"/>
        <v>nesplnená podmienka vyrovnaného rozpočtu</v>
      </c>
      <c r="I2846" s="60">
        <f t="shared" si="221"/>
        <v>321385.26</v>
      </c>
      <c r="J2846" s="421" t="str">
        <f t="shared" si="224"/>
        <v>výdavky rastú</v>
      </c>
      <c r="K2846" s="421" t="str">
        <f t="shared" si="222"/>
        <v>dlhová brzda sa neplní</v>
      </c>
      <c r="L2846" s="421" t="str">
        <f t="shared" si="223"/>
        <v>dlhová brzda sa neplní + rozpočet v termíne</v>
      </c>
    </row>
    <row r="2847" spans="1:12">
      <c r="A2847" s="61">
        <v>525197</v>
      </c>
      <c r="B2847" s="61" t="s">
        <v>884</v>
      </c>
      <c r="C2847" s="61">
        <v>20251107</v>
      </c>
      <c r="D2847" s="420" t="s">
        <v>890</v>
      </c>
      <c r="E2847" s="60">
        <v>13510</v>
      </c>
      <c r="F2847" s="60">
        <v>1019700</v>
      </c>
      <c r="G2847" s="60">
        <v>383417</v>
      </c>
      <c r="H2847" s="421" t="str">
        <f t="shared" si="220"/>
        <v>splnená podmienka vyrovnaného rozpočtu</v>
      </c>
      <c r="I2847" s="61">
        <f t="shared" si="221"/>
        <v>-636283</v>
      </c>
      <c r="J2847" s="421" t="str">
        <f t="shared" si="224"/>
        <v>nerastúce výdavky</v>
      </c>
      <c r="K2847" s="421" t="str">
        <f t="shared" si="222"/>
        <v>dlhová brzda sa plní</v>
      </c>
      <c r="L2847" s="421" t="str">
        <f t="shared" si="223"/>
        <v>dlhová brzda sa plní + rozpočet v termíne</v>
      </c>
    </row>
    <row r="2848" spans="1:12">
      <c r="A2848" s="61">
        <v>525201</v>
      </c>
      <c r="B2848" s="61" t="s">
        <v>3262</v>
      </c>
      <c r="C2848" s="61">
        <v>20251120</v>
      </c>
      <c r="D2848" s="420" t="s">
        <v>890</v>
      </c>
      <c r="E2848" s="60">
        <v>-70000</v>
      </c>
      <c r="F2848" s="60">
        <v>1618154</v>
      </c>
      <c r="G2848" s="60">
        <v>1882248</v>
      </c>
      <c r="H2848" s="421" t="str">
        <f t="shared" si="220"/>
        <v>nesplnená podmienka vyrovnaného rozpočtu</v>
      </c>
      <c r="I2848" s="60">
        <f t="shared" si="221"/>
        <v>264094</v>
      </c>
      <c r="J2848" s="421" t="str">
        <f t="shared" si="224"/>
        <v>výdavky rastú</v>
      </c>
      <c r="K2848" s="421" t="str">
        <f t="shared" si="222"/>
        <v>dlhová brzda sa neplní</v>
      </c>
      <c r="L2848" s="421" t="str">
        <f t="shared" si="223"/>
        <v>dlhová brzda sa neplní + rozpočet v termíne</v>
      </c>
    </row>
    <row r="2849" spans="1:12">
      <c r="A2849" s="61">
        <v>525219</v>
      </c>
      <c r="B2849" s="61" t="s">
        <v>3263</v>
      </c>
      <c r="C2849" s="61">
        <v>20251112</v>
      </c>
      <c r="D2849" s="420" t="s">
        <v>890</v>
      </c>
      <c r="E2849" s="60">
        <v>-167506</v>
      </c>
      <c r="F2849" s="60">
        <v>1714567</v>
      </c>
      <c r="G2849" s="60">
        <v>2243917</v>
      </c>
      <c r="H2849" s="421" t="str">
        <f t="shared" si="220"/>
        <v>nesplnená podmienka vyrovnaného rozpočtu</v>
      </c>
      <c r="I2849" s="60">
        <f t="shared" si="221"/>
        <v>529350</v>
      </c>
      <c r="J2849" s="421" t="str">
        <f t="shared" si="224"/>
        <v>výdavky rastú</v>
      </c>
      <c r="K2849" s="421" t="str">
        <f t="shared" si="222"/>
        <v>dlhová brzda sa neplní</v>
      </c>
      <c r="L2849" s="421" t="str">
        <f t="shared" si="223"/>
        <v>dlhová brzda sa neplní + rozpočet v termíne</v>
      </c>
    </row>
    <row r="2850" spans="1:12">
      <c r="A2850" s="61">
        <v>525235</v>
      </c>
      <c r="B2850" s="61" t="s">
        <v>3264</v>
      </c>
      <c r="C2850" s="61">
        <v>20251119</v>
      </c>
      <c r="D2850" s="420" t="s">
        <v>890</v>
      </c>
      <c r="E2850" s="60">
        <v>-495300</v>
      </c>
      <c r="F2850" s="60">
        <v>2232752</v>
      </c>
      <c r="G2850" s="60">
        <v>2996193</v>
      </c>
      <c r="H2850" s="421" t="str">
        <f t="shared" si="220"/>
        <v>nesplnená podmienka vyrovnaného rozpočtu</v>
      </c>
      <c r="I2850" s="60">
        <f t="shared" si="221"/>
        <v>763441</v>
      </c>
      <c r="J2850" s="421" t="str">
        <f t="shared" si="224"/>
        <v>výdavky rastú</v>
      </c>
      <c r="K2850" s="421" t="str">
        <f t="shared" si="222"/>
        <v>dlhová brzda sa neplní</v>
      </c>
      <c r="L2850" s="421" t="str">
        <f t="shared" si="223"/>
        <v>dlhová brzda sa neplní + rozpočet v termíne</v>
      </c>
    </row>
    <row r="2851" spans="1:12">
      <c r="A2851" s="61">
        <v>525243</v>
      </c>
      <c r="B2851" s="61" t="s">
        <v>3265</v>
      </c>
      <c r="C2851" s="61">
        <v>20251107</v>
      </c>
      <c r="D2851" s="420" t="s">
        <v>890</v>
      </c>
      <c r="E2851" s="60">
        <v>-104822.06</v>
      </c>
      <c r="F2851" s="60">
        <v>264596</v>
      </c>
      <c r="G2851" s="60">
        <v>398149.06</v>
      </c>
      <c r="H2851" s="421" t="str">
        <f t="shared" si="220"/>
        <v>nesplnená podmienka vyrovnaného rozpočtu</v>
      </c>
      <c r="I2851" s="60">
        <f t="shared" si="221"/>
        <v>133553.06</v>
      </c>
      <c r="J2851" s="421" t="str">
        <f t="shared" si="224"/>
        <v>výdavky rastú</v>
      </c>
      <c r="K2851" s="421" t="str">
        <f t="shared" si="222"/>
        <v>dlhová brzda sa neplní</v>
      </c>
      <c r="L2851" s="421" t="str">
        <f t="shared" si="223"/>
        <v>dlhová brzda sa neplní + rozpočet v termíne</v>
      </c>
    </row>
    <row r="2852" spans="1:12">
      <c r="A2852" s="61">
        <v>525251</v>
      </c>
      <c r="B2852" s="61" t="s">
        <v>3266</v>
      </c>
      <c r="C2852" s="61">
        <v>20251118</v>
      </c>
      <c r="D2852" s="420" t="s">
        <v>890</v>
      </c>
      <c r="E2852" s="60">
        <v>-38300</v>
      </c>
      <c r="F2852" s="60">
        <v>341411.12</v>
      </c>
      <c r="G2852" s="60">
        <v>399081.2</v>
      </c>
      <c r="H2852" s="421" t="str">
        <f t="shared" si="220"/>
        <v>nesplnená podmienka vyrovnaného rozpočtu</v>
      </c>
      <c r="I2852" s="60">
        <f t="shared" si="221"/>
        <v>57670.080000000016</v>
      </c>
      <c r="J2852" s="421" t="str">
        <f t="shared" si="224"/>
        <v>výdavky rastú</v>
      </c>
      <c r="K2852" s="421" t="str">
        <f t="shared" si="222"/>
        <v>dlhová brzda sa neplní</v>
      </c>
      <c r="L2852" s="421" t="str">
        <f t="shared" si="223"/>
        <v>dlhová brzda sa neplní + rozpočet v termíne</v>
      </c>
    </row>
    <row r="2853" spans="1:12">
      <c r="A2853" s="61">
        <v>525260</v>
      </c>
      <c r="B2853" s="61" t="s">
        <v>3267</v>
      </c>
      <c r="C2853" s="61">
        <v>20251113</v>
      </c>
      <c r="D2853" s="420" t="s">
        <v>890</v>
      </c>
      <c r="E2853" s="60">
        <v>6450</v>
      </c>
      <c r="F2853" s="60">
        <v>3586599</v>
      </c>
      <c r="G2853" s="60">
        <v>3925048.29</v>
      </c>
      <c r="H2853" s="421" t="str">
        <f t="shared" si="220"/>
        <v>splnená podmienka vyrovnaného rozpočtu</v>
      </c>
      <c r="I2853" s="60">
        <f t="shared" si="221"/>
        <v>338449.29000000004</v>
      </c>
      <c r="J2853" s="421" t="str">
        <f t="shared" si="224"/>
        <v>výdavky rastú</v>
      </c>
      <c r="K2853" s="421" t="str">
        <f t="shared" si="222"/>
        <v>dlhová brzda sa neplní</v>
      </c>
      <c r="L2853" s="421" t="str">
        <f t="shared" si="223"/>
        <v>dlhová brzda sa neplní + rozpočet v termíne</v>
      </c>
    </row>
    <row r="2854" spans="1:12">
      <c r="A2854" s="61">
        <v>525278</v>
      </c>
      <c r="B2854" s="61" t="s">
        <v>594</v>
      </c>
      <c r="C2854" s="61">
        <v>20251107</v>
      </c>
      <c r="D2854" s="420" t="s">
        <v>890</v>
      </c>
      <c r="E2854" s="60">
        <v>0</v>
      </c>
      <c r="F2854" s="60">
        <v>75254</v>
      </c>
      <c r="G2854" s="60">
        <v>84902</v>
      </c>
      <c r="H2854" s="421" t="str">
        <f t="shared" si="220"/>
        <v>splnená podmienka vyrovnaného rozpočtu</v>
      </c>
      <c r="I2854" s="60">
        <f t="shared" si="221"/>
        <v>9648</v>
      </c>
      <c r="J2854" s="421" t="str">
        <f t="shared" si="224"/>
        <v>výdavky rastú</v>
      </c>
      <c r="K2854" s="421" t="str">
        <f t="shared" si="222"/>
        <v>dlhová brzda sa neplní</v>
      </c>
      <c r="L2854" s="421" t="str">
        <f t="shared" si="223"/>
        <v>dlhová brzda sa neplní + rozpočet v termíne</v>
      </c>
    </row>
    <row r="2855" spans="1:12">
      <c r="A2855" s="61">
        <v>525286</v>
      </c>
      <c r="B2855" s="61" t="s">
        <v>3268</v>
      </c>
      <c r="C2855" s="61">
        <v>20251119</v>
      </c>
      <c r="D2855" s="420" t="s">
        <v>890</v>
      </c>
      <c r="E2855" s="60">
        <v>-177000</v>
      </c>
      <c r="F2855" s="60">
        <v>490217</v>
      </c>
      <c r="G2855" s="60">
        <v>1102205</v>
      </c>
      <c r="H2855" s="421" t="str">
        <f t="shared" si="220"/>
        <v>nesplnená podmienka vyrovnaného rozpočtu</v>
      </c>
      <c r="I2855" s="60">
        <f t="shared" si="221"/>
        <v>611988</v>
      </c>
      <c r="J2855" s="421" t="str">
        <f t="shared" si="224"/>
        <v>výdavky rastú</v>
      </c>
      <c r="K2855" s="421" t="str">
        <f t="shared" si="222"/>
        <v>dlhová brzda sa neplní</v>
      </c>
      <c r="L2855" s="421" t="str">
        <f t="shared" si="223"/>
        <v>dlhová brzda sa neplní + rozpočet v termíne</v>
      </c>
    </row>
    <row r="2856" spans="1:12">
      <c r="A2856" s="61">
        <v>525294</v>
      </c>
      <c r="B2856" s="61" t="s">
        <v>3269</v>
      </c>
      <c r="C2856" s="61">
        <v>20251114</v>
      </c>
      <c r="D2856" s="420" t="s">
        <v>890</v>
      </c>
      <c r="E2856" s="60">
        <v>-527713</v>
      </c>
      <c r="F2856" s="60">
        <v>2714106</v>
      </c>
      <c r="G2856" s="60">
        <v>2909092</v>
      </c>
      <c r="H2856" s="421" t="str">
        <f t="shared" si="220"/>
        <v>nesplnená podmienka vyrovnaného rozpočtu</v>
      </c>
      <c r="I2856" s="60">
        <f t="shared" si="221"/>
        <v>194986</v>
      </c>
      <c r="J2856" s="421" t="str">
        <f t="shared" si="224"/>
        <v>výdavky rastú</v>
      </c>
      <c r="K2856" s="421" t="str">
        <f t="shared" si="222"/>
        <v>dlhová brzda sa neplní</v>
      </c>
      <c r="L2856" s="421" t="str">
        <f t="shared" si="223"/>
        <v>dlhová brzda sa neplní + rozpočet v termíne</v>
      </c>
    </row>
    <row r="2857" spans="1:12">
      <c r="A2857" s="61">
        <v>525308</v>
      </c>
      <c r="B2857" s="61" t="s">
        <v>3270</v>
      </c>
      <c r="C2857" s="61">
        <v>20251119</v>
      </c>
      <c r="D2857" s="420" t="s">
        <v>890</v>
      </c>
      <c r="E2857" s="60">
        <v>0</v>
      </c>
      <c r="F2857" s="60">
        <v>134801</v>
      </c>
      <c r="G2857" s="60">
        <v>223528.76</v>
      </c>
      <c r="H2857" s="421" t="str">
        <f t="shared" si="220"/>
        <v>splnená podmienka vyrovnaného rozpočtu</v>
      </c>
      <c r="I2857" s="60">
        <f t="shared" si="221"/>
        <v>88727.760000000009</v>
      </c>
      <c r="J2857" s="421" t="str">
        <f t="shared" si="224"/>
        <v>výdavky rastú</v>
      </c>
      <c r="K2857" s="421" t="str">
        <f t="shared" si="222"/>
        <v>dlhová brzda sa neplní</v>
      </c>
      <c r="L2857" s="421" t="str">
        <f t="shared" si="223"/>
        <v>dlhová brzda sa neplní + rozpočet v termíne</v>
      </c>
    </row>
    <row r="2858" spans="1:12">
      <c r="A2858" s="61">
        <v>525316</v>
      </c>
      <c r="B2858" s="61" t="s">
        <v>3271</v>
      </c>
      <c r="C2858" s="61">
        <v>20251120</v>
      </c>
      <c r="D2858" s="420" t="s">
        <v>890</v>
      </c>
      <c r="E2858" s="60">
        <v>39384</v>
      </c>
      <c r="F2858" s="60">
        <v>1319529</v>
      </c>
      <c r="G2858" s="60">
        <v>1585121</v>
      </c>
      <c r="H2858" s="421" t="str">
        <f t="shared" si="220"/>
        <v>splnená podmienka vyrovnaného rozpočtu</v>
      </c>
      <c r="I2858" s="60">
        <f t="shared" si="221"/>
        <v>265592</v>
      </c>
      <c r="J2858" s="421" t="str">
        <f t="shared" si="224"/>
        <v>výdavky rastú</v>
      </c>
      <c r="K2858" s="421" t="str">
        <f t="shared" si="222"/>
        <v>dlhová brzda sa neplní</v>
      </c>
      <c r="L2858" s="421" t="str">
        <f t="shared" si="223"/>
        <v>dlhová brzda sa neplní + rozpočet v termíne</v>
      </c>
    </row>
    <row r="2859" spans="1:12">
      <c r="A2859" s="61">
        <v>525324</v>
      </c>
      <c r="B2859" s="61" t="s">
        <v>3272</v>
      </c>
      <c r="C2859" s="61">
        <v>20250929</v>
      </c>
      <c r="D2859" s="420" t="s">
        <v>890</v>
      </c>
      <c r="E2859" s="60">
        <v>2000</v>
      </c>
      <c r="F2859" s="60">
        <v>88076</v>
      </c>
      <c r="G2859" s="60">
        <v>116876</v>
      </c>
      <c r="H2859" s="421" t="str">
        <f t="shared" si="220"/>
        <v>splnená podmienka vyrovnaného rozpočtu</v>
      </c>
      <c r="I2859" s="60">
        <f t="shared" si="221"/>
        <v>28800</v>
      </c>
      <c r="J2859" s="421" t="str">
        <f t="shared" si="224"/>
        <v>výdavky rastú</v>
      </c>
      <c r="K2859" s="421" t="str">
        <f t="shared" si="222"/>
        <v>dlhová brzda sa neplní</v>
      </c>
      <c r="L2859" s="421" t="str">
        <f t="shared" si="223"/>
        <v>dlhová brzda sa neplní + rozpočet v termíne</v>
      </c>
    </row>
    <row r="2860" spans="1:12">
      <c r="A2860" s="61">
        <v>525332</v>
      </c>
      <c r="B2860" s="61" t="s">
        <v>3273</v>
      </c>
      <c r="C2860" s="61">
        <v>20251121</v>
      </c>
      <c r="D2860" s="420" t="s">
        <v>890</v>
      </c>
      <c r="E2860" s="60">
        <v>-43220</v>
      </c>
      <c r="F2860" s="60">
        <v>1402316</v>
      </c>
      <c r="G2860" s="60">
        <v>1644733</v>
      </c>
      <c r="H2860" s="421" t="str">
        <f t="shared" si="220"/>
        <v>nesplnená podmienka vyrovnaného rozpočtu</v>
      </c>
      <c r="I2860" s="60">
        <f t="shared" si="221"/>
        <v>242417</v>
      </c>
      <c r="J2860" s="421" t="str">
        <f t="shared" si="224"/>
        <v>výdavky rastú</v>
      </c>
      <c r="K2860" s="421" t="str">
        <f t="shared" si="222"/>
        <v>dlhová brzda sa neplní</v>
      </c>
      <c r="L2860" s="421" t="str">
        <f t="shared" si="223"/>
        <v>dlhová brzda sa neplní + rozpočet v termíne</v>
      </c>
    </row>
    <row r="2861" spans="1:12">
      <c r="A2861" s="61">
        <v>525341</v>
      </c>
      <c r="B2861" s="61" t="s">
        <v>3274</v>
      </c>
      <c r="C2861" s="61">
        <v>20251120</v>
      </c>
      <c r="D2861" s="420" t="s">
        <v>890</v>
      </c>
      <c r="E2861" s="60">
        <v>-222989</v>
      </c>
      <c r="F2861" s="60">
        <v>2345136</v>
      </c>
      <c r="G2861" s="60">
        <v>2013957</v>
      </c>
      <c r="H2861" s="421" t="str">
        <f t="shared" si="220"/>
        <v>nesplnená podmienka vyrovnaného rozpočtu</v>
      </c>
      <c r="I2861" s="60">
        <f t="shared" si="221"/>
        <v>-331179</v>
      </c>
      <c r="J2861" s="421" t="str">
        <f t="shared" si="224"/>
        <v>nerastúce výdavky</v>
      </c>
      <c r="K2861" s="421" t="str">
        <f t="shared" si="222"/>
        <v>dlhová brzda sa neplní</v>
      </c>
      <c r="L2861" s="421" t="str">
        <f t="shared" si="223"/>
        <v>dlhová brzda sa neplní + rozpočet v termíne</v>
      </c>
    </row>
    <row r="2862" spans="1:12">
      <c r="A2862" s="61">
        <v>525359</v>
      </c>
      <c r="B2862" s="61" t="s">
        <v>3275</v>
      </c>
      <c r="C2862" s="61">
        <v>20251113</v>
      </c>
      <c r="D2862" s="420" t="s">
        <v>890</v>
      </c>
      <c r="E2862" s="60">
        <v>-28000</v>
      </c>
      <c r="F2862" s="60">
        <v>605347</v>
      </c>
      <c r="G2862" s="60">
        <v>879915</v>
      </c>
      <c r="H2862" s="421" t="str">
        <f t="shared" si="220"/>
        <v>nesplnená podmienka vyrovnaného rozpočtu</v>
      </c>
      <c r="I2862" s="60">
        <f t="shared" si="221"/>
        <v>274568</v>
      </c>
      <c r="J2862" s="421" t="str">
        <f t="shared" si="224"/>
        <v>výdavky rastú</v>
      </c>
      <c r="K2862" s="421" t="str">
        <f t="shared" si="222"/>
        <v>dlhová brzda sa neplní</v>
      </c>
      <c r="L2862" s="421" t="str">
        <f t="shared" si="223"/>
        <v>dlhová brzda sa neplní + rozpočet v termíne</v>
      </c>
    </row>
    <row r="2863" spans="1:12">
      <c r="A2863" s="61">
        <v>525367</v>
      </c>
      <c r="B2863" s="61" t="s">
        <v>885</v>
      </c>
      <c r="C2863" s="61">
        <v>20251114</v>
      </c>
      <c r="D2863" s="420" t="s">
        <v>890</v>
      </c>
      <c r="E2863" s="60">
        <v>22000</v>
      </c>
      <c r="F2863" s="60">
        <v>977094</v>
      </c>
      <c r="G2863" s="60">
        <v>936917</v>
      </c>
      <c r="H2863" s="421" t="str">
        <f t="shared" si="220"/>
        <v>splnená podmienka vyrovnaného rozpočtu</v>
      </c>
      <c r="I2863" s="61">
        <f t="shared" si="221"/>
        <v>-40177</v>
      </c>
      <c r="J2863" s="421" t="str">
        <f t="shared" si="224"/>
        <v>nerastúce výdavky</v>
      </c>
      <c r="K2863" s="421" t="str">
        <f t="shared" si="222"/>
        <v>dlhová brzda sa plní</v>
      </c>
      <c r="L2863" s="421" t="str">
        <f t="shared" si="223"/>
        <v>dlhová brzda sa plní + rozpočet v termíne</v>
      </c>
    </row>
    <row r="2864" spans="1:12">
      <c r="A2864" s="61">
        <v>528609</v>
      </c>
      <c r="B2864" s="61" t="s">
        <v>3276</v>
      </c>
      <c r="C2864" s="61">
        <v>20251028</v>
      </c>
      <c r="D2864" s="420" t="s">
        <v>890</v>
      </c>
      <c r="E2864" s="60">
        <v>-8000</v>
      </c>
      <c r="F2864" s="60">
        <v>1542691</v>
      </c>
      <c r="G2864" s="60">
        <v>1670733</v>
      </c>
      <c r="H2864" s="421" t="str">
        <f t="shared" si="220"/>
        <v>nesplnená podmienka vyrovnaného rozpočtu</v>
      </c>
      <c r="I2864" s="60">
        <f t="shared" si="221"/>
        <v>128042</v>
      </c>
      <c r="J2864" s="421" t="str">
        <f t="shared" si="224"/>
        <v>výdavky rastú</v>
      </c>
      <c r="K2864" s="421" t="str">
        <f t="shared" si="222"/>
        <v>dlhová brzda sa neplní</v>
      </c>
      <c r="L2864" s="421" t="str">
        <f t="shared" si="223"/>
        <v>dlhová brzda sa neplní + rozpočet v termíne</v>
      </c>
    </row>
    <row r="2865" spans="1:12">
      <c r="A2865" s="61">
        <v>529354</v>
      </c>
      <c r="B2865" s="61" t="s">
        <v>3277</v>
      </c>
      <c r="C2865" s="61">
        <v>20251111</v>
      </c>
      <c r="D2865" s="420" t="s">
        <v>890</v>
      </c>
      <c r="E2865" s="60">
        <v>-4214472</v>
      </c>
      <c r="F2865" s="60">
        <v>23289355</v>
      </c>
      <c r="G2865" s="60">
        <v>30587853</v>
      </c>
      <c r="H2865" s="421" t="str">
        <f t="shared" si="220"/>
        <v>nesplnená podmienka vyrovnaného rozpočtu</v>
      </c>
      <c r="I2865" s="60">
        <f t="shared" si="221"/>
        <v>7298498</v>
      </c>
      <c r="J2865" s="421" t="str">
        <f t="shared" si="224"/>
        <v>výdavky rastú</v>
      </c>
      <c r="K2865" s="421" t="str">
        <f t="shared" si="222"/>
        <v>dlhová brzda sa neplní</v>
      </c>
      <c r="L2865" s="421" t="str">
        <f t="shared" si="223"/>
        <v>dlhová brzda sa neplní + rozpočet v termíne</v>
      </c>
    </row>
    <row r="2866" spans="1:12">
      <c r="A2866" s="61">
        <v>529371</v>
      </c>
      <c r="B2866" s="61" t="s">
        <v>3278</v>
      </c>
      <c r="C2866" s="61">
        <v>20250924</v>
      </c>
      <c r="D2866" s="420" t="s">
        <v>890</v>
      </c>
      <c r="E2866" s="60">
        <v>-8780000</v>
      </c>
      <c r="F2866" s="60">
        <v>20190234.91</v>
      </c>
      <c r="G2866" s="60">
        <v>22246792</v>
      </c>
      <c r="H2866" s="421" t="str">
        <f t="shared" si="220"/>
        <v>nesplnená podmienka vyrovnaného rozpočtu</v>
      </c>
      <c r="I2866" s="60">
        <f t="shared" si="221"/>
        <v>2056557.0899999999</v>
      </c>
      <c r="J2866" s="421" t="str">
        <f t="shared" si="224"/>
        <v>výdavky rastú</v>
      </c>
      <c r="K2866" s="421" t="str">
        <f t="shared" si="222"/>
        <v>dlhová brzda sa neplní</v>
      </c>
      <c r="L2866" s="421" t="str">
        <f t="shared" si="223"/>
        <v>dlhová brzda sa neplní + rozpočet v termíne</v>
      </c>
    </row>
    <row r="2867" spans="1:12">
      <c r="A2867" s="61">
        <v>529389</v>
      </c>
      <c r="B2867" s="61" t="s">
        <v>3279</v>
      </c>
      <c r="C2867" s="61">
        <v>20251118</v>
      </c>
      <c r="D2867" s="420" t="s">
        <v>890</v>
      </c>
      <c r="E2867" s="60">
        <v>-2707100</v>
      </c>
      <c r="F2867" s="60">
        <v>27973000</v>
      </c>
      <c r="G2867" s="60">
        <v>30711100</v>
      </c>
      <c r="H2867" s="421" t="str">
        <f t="shared" si="220"/>
        <v>nesplnená podmienka vyrovnaného rozpočtu</v>
      </c>
      <c r="I2867" s="60">
        <f t="shared" si="221"/>
        <v>2738100</v>
      </c>
      <c r="J2867" s="421" t="str">
        <f t="shared" si="224"/>
        <v>výdavky rastú</v>
      </c>
      <c r="K2867" s="421" t="str">
        <f t="shared" si="222"/>
        <v>dlhová brzda sa neplní</v>
      </c>
      <c r="L2867" s="421" t="str">
        <f t="shared" si="223"/>
        <v>dlhová brzda sa neplní + rozpočet v termíne</v>
      </c>
    </row>
    <row r="2868" spans="1:12">
      <c r="A2868" s="61">
        <v>529397</v>
      </c>
      <c r="B2868" s="61" t="s">
        <v>3280</v>
      </c>
      <c r="C2868" s="61">
        <v>20251104</v>
      </c>
      <c r="D2868" s="420" t="s">
        <v>890</v>
      </c>
      <c r="E2868" s="60">
        <v>-1952461</v>
      </c>
      <c r="F2868" s="60">
        <v>25078312</v>
      </c>
      <c r="G2868" s="60">
        <v>28083749</v>
      </c>
      <c r="H2868" s="421" t="str">
        <f t="shared" si="220"/>
        <v>nesplnená podmienka vyrovnaného rozpočtu</v>
      </c>
      <c r="I2868" s="60">
        <f t="shared" si="221"/>
        <v>3005437</v>
      </c>
      <c r="J2868" s="421" t="str">
        <f t="shared" si="224"/>
        <v>výdavky rastú</v>
      </c>
      <c r="K2868" s="421" t="str">
        <f t="shared" si="222"/>
        <v>dlhová brzda sa neplní</v>
      </c>
      <c r="L2868" s="421" t="str">
        <f t="shared" si="223"/>
        <v>dlhová brzda sa neplní + rozpočet v termíne</v>
      </c>
    </row>
    <row r="2869" spans="1:12">
      <c r="A2869" s="61">
        <v>529401</v>
      </c>
      <c r="B2869" s="61" t="s">
        <v>3281</v>
      </c>
      <c r="C2869" s="61">
        <v>20251120</v>
      </c>
      <c r="D2869" s="420" t="s">
        <v>890</v>
      </c>
      <c r="E2869" s="60">
        <v>7000</v>
      </c>
      <c r="F2869" s="60">
        <v>1111982</v>
      </c>
      <c r="G2869" s="60">
        <v>1398125</v>
      </c>
      <c r="H2869" s="421" t="str">
        <f t="shared" si="220"/>
        <v>splnená podmienka vyrovnaného rozpočtu</v>
      </c>
      <c r="I2869" s="60">
        <f t="shared" si="221"/>
        <v>286143</v>
      </c>
      <c r="J2869" s="421" t="str">
        <f t="shared" si="224"/>
        <v>výdavky rastú</v>
      </c>
      <c r="K2869" s="421" t="str">
        <f t="shared" si="222"/>
        <v>dlhová brzda sa neplní</v>
      </c>
      <c r="L2869" s="421" t="str">
        <f t="shared" si="223"/>
        <v>dlhová brzda sa neplní + rozpočet v termíne</v>
      </c>
    </row>
    <row r="2870" spans="1:12">
      <c r="A2870" s="61">
        <v>529419</v>
      </c>
      <c r="B2870" s="61" t="s">
        <v>3282</v>
      </c>
      <c r="C2870" s="61">
        <v>20251119</v>
      </c>
      <c r="D2870" s="420" t="s">
        <v>890</v>
      </c>
      <c r="E2870" s="60">
        <v>-1135002.83</v>
      </c>
      <c r="F2870" s="60">
        <v>9055410</v>
      </c>
      <c r="G2870" s="60">
        <v>11426236.949999999</v>
      </c>
      <c r="H2870" s="421" t="str">
        <f t="shared" si="220"/>
        <v>nesplnená podmienka vyrovnaného rozpočtu</v>
      </c>
      <c r="I2870" s="60">
        <f t="shared" si="221"/>
        <v>2370826.9499999993</v>
      </c>
      <c r="J2870" s="421" t="str">
        <f t="shared" si="224"/>
        <v>výdavky rastú</v>
      </c>
      <c r="K2870" s="421" t="str">
        <f t="shared" si="222"/>
        <v>dlhová brzda sa neplní</v>
      </c>
      <c r="L2870" s="421" t="str">
        <f t="shared" si="223"/>
        <v>dlhová brzda sa neplní + rozpočet v termíne</v>
      </c>
    </row>
    <row r="2871" spans="1:12">
      <c r="A2871" s="61">
        <v>529427</v>
      </c>
      <c r="B2871" s="61" t="s">
        <v>3283</v>
      </c>
      <c r="C2871" s="61">
        <v>20251104</v>
      </c>
      <c r="D2871" s="420" t="s">
        <v>890</v>
      </c>
      <c r="E2871" s="60">
        <v>-518218</v>
      </c>
      <c r="F2871" s="60">
        <v>6624991</v>
      </c>
      <c r="G2871" s="60">
        <v>10097294</v>
      </c>
      <c r="H2871" s="421" t="str">
        <f t="shared" si="220"/>
        <v>nesplnená podmienka vyrovnaného rozpočtu</v>
      </c>
      <c r="I2871" s="60">
        <f t="shared" si="221"/>
        <v>3472303</v>
      </c>
      <c r="J2871" s="421" t="str">
        <f t="shared" si="224"/>
        <v>výdavky rastú</v>
      </c>
      <c r="K2871" s="421" t="str">
        <f t="shared" si="222"/>
        <v>dlhová brzda sa neplní</v>
      </c>
      <c r="L2871" s="421" t="str">
        <f t="shared" si="223"/>
        <v>dlhová brzda sa neplní + rozpočet v termíne</v>
      </c>
    </row>
    <row r="2872" spans="1:12">
      <c r="A2872" s="61">
        <v>529435</v>
      </c>
      <c r="B2872" s="61" t="s">
        <v>3284</v>
      </c>
      <c r="C2872" s="61">
        <v>20251113</v>
      </c>
      <c r="D2872" s="420" t="s">
        <v>890</v>
      </c>
      <c r="E2872" s="60">
        <v>-47894</v>
      </c>
      <c r="F2872" s="60">
        <v>1593967.08</v>
      </c>
      <c r="G2872" s="60">
        <v>1870467.73</v>
      </c>
      <c r="H2872" s="421" t="str">
        <f t="shared" si="220"/>
        <v>nesplnená podmienka vyrovnaného rozpočtu</v>
      </c>
      <c r="I2872" s="60">
        <f t="shared" si="221"/>
        <v>276500.64999999991</v>
      </c>
      <c r="J2872" s="421" t="str">
        <f t="shared" si="224"/>
        <v>výdavky rastú</v>
      </c>
      <c r="K2872" s="421" t="str">
        <f t="shared" si="222"/>
        <v>dlhová brzda sa neplní</v>
      </c>
      <c r="L2872" s="421" t="str">
        <f t="shared" si="223"/>
        <v>dlhová brzda sa neplní + rozpočet v termíne</v>
      </c>
    </row>
    <row r="2873" spans="1:12">
      <c r="A2873" s="61">
        <v>529443</v>
      </c>
      <c r="B2873" s="61" t="s">
        <v>3285</v>
      </c>
      <c r="C2873" s="61">
        <v>20251103</v>
      </c>
      <c r="D2873" s="420" t="s">
        <v>890</v>
      </c>
      <c r="E2873" s="60">
        <v>-115004</v>
      </c>
      <c r="F2873" s="60">
        <v>3215485</v>
      </c>
      <c r="G2873" s="60">
        <v>3910122</v>
      </c>
      <c r="H2873" s="421" t="str">
        <f t="shared" si="220"/>
        <v>nesplnená podmienka vyrovnaného rozpočtu</v>
      </c>
      <c r="I2873" s="60">
        <f t="shared" si="221"/>
        <v>694637</v>
      </c>
      <c r="J2873" s="421" t="str">
        <f t="shared" si="224"/>
        <v>výdavky rastú</v>
      </c>
      <c r="K2873" s="421" t="str">
        <f t="shared" si="222"/>
        <v>dlhová brzda sa neplní</v>
      </c>
      <c r="L2873" s="421" t="str">
        <f t="shared" si="223"/>
        <v>dlhová brzda sa neplní + rozpočet v termíne</v>
      </c>
    </row>
    <row r="2874" spans="1:12">
      <c r="A2874" s="61">
        <v>529460</v>
      </c>
      <c r="B2874" s="61" t="s">
        <v>3286</v>
      </c>
      <c r="C2874" s="61">
        <v>20251118</v>
      </c>
      <c r="D2874" s="420" t="s">
        <v>890</v>
      </c>
      <c r="E2874" s="60">
        <v>-29042983</v>
      </c>
      <c r="F2874" s="60">
        <v>85249509</v>
      </c>
      <c r="G2874" s="60">
        <v>130928785</v>
      </c>
      <c r="H2874" s="421" t="str">
        <f t="shared" si="220"/>
        <v>nesplnená podmienka vyrovnaného rozpočtu</v>
      </c>
      <c r="I2874" s="60">
        <f t="shared" si="221"/>
        <v>45679276</v>
      </c>
      <c r="J2874" s="421" t="str">
        <f t="shared" si="224"/>
        <v>výdavky rastú</v>
      </c>
      <c r="K2874" s="421" t="str">
        <f t="shared" si="222"/>
        <v>dlhová brzda sa neplní</v>
      </c>
      <c r="L2874" s="421" t="str">
        <f t="shared" si="223"/>
        <v>dlhová brzda sa neplní + rozpočet v termíne</v>
      </c>
    </row>
    <row r="2875" spans="1:12">
      <c r="A2875" s="61">
        <v>529494</v>
      </c>
      <c r="B2875" s="61" t="s">
        <v>3287</v>
      </c>
      <c r="C2875" s="61">
        <v>20251111</v>
      </c>
      <c r="D2875" s="420" t="s">
        <v>890</v>
      </c>
      <c r="E2875" s="60">
        <v>185989</v>
      </c>
      <c r="F2875" s="60">
        <v>6275158</v>
      </c>
      <c r="G2875" s="60">
        <v>6694409</v>
      </c>
      <c r="H2875" s="421" t="str">
        <f t="shared" si="220"/>
        <v>splnená podmienka vyrovnaného rozpočtu</v>
      </c>
      <c r="I2875" s="60">
        <f t="shared" si="221"/>
        <v>419251</v>
      </c>
      <c r="J2875" s="421" t="str">
        <f t="shared" si="224"/>
        <v>výdavky rastú</v>
      </c>
      <c r="K2875" s="421" t="str">
        <f t="shared" si="222"/>
        <v>dlhová brzda sa neplní</v>
      </c>
      <c r="L2875" s="421" t="str">
        <f t="shared" si="223"/>
        <v>dlhová brzda sa neplní + rozpočet v termíne</v>
      </c>
    </row>
    <row r="2876" spans="1:12">
      <c r="A2876" s="61">
        <v>542652</v>
      </c>
      <c r="B2876" s="61" t="s">
        <v>236</v>
      </c>
      <c r="C2876" s="61">
        <v>20251120</v>
      </c>
      <c r="D2876" s="420" t="s">
        <v>890</v>
      </c>
      <c r="E2876" s="60">
        <v>-4607934</v>
      </c>
      <c r="F2876" s="60">
        <v>34754939</v>
      </c>
      <c r="G2876" s="60">
        <v>38650936</v>
      </c>
      <c r="H2876" s="421" t="str">
        <f t="shared" si="220"/>
        <v>nesplnená podmienka vyrovnaného rozpočtu</v>
      </c>
      <c r="I2876" s="60">
        <f t="shared" si="221"/>
        <v>3895997</v>
      </c>
      <c r="J2876" s="421" t="str">
        <f t="shared" si="224"/>
        <v>výdavky rastú</v>
      </c>
      <c r="K2876" s="421" t="str">
        <f t="shared" si="222"/>
        <v>dlhová brzda sa neplní</v>
      </c>
      <c r="L2876" s="421" t="str">
        <f t="shared" si="223"/>
        <v>dlhová brzda sa neplní + rozpočet v termíne</v>
      </c>
    </row>
    <row r="2877" spans="1:12">
      <c r="A2877" s="61">
        <v>542661</v>
      </c>
      <c r="B2877" s="61" t="s">
        <v>3288</v>
      </c>
      <c r="C2877" s="61">
        <v>20251118</v>
      </c>
      <c r="D2877" s="420" t="s">
        <v>890</v>
      </c>
      <c r="E2877" s="60">
        <v>-21312</v>
      </c>
      <c r="F2877" s="60">
        <v>144144</v>
      </c>
      <c r="G2877" s="60">
        <v>302940</v>
      </c>
      <c r="H2877" s="421" t="str">
        <f t="shared" si="220"/>
        <v>nesplnená podmienka vyrovnaného rozpočtu</v>
      </c>
      <c r="I2877" s="60">
        <f t="shared" si="221"/>
        <v>158796</v>
      </c>
      <c r="J2877" s="421" t="str">
        <f t="shared" si="224"/>
        <v>výdavky rastú</v>
      </c>
      <c r="K2877" s="421" t="str">
        <f t="shared" si="222"/>
        <v>dlhová brzda sa neplní</v>
      </c>
      <c r="L2877" s="421" t="str">
        <f t="shared" si="223"/>
        <v>dlhová brzda sa neplní + rozpočet v termíne</v>
      </c>
    </row>
    <row r="2878" spans="1:12">
      <c r="A2878" s="61">
        <v>542695</v>
      </c>
      <c r="B2878" s="61" t="s">
        <v>3289</v>
      </c>
      <c r="C2878" s="61">
        <v>20251103</v>
      </c>
      <c r="D2878" s="420" t="s">
        <v>890</v>
      </c>
      <c r="E2878" s="60">
        <v>-4950</v>
      </c>
      <c r="F2878" s="60">
        <v>156895</v>
      </c>
      <c r="G2878" s="60">
        <v>247175</v>
      </c>
      <c r="H2878" s="421" t="str">
        <f t="shared" si="220"/>
        <v>nesplnená podmienka vyrovnaného rozpočtu</v>
      </c>
      <c r="I2878" s="60">
        <f t="shared" si="221"/>
        <v>90280</v>
      </c>
      <c r="J2878" s="421" t="str">
        <f t="shared" si="224"/>
        <v>výdavky rastú</v>
      </c>
      <c r="K2878" s="421" t="str">
        <f t="shared" si="222"/>
        <v>dlhová brzda sa neplní</v>
      </c>
      <c r="L2878" s="421" t="str">
        <f t="shared" si="223"/>
        <v>dlhová brzda sa neplní + rozpočet v termíne</v>
      </c>
    </row>
    <row r="2879" spans="1:12">
      <c r="A2879" s="61">
        <v>598194</v>
      </c>
      <c r="B2879" s="61" t="s">
        <v>3290</v>
      </c>
      <c r="C2879" s="61">
        <v>20260317</v>
      </c>
      <c r="D2879" s="420" t="s">
        <v>911</v>
      </c>
      <c r="E2879" s="60">
        <v>9000</v>
      </c>
      <c r="F2879" s="60">
        <v>210544.15</v>
      </c>
      <c r="G2879" s="60">
        <v>259751.79</v>
      </c>
      <c r="H2879" s="421" t="str">
        <f t="shared" si="220"/>
        <v>splnená podmienka vyrovnaného rozpočtu</v>
      </c>
      <c r="I2879" s="60">
        <f t="shared" si="221"/>
        <v>49207.640000000014</v>
      </c>
      <c r="J2879" s="421" t="str">
        <f t="shared" si="224"/>
        <v>výdavky rastú</v>
      </c>
      <c r="K2879" s="421" t="str">
        <f t="shared" si="222"/>
        <v>dlhová brzda sa neplní</v>
      </c>
      <c r="L2879" s="421" t="str">
        <f t="shared" si="223"/>
        <v>dlhová brzda sa neplní + rozpočet po termíne</v>
      </c>
    </row>
    <row r="2880" spans="1:12">
      <c r="A2880" s="61">
        <v>556670</v>
      </c>
      <c r="B2880" s="61" t="s">
        <v>3291</v>
      </c>
      <c r="C2880" s="61">
        <v>20251118</v>
      </c>
      <c r="D2880" s="420" t="s">
        <v>890</v>
      </c>
      <c r="E2880" s="60">
        <v>-240729</v>
      </c>
      <c r="F2880" s="60">
        <v>750021.9</v>
      </c>
      <c r="G2880" s="60">
        <v>1967425</v>
      </c>
      <c r="H2880" s="421" t="str">
        <f t="shared" si="220"/>
        <v>nesplnená podmienka vyrovnaného rozpočtu</v>
      </c>
      <c r="I2880" s="60">
        <f t="shared" si="221"/>
        <v>1217403.1000000001</v>
      </c>
      <c r="J2880" s="421" t="str">
        <f t="shared" si="224"/>
        <v>výdavky rastú</v>
      </c>
      <c r="K2880" s="421" t="str">
        <f t="shared" si="222"/>
        <v>dlhová brzda sa neplní</v>
      </c>
      <c r="L2880" s="421" t="str">
        <f t="shared" si="223"/>
        <v>dlhová brzda sa neplní + rozpočet v termíne</v>
      </c>
    </row>
    <row r="2881" spans="1:12">
      <c r="A2881" s="61">
        <v>556351</v>
      </c>
      <c r="B2881" s="61" t="s">
        <v>3292</v>
      </c>
      <c r="C2881" s="61">
        <v>20251119</v>
      </c>
      <c r="D2881" s="420" t="s">
        <v>890</v>
      </c>
      <c r="E2881" s="60">
        <v>-20000</v>
      </c>
      <c r="F2881" s="60">
        <v>161063</v>
      </c>
      <c r="G2881" s="60">
        <v>178063</v>
      </c>
      <c r="H2881" s="421" t="str">
        <f t="shared" si="220"/>
        <v>nesplnená podmienka vyrovnaného rozpočtu</v>
      </c>
      <c r="I2881" s="60">
        <f t="shared" si="221"/>
        <v>17000</v>
      </c>
      <c r="J2881" s="421" t="str">
        <f t="shared" si="224"/>
        <v>výdavky rastú</v>
      </c>
      <c r="K2881" s="421" t="str">
        <f t="shared" si="222"/>
        <v>dlhová brzda sa neplní</v>
      </c>
      <c r="L2881" s="421" t="str">
        <f t="shared" si="223"/>
        <v>dlhová brzda sa neplní + rozpočet v termíne</v>
      </c>
    </row>
    <row r="2882" spans="1:12">
      <c r="A2882" s="61">
        <v>556441</v>
      </c>
      <c r="B2882" s="61" t="s">
        <v>3293</v>
      </c>
      <c r="C2882" s="61">
        <v>20251119</v>
      </c>
      <c r="D2882" s="420" t="s">
        <v>890</v>
      </c>
      <c r="E2882" s="60">
        <v>-2411109</v>
      </c>
      <c r="F2882" s="60">
        <v>475196</v>
      </c>
      <c r="G2882" s="60">
        <v>4718554</v>
      </c>
      <c r="H2882" s="421" t="str">
        <f t="shared" si="220"/>
        <v>nesplnená podmienka vyrovnaného rozpočtu</v>
      </c>
      <c r="I2882" s="60">
        <f t="shared" si="221"/>
        <v>4243358</v>
      </c>
      <c r="J2882" s="421" t="str">
        <f t="shared" si="224"/>
        <v>výdavky rastú</v>
      </c>
      <c r="K2882" s="421" t="str">
        <f t="shared" si="222"/>
        <v>dlhová brzda sa neplní</v>
      </c>
      <c r="L2882" s="421" t="str">
        <f t="shared" si="223"/>
        <v>dlhová brzda sa neplní + rozpočet v termíne</v>
      </c>
    </row>
    <row r="2883" spans="1:12">
      <c r="A2883" s="61">
        <v>555819</v>
      </c>
      <c r="B2883" s="61" t="s">
        <v>3294</v>
      </c>
      <c r="C2883" s="61">
        <v>20251112</v>
      </c>
      <c r="D2883" s="420" t="s">
        <v>890</v>
      </c>
      <c r="E2883" s="60">
        <v>0</v>
      </c>
      <c r="F2883" s="60">
        <v>85030</v>
      </c>
      <c r="G2883" s="60">
        <v>85530</v>
      </c>
      <c r="H2883" s="421" t="str">
        <f t="shared" ref="H2883:H2916" si="225">IF(E2883&gt;=0,"splnená podmienka vyrovnaného rozpočtu","nesplnená podmienka vyrovnaného rozpočtu")</f>
        <v>splnená podmienka vyrovnaného rozpočtu</v>
      </c>
      <c r="I2883" s="60">
        <f t="shared" ref="I2883:I2916" si="226">G2883-F2883</f>
        <v>500</v>
      </c>
      <c r="J2883" s="421" t="str">
        <f t="shared" si="224"/>
        <v>výdavky rastú</v>
      </c>
      <c r="K2883" s="421" t="str">
        <f t="shared" ref="K2883:K2924" si="227">IF((H2883="splnená podmienka vyrovnaného rozpočtu")*(J2883="nerastúce výdavky"),"dlhová brzda sa plní","dlhová brzda sa neplní")</f>
        <v>dlhová brzda sa neplní</v>
      </c>
      <c r="L2883" s="421" t="str">
        <f t="shared" ref="L2883:L2916" si="228">K2883&amp;" + "&amp;D2883</f>
        <v>dlhová brzda sa neplní + rozpočet v termíne</v>
      </c>
    </row>
    <row r="2884" spans="1:12">
      <c r="A2884" s="61">
        <v>545589</v>
      </c>
      <c r="B2884" s="61" t="s">
        <v>3295</v>
      </c>
      <c r="C2884" s="61">
        <v>20251030</v>
      </c>
      <c r="D2884" s="420" t="s">
        <v>890</v>
      </c>
      <c r="E2884" s="60">
        <v>179985</v>
      </c>
      <c r="F2884" s="60">
        <v>3607299</v>
      </c>
      <c r="G2884" s="60">
        <v>4057569</v>
      </c>
      <c r="H2884" s="421" t="str">
        <f t="shared" si="225"/>
        <v>splnená podmienka vyrovnaného rozpočtu</v>
      </c>
      <c r="I2884" s="60">
        <f t="shared" si="226"/>
        <v>450270</v>
      </c>
      <c r="J2884" s="421" t="str">
        <f t="shared" ref="J2884:J2916" si="229">IF(I2884&lt;=0,"nerastúce výdavky","výdavky rastú")</f>
        <v>výdavky rastú</v>
      </c>
      <c r="K2884" s="421" t="str">
        <f t="shared" si="227"/>
        <v>dlhová brzda sa neplní</v>
      </c>
      <c r="L2884" s="421" t="str">
        <f t="shared" si="228"/>
        <v>dlhová brzda sa neplní + rozpočet v termíne</v>
      </c>
    </row>
    <row r="2885" spans="1:12">
      <c r="A2885" s="61">
        <v>525651</v>
      </c>
      <c r="B2885" s="61" t="s">
        <v>3296</v>
      </c>
      <c r="C2885" s="61">
        <v>20260216</v>
      </c>
      <c r="D2885" s="420" t="s">
        <v>911</v>
      </c>
      <c r="E2885" s="60">
        <v>77758</v>
      </c>
      <c r="F2885" s="60">
        <v>4143790</v>
      </c>
      <c r="G2885" s="60">
        <v>2138862</v>
      </c>
      <c r="H2885" s="421" t="str">
        <f t="shared" si="225"/>
        <v>splnená podmienka vyrovnaného rozpočtu</v>
      </c>
      <c r="I2885" s="60">
        <f t="shared" si="226"/>
        <v>-2004928</v>
      </c>
      <c r="J2885" s="421" t="str">
        <f t="shared" si="229"/>
        <v>nerastúce výdavky</v>
      </c>
      <c r="K2885" s="421" t="str">
        <f t="shared" si="227"/>
        <v>dlhová brzda sa plní</v>
      </c>
      <c r="L2885" s="421" t="str">
        <f t="shared" si="228"/>
        <v>dlhová brzda sa plní + rozpočet po termíne</v>
      </c>
    </row>
    <row r="2886" spans="1:12">
      <c r="A2886" s="61">
        <v>518191</v>
      </c>
      <c r="B2886" s="61" t="s">
        <v>3297</v>
      </c>
      <c r="C2886" s="61">
        <v>20260212</v>
      </c>
      <c r="D2886" s="420" t="s">
        <v>911</v>
      </c>
      <c r="E2886" s="60">
        <v>-49800</v>
      </c>
      <c r="F2886" s="60">
        <v>831400</v>
      </c>
      <c r="G2886" s="60">
        <v>221400</v>
      </c>
      <c r="H2886" s="421" t="str">
        <f t="shared" si="225"/>
        <v>nesplnená podmienka vyrovnaného rozpočtu</v>
      </c>
      <c r="I2886" s="60">
        <f t="shared" si="226"/>
        <v>-610000</v>
      </c>
      <c r="J2886" s="421" t="str">
        <f t="shared" si="229"/>
        <v>nerastúce výdavky</v>
      </c>
      <c r="K2886" s="421" t="str">
        <f t="shared" si="227"/>
        <v>dlhová brzda sa neplní</v>
      </c>
      <c r="L2886" s="421" t="str">
        <f t="shared" si="228"/>
        <v>dlhová brzda sa neplní + rozpočet po termíne</v>
      </c>
    </row>
    <row r="2887" spans="1:12">
      <c r="A2887" s="61">
        <v>512435</v>
      </c>
      <c r="B2887" s="61" t="s">
        <v>2268</v>
      </c>
      <c r="C2887" s="61">
        <v>20251121</v>
      </c>
      <c r="D2887" s="420" t="s">
        <v>890</v>
      </c>
      <c r="E2887" s="60">
        <v>-359840.5</v>
      </c>
      <c r="F2887" s="60">
        <v>477689.27</v>
      </c>
      <c r="G2887" s="60">
        <v>3412299.5</v>
      </c>
      <c r="H2887" s="421" t="str">
        <f t="shared" si="225"/>
        <v>nesplnená podmienka vyrovnaného rozpočtu</v>
      </c>
      <c r="I2887" s="60">
        <f t="shared" si="226"/>
        <v>2934610.23</v>
      </c>
      <c r="J2887" s="421" t="str">
        <f t="shared" si="229"/>
        <v>výdavky rastú</v>
      </c>
      <c r="K2887" s="421" t="str">
        <f t="shared" si="227"/>
        <v>dlhová brzda sa neplní</v>
      </c>
      <c r="L2887" s="421" t="str">
        <f t="shared" si="228"/>
        <v>dlhová brzda sa neplní + rozpočet v termíne</v>
      </c>
    </row>
    <row r="2888" spans="1:12">
      <c r="A2888" s="61">
        <v>512150</v>
      </c>
      <c r="B2888" s="61" t="s">
        <v>3298</v>
      </c>
      <c r="C2888" s="61">
        <v>20251120</v>
      </c>
      <c r="D2888" s="420" t="s">
        <v>890</v>
      </c>
      <c r="E2888" s="60">
        <v>27839</v>
      </c>
      <c r="F2888" s="60">
        <v>383350</v>
      </c>
      <c r="G2888" s="60">
        <v>408850</v>
      </c>
      <c r="H2888" s="421" t="str">
        <f t="shared" si="225"/>
        <v>splnená podmienka vyrovnaného rozpočtu</v>
      </c>
      <c r="I2888" s="60">
        <f t="shared" si="226"/>
        <v>25500</v>
      </c>
      <c r="J2888" s="421" t="str">
        <f t="shared" si="229"/>
        <v>výdavky rastú</v>
      </c>
      <c r="K2888" s="421" t="str">
        <f t="shared" si="227"/>
        <v>dlhová brzda sa neplní</v>
      </c>
      <c r="L2888" s="421" t="str">
        <f t="shared" si="228"/>
        <v>dlhová brzda sa neplní + rozpočet v termíne</v>
      </c>
    </row>
    <row r="2889" spans="1:12">
      <c r="A2889" s="61">
        <v>512265</v>
      </c>
      <c r="B2889" s="61" t="s">
        <v>2047</v>
      </c>
      <c r="C2889" s="61">
        <v>20251120</v>
      </c>
      <c r="D2889" s="420" t="s">
        <v>890</v>
      </c>
      <c r="E2889" s="60">
        <v>-150000</v>
      </c>
      <c r="F2889" s="60">
        <v>291675</v>
      </c>
      <c r="G2889" s="60">
        <v>412650</v>
      </c>
      <c r="H2889" s="421" t="str">
        <f t="shared" si="225"/>
        <v>nesplnená podmienka vyrovnaného rozpočtu</v>
      </c>
      <c r="I2889" s="60">
        <f t="shared" si="226"/>
        <v>120975</v>
      </c>
      <c r="J2889" s="421" t="str">
        <f t="shared" si="229"/>
        <v>výdavky rastú</v>
      </c>
      <c r="K2889" s="421" t="str">
        <f t="shared" si="227"/>
        <v>dlhová brzda sa neplní</v>
      </c>
      <c r="L2889" s="421" t="str">
        <f t="shared" si="228"/>
        <v>dlhová brzda sa neplní + rozpočet v termíne</v>
      </c>
    </row>
    <row r="2890" spans="1:12">
      <c r="A2890" s="61">
        <v>509850</v>
      </c>
      <c r="B2890" s="61" t="s">
        <v>3299</v>
      </c>
      <c r="C2890" s="61">
        <v>20260515</v>
      </c>
      <c r="D2890" s="420" t="s">
        <v>911</v>
      </c>
      <c r="E2890" s="60">
        <v>-488950</v>
      </c>
      <c r="F2890" s="60">
        <v>3384699</v>
      </c>
      <c r="G2890" s="60">
        <v>4297845</v>
      </c>
      <c r="H2890" s="421" t="str">
        <f t="shared" si="225"/>
        <v>nesplnená podmienka vyrovnaného rozpočtu</v>
      </c>
      <c r="I2890" s="60">
        <f t="shared" si="226"/>
        <v>913146</v>
      </c>
      <c r="J2890" s="421" t="str">
        <f t="shared" si="229"/>
        <v>výdavky rastú</v>
      </c>
      <c r="K2890" s="421" t="str">
        <f t="shared" si="227"/>
        <v>dlhová brzda sa neplní</v>
      </c>
      <c r="L2890" s="421" t="str">
        <f t="shared" si="228"/>
        <v>dlhová brzda sa neplní + rozpočet po termíne</v>
      </c>
    </row>
    <row r="2891" spans="1:12">
      <c r="A2891" s="61">
        <v>508331</v>
      </c>
      <c r="B2891" s="61" t="s">
        <v>3300</v>
      </c>
      <c r="C2891" s="61">
        <v>20251110</v>
      </c>
      <c r="D2891" s="420" t="s">
        <v>890</v>
      </c>
      <c r="E2891" s="60">
        <v>-5000</v>
      </c>
      <c r="F2891" s="60">
        <v>262330</v>
      </c>
      <c r="G2891" s="60">
        <v>303740</v>
      </c>
      <c r="H2891" s="421" t="str">
        <f t="shared" si="225"/>
        <v>nesplnená podmienka vyrovnaného rozpočtu</v>
      </c>
      <c r="I2891" s="60">
        <f t="shared" si="226"/>
        <v>41410</v>
      </c>
      <c r="J2891" s="421" t="str">
        <f t="shared" si="229"/>
        <v>výdavky rastú</v>
      </c>
      <c r="K2891" s="421" t="str">
        <f t="shared" si="227"/>
        <v>dlhová brzda sa neplní</v>
      </c>
      <c r="L2891" s="421" t="str">
        <f t="shared" si="228"/>
        <v>dlhová brzda sa neplní + rozpočet v termíne</v>
      </c>
    </row>
    <row r="2892" spans="1:12">
      <c r="A2892" s="61">
        <v>506656</v>
      </c>
      <c r="B2892" s="61" t="s">
        <v>3301</v>
      </c>
      <c r="C2892" s="61">
        <v>20251106</v>
      </c>
      <c r="D2892" s="420" t="s">
        <v>890</v>
      </c>
      <c r="E2892" s="60">
        <v>-647254.9</v>
      </c>
      <c r="F2892" s="60">
        <v>571624</v>
      </c>
      <c r="G2892" s="60">
        <v>1309736.8999999999</v>
      </c>
      <c r="H2892" s="421" t="str">
        <f t="shared" si="225"/>
        <v>nesplnená podmienka vyrovnaného rozpočtu</v>
      </c>
      <c r="I2892" s="60">
        <f t="shared" si="226"/>
        <v>738112.89999999991</v>
      </c>
      <c r="J2892" s="421" t="str">
        <f t="shared" si="229"/>
        <v>výdavky rastú</v>
      </c>
      <c r="K2892" s="421" t="str">
        <f t="shared" si="227"/>
        <v>dlhová brzda sa neplní</v>
      </c>
      <c r="L2892" s="421" t="str">
        <f t="shared" si="228"/>
        <v>dlhová brzda sa neplní + rozpočet v termíne</v>
      </c>
    </row>
    <row r="2893" spans="1:12">
      <c r="A2893" s="61">
        <v>506842</v>
      </c>
      <c r="B2893" s="61" t="s">
        <v>3302</v>
      </c>
      <c r="C2893" s="61">
        <v>20260313</v>
      </c>
      <c r="D2893" s="420" t="s">
        <v>911</v>
      </c>
      <c r="E2893" s="60">
        <v>375334.98</v>
      </c>
      <c r="F2893" s="60">
        <v>2693520.14</v>
      </c>
      <c r="G2893" s="60">
        <v>2529898.7599999998</v>
      </c>
      <c r="H2893" s="421" t="str">
        <f t="shared" si="225"/>
        <v>splnená podmienka vyrovnaného rozpočtu</v>
      </c>
      <c r="I2893" s="60">
        <f t="shared" si="226"/>
        <v>-163621.38000000035</v>
      </c>
      <c r="J2893" s="421" t="str">
        <f t="shared" si="229"/>
        <v>nerastúce výdavky</v>
      </c>
      <c r="K2893" s="421" t="str">
        <f t="shared" si="227"/>
        <v>dlhová brzda sa plní</v>
      </c>
      <c r="L2893" s="421" t="str">
        <f t="shared" si="228"/>
        <v>dlhová brzda sa plní + rozpočet po termíne</v>
      </c>
    </row>
    <row r="2894" spans="1:12">
      <c r="A2894" s="61">
        <v>506354</v>
      </c>
      <c r="B2894" s="61" t="s">
        <v>3303</v>
      </c>
      <c r="C2894" s="61">
        <v>20251030</v>
      </c>
      <c r="D2894" s="420" t="s">
        <v>890</v>
      </c>
      <c r="E2894" s="60">
        <v>-341411</v>
      </c>
      <c r="F2894" s="60">
        <v>1657495</v>
      </c>
      <c r="G2894" s="60">
        <v>2373018</v>
      </c>
      <c r="H2894" s="421" t="str">
        <f t="shared" si="225"/>
        <v>nesplnená podmienka vyrovnaného rozpočtu</v>
      </c>
      <c r="I2894" s="60">
        <f t="shared" si="226"/>
        <v>715523</v>
      </c>
      <c r="J2894" s="421" t="str">
        <f t="shared" si="229"/>
        <v>výdavky rastú</v>
      </c>
      <c r="K2894" s="421" t="str">
        <f t="shared" si="227"/>
        <v>dlhová brzda sa neplní</v>
      </c>
      <c r="L2894" s="421" t="str">
        <f t="shared" si="228"/>
        <v>dlhová brzda sa neplní + rozpočet v termíne</v>
      </c>
    </row>
    <row r="2895" spans="1:12">
      <c r="A2895" s="61">
        <v>506419</v>
      </c>
      <c r="B2895" s="61" t="s">
        <v>3304</v>
      </c>
      <c r="C2895" s="61">
        <v>20251021</v>
      </c>
      <c r="D2895" s="420" t="s">
        <v>890</v>
      </c>
      <c r="E2895" s="60">
        <v>-35000</v>
      </c>
      <c r="F2895" s="60">
        <v>126172.42</v>
      </c>
      <c r="G2895" s="60">
        <v>169572</v>
      </c>
      <c r="H2895" s="421" t="str">
        <f t="shared" si="225"/>
        <v>nesplnená podmienka vyrovnaného rozpočtu</v>
      </c>
      <c r="I2895" s="60">
        <f t="shared" si="226"/>
        <v>43399.58</v>
      </c>
      <c r="J2895" s="421" t="str">
        <f t="shared" si="229"/>
        <v>výdavky rastú</v>
      </c>
      <c r="K2895" s="421" t="str">
        <f t="shared" si="227"/>
        <v>dlhová brzda sa neplní</v>
      </c>
      <c r="L2895" s="421" t="str">
        <f t="shared" si="228"/>
        <v>dlhová brzda sa neplní + rozpočet v termíne</v>
      </c>
    </row>
    <row r="2896" spans="1:12">
      <c r="A2896" s="61">
        <v>506150</v>
      </c>
      <c r="B2896" s="61" t="s">
        <v>283</v>
      </c>
      <c r="C2896" s="61">
        <v>20260305</v>
      </c>
      <c r="D2896" s="420" t="s">
        <v>911</v>
      </c>
      <c r="E2896" s="60">
        <v>475040.37</v>
      </c>
      <c r="F2896" s="60">
        <v>1968673</v>
      </c>
      <c r="G2896" s="60">
        <v>1687184.63</v>
      </c>
      <c r="H2896" s="421" t="str">
        <f t="shared" si="225"/>
        <v>splnená podmienka vyrovnaného rozpočtu</v>
      </c>
      <c r="I2896" s="60">
        <f t="shared" si="226"/>
        <v>-281488.37000000011</v>
      </c>
      <c r="J2896" s="421" t="str">
        <f t="shared" si="229"/>
        <v>nerastúce výdavky</v>
      </c>
      <c r="K2896" s="421" t="str">
        <f t="shared" si="227"/>
        <v>dlhová brzda sa plní</v>
      </c>
      <c r="L2896" s="421" t="str">
        <f t="shared" si="228"/>
        <v>dlhová brzda sa plní + rozpočet po termíne</v>
      </c>
    </row>
    <row r="2897" spans="1:12">
      <c r="A2897" s="61">
        <v>505838</v>
      </c>
      <c r="B2897" s="61" t="s">
        <v>3305</v>
      </c>
      <c r="C2897" s="61">
        <v>20251106</v>
      </c>
      <c r="D2897" s="420" t="s">
        <v>890</v>
      </c>
      <c r="E2897" s="60">
        <v>456</v>
      </c>
      <c r="F2897" s="60">
        <v>553368</v>
      </c>
      <c r="G2897" s="60">
        <v>522345</v>
      </c>
      <c r="H2897" s="421" t="str">
        <f t="shared" si="225"/>
        <v>splnená podmienka vyrovnaného rozpočtu</v>
      </c>
      <c r="I2897" s="60">
        <f t="shared" si="226"/>
        <v>-31023</v>
      </c>
      <c r="J2897" s="421" t="str">
        <f t="shared" si="229"/>
        <v>nerastúce výdavky</v>
      </c>
      <c r="K2897" s="421" t="str">
        <f t="shared" si="227"/>
        <v>dlhová brzda sa plní</v>
      </c>
      <c r="L2897" s="421" t="str">
        <f t="shared" si="228"/>
        <v>dlhová brzda sa plní + rozpočet v termíne</v>
      </c>
    </row>
    <row r="2898" spans="1:12">
      <c r="A2898" s="61">
        <v>505846</v>
      </c>
      <c r="B2898" s="61" t="s">
        <v>3306</v>
      </c>
      <c r="C2898" s="61">
        <v>20251107</v>
      </c>
      <c r="D2898" s="420" t="s">
        <v>890</v>
      </c>
      <c r="E2898" s="60">
        <v>-982000</v>
      </c>
      <c r="F2898" s="60">
        <v>2083804.38</v>
      </c>
      <c r="G2898" s="60">
        <v>3201261.23</v>
      </c>
      <c r="H2898" s="421" t="str">
        <f t="shared" si="225"/>
        <v>nesplnená podmienka vyrovnaného rozpočtu</v>
      </c>
      <c r="I2898" s="60">
        <f t="shared" si="226"/>
        <v>1117456.8500000001</v>
      </c>
      <c r="J2898" s="421" t="str">
        <f t="shared" si="229"/>
        <v>výdavky rastú</v>
      </c>
      <c r="K2898" s="421" t="str">
        <f t="shared" si="227"/>
        <v>dlhová brzda sa neplní</v>
      </c>
      <c r="L2898" s="421" t="str">
        <f t="shared" si="228"/>
        <v>dlhová brzda sa neplní + rozpočet v termíne</v>
      </c>
    </row>
    <row r="2899" spans="1:12">
      <c r="A2899" s="61">
        <v>505625</v>
      </c>
      <c r="B2899" s="61" t="s">
        <v>3307</v>
      </c>
      <c r="C2899" s="61">
        <v>20251118</v>
      </c>
      <c r="D2899" s="420" t="s">
        <v>890</v>
      </c>
      <c r="E2899" s="60">
        <v>-23634.639999999999</v>
      </c>
      <c r="F2899" s="60">
        <v>4133762</v>
      </c>
      <c r="G2899" s="60">
        <v>4600914.6400000006</v>
      </c>
      <c r="H2899" s="421" t="str">
        <f t="shared" si="225"/>
        <v>nesplnená podmienka vyrovnaného rozpočtu</v>
      </c>
      <c r="I2899" s="60">
        <f t="shared" si="226"/>
        <v>467152.6400000006</v>
      </c>
      <c r="J2899" s="421" t="str">
        <f t="shared" si="229"/>
        <v>výdavky rastú</v>
      </c>
      <c r="K2899" s="421" t="str">
        <f t="shared" si="227"/>
        <v>dlhová brzda sa neplní</v>
      </c>
      <c r="L2899" s="421" t="str">
        <f t="shared" si="228"/>
        <v>dlhová brzda sa neplní + rozpočet v termíne</v>
      </c>
    </row>
    <row r="2900" spans="1:12">
      <c r="A2900" s="61">
        <v>505447</v>
      </c>
      <c r="B2900" s="61" t="s">
        <v>1707</v>
      </c>
      <c r="C2900" s="61">
        <v>20251003</v>
      </c>
      <c r="D2900" s="420" t="s">
        <v>890</v>
      </c>
      <c r="E2900" s="60">
        <v>1800</v>
      </c>
      <c r="F2900" s="60">
        <v>271000</v>
      </c>
      <c r="G2900" s="60">
        <v>275500</v>
      </c>
      <c r="H2900" s="421" t="str">
        <f t="shared" si="225"/>
        <v>splnená podmienka vyrovnaného rozpočtu</v>
      </c>
      <c r="I2900" s="60">
        <f t="shared" si="226"/>
        <v>4500</v>
      </c>
      <c r="J2900" s="421" t="str">
        <f t="shared" si="229"/>
        <v>výdavky rastú</v>
      </c>
      <c r="K2900" s="421" t="str">
        <f t="shared" si="227"/>
        <v>dlhová brzda sa neplní</v>
      </c>
      <c r="L2900" s="421" t="str">
        <f t="shared" si="228"/>
        <v>dlhová brzda sa neplní + rozpočet v termíne</v>
      </c>
    </row>
    <row r="2901" spans="1:12">
      <c r="A2901" s="61">
        <v>505064</v>
      </c>
      <c r="B2901" s="61" t="s">
        <v>3308</v>
      </c>
      <c r="C2901" s="61">
        <v>20251121</v>
      </c>
      <c r="D2901" s="420" t="s">
        <v>890</v>
      </c>
      <c r="E2901" s="60">
        <v>-5000</v>
      </c>
      <c r="F2901" s="60">
        <v>88661</v>
      </c>
      <c r="G2901" s="60">
        <v>104756</v>
      </c>
      <c r="H2901" s="421" t="str">
        <f t="shared" si="225"/>
        <v>nesplnená podmienka vyrovnaného rozpočtu</v>
      </c>
      <c r="I2901" s="60">
        <f t="shared" si="226"/>
        <v>16095</v>
      </c>
      <c r="J2901" s="421" t="str">
        <f t="shared" si="229"/>
        <v>výdavky rastú</v>
      </c>
      <c r="K2901" s="421" t="str">
        <f t="shared" si="227"/>
        <v>dlhová brzda sa neplní</v>
      </c>
      <c r="L2901" s="421" t="str">
        <f t="shared" si="228"/>
        <v>dlhová brzda sa neplní + rozpočet v termíne</v>
      </c>
    </row>
    <row r="2902" spans="1:12">
      <c r="A2902" s="61">
        <v>504611</v>
      </c>
      <c r="B2902" s="61" t="s">
        <v>3309</v>
      </c>
      <c r="C2902" s="61">
        <v>20251111</v>
      </c>
      <c r="D2902" s="420" t="s">
        <v>890</v>
      </c>
      <c r="E2902" s="60">
        <v>0</v>
      </c>
      <c r="F2902" s="60">
        <v>1145092</v>
      </c>
      <c r="G2902" s="60">
        <v>3977000</v>
      </c>
      <c r="H2902" s="421" t="str">
        <f t="shared" si="225"/>
        <v>splnená podmienka vyrovnaného rozpočtu</v>
      </c>
      <c r="I2902" s="60">
        <f t="shared" si="226"/>
        <v>2831908</v>
      </c>
      <c r="J2902" s="421" t="str">
        <f t="shared" si="229"/>
        <v>výdavky rastú</v>
      </c>
      <c r="K2902" s="421" t="str">
        <f t="shared" si="227"/>
        <v>dlhová brzda sa neplní</v>
      </c>
      <c r="L2902" s="421" t="str">
        <f t="shared" si="228"/>
        <v>dlhová brzda sa neplní + rozpočet v termíne</v>
      </c>
    </row>
    <row r="2903" spans="1:12">
      <c r="A2903" s="61">
        <v>504181</v>
      </c>
      <c r="B2903" s="61" t="s">
        <v>3310</v>
      </c>
      <c r="C2903" s="61">
        <v>20251120</v>
      </c>
      <c r="D2903" s="420" t="s">
        <v>890</v>
      </c>
      <c r="E2903" s="60">
        <v>-112874.3</v>
      </c>
      <c r="F2903" s="60">
        <v>986746</v>
      </c>
      <c r="G2903" s="60">
        <v>1226585.3</v>
      </c>
      <c r="H2903" s="421" t="str">
        <f t="shared" si="225"/>
        <v>nesplnená podmienka vyrovnaného rozpočtu</v>
      </c>
      <c r="I2903" s="60">
        <f t="shared" si="226"/>
        <v>239839.30000000005</v>
      </c>
      <c r="J2903" s="421" t="str">
        <f t="shared" si="229"/>
        <v>výdavky rastú</v>
      </c>
      <c r="K2903" s="421" t="str">
        <f t="shared" si="227"/>
        <v>dlhová brzda sa neplní</v>
      </c>
      <c r="L2903" s="421" t="str">
        <f t="shared" si="228"/>
        <v>dlhová brzda sa neplní + rozpočet v termíne</v>
      </c>
    </row>
    <row r="2904" spans="1:12">
      <c r="A2904" s="61">
        <v>503592</v>
      </c>
      <c r="B2904" s="61" t="s">
        <v>3311</v>
      </c>
      <c r="C2904" s="61">
        <v>20251119</v>
      </c>
      <c r="D2904" s="420" t="s">
        <v>890</v>
      </c>
      <c r="E2904" s="60">
        <v>250955</v>
      </c>
      <c r="F2904" s="60">
        <v>10128900</v>
      </c>
      <c r="G2904" s="60">
        <v>10152003</v>
      </c>
      <c r="H2904" s="421" t="str">
        <f t="shared" si="225"/>
        <v>splnená podmienka vyrovnaného rozpočtu</v>
      </c>
      <c r="I2904" s="60">
        <f t="shared" si="226"/>
        <v>23103</v>
      </c>
      <c r="J2904" s="421" t="str">
        <f t="shared" si="229"/>
        <v>výdavky rastú</v>
      </c>
      <c r="K2904" s="421" t="str">
        <f t="shared" si="227"/>
        <v>dlhová brzda sa neplní</v>
      </c>
      <c r="L2904" s="421" t="str">
        <f t="shared" si="228"/>
        <v>dlhová brzda sa neplní + rozpočet v termíne</v>
      </c>
    </row>
    <row r="2905" spans="1:12">
      <c r="A2905" s="61">
        <v>503258</v>
      </c>
      <c r="B2905" s="61" t="s">
        <v>3312</v>
      </c>
      <c r="C2905" s="61">
        <v>20251118</v>
      </c>
      <c r="D2905" s="420" t="s">
        <v>890</v>
      </c>
      <c r="E2905" s="60">
        <v>23930.67</v>
      </c>
      <c r="F2905" s="60">
        <v>502517.80000000005</v>
      </c>
      <c r="G2905" s="60">
        <v>693676.38</v>
      </c>
      <c r="H2905" s="421" t="str">
        <f t="shared" si="225"/>
        <v>splnená podmienka vyrovnaného rozpočtu</v>
      </c>
      <c r="I2905" s="60">
        <f t="shared" si="226"/>
        <v>191158.57999999996</v>
      </c>
      <c r="J2905" s="421" t="str">
        <f t="shared" si="229"/>
        <v>výdavky rastú</v>
      </c>
      <c r="K2905" s="421" t="str">
        <f t="shared" si="227"/>
        <v>dlhová brzda sa neplní</v>
      </c>
      <c r="L2905" s="421" t="str">
        <f t="shared" si="228"/>
        <v>dlhová brzda sa neplní + rozpočet v termíne</v>
      </c>
    </row>
    <row r="2906" spans="1:12">
      <c r="A2906" s="61">
        <v>503061</v>
      </c>
      <c r="B2906" s="61" t="s">
        <v>2101</v>
      </c>
      <c r="C2906" s="61">
        <v>20251118</v>
      </c>
      <c r="D2906" s="420" t="s">
        <v>890</v>
      </c>
      <c r="E2906" s="60">
        <v>-20000</v>
      </c>
      <c r="F2906" s="60">
        <v>0</v>
      </c>
      <c r="G2906" s="60">
        <v>219875</v>
      </c>
      <c r="H2906" s="421" t="str">
        <f t="shared" si="225"/>
        <v>nesplnená podmienka vyrovnaného rozpočtu</v>
      </c>
      <c r="I2906" s="60">
        <f t="shared" si="226"/>
        <v>219875</v>
      </c>
      <c r="J2906" s="421" t="str">
        <f t="shared" si="229"/>
        <v>výdavky rastú</v>
      </c>
      <c r="K2906" s="421" t="str">
        <f t="shared" si="227"/>
        <v>dlhová brzda sa neplní</v>
      </c>
      <c r="L2906" s="421" t="str">
        <f t="shared" si="228"/>
        <v>dlhová brzda sa neplní + rozpočet v termíne</v>
      </c>
    </row>
    <row r="2907" spans="1:12">
      <c r="A2907" s="61">
        <v>503169</v>
      </c>
      <c r="B2907" s="61" t="s">
        <v>3313</v>
      </c>
      <c r="C2907" s="61">
        <v>20251120</v>
      </c>
      <c r="D2907" s="420" t="s">
        <v>890</v>
      </c>
      <c r="E2907" s="60">
        <v>49593</v>
      </c>
      <c r="F2907" s="60">
        <v>1524726</v>
      </c>
      <c r="G2907" s="60">
        <v>1604820</v>
      </c>
      <c r="H2907" s="421" t="str">
        <f t="shared" si="225"/>
        <v>splnená podmienka vyrovnaného rozpočtu</v>
      </c>
      <c r="I2907" s="60">
        <f t="shared" si="226"/>
        <v>80094</v>
      </c>
      <c r="J2907" s="421" t="str">
        <f t="shared" si="229"/>
        <v>výdavky rastú</v>
      </c>
      <c r="K2907" s="421" t="str">
        <f t="shared" si="227"/>
        <v>dlhová brzda sa neplní</v>
      </c>
      <c r="L2907" s="421" t="str">
        <f t="shared" si="228"/>
        <v>dlhová brzda sa neplní + rozpočet v termíne</v>
      </c>
    </row>
    <row r="2908" spans="1:12">
      <c r="A2908" s="61">
        <v>502804</v>
      </c>
      <c r="B2908" s="61" t="s">
        <v>3314</v>
      </c>
      <c r="C2908" s="61">
        <v>20251113</v>
      </c>
      <c r="D2908" s="420" t="s">
        <v>890</v>
      </c>
      <c r="E2908" s="60">
        <v>16780</v>
      </c>
      <c r="F2908" s="60">
        <v>2938862</v>
      </c>
      <c r="G2908" s="60">
        <v>2215523</v>
      </c>
      <c r="H2908" s="421" t="str">
        <f t="shared" si="225"/>
        <v>splnená podmienka vyrovnaného rozpočtu</v>
      </c>
      <c r="I2908" s="60">
        <f t="shared" si="226"/>
        <v>-723339</v>
      </c>
      <c r="J2908" s="421" t="str">
        <f t="shared" si="229"/>
        <v>nerastúce výdavky</v>
      </c>
      <c r="K2908" s="421" t="str">
        <f t="shared" si="227"/>
        <v>dlhová brzda sa plní</v>
      </c>
      <c r="L2908" s="421" t="str">
        <f t="shared" si="228"/>
        <v>dlhová brzda sa plní + rozpočet v termíne</v>
      </c>
    </row>
    <row r="2909" spans="1:12">
      <c r="A2909" s="61">
        <v>502120</v>
      </c>
      <c r="B2909" s="61" t="s">
        <v>3315</v>
      </c>
      <c r="C2909" s="61">
        <v>20251117</v>
      </c>
      <c r="D2909" s="420" t="s">
        <v>890</v>
      </c>
      <c r="E2909" s="60">
        <v>-26464</v>
      </c>
      <c r="F2909" s="60">
        <v>941666</v>
      </c>
      <c r="G2909" s="60">
        <v>1038824</v>
      </c>
      <c r="H2909" s="421" t="str">
        <f t="shared" si="225"/>
        <v>nesplnená podmienka vyrovnaného rozpočtu</v>
      </c>
      <c r="I2909" s="60">
        <f t="shared" si="226"/>
        <v>97158</v>
      </c>
      <c r="J2909" s="421" t="str">
        <f t="shared" si="229"/>
        <v>výdavky rastú</v>
      </c>
      <c r="K2909" s="421" t="str">
        <f t="shared" si="227"/>
        <v>dlhová brzda sa neplní</v>
      </c>
      <c r="L2909" s="421" t="str">
        <f t="shared" si="228"/>
        <v>dlhová brzda sa neplní + rozpočet v termíne</v>
      </c>
    </row>
    <row r="2910" spans="1:12">
      <c r="A2910" s="61">
        <v>501361</v>
      </c>
      <c r="B2910" s="61" t="s">
        <v>3316</v>
      </c>
      <c r="C2910" s="61">
        <v>20251119</v>
      </c>
      <c r="D2910" s="420" t="s">
        <v>890</v>
      </c>
      <c r="E2910" s="60">
        <v>-24500</v>
      </c>
      <c r="F2910" s="60">
        <v>459978</v>
      </c>
      <c r="G2910" s="60">
        <v>573125</v>
      </c>
      <c r="H2910" s="421" t="str">
        <f t="shared" si="225"/>
        <v>nesplnená podmienka vyrovnaného rozpočtu</v>
      </c>
      <c r="I2910" s="60">
        <f t="shared" si="226"/>
        <v>113147</v>
      </c>
      <c r="J2910" s="421" t="str">
        <f t="shared" si="229"/>
        <v>výdavky rastú</v>
      </c>
      <c r="K2910" s="421" t="str">
        <f t="shared" si="227"/>
        <v>dlhová brzda sa neplní</v>
      </c>
      <c r="L2910" s="421" t="str">
        <f t="shared" si="228"/>
        <v>dlhová brzda sa neplní + rozpočet v termíne</v>
      </c>
    </row>
    <row r="2911" spans="1:12">
      <c r="A2911" s="61">
        <v>501417</v>
      </c>
      <c r="B2911" s="61" t="s">
        <v>3317</v>
      </c>
      <c r="C2911" s="61">
        <v>20251120</v>
      </c>
      <c r="D2911" s="420" t="s">
        <v>890</v>
      </c>
      <c r="E2911" s="60">
        <v>19159</v>
      </c>
      <c r="F2911" s="60">
        <v>2703574</v>
      </c>
      <c r="G2911" s="60">
        <v>2587334</v>
      </c>
      <c r="H2911" s="421" t="str">
        <f t="shared" si="225"/>
        <v>splnená podmienka vyrovnaného rozpočtu</v>
      </c>
      <c r="I2911" s="60">
        <f t="shared" si="226"/>
        <v>-116240</v>
      </c>
      <c r="J2911" s="421" t="str">
        <f t="shared" si="229"/>
        <v>nerastúce výdavky</v>
      </c>
      <c r="K2911" s="421" t="str">
        <f t="shared" si="227"/>
        <v>dlhová brzda sa plní</v>
      </c>
      <c r="L2911" s="421" t="str">
        <f t="shared" si="228"/>
        <v>dlhová brzda sa plní + rozpočet v termíne</v>
      </c>
    </row>
    <row r="2912" spans="1:12">
      <c r="A2912" s="61">
        <v>500682</v>
      </c>
      <c r="B2912" s="61" t="s">
        <v>3318</v>
      </c>
      <c r="C2912" s="61">
        <v>20251114</v>
      </c>
      <c r="D2912" s="420" t="s">
        <v>890</v>
      </c>
      <c r="E2912" s="60">
        <v>-209907.56</v>
      </c>
      <c r="F2912" s="60">
        <v>1478148.7999999998</v>
      </c>
      <c r="G2912" s="60">
        <v>1717578.4200000002</v>
      </c>
      <c r="H2912" s="421" t="str">
        <f t="shared" si="225"/>
        <v>nesplnená podmienka vyrovnaného rozpočtu</v>
      </c>
      <c r="I2912" s="60">
        <f t="shared" si="226"/>
        <v>239429.62000000034</v>
      </c>
      <c r="J2912" s="421" t="str">
        <f t="shared" si="229"/>
        <v>výdavky rastú</v>
      </c>
      <c r="K2912" s="421" t="str">
        <f t="shared" si="227"/>
        <v>dlhová brzda sa neplní</v>
      </c>
      <c r="L2912" s="421" t="str">
        <f t="shared" si="228"/>
        <v>dlhová brzda sa neplní + rozpočet v termíne</v>
      </c>
    </row>
    <row r="2913" spans="1:22">
      <c r="A2913" s="61">
        <v>500356</v>
      </c>
      <c r="B2913" s="61" t="s">
        <v>3319</v>
      </c>
      <c r="C2913" s="61">
        <v>20251029</v>
      </c>
      <c r="D2913" s="420" t="s">
        <v>890</v>
      </c>
      <c r="E2913" s="60">
        <v>78414</v>
      </c>
      <c r="F2913" s="60">
        <v>1900097</v>
      </c>
      <c r="G2913" s="60">
        <v>4728293</v>
      </c>
      <c r="H2913" s="421" t="str">
        <f t="shared" si="225"/>
        <v>splnená podmienka vyrovnaného rozpočtu</v>
      </c>
      <c r="I2913" s="60">
        <f t="shared" si="226"/>
        <v>2828196</v>
      </c>
      <c r="J2913" s="421" t="str">
        <f t="shared" si="229"/>
        <v>výdavky rastú</v>
      </c>
      <c r="K2913" s="421" t="str">
        <f t="shared" si="227"/>
        <v>dlhová brzda sa neplní</v>
      </c>
      <c r="L2913" s="421" t="str">
        <f t="shared" si="228"/>
        <v>dlhová brzda sa neplní + rozpočet v termíne</v>
      </c>
    </row>
    <row r="2914" spans="1:22" s="417" customFormat="1">
      <c r="A2914" s="61">
        <v>501662</v>
      </c>
      <c r="B2914" s="61" t="s">
        <v>886</v>
      </c>
      <c r="C2914" s="61">
        <v>20251111</v>
      </c>
      <c r="D2914" s="420" t="s">
        <v>890</v>
      </c>
      <c r="E2914" s="60">
        <v>-37530</v>
      </c>
      <c r="F2914" s="60">
        <v>453600</v>
      </c>
      <c r="G2914" s="60">
        <v>576190</v>
      </c>
      <c r="H2914" s="421" t="str">
        <f t="shared" si="225"/>
        <v>nesplnená podmienka vyrovnaného rozpočtu</v>
      </c>
      <c r="I2914" s="60">
        <f t="shared" si="226"/>
        <v>122590</v>
      </c>
      <c r="J2914" s="421" t="str">
        <f t="shared" si="229"/>
        <v>výdavky rastú</v>
      </c>
      <c r="K2914" s="421" t="str">
        <f t="shared" si="227"/>
        <v>dlhová brzda sa neplní</v>
      </c>
      <c r="L2914" s="421" t="str">
        <f t="shared" si="228"/>
        <v>dlhová brzda sa neplní + rozpočet v termíne</v>
      </c>
      <c r="M2914"/>
      <c r="T2914"/>
      <c r="V2914"/>
    </row>
    <row r="2915" spans="1:22">
      <c r="A2915" s="61">
        <v>526096</v>
      </c>
      <c r="B2915" s="61" t="s">
        <v>887</v>
      </c>
      <c r="C2915" s="61">
        <v>20260521</v>
      </c>
      <c r="D2915" s="420" t="s">
        <v>911</v>
      </c>
      <c r="E2915" s="60">
        <v>-40670</v>
      </c>
      <c r="F2915" s="60">
        <v>4350255</v>
      </c>
      <c r="G2915" s="60">
        <v>3919488</v>
      </c>
      <c r="H2915" s="421" t="str">
        <f t="shared" si="225"/>
        <v>nesplnená podmienka vyrovnaného rozpočtu</v>
      </c>
      <c r="I2915" s="60">
        <f t="shared" si="226"/>
        <v>-430767</v>
      </c>
      <c r="J2915" s="421" t="str">
        <f t="shared" si="229"/>
        <v>nerastúce výdavky</v>
      </c>
      <c r="K2915" s="421" t="str">
        <f t="shared" si="227"/>
        <v>dlhová brzda sa neplní</v>
      </c>
      <c r="L2915" s="421" t="str">
        <f t="shared" si="228"/>
        <v>dlhová brzda sa neplní + rozpočet po termíne</v>
      </c>
    </row>
    <row r="2916" spans="1:22">
      <c r="A2916" s="61">
        <v>501310</v>
      </c>
      <c r="B2916" s="61" t="s">
        <v>888</v>
      </c>
      <c r="C2916" s="61">
        <v>20251119</v>
      </c>
      <c r="D2916" s="420" t="s">
        <v>890</v>
      </c>
      <c r="E2916" s="60">
        <v>0</v>
      </c>
      <c r="F2916" s="60">
        <v>397307</v>
      </c>
      <c r="G2916" s="60">
        <v>503040</v>
      </c>
      <c r="H2916" s="421" t="str">
        <f t="shared" si="225"/>
        <v>splnená podmienka vyrovnaného rozpočtu</v>
      </c>
      <c r="I2916" s="60">
        <f t="shared" si="226"/>
        <v>105733</v>
      </c>
      <c r="J2916" s="421" t="str">
        <f t="shared" si="229"/>
        <v>výdavky rastú</v>
      </c>
      <c r="K2916" s="421" t="str">
        <f t="shared" si="227"/>
        <v>dlhová brzda sa neplní</v>
      </c>
      <c r="L2916" s="421" t="str">
        <f t="shared" si="228"/>
        <v>dlhová brzda sa neplní + rozpočet v termíne</v>
      </c>
    </row>
    <row r="2917" spans="1:22">
      <c r="A2917" s="61">
        <v>101</v>
      </c>
      <c r="B2917" s="61" t="s">
        <v>3321</v>
      </c>
      <c r="C2917" s="61">
        <v>20251114</v>
      </c>
      <c r="D2917" s="420" t="s">
        <v>890</v>
      </c>
      <c r="E2917" s="60">
        <v>-37200211.810000002</v>
      </c>
      <c r="F2917" s="60">
        <v>297378632.97999996</v>
      </c>
      <c r="G2917" s="60">
        <v>314747315.69</v>
      </c>
      <c r="H2917" s="421" t="s">
        <v>3322</v>
      </c>
      <c r="I2917" s="60">
        <v>17368682.710000038</v>
      </c>
      <c r="J2917" s="421" t="s">
        <v>3323</v>
      </c>
      <c r="K2917" s="421" t="str">
        <f t="shared" si="227"/>
        <v>dlhová brzda sa neplní</v>
      </c>
      <c r="L2917" s="421" t="s">
        <v>462</v>
      </c>
    </row>
    <row r="2918" spans="1:22">
      <c r="A2918" s="61">
        <v>102</v>
      </c>
      <c r="B2918" s="61" t="s">
        <v>3324</v>
      </c>
      <c r="C2918" s="61">
        <v>20251112</v>
      </c>
      <c r="D2918" s="420" t="s">
        <v>890</v>
      </c>
      <c r="E2918" s="60">
        <v>-48105947</v>
      </c>
      <c r="F2918" s="60">
        <v>249727938</v>
      </c>
      <c r="G2918" s="60">
        <v>285990098</v>
      </c>
      <c r="H2918" s="421" t="s">
        <v>3322</v>
      </c>
      <c r="I2918" s="60">
        <v>36262160</v>
      </c>
      <c r="J2918" s="421" t="s">
        <v>3323</v>
      </c>
      <c r="K2918" s="421" t="str">
        <f t="shared" si="227"/>
        <v>dlhová brzda sa neplní</v>
      </c>
      <c r="L2918" s="421" t="s">
        <v>462</v>
      </c>
    </row>
    <row r="2919" spans="1:22">
      <c r="A2919" s="61">
        <v>103</v>
      </c>
      <c r="B2919" s="61" t="s">
        <v>3325</v>
      </c>
      <c r="C2919" s="61">
        <v>20251110</v>
      </c>
      <c r="D2919" s="420" t="s">
        <v>890</v>
      </c>
      <c r="E2919" s="60">
        <v>-4602971</v>
      </c>
      <c r="F2919" s="60">
        <v>203982901</v>
      </c>
      <c r="G2919" s="60">
        <v>230220344</v>
      </c>
      <c r="H2919" s="421" t="s">
        <v>3322</v>
      </c>
      <c r="I2919" s="60">
        <v>26237443</v>
      </c>
      <c r="J2919" s="421" t="s">
        <v>3323</v>
      </c>
      <c r="K2919" s="421" t="str">
        <f t="shared" si="227"/>
        <v>dlhová brzda sa neplní</v>
      </c>
      <c r="L2919" s="421" t="s">
        <v>462</v>
      </c>
    </row>
    <row r="2920" spans="1:22">
      <c r="A2920" s="61">
        <v>104</v>
      </c>
      <c r="B2920" s="61" t="s">
        <v>3326</v>
      </c>
      <c r="C2920" s="61">
        <v>20251103</v>
      </c>
      <c r="D2920" s="420" t="s">
        <v>890</v>
      </c>
      <c r="E2920" s="60">
        <v>-30870484.789999999</v>
      </c>
      <c r="F2920" s="60">
        <v>285357949.83000004</v>
      </c>
      <c r="G2920" s="60">
        <v>325413165.76000005</v>
      </c>
      <c r="H2920" s="421" t="s">
        <v>3322</v>
      </c>
      <c r="I2920" s="60">
        <v>40055215.930000007</v>
      </c>
      <c r="J2920" s="421" t="s">
        <v>3323</v>
      </c>
      <c r="K2920" s="421" t="str">
        <f t="shared" si="227"/>
        <v>dlhová brzda sa neplní</v>
      </c>
      <c r="L2920" s="421" t="s">
        <v>462</v>
      </c>
    </row>
    <row r="2921" spans="1:22">
      <c r="A2921" s="61">
        <v>105</v>
      </c>
      <c r="B2921" s="61" t="s">
        <v>3327</v>
      </c>
      <c r="C2921" s="61">
        <v>20251110</v>
      </c>
      <c r="D2921" s="420" t="s">
        <v>890</v>
      </c>
      <c r="E2921" s="60">
        <v>-17472780</v>
      </c>
      <c r="F2921" s="60">
        <v>251639767</v>
      </c>
      <c r="G2921" s="60">
        <v>294114483</v>
      </c>
      <c r="H2921" s="421" t="s">
        <v>3322</v>
      </c>
      <c r="I2921" s="60">
        <v>42474716</v>
      </c>
      <c r="J2921" s="421" t="s">
        <v>3323</v>
      </c>
      <c r="K2921" s="421" t="str">
        <f t="shared" si="227"/>
        <v>dlhová brzda sa neplní</v>
      </c>
      <c r="L2921" s="421" t="s">
        <v>462</v>
      </c>
    </row>
    <row r="2922" spans="1:22">
      <c r="A2922" s="61">
        <v>106</v>
      </c>
      <c r="B2922" s="61" t="s">
        <v>3328</v>
      </c>
      <c r="C2922" s="61">
        <v>20251120</v>
      </c>
      <c r="D2922" s="420" t="s">
        <v>890</v>
      </c>
      <c r="E2922" s="60">
        <v>-34354728</v>
      </c>
      <c r="F2922" s="60">
        <v>325577194.25999999</v>
      </c>
      <c r="G2922" s="60">
        <v>427599085.71999997</v>
      </c>
      <c r="H2922" s="421" t="s">
        <v>3322</v>
      </c>
      <c r="I2922" s="60">
        <v>102021891.45999998</v>
      </c>
      <c r="J2922" s="421" t="s">
        <v>3323</v>
      </c>
      <c r="K2922" s="421" t="str">
        <f t="shared" si="227"/>
        <v>dlhová brzda sa neplní</v>
      </c>
      <c r="L2922" s="421" t="s">
        <v>462</v>
      </c>
    </row>
    <row r="2923" spans="1:22">
      <c r="A2923" s="61">
        <v>107</v>
      </c>
      <c r="B2923" s="61" t="s">
        <v>3329</v>
      </c>
      <c r="C2923" s="61">
        <v>20251118</v>
      </c>
      <c r="D2923" s="420" t="s">
        <v>890</v>
      </c>
      <c r="E2923" s="60">
        <v>-67148741</v>
      </c>
      <c r="F2923" s="60">
        <v>304396465</v>
      </c>
      <c r="G2923" s="60">
        <v>426588510</v>
      </c>
      <c r="H2923" s="421" t="s">
        <v>3322</v>
      </c>
      <c r="I2923" s="60">
        <v>122192045</v>
      </c>
      <c r="J2923" s="421" t="s">
        <v>3323</v>
      </c>
      <c r="K2923" s="421" t="str">
        <f t="shared" si="227"/>
        <v>dlhová brzda sa neplní</v>
      </c>
      <c r="L2923" s="421" t="s">
        <v>462</v>
      </c>
    </row>
    <row r="2924" spans="1:22">
      <c r="A2924" s="61">
        <v>108</v>
      </c>
      <c r="B2924" s="61" t="s">
        <v>3330</v>
      </c>
      <c r="C2924" s="61">
        <v>20251027</v>
      </c>
      <c r="D2924" s="420" t="s">
        <v>890</v>
      </c>
      <c r="E2924" s="60">
        <v>-126861721</v>
      </c>
      <c r="F2924" s="60">
        <v>285465092</v>
      </c>
      <c r="G2924" s="60">
        <v>435260682</v>
      </c>
      <c r="H2924" s="421" t="s">
        <v>3322</v>
      </c>
      <c r="I2924" s="60">
        <v>149795590</v>
      </c>
      <c r="J2924" s="421" t="s">
        <v>3323</v>
      </c>
      <c r="K2924" s="421" t="str">
        <f t="shared" si="227"/>
        <v>dlhová brzda sa neplní</v>
      </c>
      <c r="L2924" s="421" t="s">
        <v>462</v>
      </c>
    </row>
  </sheetData>
  <autoFilter ref="A2:L2924" xr:uid="{CEA6C11C-56BA-42CB-8DE7-4D0B805B4648}"/>
  <conditionalFormatting sqref="A2914:B2914">
    <cfRule type="containsText" dxfId="5" priority="1" operator="containsText" text="nesplnené">
      <formula>NOT(ISERROR(SEARCH("nesplnené",A2914)))</formula>
    </cfRule>
    <cfRule type="containsText" dxfId="4" priority="2" operator="containsText" text="Nesplnené">
      <formula>NOT(ISERROR(SEARCH("Nesplnené",A2914)))</formula>
    </cfRule>
  </conditionalFormatting>
  <conditionalFormatting sqref="A3:E2913 D2914:E2924 A2925:E1048576">
    <cfRule type="containsText" dxfId="3" priority="5" operator="containsText" text="nesplnené">
      <formula>NOT(ISERROR(SEARCH("nesplnené",A3)))</formula>
    </cfRule>
    <cfRule type="containsText" dxfId="2" priority="6" operator="containsText" text="Nesplnené">
      <formula>NOT(ISERROR(SEARCH("Nesplnené",A3)))</formula>
    </cfRule>
  </conditionalFormatting>
  <conditionalFormatting sqref="F3:G2924">
    <cfRule type="containsText" dxfId="1" priority="3" operator="containsText" text="nesplnené">
      <formula>NOT(ISERROR(SEARCH("nesplnené",F3)))</formula>
    </cfRule>
    <cfRule type="containsText" dxfId="0" priority="4" operator="containsText" text="Nesplnené">
      <formula>NOT(ISERROR(SEARCH("Nesplnené",F3)))</formula>
    </cfRule>
  </conditionalFormatting>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73C1-40DB-4F78-AD9E-8F7945A4F5F8}">
  <dimension ref="A1:E17"/>
  <sheetViews>
    <sheetView showGridLines="0" workbookViewId="0">
      <selection sqref="A1:C1"/>
    </sheetView>
  </sheetViews>
  <sheetFormatPr defaultRowHeight="14.4"/>
  <cols>
    <col min="1" max="1" width="47.6640625" customWidth="1"/>
    <col min="2" max="2" width="14" customWidth="1"/>
    <col min="3" max="3" width="46.33203125" customWidth="1"/>
  </cols>
  <sheetData>
    <row r="1" spans="1:5">
      <c r="A1" s="505" t="s">
        <v>3500</v>
      </c>
      <c r="B1" s="505"/>
      <c r="C1" s="505"/>
    </row>
    <row r="2" spans="1:5" ht="21" customHeight="1">
      <c r="A2" s="429" t="s">
        <v>3342</v>
      </c>
      <c r="B2" s="430" t="s">
        <v>11</v>
      </c>
      <c r="C2" s="429" t="s">
        <v>12</v>
      </c>
    </row>
    <row r="3" spans="1:5" ht="36" customHeight="1" thickBot="1">
      <c r="A3" s="431" t="s">
        <v>211</v>
      </c>
      <c r="B3" s="432" t="s">
        <v>3343</v>
      </c>
      <c r="C3" s="431" t="s">
        <v>3359</v>
      </c>
    </row>
    <row r="4" spans="1:5" ht="48.6" thickBot="1">
      <c r="A4" s="431" t="s">
        <v>179</v>
      </c>
      <c r="B4" s="433" t="s">
        <v>180</v>
      </c>
      <c r="C4" s="434" t="s">
        <v>3491</v>
      </c>
    </row>
    <row r="5" spans="1:5" ht="60.6" thickBot="1">
      <c r="A5" s="431" t="s">
        <v>181</v>
      </c>
      <c r="B5" s="433" t="s">
        <v>3346</v>
      </c>
      <c r="C5" s="434" t="s">
        <v>3487</v>
      </c>
    </row>
    <row r="6" spans="1:5" ht="36.6" thickBot="1">
      <c r="A6" s="431" t="s">
        <v>182</v>
      </c>
      <c r="B6" s="433" t="s">
        <v>15</v>
      </c>
      <c r="C6" s="435" t="s">
        <v>3345</v>
      </c>
    </row>
    <row r="7" spans="1:5" ht="84.6" customHeight="1" thickBot="1">
      <c r="A7" s="431" t="s">
        <v>3360</v>
      </c>
      <c r="B7" s="433" t="s">
        <v>3346</v>
      </c>
      <c r="C7" s="506" t="s">
        <v>3492</v>
      </c>
    </row>
    <row r="8" spans="1:5" ht="40.950000000000003" customHeight="1" thickBot="1">
      <c r="A8" s="431" t="s">
        <v>3361</v>
      </c>
      <c r="B8" s="433" t="s">
        <v>3346</v>
      </c>
      <c r="C8" s="507"/>
    </row>
    <row r="9" spans="1:5" ht="43.2" customHeight="1" thickBot="1">
      <c r="A9" s="436" t="s">
        <v>3493</v>
      </c>
      <c r="B9" s="494" t="s">
        <v>3347</v>
      </c>
      <c r="C9" s="509" t="s">
        <v>3494</v>
      </c>
    </row>
    <row r="10" spans="1:5" ht="47.4" customHeight="1" thickBot="1">
      <c r="A10" s="497" t="s">
        <v>3348</v>
      </c>
      <c r="B10" s="498" t="s">
        <v>3347</v>
      </c>
      <c r="C10" s="510"/>
    </row>
    <row r="11" spans="1:5" ht="72.599999999999994" customHeight="1" thickBot="1">
      <c r="A11" s="431" t="s">
        <v>183</v>
      </c>
      <c r="B11" s="437" t="s">
        <v>247</v>
      </c>
      <c r="C11" s="434" t="s">
        <v>3495</v>
      </c>
    </row>
    <row r="12" spans="1:5" ht="18.600000000000001" customHeight="1">
      <c r="A12" s="508" t="s">
        <v>3496</v>
      </c>
      <c r="B12" s="508"/>
      <c r="C12" s="508"/>
      <c r="D12" s="183"/>
    </row>
    <row r="13" spans="1:5">
      <c r="A13" s="438"/>
      <c r="C13" s="427"/>
      <c r="D13" s="428"/>
      <c r="E13" s="428"/>
    </row>
    <row r="14" spans="1:5">
      <c r="A14" s="438"/>
    </row>
    <row r="15" spans="1:5">
      <c r="A15" s="438"/>
    </row>
    <row r="16" spans="1:5">
      <c r="A16" s="438"/>
    </row>
    <row r="17" spans="1:1">
      <c r="A17" s="438"/>
    </row>
  </sheetData>
  <mergeCells count="4">
    <mergeCell ref="A1:C1"/>
    <mergeCell ref="C7:C8"/>
    <mergeCell ref="A12:C12"/>
    <mergeCell ref="C9:C10"/>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990D-71CF-4018-A4F4-B3E5F42E2FC3}">
  <dimension ref="A1:G2558"/>
  <sheetViews>
    <sheetView showGridLines="0" zoomScale="87" zoomScaleNormal="100" workbookViewId="0"/>
  </sheetViews>
  <sheetFormatPr defaultColWidth="9.33203125" defaultRowHeight="13.8"/>
  <cols>
    <col min="1" max="1" width="41.33203125" style="210" customWidth="1"/>
    <col min="2" max="2" width="9.44140625" style="210" customWidth="1"/>
    <col min="3" max="4" width="9.5546875" style="210" customWidth="1"/>
    <col min="5" max="16384" width="9.33203125" style="210"/>
  </cols>
  <sheetData>
    <row r="1" spans="1:7">
      <c r="A1" s="272" t="s">
        <v>355</v>
      </c>
      <c r="G1" s="275" t="s">
        <v>271</v>
      </c>
    </row>
    <row r="2" spans="1:7">
      <c r="A2" s="211"/>
      <c r="B2" s="212"/>
      <c r="C2" s="273"/>
      <c r="D2" s="273"/>
      <c r="E2" s="273"/>
    </row>
    <row r="3" spans="1:7" ht="4.2" customHeight="1">
      <c r="A3" s="285"/>
      <c r="B3" s="286"/>
      <c r="C3" s="283">
        <v>1</v>
      </c>
      <c r="D3" s="283">
        <v>4</v>
      </c>
      <c r="E3" s="283">
        <v>6</v>
      </c>
    </row>
    <row r="4" spans="1:7">
      <c r="A4" s="274">
        <v>2011</v>
      </c>
      <c r="B4" s="282">
        <v>7</v>
      </c>
      <c r="C4" s="283">
        <v>1</v>
      </c>
      <c r="D4" s="283">
        <v>4</v>
      </c>
      <c r="E4" s="283">
        <v>6</v>
      </c>
    </row>
    <row r="5" spans="1:7">
      <c r="A5" s="274">
        <v>2012</v>
      </c>
      <c r="B5" s="282">
        <v>4</v>
      </c>
      <c r="C5" s="283">
        <v>1</v>
      </c>
      <c r="D5" s="283">
        <v>4</v>
      </c>
      <c r="E5" s="283">
        <v>6</v>
      </c>
    </row>
    <row r="6" spans="1:7">
      <c r="A6" s="274">
        <v>2013</v>
      </c>
      <c r="B6" s="282">
        <v>1.9</v>
      </c>
      <c r="C6" s="283">
        <v>1</v>
      </c>
      <c r="D6" s="283">
        <v>4</v>
      </c>
      <c r="E6" s="283">
        <v>6</v>
      </c>
    </row>
    <row r="7" spans="1:7">
      <c r="A7" s="274">
        <v>2014</v>
      </c>
      <c r="B7" s="282">
        <v>1.4</v>
      </c>
      <c r="C7" s="283">
        <v>1</v>
      </c>
      <c r="D7" s="283">
        <v>4</v>
      </c>
      <c r="E7" s="283">
        <v>6</v>
      </c>
    </row>
    <row r="8" spans="1:7">
      <c r="A8" s="274">
        <v>2015</v>
      </c>
      <c r="B8" s="282">
        <v>0.4</v>
      </c>
      <c r="C8" s="283">
        <v>1</v>
      </c>
      <c r="D8" s="283">
        <v>4</v>
      </c>
      <c r="E8" s="283">
        <v>6</v>
      </c>
    </row>
    <row r="9" spans="1:7">
      <c r="A9" s="274">
        <v>2016</v>
      </c>
      <c r="B9" s="282">
        <v>0.83</v>
      </c>
      <c r="C9" s="283">
        <v>1</v>
      </c>
      <c r="D9" s="283">
        <v>4</v>
      </c>
      <c r="E9" s="283">
        <v>6</v>
      </c>
    </row>
    <row r="10" spans="1:7">
      <c r="A10" s="274">
        <v>2017</v>
      </c>
      <c r="B10" s="282">
        <v>1.1981153569580012</v>
      </c>
      <c r="C10" s="283">
        <v>1</v>
      </c>
      <c r="D10" s="283">
        <v>4</v>
      </c>
      <c r="E10" s="283">
        <v>6</v>
      </c>
    </row>
    <row r="11" spans="1:7">
      <c r="A11" s="276" t="s">
        <v>112</v>
      </c>
      <c r="B11" s="282">
        <v>1.6497370647195042</v>
      </c>
      <c r="C11" s="283">
        <v>1</v>
      </c>
      <c r="D11" s="283">
        <v>4</v>
      </c>
      <c r="E11" s="283">
        <v>6</v>
      </c>
    </row>
    <row r="12" spans="1:7">
      <c r="A12" s="276" t="s">
        <v>113</v>
      </c>
      <c r="B12" s="282">
        <v>4.858228919854187</v>
      </c>
      <c r="C12" s="283">
        <v>1</v>
      </c>
      <c r="D12" s="283">
        <v>4</v>
      </c>
      <c r="E12" s="283">
        <v>6</v>
      </c>
    </row>
    <row r="13" spans="1:7">
      <c r="A13" s="276" t="s">
        <v>114</v>
      </c>
      <c r="B13" s="282">
        <v>4.2112790812321075</v>
      </c>
      <c r="C13" s="283">
        <v>1</v>
      </c>
      <c r="D13" s="283">
        <v>4</v>
      </c>
      <c r="E13" s="283">
        <v>6</v>
      </c>
    </row>
    <row r="14" spans="1:7">
      <c r="A14" s="276" t="s">
        <v>267</v>
      </c>
      <c r="B14" s="282">
        <v>4.3475443730568299</v>
      </c>
      <c r="C14" s="283">
        <v>1</v>
      </c>
      <c r="D14" s="283">
        <v>4</v>
      </c>
      <c r="E14" s="283">
        <v>6</v>
      </c>
    </row>
    <row r="15" spans="1:7">
      <c r="A15" s="276" t="s">
        <v>268</v>
      </c>
      <c r="B15" s="282">
        <v>5.3044454791111102</v>
      </c>
      <c r="C15" s="283">
        <v>1</v>
      </c>
      <c r="D15" s="283">
        <v>4</v>
      </c>
      <c r="E15" s="283">
        <v>6</v>
      </c>
    </row>
    <row r="16" spans="1:7">
      <c r="A16" s="276" t="s">
        <v>269</v>
      </c>
      <c r="B16" s="282">
        <v>6.2484445868096152</v>
      </c>
      <c r="C16" s="283">
        <v>1</v>
      </c>
      <c r="D16" s="283">
        <v>4</v>
      </c>
      <c r="E16" s="283">
        <v>6</v>
      </c>
    </row>
    <row r="17" spans="1:7">
      <c r="A17" s="276" t="s">
        <v>270</v>
      </c>
      <c r="B17" s="282">
        <v>5.3221647352831418</v>
      </c>
      <c r="C17" s="283">
        <v>1</v>
      </c>
      <c r="D17" s="283">
        <v>4</v>
      </c>
      <c r="E17" s="283">
        <v>6</v>
      </c>
    </row>
    <row r="18" spans="1:7">
      <c r="A18" s="276" t="s">
        <v>477</v>
      </c>
      <c r="B18" s="282">
        <v>5.5230695068580919</v>
      </c>
      <c r="C18" s="283">
        <v>1</v>
      </c>
      <c r="D18" s="283">
        <v>4</v>
      </c>
      <c r="E18" s="283">
        <v>6</v>
      </c>
    </row>
    <row r="19" spans="1:7">
      <c r="A19" s="287"/>
      <c r="B19" s="288"/>
      <c r="C19" s="283">
        <v>1</v>
      </c>
      <c r="D19" s="283">
        <v>4</v>
      </c>
      <c r="E19" s="283">
        <v>6</v>
      </c>
    </row>
    <row r="20" spans="1:7">
      <c r="B20" s="284" t="s">
        <v>18</v>
      </c>
      <c r="C20" s="277"/>
      <c r="D20" s="277"/>
      <c r="E20" s="278"/>
    </row>
    <row r="21" spans="1:7">
      <c r="B21" s="213"/>
    </row>
    <row r="22" spans="1:7" ht="11.85" customHeight="1">
      <c r="B22" s="214"/>
      <c r="C22" s="277"/>
      <c r="D22" s="277"/>
      <c r="E22" s="277"/>
    </row>
    <row r="23" spans="1:7">
      <c r="A23" s="276"/>
      <c r="B23" s="279"/>
    </row>
    <row r="24" spans="1:7">
      <c r="A24" s="276"/>
      <c r="B24" s="279"/>
    </row>
    <row r="25" spans="1:7">
      <c r="A25" s="276"/>
      <c r="B25" s="279"/>
    </row>
    <row r="26" spans="1:7" ht="11.85" customHeight="1">
      <c r="B26" s="280">
        <f>B17-B18</f>
        <v>-0.20090477157495013</v>
      </c>
    </row>
    <row r="27" spans="1:7" ht="11.85" customHeight="1"/>
    <row r="28" spans="1:7" ht="11.85" customHeight="1">
      <c r="A28" s="215"/>
    </row>
    <row r="29" spans="1:7" ht="11.85" customHeight="1"/>
    <row r="30" spans="1:7" ht="11.85" customHeight="1"/>
    <row r="31" spans="1:7">
      <c r="G31" s="272"/>
    </row>
    <row r="32" spans="1:7" ht="11.85" customHeight="1"/>
    <row r="33" spans="1:1" ht="11.85" customHeight="1"/>
    <row r="34" spans="1:1" ht="11.85" customHeight="1"/>
    <row r="35" spans="1:1" ht="11.85" customHeight="1"/>
    <row r="36" spans="1:1" ht="11.85" customHeight="1"/>
    <row r="37" spans="1:1" ht="11.85" customHeight="1"/>
    <row r="38" spans="1:1" ht="11.85" customHeight="1"/>
    <row r="39" spans="1:1" ht="11.85" customHeight="1"/>
    <row r="40" spans="1:1" ht="11.85" customHeight="1">
      <c r="A40" s="215"/>
    </row>
    <row r="41" spans="1:1" ht="11.85" customHeight="1"/>
    <row r="42" spans="1:1" ht="11.85" customHeight="1"/>
    <row r="43" spans="1:1" ht="11.85" customHeight="1"/>
    <row r="44" spans="1:1" ht="11.85" customHeight="1"/>
    <row r="45" spans="1:1" ht="11.85" customHeight="1"/>
    <row r="46" spans="1:1" ht="11.85" customHeight="1"/>
    <row r="47" spans="1:1" ht="11.85" customHeight="1"/>
    <row r="48" spans="1:1" ht="11.85" customHeight="1">
      <c r="A48" s="281"/>
    </row>
    <row r="49" ht="11.85" customHeight="1"/>
    <row r="50" ht="11.85" customHeight="1"/>
    <row r="51" ht="11.85" customHeight="1"/>
    <row r="52" ht="11.85" customHeight="1"/>
    <row r="53" ht="11.85" customHeight="1"/>
    <row r="54" ht="11.85" customHeight="1"/>
    <row r="55" ht="11.85" customHeight="1"/>
    <row r="56" ht="11.85" customHeight="1"/>
    <row r="57" ht="11.85" customHeight="1"/>
    <row r="58" ht="11.85" customHeight="1"/>
    <row r="59" ht="11.85" customHeight="1"/>
    <row r="60" ht="11.85" customHeight="1"/>
    <row r="61" ht="11.85" customHeight="1"/>
    <row r="62" ht="11.85" customHeight="1"/>
    <row r="63" ht="11.85" customHeight="1"/>
    <row r="64" ht="11.85" customHeight="1"/>
    <row r="65" ht="11.85" customHeight="1"/>
    <row r="66" ht="11.85" customHeight="1"/>
    <row r="67" ht="11.85" customHeight="1"/>
    <row r="68" ht="11.85" customHeight="1"/>
    <row r="69" ht="11.85" customHeight="1"/>
    <row r="70" ht="11.85" customHeight="1"/>
    <row r="71" ht="11.85" customHeight="1"/>
    <row r="72" ht="11.85" customHeight="1"/>
    <row r="73" ht="11.85" customHeight="1"/>
    <row r="74" ht="11.85" customHeight="1"/>
    <row r="75" ht="11.85" customHeight="1"/>
    <row r="76" ht="11.85" customHeight="1"/>
    <row r="77" ht="11.85" customHeight="1"/>
    <row r="78" ht="11.85" customHeight="1"/>
    <row r="79" ht="11.85" customHeight="1"/>
    <row r="80" ht="11.85" customHeight="1"/>
    <row r="81" ht="11.85" customHeight="1"/>
    <row r="82" ht="11.85" customHeight="1"/>
    <row r="83" ht="11.85" customHeight="1"/>
    <row r="84" ht="11.85" customHeight="1"/>
    <row r="85" ht="11.85" customHeight="1"/>
    <row r="86" ht="11.85" customHeight="1"/>
    <row r="87" ht="11.85" customHeight="1"/>
    <row r="88" ht="11.85" customHeight="1"/>
    <row r="89" ht="11.85" customHeight="1"/>
    <row r="90" ht="11.85" customHeight="1"/>
    <row r="91" ht="11.85" customHeight="1"/>
    <row r="92" ht="11.85" customHeight="1"/>
    <row r="93" ht="11.85" customHeight="1"/>
    <row r="94" ht="11.85" customHeight="1"/>
    <row r="95" ht="11.85" customHeight="1"/>
    <row r="96" ht="11.85" customHeight="1"/>
    <row r="97" ht="11.85" customHeight="1"/>
    <row r="98" ht="11.85" customHeight="1"/>
    <row r="99" ht="11.85" customHeight="1"/>
    <row r="100" ht="11.85" customHeight="1"/>
    <row r="101" ht="11.85" customHeight="1"/>
    <row r="102" ht="11.85" customHeight="1"/>
    <row r="103" ht="11.85" customHeight="1"/>
    <row r="104" ht="11.85" customHeight="1"/>
    <row r="105" ht="11.85" customHeight="1"/>
    <row r="106" ht="11.85" customHeight="1"/>
    <row r="107" ht="11.85" customHeight="1"/>
    <row r="108" ht="11.85" customHeight="1"/>
    <row r="109" ht="11.85" customHeight="1"/>
    <row r="110" ht="11.85" customHeight="1"/>
    <row r="111" ht="11.85" customHeight="1"/>
    <row r="112" ht="11.85" customHeight="1"/>
    <row r="113" ht="11.85" customHeight="1"/>
    <row r="114" ht="11.85" customHeight="1"/>
    <row r="115" ht="11.85" customHeight="1"/>
    <row r="116" ht="11.85" customHeight="1"/>
    <row r="117" ht="11.85" customHeight="1"/>
    <row r="118" ht="11.85" customHeight="1"/>
    <row r="119" ht="11.85" customHeight="1"/>
    <row r="120" ht="11.85" customHeight="1"/>
    <row r="121" ht="11.85" customHeight="1"/>
    <row r="122" ht="11.85" customHeight="1"/>
    <row r="123" ht="11.85" customHeight="1"/>
    <row r="124" ht="11.85" customHeight="1"/>
    <row r="125" ht="11.85" customHeight="1"/>
    <row r="126" ht="11.85" customHeight="1"/>
    <row r="127" ht="11.85" customHeight="1"/>
    <row r="128" ht="11.85" customHeight="1"/>
    <row r="129" ht="11.85" customHeight="1"/>
    <row r="130" ht="11.85" customHeight="1"/>
    <row r="131" ht="11.85" customHeight="1"/>
    <row r="132" ht="11.85" customHeight="1"/>
    <row r="133" ht="11.85" customHeight="1"/>
    <row r="134" ht="11.85" customHeight="1"/>
    <row r="135" ht="11.85" customHeight="1"/>
    <row r="136" ht="11.85" customHeight="1"/>
    <row r="137" ht="11.85" customHeight="1"/>
    <row r="138" ht="11.85" customHeight="1"/>
    <row r="139" ht="11.85" customHeight="1"/>
    <row r="140" ht="11.85" customHeight="1"/>
    <row r="141" ht="11.85" customHeight="1"/>
    <row r="142" ht="11.85" customHeight="1"/>
    <row r="143" ht="11.85" customHeight="1"/>
    <row r="144" ht="11.85" customHeight="1"/>
    <row r="145" ht="11.85" customHeight="1"/>
    <row r="146" ht="11.85" customHeight="1"/>
    <row r="147" ht="11.85" customHeight="1"/>
    <row r="148" ht="11.85" customHeight="1"/>
    <row r="149" ht="11.85" customHeight="1"/>
    <row r="150" ht="11.85" customHeight="1"/>
    <row r="151" ht="11.85" customHeight="1"/>
    <row r="152" ht="11.85" customHeight="1"/>
    <row r="153" ht="11.85" customHeight="1"/>
    <row r="154" ht="11.85" customHeight="1"/>
    <row r="155" ht="11.85" customHeight="1"/>
    <row r="156" ht="11.85" customHeight="1"/>
    <row r="157" ht="11.85" customHeight="1"/>
    <row r="158" ht="11.85" customHeight="1"/>
    <row r="159" ht="11.85" customHeight="1"/>
    <row r="160" ht="11.85" customHeight="1"/>
    <row r="161" ht="11.85" customHeight="1"/>
    <row r="162" ht="11.85" customHeight="1"/>
    <row r="163" ht="11.85" customHeight="1"/>
    <row r="164" ht="11.85" customHeight="1"/>
    <row r="165" ht="11.85" customHeight="1"/>
    <row r="166" ht="11.85" customHeight="1"/>
    <row r="167" ht="11.85" customHeight="1"/>
    <row r="168" ht="11.85" customHeight="1"/>
    <row r="169" ht="11.85" customHeight="1"/>
    <row r="170" ht="11.85" customHeight="1"/>
    <row r="171" ht="11.85" customHeight="1"/>
    <row r="172" ht="11.85" customHeight="1"/>
    <row r="173" ht="11.85" customHeight="1"/>
    <row r="174" ht="11.85" customHeight="1"/>
    <row r="175" ht="11.85" customHeight="1"/>
    <row r="176" ht="11.85" customHeight="1"/>
    <row r="177" ht="11.85" customHeight="1"/>
    <row r="178" ht="11.85" customHeight="1"/>
    <row r="179" ht="11.85" customHeight="1"/>
    <row r="180" ht="11.85" customHeight="1"/>
    <row r="181" ht="11.85" customHeight="1"/>
    <row r="182" ht="11.85" customHeight="1"/>
    <row r="183" ht="11.85" customHeight="1"/>
    <row r="184" ht="11.85" customHeight="1"/>
    <row r="185" ht="11.85" customHeight="1"/>
    <row r="186" ht="11.85" customHeight="1"/>
    <row r="187" ht="11.85" customHeight="1"/>
    <row r="188" ht="11.85" customHeight="1"/>
    <row r="189" ht="11.85" customHeight="1"/>
    <row r="190" ht="11.85" customHeight="1"/>
    <row r="191" ht="11.85" customHeight="1"/>
    <row r="192" ht="11.85" customHeight="1"/>
    <row r="193" ht="11.85" customHeight="1"/>
    <row r="194" ht="11.85" customHeight="1"/>
    <row r="195" ht="11.85" customHeight="1"/>
    <row r="196" ht="11.85" customHeight="1"/>
    <row r="197" ht="11.85" customHeight="1"/>
    <row r="198" ht="11.85" customHeight="1"/>
    <row r="199" ht="11.85" customHeight="1"/>
    <row r="200" ht="11.85" customHeight="1"/>
    <row r="201" ht="11.85" customHeight="1"/>
    <row r="202" ht="11.85" customHeight="1"/>
    <row r="203" ht="11.85" customHeight="1"/>
    <row r="204" ht="11.85" customHeight="1"/>
    <row r="205" ht="11.85" customHeight="1"/>
    <row r="206" ht="11.85" customHeight="1"/>
    <row r="207" ht="11.85" customHeight="1"/>
    <row r="208" ht="11.85" customHeight="1"/>
    <row r="209" ht="11.85" customHeight="1"/>
    <row r="210" ht="11.85" customHeight="1"/>
    <row r="211" ht="11.85" customHeight="1"/>
    <row r="212" ht="11.85" customHeight="1"/>
    <row r="213" ht="11.85" customHeight="1"/>
    <row r="214" ht="11.85" customHeight="1"/>
    <row r="215" ht="11.85" customHeight="1"/>
    <row r="216" ht="11.85" customHeight="1"/>
    <row r="217" ht="11.85" customHeight="1"/>
    <row r="218" ht="11.85" customHeight="1"/>
    <row r="219" ht="11.85" customHeight="1"/>
    <row r="220" ht="11.85" customHeight="1"/>
    <row r="221" ht="11.85" customHeight="1"/>
    <row r="222" ht="11.85" customHeight="1"/>
    <row r="223" ht="11.85" customHeight="1"/>
    <row r="224" ht="11.85" customHeight="1"/>
    <row r="225" ht="11.85" customHeight="1"/>
    <row r="226" ht="11.85" customHeight="1"/>
    <row r="227" ht="11.85" customHeight="1"/>
    <row r="228" ht="11.85" customHeight="1"/>
    <row r="229" ht="11.85" customHeight="1"/>
    <row r="230" ht="11.85" customHeight="1"/>
    <row r="231" ht="11.85" customHeight="1"/>
    <row r="232" ht="11.85" customHeight="1"/>
    <row r="233" ht="11.85" customHeight="1"/>
    <row r="234" ht="11.85" customHeight="1"/>
    <row r="235" ht="11.85" customHeight="1"/>
    <row r="236" ht="11.85" customHeight="1"/>
    <row r="237" ht="11.85" customHeight="1"/>
    <row r="238" ht="11.85" customHeight="1"/>
    <row r="239" ht="11.85" customHeight="1"/>
    <row r="240" ht="11.85" customHeight="1"/>
    <row r="241" ht="11.85" customHeight="1"/>
    <row r="242" ht="11.85" customHeight="1"/>
    <row r="243" ht="11.85" customHeight="1"/>
    <row r="244" ht="11.85" customHeight="1"/>
    <row r="245" ht="11.85" customHeight="1"/>
    <row r="246" ht="11.85" customHeight="1"/>
    <row r="247" ht="11.85" customHeight="1"/>
    <row r="248" ht="11.85" customHeight="1"/>
    <row r="249" ht="11.85" customHeight="1"/>
    <row r="250" ht="11.85" customHeight="1"/>
    <row r="251" ht="11.85" customHeight="1"/>
    <row r="252" ht="11.85" customHeight="1"/>
    <row r="253" ht="11.85" customHeight="1"/>
    <row r="254" ht="11.85" customHeight="1"/>
    <row r="255" ht="11.85" customHeight="1"/>
    <row r="256" ht="11.85" customHeight="1"/>
    <row r="257" ht="11.85" customHeight="1"/>
    <row r="258" ht="11.85" customHeight="1"/>
    <row r="259" ht="11.85" customHeight="1"/>
    <row r="260" ht="11.85" customHeight="1"/>
    <row r="261" ht="11.85" customHeight="1"/>
    <row r="262" ht="11.85" customHeight="1"/>
    <row r="263" ht="11.85" customHeight="1"/>
    <row r="264" ht="11.85" customHeight="1"/>
    <row r="265" ht="11.85" customHeight="1"/>
    <row r="266" ht="11.85" customHeight="1"/>
    <row r="267" ht="11.85" customHeight="1"/>
    <row r="268" ht="11.85" customHeight="1"/>
    <row r="269" ht="11.85" customHeight="1"/>
    <row r="270" ht="11.85" customHeight="1"/>
    <row r="271" ht="11.85" customHeight="1"/>
    <row r="272" ht="11.85" customHeight="1"/>
    <row r="273" ht="11.85" customHeight="1"/>
    <row r="274" ht="11.85" customHeight="1"/>
    <row r="275" ht="11.85" customHeight="1"/>
    <row r="276" ht="11.85" customHeight="1"/>
    <row r="277" ht="11.85" customHeight="1"/>
    <row r="278" ht="11.85" customHeight="1"/>
    <row r="279" ht="11.85" customHeight="1"/>
    <row r="280" ht="11.85" customHeight="1"/>
    <row r="281" ht="11.85" customHeight="1"/>
    <row r="282" ht="11.85" customHeight="1"/>
    <row r="283" ht="11.85" customHeight="1"/>
    <row r="284" ht="11.85" customHeight="1"/>
    <row r="285" ht="11.85" customHeight="1"/>
    <row r="286" ht="11.85" customHeight="1"/>
    <row r="287" ht="11.85" customHeight="1"/>
    <row r="288" ht="11.85" customHeight="1"/>
    <row r="289" ht="11.85" customHeight="1"/>
    <row r="290" ht="11.85" customHeight="1"/>
    <row r="291" ht="11.85" customHeight="1"/>
    <row r="292" ht="11.85" customHeight="1"/>
    <row r="293" ht="11.85" customHeight="1"/>
    <row r="294" ht="11.85" customHeight="1"/>
    <row r="295" ht="11.85" customHeight="1"/>
    <row r="296" ht="11.85" customHeight="1"/>
    <row r="297" ht="11.85" customHeight="1"/>
    <row r="298" ht="11.85" customHeight="1"/>
    <row r="299" ht="11.85" customHeight="1"/>
    <row r="300" ht="11.85" customHeight="1"/>
    <row r="301" ht="11.85" customHeight="1"/>
    <row r="302" ht="11.85" customHeight="1"/>
    <row r="303" ht="11.85" customHeight="1"/>
    <row r="304" ht="11.85" customHeight="1"/>
    <row r="305" ht="11.85" customHeight="1"/>
    <row r="306" ht="11.85" customHeight="1"/>
    <row r="307" ht="11.85" customHeight="1"/>
    <row r="308" ht="11.85" customHeight="1"/>
    <row r="309" ht="11.85" customHeight="1"/>
    <row r="310" ht="11.85" customHeight="1"/>
    <row r="311" ht="11.85" customHeight="1"/>
    <row r="312" ht="11.85" customHeight="1"/>
    <row r="313" ht="11.85" customHeight="1"/>
    <row r="314" ht="11.85" customHeight="1"/>
    <row r="315" ht="11.85" customHeight="1"/>
    <row r="316" ht="11.85" customHeight="1"/>
    <row r="317" ht="11.85" customHeight="1"/>
    <row r="318" ht="11.85" customHeight="1"/>
    <row r="319" ht="11.85" customHeight="1"/>
    <row r="320" ht="11.85" customHeight="1"/>
    <row r="321" ht="11.85" customHeight="1"/>
    <row r="322" ht="11.85" customHeight="1"/>
    <row r="323" ht="11.85" customHeight="1"/>
    <row r="324" ht="11.85" customHeight="1"/>
    <row r="325" ht="11.85" customHeight="1"/>
    <row r="326" ht="11.85" customHeight="1"/>
    <row r="327" ht="11.85" customHeight="1"/>
    <row r="328" ht="11.85" customHeight="1"/>
    <row r="329" ht="11.85" customHeight="1"/>
    <row r="330" ht="11.85" customHeight="1"/>
    <row r="331" ht="11.85" customHeight="1"/>
    <row r="332" ht="11.85" customHeight="1"/>
    <row r="333" ht="11.85" customHeight="1"/>
    <row r="334" ht="11.85" customHeight="1"/>
    <row r="335" ht="11.85" customHeight="1"/>
    <row r="336" ht="11.85" customHeight="1"/>
    <row r="337" ht="11.85" customHeight="1"/>
    <row r="338" ht="11.85" customHeight="1"/>
    <row r="339" ht="11.85" customHeight="1"/>
    <row r="340" ht="11.85" customHeight="1"/>
    <row r="341" ht="11.85" customHeight="1"/>
    <row r="342" ht="11.85" customHeight="1"/>
    <row r="343" ht="11.85" customHeight="1"/>
    <row r="344" ht="11.85" customHeight="1"/>
    <row r="345" ht="11.85" customHeight="1"/>
    <row r="346" ht="11.85" customHeight="1"/>
    <row r="347" ht="11.85" customHeight="1"/>
    <row r="348" ht="11.85" customHeight="1"/>
    <row r="349" ht="11.85" customHeight="1"/>
    <row r="350" ht="11.85" customHeight="1"/>
    <row r="351" ht="11.85" customHeight="1"/>
    <row r="352" ht="11.85" customHeight="1"/>
    <row r="353" ht="11.85" customHeight="1"/>
    <row r="354" ht="11.85" customHeight="1"/>
    <row r="355" ht="11.85" customHeight="1"/>
    <row r="356" ht="11.85" customHeight="1"/>
    <row r="357" ht="11.85" customHeight="1"/>
    <row r="358" ht="11.85" customHeight="1"/>
    <row r="359" ht="11.85" customHeight="1"/>
    <row r="360" ht="11.85" customHeight="1"/>
    <row r="361" ht="11.85" customHeight="1"/>
    <row r="362" ht="11.85" customHeight="1"/>
    <row r="363" ht="11.85" customHeight="1"/>
    <row r="364" ht="11.85" customHeight="1"/>
    <row r="365" ht="11.85" customHeight="1"/>
    <row r="366" ht="11.85" customHeight="1"/>
    <row r="367" ht="11.85" customHeight="1"/>
    <row r="368" ht="11.85" customHeight="1"/>
    <row r="369" ht="11.85" customHeight="1"/>
    <row r="370" ht="11.85" customHeight="1"/>
    <row r="371" ht="11.85" customHeight="1"/>
    <row r="372" ht="11.85" customHeight="1"/>
    <row r="373" ht="11.85" customHeight="1"/>
    <row r="374" ht="11.85" customHeight="1"/>
    <row r="375" ht="11.85" customHeight="1"/>
    <row r="376" ht="11.85" customHeight="1"/>
    <row r="377" ht="11.85" customHeight="1"/>
    <row r="378" ht="11.85" customHeight="1"/>
    <row r="379" ht="11.85" customHeight="1"/>
    <row r="380" ht="11.85" customHeight="1"/>
    <row r="381" ht="11.85" customHeight="1"/>
    <row r="382" ht="11.85" customHeight="1"/>
    <row r="383" ht="11.85" customHeight="1"/>
    <row r="384" ht="11.85" customHeight="1"/>
    <row r="385" ht="11.85" customHeight="1"/>
    <row r="386" ht="11.85" customHeight="1"/>
    <row r="387" ht="11.85" customHeight="1"/>
    <row r="388" ht="11.85" customHeight="1"/>
    <row r="389" ht="11.85" customHeight="1"/>
    <row r="390" ht="11.85" customHeight="1"/>
    <row r="391" ht="11.85" customHeight="1"/>
    <row r="392" ht="11.85" customHeight="1"/>
    <row r="393" ht="11.85" customHeight="1"/>
    <row r="394" ht="11.85" customHeight="1"/>
    <row r="395" ht="11.85" customHeight="1"/>
    <row r="396" ht="11.85" customHeight="1"/>
    <row r="397" ht="11.85" customHeight="1"/>
    <row r="398" ht="11.85" customHeight="1"/>
    <row r="399" ht="11.85" customHeight="1"/>
    <row r="400" ht="11.85" customHeight="1"/>
    <row r="401" ht="11.85" customHeight="1"/>
    <row r="402" ht="11.85" customHeight="1"/>
    <row r="403" ht="11.85" customHeight="1"/>
    <row r="404" ht="11.85" customHeight="1"/>
    <row r="405" ht="11.85" customHeight="1"/>
    <row r="406" ht="11.85" customHeight="1"/>
    <row r="407" ht="11.85" customHeight="1"/>
    <row r="408" ht="11.85" customHeight="1"/>
    <row r="409" ht="11.85" customHeight="1"/>
    <row r="410" ht="11.85" customHeight="1"/>
    <row r="411" ht="11.85" customHeight="1"/>
    <row r="412" ht="11.85" customHeight="1"/>
    <row r="413" ht="11.85" customHeight="1"/>
    <row r="414" ht="11.85" customHeight="1"/>
    <row r="415" ht="11.85" customHeight="1"/>
    <row r="416" ht="11.85" customHeight="1"/>
    <row r="417" ht="11.85" customHeight="1"/>
    <row r="418" ht="11.85" customHeight="1"/>
    <row r="419" ht="11.85" customHeight="1"/>
    <row r="420" ht="11.85" customHeight="1"/>
    <row r="421" ht="11.85" customHeight="1"/>
    <row r="422" ht="11.85" customHeight="1"/>
    <row r="423" ht="11.85" customHeight="1"/>
    <row r="424" ht="11.85" customHeight="1"/>
    <row r="425" ht="11.85" customHeight="1"/>
    <row r="426" ht="11.85" customHeight="1"/>
    <row r="427" ht="11.85" customHeight="1"/>
    <row r="428" ht="11.85" customHeight="1"/>
    <row r="429" ht="11.85" customHeight="1"/>
    <row r="430" ht="11.85" customHeight="1"/>
    <row r="431" ht="11.85" customHeight="1"/>
    <row r="432" ht="11.85" customHeight="1"/>
    <row r="433" ht="11.85" customHeight="1"/>
    <row r="434" ht="11.85" customHeight="1"/>
    <row r="435" ht="11.85" customHeight="1"/>
    <row r="436" ht="11.85" customHeight="1"/>
    <row r="437" ht="11.85" customHeight="1"/>
    <row r="438" ht="11.85" customHeight="1"/>
    <row r="439" ht="11.85" customHeight="1"/>
    <row r="440" ht="11.85" customHeight="1"/>
    <row r="441" ht="11.85" customHeight="1"/>
    <row r="442" ht="11.85" customHeight="1"/>
    <row r="443" ht="11.85" customHeight="1"/>
    <row r="444" ht="11.85" customHeight="1"/>
    <row r="445" ht="11.85" customHeight="1"/>
    <row r="446" ht="11.85" customHeight="1"/>
    <row r="447" ht="11.85" customHeight="1"/>
    <row r="448" ht="11.85" customHeight="1"/>
    <row r="449" ht="11.85" customHeight="1"/>
    <row r="450" ht="11.85" customHeight="1"/>
    <row r="451" ht="11.85" customHeight="1"/>
    <row r="452" ht="11.85" customHeight="1"/>
    <row r="453" ht="11.85" customHeight="1"/>
    <row r="454" ht="11.85" customHeight="1"/>
    <row r="455" ht="11.85" customHeight="1"/>
    <row r="456" ht="11.85" customHeight="1"/>
    <row r="457" ht="11.85" customHeight="1"/>
    <row r="458" ht="11.85" customHeight="1"/>
    <row r="459" ht="11.85" customHeight="1"/>
    <row r="460" ht="11.85" customHeight="1"/>
    <row r="461" ht="11.85" customHeight="1"/>
    <row r="462" ht="11.85" customHeight="1"/>
    <row r="463" ht="11.85" customHeight="1"/>
    <row r="464" ht="11.85" customHeight="1"/>
    <row r="465" ht="11.85" customHeight="1"/>
    <row r="466" ht="11.85" customHeight="1"/>
    <row r="467" ht="11.85" customHeight="1"/>
    <row r="468" ht="11.85" customHeight="1"/>
    <row r="469" ht="11.85" customHeight="1"/>
    <row r="470" ht="11.85" customHeight="1"/>
    <row r="471" ht="11.85" customHeight="1"/>
    <row r="472" ht="11.85" customHeight="1"/>
    <row r="473" ht="11.85" customHeight="1"/>
    <row r="474" ht="11.85" customHeight="1"/>
    <row r="475" ht="11.85" customHeight="1"/>
    <row r="476" ht="11.85" customHeight="1"/>
    <row r="477" ht="11.85" customHeight="1"/>
    <row r="478" ht="11.85" customHeight="1"/>
    <row r="479" ht="11.85" customHeight="1"/>
    <row r="480" ht="11.85" customHeight="1"/>
    <row r="481" ht="11.85" customHeight="1"/>
    <row r="482" ht="11.85" customHeight="1"/>
    <row r="483" ht="11.85" customHeight="1"/>
    <row r="484" ht="11.85" customHeight="1"/>
    <row r="485" ht="11.85" customHeight="1"/>
    <row r="486" ht="11.85" customHeight="1"/>
    <row r="487" ht="11.85" customHeight="1"/>
    <row r="488" ht="11.85" customHeight="1"/>
    <row r="489" ht="11.85" customHeight="1"/>
    <row r="490" ht="11.85" customHeight="1"/>
    <row r="491" ht="11.85" customHeight="1"/>
    <row r="492" ht="11.85" customHeight="1"/>
    <row r="493" ht="11.85" customHeight="1"/>
    <row r="494" ht="11.85" customHeight="1"/>
    <row r="495" ht="11.85" customHeight="1"/>
    <row r="496" ht="11.85" customHeight="1"/>
    <row r="497" ht="11.85" customHeight="1"/>
    <row r="498" ht="11.85" customHeight="1"/>
    <row r="499" ht="11.85" customHeight="1"/>
    <row r="500" ht="11.85" customHeight="1"/>
    <row r="501" ht="11.85" customHeight="1"/>
    <row r="502" ht="11.85" customHeight="1"/>
    <row r="503" ht="11.85" customHeight="1"/>
    <row r="504" ht="11.85" customHeight="1"/>
    <row r="505" ht="11.85" customHeight="1"/>
    <row r="506" ht="11.85" customHeight="1"/>
    <row r="507" ht="11.85" customHeight="1"/>
    <row r="508" ht="11.85" customHeight="1"/>
    <row r="509" ht="11.85" customHeight="1"/>
    <row r="510" ht="11.85" customHeight="1"/>
    <row r="511" ht="11.85" customHeight="1"/>
    <row r="512" ht="11.85" customHeight="1"/>
    <row r="513" ht="11.85" customHeight="1"/>
    <row r="514" ht="11.85" customHeight="1"/>
    <row r="515" ht="11.85" customHeight="1"/>
    <row r="516" ht="11.85" customHeight="1"/>
    <row r="517" ht="11.85" customHeight="1"/>
    <row r="518" ht="11.85" customHeight="1"/>
    <row r="519" ht="11.85" customHeight="1"/>
    <row r="520" ht="11.85" customHeight="1"/>
    <row r="521" ht="11.85" customHeight="1"/>
    <row r="522" ht="11.85" customHeight="1"/>
    <row r="523" ht="11.85" customHeight="1"/>
    <row r="524" ht="11.85" customHeight="1"/>
    <row r="525" ht="11.85" customHeight="1"/>
    <row r="526" ht="11.85" customHeight="1"/>
    <row r="527" ht="11.85" customHeight="1"/>
    <row r="528" ht="11.85" customHeight="1"/>
    <row r="529" ht="11.85" customHeight="1"/>
    <row r="530" ht="11.85" customHeight="1"/>
    <row r="531" ht="11.85" customHeight="1"/>
    <row r="532" ht="11.85" customHeight="1"/>
    <row r="533" ht="11.85" customHeight="1"/>
    <row r="534" ht="11.85" customHeight="1"/>
    <row r="535" ht="11.85" customHeight="1"/>
    <row r="536" ht="11.85" customHeight="1"/>
    <row r="537" ht="11.85" customHeight="1"/>
    <row r="538" ht="11.85" customHeight="1"/>
    <row r="539" ht="11.85" customHeight="1"/>
    <row r="540" ht="11.85" customHeight="1"/>
    <row r="541" ht="11.85" customHeight="1"/>
    <row r="542" ht="11.85" customHeight="1"/>
    <row r="543" ht="11.85" customHeight="1"/>
    <row r="544" ht="11.85" customHeight="1"/>
    <row r="545" ht="11.85" customHeight="1"/>
    <row r="546" ht="11.85" customHeight="1"/>
    <row r="547" ht="11.85" customHeight="1"/>
    <row r="548" ht="11.85" customHeight="1"/>
    <row r="549" ht="11.85" customHeight="1"/>
    <row r="550" ht="11.85" customHeight="1"/>
    <row r="551" ht="11.85" customHeight="1"/>
    <row r="552" ht="11.85" customHeight="1"/>
    <row r="553" ht="11.85" customHeight="1"/>
    <row r="554" ht="11.85" customHeight="1"/>
    <row r="555" ht="11.85" customHeight="1"/>
    <row r="556" ht="11.85" customHeight="1"/>
    <row r="557" ht="11.85" customHeight="1"/>
    <row r="558" ht="11.85" customHeight="1"/>
    <row r="559" ht="11.85" customHeight="1"/>
    <row r="560" ht="11.85" customHeight="1"/>
    <row r="561" ht="11.85" customHeight="1"/>
    <row r="562" ht="11.85" customHeight="1"/>
    <row r="563" ht="11.85" customHeight="1"/>
    <row r="564" ht="11.85" customHeight="1"/>
    <row r="565" ht="11.85" customHeight="1"/>
    <row r="566" ht="11.85" customHeight="1"/>
    <row r="567" ht="11.85" customHeight="1"/>
    <row r="568" ht="11.85" customHeight="1"/>
    <row r="569" ht="11.85" customHeight="1"/>
    <row r="570" ht="11.85" customHeight="1"/>
    <row r="571" ht="11.85" customHeight="1"/>
    <row r="572" ht="11.85" customHeight="1"/>
    <row r="573" ht="11.85" customHeight="1"/>
    <row r="574" ht="11.85" customHeight="1"/>
    <row r="575" ht="11.85" customHeight="1"/>
    <row r="576" ht="11.85" customHeight="1"/>
    <row r="577" ht="11.85" customHeight="1"/>
    <row r="578" ht="11.85" customHeight="1"/>
    <row r="579" ht="11.85" customHeight="1"/>
    <row r="580" ht="11.85" customHeight="1"/>
    <row r="581" ht="11.85" customHeight="1"/>
    <row r="582" ht="11.85" customHeight="1"/>
    <row r="583" ht="11.85" customHeight="1"/>
    <row r="584" ht="11.85" customHeight="1"/>
    <row r="585" ht="11.85" customHeight="1"/>
    <row r="586" ht="11.85" customHeight="1"/>
    <row r="587" ht="11.85" customHeight="1"/>
    <row r="588" ht="11.85" customHeight="1"/>
    <row r="589" ht="11.85" customHeight="1"/>
    <row r="590" ht="11.85" customHeight="1"/>
    <row r="591" ht="11.85" customHeight="1"/>
    <row r="592" ht="11.85" customHeight="1"/>
    <row r="593" ht="11.85" customHeight="1"/>
    <row r="594" ht="11.85" customHeight="1"/>
    <row r="595" ht="11.85" customHeight="1"/>
    <row r="596" ht="11.85" customHeight="1"/>
    <row r="597" ht="11.85" customHeight="1"/>
    <row r="598" ht="11.85" customHeight="1"/>
    <row r="599" ht="11.85" customHeight="1"/>
    <row r="600" ht="11.85" customHeight="1"/>
    <row r="601" ht="11.85" customHeight="1"/>
    <row r="602" ht="11.85" customHeight="1"/>
    <row r="603" ht="11.85" customHeight="1"/>
    <row r="604" ht="11.85" customHeight="1"/>
    <row r="605" ht="11.85" customHeight="1"/>
    <row r="606" ht="11.85" customHeight="1"/>
    <row r="607" ht="11.85" customHeight="1"/>
    <row r="608" ht="11.85" customHeight="1"/>
    <row r="609" ht="11.85" customHeight="1"/>
    <row r="610" ht="11.85" customHeight="1"/>
    <row r="611" ht="11.85" customHeight="1"/>
    <row r="612" ht="11.85" customHeight="1"/>
    <row r="613" ht="11.85" customHeight="1"/>
    <row r="614" ht="11.85" customHeight="1"/>
    <row r="615" ht="11.85" customHeight="1"/>
    <row r="616" ht="11.85" customHeight="1"/>
    <row r="617" ht="11.85" customHeight="1"/>
    <row r="618" ht="11.85" customHeight="1"/>
    <row r="619" ht="11.85" customHeight="1"/>
    <row r="620" ht="11.85" customHeight="1"/>
    <row r="621" ht="11.85" customHeight="1"/>
    <row r="622" ht="11.85" customHeight="1"/>
    <row r="623" ht="11.85" customHeight="1"/>
    <row r="624" ht="11.85" customHeight="1"/>
    <row r="625" ht="11.85" customHeight="1"/>
    <row r="626" ht="11.85" customHeight="1"/>
    <row r="627" ht="11.85" customHeight="1"/>
    <row r="628" ht="11.85" customHeight="1"/>
    <row r="629" ht="11.85" customHeight="1"/>
    <row r="630" ht="11.85" customHeight="1"/>
    <row r="631" ht="11.85" customHeight="1"/>
    <row r="632" ht="11.85" customHeight="1"/>
    <row r="633" ht="11.85" customHeight="1"/>
    <row r="634" ht="11.85" customHeight="1"/>
    <row r="635" ht="11.85" customHeight="1"/>
    <row r="636" ht="11.85" customHeight="1"/>
    <row r="637" ht="11.85" customHeight="1"/>
    <row r="638" ht="11.85" customHeight="1"/>
    <row r="639" ht="11.85" customHeight="1"/>
    <row r="640" ht="11.85" customHeight="1"/>
    <row r="641" ht="11.85" customHeight="1"/>
    <row r="642" ht="11.85" customHeight="1"/>
    <row r="643" ht="11.85" customHeight="1"/>
    <row r="644" ht="11.85" customHeight="1"/>
    <row r="645" ht="11.85" customHeight="1"/>
    <row r="646" ht="11.85" customHeight="1"/>
    <row r="647" ht="11.85" customHeight="1"/>
    <row r="648" ht="11.85" customHeight="1"/>
    <row r="649" ht="11.85" customHeight="1"/>
    <row r="650" ht="11.85" customHeight="1"/>
    <row r="651" ht="11.85" customHeight="1"/>
    <row r="652" ht="11.85" customHeight="1"/>
    <row r="653" ht="11.85" customHeight="1"/>
    <row r="654" ht="11.85" customHeight="1"/>
    <row r="655" ht="11.85" customHeight="1"/>
    <row r="656" ht="11.85" customHeight="1"/>
    <row r="657" ht="11.85" customHeight="1"/>
    <row r="658" ht="11.85" customHeight="1"/>
    <row r="659" ht="11.85" customHeight="1"/>
    <row r="660" ht="11.85" customHeight="1"/>
    <row r="661" ht="11.85" customHeight="1"/>
    <row r="662" ht="11.85" customHeight="1"/>
    <row r="663" ht="11.85" customHeight="1"/>
    <row r="664" ht="11.85" customHeight="1"/>
    <row r="665" ht="11.85" customHeight="1"/>
    <row r="666" ht="11.85" customHeight="1"/>
    <row r="667" ht="11.85" customHeight="1"/>
    <row r="668" ht="11.85" customHeight="1"/>
    <row r="669" ht="11.85" customHeight="1"/>
    <row r="670" ht="11.85" customHeight="1"/>
    <row r="671" ht="11.85" customHeight="1"/>
    <row r="672" ht="11.85" customHeight="1"/>
    <row r="673" ht="11.85" customHeight="1"/>
    <row r="674" ht="11.85" customHeight="1"/>
    <row r="675" ht="11.85" customHeight="1"/>
    <row r="676" ht="11.85" customHeight="1"/>
    <row r="677" ht="11.85" customHeight="1"/>
    <row r="678" ht="11.85" customHeight="1"/>
    <row r="679" ht="11.85" customHeight="1"/>
    <row r="680" ht="11.85" customHeight="1"/>
    <row r="681" ht="11.85" customHeight="1"/>
    <row r="682" ht="11.85" customHeight="1"/>
    <row r="683" ht="11.85" customHeight="1"/>
    <row r="684" ht="11.85" customHeight="1"/>
    <row r="685" ht="11.85" customHeight="1"/>
    <row r="686" ht="11.85" customHeight="1"/>
    <row r="687" ht="11.85" customHeight="1"/>
    <row r="688" ht="11.85" customHeight="1"/>
    <row r="689" ht="11.85" customHeight="1"/>
    <row r="690" ht="11.85" customHeight="1"/>
    <row r="691" ht="11.85" customHeight="1"/>
    <row r="692" ht="11.85" customHeight="1"/>
    <row r="693" ht="11.85" customHeight="1"/>
    <row r="694" ht="11.85" customHeight="1"/>
    <row r="695" ht="11.85" customHeight="1"/>
    <row r="696" ht="11.85" customHeight="1"/>
    <row r="697" ht="11.85" customHeight="1"/>
    <row r="698" ht="11.85" customHeight="1"/>
    <row r="699" ht="11.85" customHeight="1"/>
    <row r="700" ht="11.85" customHeight="1"/>
    <row r="701" ht="11.85" customHeight="1"/>
    <row r="702" ht="11.85" customHeight="1"/>
    <row r="703" ht="11.85" customHeight="1"/>
    <row r="704" ht="11.85" customHeight="1"/>
    <row r="705" ht="11.85" customHeight="1"/>
    <row r="706" ht="11.85" customHeight="1"/>
    <row r="707" ht="11.85" customHeight="1"/>
    <row r="708" ht="11.85" customHeight="1"/>
    <row r="709" ht="11.85" customHeight="1"/>
    <row r="710" ht="11.85" customHeight="1"/>
    <row r="711" ht="11.85" customHeight="1"/>
    <row r="712" ht="11.85" customHeight="1"/>
    <row r="713" ht="11.85" customHeight="1"/>
    <row r="714" ht="11.85" customHeight="1"/>
    <row r="715" ht="11.85" customHeight="1"/>
    <row r="716" ht="11.85" customHeight="1"/>
    <row r="717" ht="11.85" customHeight="1"/>
    <row r="718" ht="11.85" customHeight="1"/>
    <row r="719" ht="11.85" customHeight="1"/>
    <row r="720" ht="11.85" customHeight="1"/>
    <row r="721" ht="11.85" customHeight="1"/>
    <row r="722" ht="11.85" customHeight="1"/>
    <row r="723" ht="11.85" customHeight="1"/>
    <row r="724" ht="11.85" customHeight="1"/>
    <row r="725" ht="11.85" customHeight="1"/>
    <row r="726" ht="11.85" customHeight="1"/>
    <row r="727" ht="11.85" customHeight="1"/>
    <row r="728" ht="11.85" customHeight="1"/>
    <row r="729" ht="11.85" customHeight="1"/>
    <row r="730" ht="11.85" customHeight="1"/>
    <row r="731" ht="11.85" customHeight="1"/>
    <row r="732" ht="11.85" customHeight="1"/>
    <row r="733" ht="11.85" customHeight="1"/>
    <row r="734" ht="11.85" customHeight="1"/>
    <row r="735" ht="11.85" customHeight="1"/>
    <row r="736" ht="11.85" customHeight="1"/>
    <row r="737" ht="11.85" customHeight="1"/>
    <row r="738" ht="11.85" customHeight="1"/>
    <row r="739" ht="11.85" customHeight="1"/>
    <row r="740" ht="11.85" customHeight="1"/>
    <row r="741" ht="11.85" customHeight="1"/>
    <row r="742" ht="11.85" customHeight="1"/>
    <row r="743" ht="11.85" customHeight="1"/>
    <row r="744" ht="11.85" customHeight="1"/>
    <row r="745" ht="11.85" customHeight="1"/>
    <row r="746" ht="11.85" customHeight="1"/>
    <row r="747" ht="11.85" customHeight="1"/>
    <row r="748" ht="11.85" customHeight="1"/>
    <row r="749" ht="11.85" customHeight="1"/>
    <row r="750" ht="11.85" customHeight="1"/>
    <row r="751" ht="11.85" customHeight="1"/>
    <row r="752" ht="11.85" customHeight="1"/>
    <row r="753" ht="11.85" customHeight="1"/>
    <row r="754" ht="11.85" customHeight="1"/>
    <row r="755" ht="11.85" customHeight="1"/>
    <row r="756" ht="11.85" customHeight="1"/>
    <row r="757" ht="11.85" customHeight="1"/>
    <row r="758" ht="11.85" customHeight="1"/>
    <row r="759" ht="11.85" customHeight="1"/>
    <row r="760" ht="11.85" customHeight="1"/>
    <row r="761" ht="11.85" customHeight="1"/>
    <row r="762" ht="11.85" customHeight="1"/>
    <row r="763" ht="11.85" customHeight="1"/>
    <row r="764" ht="11.85" customHeight="1"/>
    <row r="765" ht="11.85" customHeight="1"/>
    <row r="766" ht="11.85" customHeight="1"/>
    <row r="767" ht="11.85" customHeight="1"/>
    <row r="768" ht="11.85" customHeight="1"/>
    <row r="769" ht="11.85" customHeight="1"/>
    <row r="770" ht="11.85" customHeight="1"/>
    <row r="771" ht="11.85" customHeight="1"/>
    <row r="772" ht="11.85" customHeight="1"/>
    <row r="773" ht="11.85" customHeight="1"/>
    <row r="774" ht="11.85" customHeight="1"/>
    <row r="775" ht="11.85" customHeight="1"/>
    <row r="776" ht="11.85" customHeight="1"/>
    <row r="777" ht="11.85" customHeight="1"/>
    <row r="778" ht="11.85" customHeight="1"/>
    <row r="779" ht="11.85" customHeight="1"/>
    <row r="780" ht="11.85" customHeight="1"/>
    <row r="781" ht="11.85" customHeight="1"/>
    <row r="782" ht="11.85" customHeight="1"/>
    <row r="783" ht="11.85" customHeight="1"/>
    <row r="784" ht="11.85" customHeight="1"/>
    <row r="785" ht="11.85" customHeight="1"/>
    <row r="786" ht="11.85" customHeight="1"/>
    <row r="787" ht="11.85" customHeight="1"/>
    <row r="788" ht="11.85" customHeight="1"/>
    <row r="789" ht="11.85" customHeight="1"/>
    <row r="790" ht="11.85" customHeight="1"/>
    <row r="791" ht="11.85" customHeight="1"/>
    <row r="792" ht="11.85" customHeight="1"/>
    <row r="793" ht="11.85" customHeight="1"/>
    <row r="794" ht="11.85" customHeight="1"/>
    <row r="795" ht="11.85" customHeight="1"/>
    <row r="796" ht="11.85" customHeight="1"/>
    <row r="797" ht="11.85" customHeight="1"/>
    <row r="798" ht="11.85" customHeight="1"/>
    <row r="799" ht="11.85" customHeight="1"/>
    <row r="800" ht="11.85" customHeight="1"/>
    <row r="801" ht="11.85" customHeight="1"/>
    <row r="802" ht="11.85" customHeight="1"/>
    <row r="803" ht="11.85" customHeight="1"/>
    <row r="804" ht="11.85" customHeight="1"/>
    <row r="805" ht="11.85" customHeight="1"/>
    <row r="806" ht="11.85" customHeight="1"/>
    <row r="807" ht="11.85" customHeight="1"/>
    <row r="808" ht="11.85" customHeight="1"/>
    <row r="809" ht="11.85" customHeight="1"/>
    <row r="810" ht="11.85" customHeight="1"/>
    <row r="811" ht="11.85" customHeight="1"/>
    <row r="812" ht="11.85" customHeight="1"/>
    <row r="813" ht="11.85" customHeight="1"/>
    <row r="814" ht="11.85" customHeight="1"/>
    <row r="815" ht="11.85" customHeight="1"/>
    <row r="816" ht="11.85" customHeight="1"/>
    <row r="817" ht="11.85" customHeight="1"/>
    <row r="818" ht="11.85" customHeight="1"/>
    <row r="819" ht="11.85" customHeight="1"/>
    <row r="820" ht="11.85" customHeight="1"/>
    <row r="821" ht="11.85" customHeight="1"/>
    <row r="822" ht="11.85" customHeight="1"/>
    <row r="823" ht="11.85" customHeight="1"/>
    <row r="824" ht="11.85" customHeight="1"/>
    <row r="825" ht="11.85" customHeight="1"/>
    <row r="826" ht="11.85" customHeight="1"/>
    <row r="827" ht="11.85" customHeight="1"/>
    <row r="828" ht="11.85" customHeight="1"/>
    <row r="829" ht="11.85" customHeight="1"/>
    <row r="830" ht="11.85" customHeight="1"/>
    <row r="831" ht="11.85" customHeight="1"/>
    <row r="832" ht="11.85" customHeight="1"/>
    <row r="833" ht="11.85" customHeight="1"/>
    <row r="834" ht="11.85" customHeight="1"/>
    <row r="835" ht="11.85" customHeight="1"/>
    <row r="836" ht="11.85" customHeight="1"/>
    <row r="837" ht="11.85" customHeight="1"/>
    <row r="838" ht="11.85" customHeight="1"/>
    <row r="839" ht="11.85" customHeight="1"/>
    <row r="840" ht="11.85" customHeight="1"/>
    <row r="841" ht="11.85" customHeight="1"/>
    <row r="842" ht="11.85" customHeight="1"/>
    <row r="843" ht="11.85" customHeight="1"/>
    <row r="844" ht="11.85" customHeight="1"/>
    <row r="845" ht="11.85" customHeight="1"/>
    <row r="846" ht="11.85" customHeight="1"/>
    <row r="847" ht="11.85" customHeight="1"/>
    <row r="848" ht="11.85" customHeight="1"/>
    <row r="849" ht="11.85" customHeight="1"/>
    <row r="850" ht="11.85" customHeight="1"/>
    <row r="851" ht="11.85" customHeight="1"/>
    <row r="852" ht="11.85" customHeight="1"/>
    <row r="853" ht="11.85" customHeight="1"/>
    <row r="854" ht="11.85" customHeight="1"/>
    <row r="855" ht="11.85" customHeight="1"/>
    <row r="856" ht="11.85" customHeight="1"/>
    <row r="857" ht="11.85" customHeight="1"/>
    <row r="858" ht="11.85" customHeight="1"/>
    <row r="859" ht="11.85" customHeight="1"/>
    <row r="860" ht="11.85" customHeight="1"/>
    <row r="861" ht="11.85" customHeight="1"/>
    <row r="862" ht="11.85" customHeight="1"/>
    <row r="863" ht="11.85" customHeight="1"/>
    <row r="864" ht="11.85" customHeight="1"/>
    <row r="865" ht="11.85" customHeight="1"/>
    <row r="866" ht="11.85" customHeight="1"/>
    <row r="867" ht="11.85" customHeight="1"/>
    <row r="868" ht="11.85" customHeight="1"/>
    <row r="869" ht="11.85" customHeight="1"/>
    <row r="870" ht="11.85" customHeight="1"/>
    <row r="871" ht="11.85" customHeight="1"/>
    <row r="872" ht="11.85" customHeight="1"/>
    <row r="873" ht="11.85" customHeight="1"/>
    <row r="874" ht="11.85" customHeight="1"/>
    <row r="875" ht="11.85" customHeight="1"/>
    <row r="876" ht="11.85" customHeight="1"/>
    <row r="877" ht="11.85" customHeight="1"/>
    <row r="878" ht="11.85" customHeight="1"/>
    <row r="879" ht="11.85" customHeight="1"/>
    <row r="880" ht="11.85" customHeight="1"/>
    <row r="881" ht="11.85" customHeight="1"/>
    <row r="882" ht="11.85" customHeight="1"/>
    <row r="883" ht="11.85" customHeight="1"/>
    <row r="884" ht="11.85" customHeight="1"/>
    <row r="885" ht="11.85" customHeight="1"/>
    <row r="886" ht="11.85" customHeight="1"/>
    <row r="887" ht="11.85" customHeight="1"/>
    <row r="888" ht="11.85" customHeight="1"/>
    <row r="889" ht="11.85" customHeight="1"/>
    <row r="890" ht="11.85" customHeight="1"/>
    <row r="891" ht="11.85" customHeight="1"/>
    <row r="892" ht="11.85" customHeight="1"/>
    <row r="893" ht="11.85" customHeight="1"/>
    <row r="894" ht="11.85" customHeight="1"/>
    <row r="895" ht="11.85" customHeight="1"/>
    <row r="896" ht="11.85" customHeight="1"/>
    <row r="897" ht="11.85" customHeight="1"/>
    <row r="898" ht="11.85" customHeight="1"/>
    <row r="899" ht="11.85" customHeight="1"/>
    <row r="900" ht="11.85" customHeight="1"/>
    <row r="901" ht="11.85" customHeight="1"/>
    <row r="902" ht="11.85" customHeight="1"/>
    <row r="903" ht="11.85" customHeight="1"/>
    <row r="904" ht="11.85" customHeight="1"/>
    <row r="905" ht="11.85" customHeight="1"/>
    <row r="906" ht="11.85" customHeight="1"/>
    <row r="907" ht="11.85" customHeight="1"/>
    <row r="908" ht="11.85" customHeight="1"/>
    <row r="909" ht="11.85" customHeight="1"/>
    <row r="910" ht="11.85" customHeight="1"/>
    <row r="911" ht="11.85" customHeight="1"/>
    <row r="912" ht="11.85" customHeight="1"/>
    <row r="913" ht="11.85" customHeight="1"/>
    <row r="914" ht="11.85" customHeight="1"/>
    <row r="915" ht="11.85" customHeight="1"/>
    <row r="916" ht="11.85" customHeight="1"/>
    <row r="917" ht="11.85" customHeight="1"/>
    <row r="918" ht="11.85" customHeight="1"/>
    <row r="919" ht="11.85" customHeight="1"/>
    <row r="920" ht="11.85" customHeight="1"/>
    <row r="921" ht="11.85" customHeight="1"/>
    <row r="922" ht="11.85" customHeight="1"/>
    <row r="923" ht="11.85" customHeight="1"/>
    <row r="924" ht="11.85" customHeight="1"/>
    <row r="925" ht="11.85" customHeight="1"/>
    <row r="926" ht="11.85" customHeight="1"/>
    <row r="927" ht="11.85" customHeight="1"/>
    <row r="928" ht="11.85" customHeight="1"/>
    <row r="929" ht="11.85" customHeight="1"/>
    <row r="930" ht="11.85" customHeight="1"/>
    <row r="931" ht="11.85" customHeight="1"/>
    <row r="932" ht="11.85" customHeight="1"/>
    <row r="933" ht="11.85" customHeight="1"/>
    <row r="934" ht="11.85" customHeight="1"/>
    <row r="935" ht="11.85" customHeight="1"/>
    <row r="936" ht="11.85" customHeight="1"/>
    <row r="937" ht="11.85" customHeight="1"/>
    <row r="938" ht="11.85" customHeight="1"/>
    <row r="939" ht="11.85" customHeight="1"/>
    <row r="940" ht="11.85" customHeight="1"/>
    <row r="941" ht="11.85" customHeight="1"/>
    <row r="942" ht="11.85" customHeight="1"/>
    <row r="943" ht="11.85" customHeight="1"/>
    <row r="944" ht="11.85" customHeight="1"/>
    <row r="945" ht="11.85" customHeight="1"/>
    <row r="946" ht="11.85" customHeight="1"/>
    <row r="947" ht="11.85" customHeight="1"/>
    <row r="948" ht="11.85" customHeight="1"/>
    <row r="949" ht="11.85" customHeight="1"/>
    <row r="950" ht="11.85" customHeight="1"/>
    <row r="951" ht="11.85" customHeight="1"/>
    <row r="952" ht="11.85" customHeight="1"/>
    <row r="953" ht="11.85" customHeight="1"/>
    <row r="954" ht="11.85" customHeight="1"/>
    <row r="955" ht="11.85" customHeight="1"/>
    <row r="956" ht="11.85" customHeight="1"/>
    <row r="957" ht="11.85" customHeight="1"/>
    <row r="958" ht="11.85" customHeight="1"/>
    <row r="959" ht="11.85" customHeight="1"/>
    <row r="960" ht="11.85" customHeight="1"/>
    <row r="961" ht="11.85" customHeight="1"/>
    <row r="962" ht="11.85" customHeight="1"/>
    <row r="963" ht="11.85" customHeight="1"/>
    <row r="964" ht="11.85" customHeight="1"/>
    <row r="965" ht="11.85" customHeight="1"/>
    <row r="966" ht="11.85" customHeight="1"/>
    <row r="967" ht="11.85" customHeight="1"/>
    <row r="968" ht="11.85" customHeight="1"/>
    <row r="969" ht="11.85" customHeight="1"/>
    <row r="970" ht="11.85" customHeight="1"/>
    <row r="971" ht="11.85" customHeight="1"/>
    <row r="972" ht="11.85" customHeight="1"/>
    <row r="973" ht="11.85" customHeight="1"/>
    <row r="974" ht="11.85" customHeight="1"/>
    <row r="975" ht="11.85" customHeight="1"/>
    <row r="976" ht="11.85" customHeight="1"/>
    <row r="977" ht="11.85" customHeight="1"/>
    <row r="978" ht="11.85" customHeight="1"/>
    <row r="979" ht="11.85" customHeight="1"/>
    <row r="980" ht="11.85" customHeight="1"/>
    <row r="981" ht="11.85" customHeight="1"/>
    <row r="982" ht="11.85" customHeight="1"/>
    <row r="983" ht="11.85" customHeight="1"/>
    <row r="984" ht="11.85" customHeight="1"/>
    <row r="985" ht="11.85" customHeight="1"/>
    <row r="986" ht="11.85" customHeight="1"/>
    <row r="987" ht="11.85" customHeight="1"/>
    <row r="988" ht="11.85" customHeight="1"/>
    <row r="989" ht="11.85" customHeight="1"/>
    <row r="990" ht="11.85" customHeight="1"/>
    <row r="991" ht="11.85" customHeight="1"/>
    <row r="992" ht="11.85" customHeight="1"/>
    <row r="993" ht="11.85" customHeight="1"/>
    <row r="994" ht="11.85" customHeight="1"/>
    <row r="995" ht="11.85" customHeight="1"/>
    <row r="996" ht="11.85" customHeight="1"/>
    <row r="997" ht="11.85" customHeight="1"/>
    <row r="998" ht="11.85" customHeight="1"/>
    <row r="999" ht="11.85" customHeight="1"/>
    <row r="1000" ht="11.85" customHeight="1"/>
    <row r="1001" ht="11.85" customHeight="1"/>
    <row r="1002" ht="11.85" customHeight="1"/>
    <row r="1003" ht="11.85" customHeight="1"/>
    <row r="1004" ht="11.85" customHeight="1"/>
    <row r="1005" ht="11.85" customHeight="1"/>
    <row r="1006" ht="11.85" customHeight="1"/>
    <row r="1007" ht="11.85" customHeight="1"/>
    <row r="1008" ht="11.85" customHeight="1"/>
    <row r="1009" ht="11.85" customHeight="1"/>
    <row r="1010" ht="11.85" customHeight="1"/>
    <row r="1011" ht="11.85" customHeight="1"/>
    <row r="1012" ht="11.85" customHeight="1"/>
    <row r="1013" ht="11.85" customHeight="1"/>
    <row r="1014" ht="11.85" customHeight="1"/>
    <row r="1015" ht="11.85" customHeight="1"/>
    <row r="1016" ht="11.85" customHeight="1"/>
    <row r="1017" ht="11.85" customHeight="1"/>
    <row r="1018" ht="11.85" customHeight="1"/>
    <row r="1019" ht="11.85" customHeight="1"/>
    <row r="1020" ht="11.85" customHeight="1"/>
    <row r="1021" ht="11.85" customHeight="1"/>
    <row r="1022" ht="11.85" customHeight="1"/>
    <row r="1023" ht="11.85" customHeight="1"/>
    <row r="1024" ht="11.85" customHeight="1"/>
    <row r="1025" ht="11.85" customHeight="1"/>
    <row r="1026" ht="11.85" customHeight="1"/>
    <row r="1027" ht="11.85" customHeight="1"/>
    <row r="1028" ht="11.85" customHeight="1"/>
    <row r="1029" ht="11.85" customHeight="1"/>
    <row r="1030" ht="11.85" customHeight="1"/>
    <row r="1031" ht="11.85" customHeight="1"/>
    <row r="1032" ht="11.85" customHeight="1"/>
    <row r="1033" ht="11.85" customHeight="1"/>
    <row r="1034" ht="11.85" customHeight="1"/>
    <row r="1035" ht="11.85" customHeight="1"/>
    <row r="1036" ht="11.85" customHeight="1"/>
    <row r="1037" ht="11.85" customHeight="1"/>
    <row r="1038" ht="11.85" customHeight="1"/>
    <row r="1039" ht="11.85" customHeight="1"/>
    <row r="1040" ht="11.85" customHeight="1"/>
    <row r="1041" ht="11.85" customHeight="1"/>
    <row r="1042" ht="11.85" customHeight="1"/>
    <row r="1043" ht="11.85" customHeight="1"/>
    <row r="1044" ht="11.85" customHeight="1"/>
    <row r="1045" ht="11.85" customHeight="1"/>
    <row r="1046" ht="11.85" customHeight="1"/>
    <row r="1047" ht="11.85" customHeight="1"/>
    <row r="1048" ht="11.85" customHeight="1"/>
    <row r="1049" ht="11.85" customHeight="1"/>
    <row r="1050" ht="11.85" customHeight="1"/>
    <row r="1051" ht="11.85" customHeight="1"/>
    <row r="1052" ht="11.85" customHeight="1"/>
    <row r="1053" ht="11.85" customHeight="1"/>
    <row r="1054" ht="11.85" customHeight="1"/>
    <row r="1055" ht="11.85" customHeight="1"/>
    <row r="1056" ht="11.85" customHeight="1"/>
    <row r="1057" ht="11.85" customHeight="1"/>
    <row r="1058" ht="11.85" customHeight="1"/>
    <row r="1059" ht="11.85" customHeight="1"/>
    <row r="1060" ht="11.85" customHeight="1"/>
    <row r="1061" ht="11.85" customHeight="1"/>
    <row r="1062" ht="11.85" customHeight="1"/>
    <row r="1063" ht="11.85" customHeight="1"/>
    <row r="1064" ht="11.85" customHeight="1"/>
    <row r="1065" ht="11.85" customHeight="1"/>
    <row r="1066" ht="11.85" customHeight="1"/>
    <row r="1067" ht="11.85" customHeight="1"/>
    <row r="1068" ht="11.85" customHeight="1"/>
    <row r="1069" ht="11.85" customHeight="1"/>
    <row r="1070" ht="11.85" customHeight="1"/>
    <row r="1071" ht="11.85" customHeight="1"/>
    <row r="1072" ht="11.85" customHeight="1"/>
    <row r="1073" ht="11.85" customHeight="1"/>
    <row r="1074" ht="11.85" customHeight="1"/>
    <row r="1075" ht="11.85" customHeight="1"/>
    <row r="1076" ht="11.85" customHeight="1"/>
    <row r="1077" ht="11.85" customHeight="1"/>
    <row r="1078" ht="11.85" customHeight="1"/>
    <row r="1079" ht="11.85" customHeight="1"/>
    <row r="1080" ht="11.85" customHeight="1"/>
    <row r="1081" ht="11.85" customHeight="1"/>
    <row r="1082" ht="11.85" customHeight="1"/>
    <row r="1083" ht="11.85" customHeight="1"/>
    <row r="1084" ht="11.85" customHeight="1"/>
    <row r="1085" ht="11.85" customHeight="1"/>
    <row r="1086" ht="11.85" customHeight="1"/>
    <row r="1087" ht="11.85" customHeight="1"/>
    <row r="1088" ht="11.85" customHeight="1"/>
    <row r="1089" ht="11.85" customHeight="1"/>
    <row r="1090" ht="11.85" customHeight="1"/>
    <row r="1091" ht="11.85" customHeight="1"/>
    <row r="1092" ht="11.85" customHeight="1"/>
    <row r="1093" ht="11.85" customHeight="1"/>
    <row r="1094" ht="11.85" customHeight="1"/>
    <row r="1095" ht="11.85" customHeight="1"/>
    <row r="1096" ht="11.85" customHeight="1"/>
    <row r="1097" ht="11.85" customHeight="1"/>
    <row r="1098" ht="11.85" customHeight="1"/>
    <row r="1099" ht="11.85" customHeight="1"/>
    <row r="1100" ht="11.85" customHeight="1"/>
    <row r="1101" ht="11.85" customHeight="1"/>
    <row r="1102" ht="11.85" customHeight="1"/>
    <row r="1103" ht="11.85" customHeight="1"/>
    <row r="1104" ht="11.85" customHeight="1"/>
    <row r="1105" ht="11.85" customHeight="1"/>
    <row r="1106" ht="11.85" customHeight="1"/>
    <row r="1107" ht="11.85" customHeight="1"/>
    <row r="1108" ht="11.85" customHeight="1"/>
    <row r="1109" ht="11.85" customHeight="1"/>
    <row r="1110" ht="11.85" customHeight="1"/>
    <row r="1111" ht="11.85" customHeight="1"/>
    <row r="1112" ht="11.85" customHeight="1"/>
    <row r="1113" ht="11.85" customHeight="1"/>
    <row r="1114" ht="11.85" customHeight="1"/>
    <row r="1115" ht="11.85" customHeight="1"/>
    <row r="1116" ht="11.85" customHeight="1"/>
    <row r="1117" ht="11.85" customHeight="1"/>
    <row r="1118" ht="11.85" customHeight="1"/>
    <row r="1119" ht="11.85" customHeight="1"/>
    <row r="1120" ht="11.85" customHeight="1"/>
    <row r="1121" ht="11.85" customHeight="1"/>
    <row r="1122" ht="11.85" customHeight="1"/>
    <row r="1123" ht="11.85" customHeight="1"/>
    <row r="1124" ht="11.85" customHeight="1"/>
    <row r="1125" ht="11.85" customHeight="1"/>
    <row r="1126" ht="11.85" customHeight="1"/>
    <row r="1127" ht="11.85" customHeight="1"/>
    <row r="1128" ht="11.85" customHeight="1"/>
    <row r="1129" ht="11.85" customHeight="1"/>
    <row r="1130" ht="11.85" customHeight="1"/>
    <row r="1131" ht="11.85" customHeight="1"/>
    <row r="1132" ht="11.85" customHeight="1"/>
    <row r="1133" ht="11.85" customHeight="1"/>
    <row r="1134" ht="11.85" customHeight="1"/>
    <row r="1135" ht="11.85" customHeight="1"/>
    <row r="1136" ht="11.85" customHeight="1"/>
    <row r="1137" ht="11.85" customHeight="1"/>
    <row r="1138" ht="11.85" customHeight="1"/>
    <row r="1139" ht="11.85" customHeight="1"/>
    <row r="1140" ht="11.85" customHeight="1"/>
    <row r="1141" ht="11.85" customHeight="1"/>
    <row r="1142" ht="11.85" customHeight="1"/>
    <row r="1143" ht="11.85" customHeight="1"/>
    <row r="1144" ht="11.85" customHeight="1"/>
    <row r="1145" ht="11.85" customHeight="1"/>
    <row r="1146" ht="11.85" customHeight="1"/>
    <row r="1147" ht="11.85" customHeight="1"/>
    <row r="1148" ht="11.85" customHeight="1"/>
    <row r="1149" ht="11.85" customHeight="1"/>
    <row r="1150" ht="11.85" customHeight="1"/>
    <row r="1151" ht="11.85" customHeight="1"/>
    <row r="1152" ht="11.85" customHeight="1"/>
    <row r="1153" ht="11.85" customHeight="1"/>
    <row r="1154" ht="11.85" customHeight="1"/>
    <row r="1155" ht="11.85" customHeight="1"/>
    <row r="1156" ht="11.85" customHeight="1"/>
    <row r="1157" ht="11.85" customHeight="1"/>
    <row r="1158" ht="11.85" customHeight="1"/>
    <row r="1159" ht="11.85" customHeight="1"/>
    <row r="1160" ht="11.85" customHeight="1"/>
    <row r="1161" ht="11.85" customHeight="1"/>
    <row r="1162" ht="11.85" customHeight="1"/>
    <row r="1163" ht="11.85" customHeight="1"/>
    <row r="1164" ht="11.85" customHeight="1"/>
    <row r="1165" ht="11.85" customHeight="1"/>
    <row r="1166" ht="11.85" customHeight="1"/>
    <row r="1167" ht="11.85" customHeight="1"/>
    <row r="1168" ht="11.85" customHeight="1"/>
    <row r="1169" ht="11.85" customHeight="1"/>
    <row r="1170" ht="11.85" customHeight="1"/>
    <row r="1171" ht="11.85" customHeight="1"/>
    <row r="1172" ht="11.85" customHeight="1"/>
    <row r="1173" ht="11.85" customHeight="1"/>
    <row r="1174" ht="11.85" customHeight="1"/>
    <row r="1175" ht="11.85" customHeight="1"/>
    <row r="1176" ht="11.85" customHeight="1"/>
    <row r="1177" ht="11.85" customHeight="1"/>
    <row r="1178" ht="11.85" customHeight="1"/>
    <row r="1179" ht="11.85" customHeight="1"/>
    <row r="1180" ht="11.85" customHeight="1"/>
    <row r="1181" ht="11.85" customHeight="1"/>
    <row r="1182" ht="11.85" customHeight="1"/>
    <row r="1183" ht="11.85" customHeight="1"/>
    <row r="1184" ht="11.85" customHeight="1"/>
    <row r="1185" ht="11.85" customHeight="1"/>
    <row r="1186" ht="11.85" customHeight="1"/>
    <row r="1187" ht="11.85" customHeight="1"/>
    <row r="1188" ht="11.85" customHeight="1"/>
    <row r="1189" ht="11.85" customHeight="1"/>
    <row r="1190" ht="11.85" customHeight="1"/>
    <row r="1191" ht="11.85" customHeight="1"/>
    <row r="1192" ht="11.85" customHeight="1"/>
    <row r="1193" ht="11.85" customHeight="1"/>
    <row r="1194" ht="11.85" customHeight="1"/>
    <row r="1195" ht="11.85" customHeight="1"/>
    <row r="1196" ht="11.85" customHeight="1"/>
    <row r="1197" ht="11.85" customHeight="1"/>
    <row r="1198" ht="11.85" customHeight="1"/>
    <row r="1199" ht="11.85" customHeight="1"/>
    <row r="1200" ht="11.85" customHeight="1"/>
    <row r="1201" ht="11.85" customHeight="1"/>
    <row r="1202" ht="11.85" customHeight="1"/>
    <row r="1203" ht="11.85" customHeight="1"/>
    <row r="1204" ht="11.85" customHeight="1"/>
    <row r="1205" ht="11.85" customHeight="1"/>
    <row r="1206" ht="11.85" customHeight="1"/>
    <row r="1207" ht="11.85" customHeight="1"/>
    <row r="1208" ht="11.85" customHeight="1"/>
    <row r="1209" ht="11.85" customHeight="1"/>
    <row r="1210" ht="11.85" customHeight="1"/>
    <row r="1211" ht="11.85" customHeight="1"/>
    <row r="1212" ht="11.85" customHeight="1"/>
    <row r="1213" ht="11.85" customHeight="1"/>
    <row r="1214" ht="11.85" customHeight="1"/>
    <row r="1215" ht="11.85" customHeight="1"/>
    <row r="1216" ht="11.85" customHeight="1"/>
    <row r="1217" ht="11.85" customHeight="1"/>
    <row r="1218" ht="11.85" customHeight="1"/>
    <row r="1219" ht="11.85" customHeight="1"/>
    <row r="1220" ht="11.85" customHeight="1"/>
    <row r="1221" ht="11.85" customHeight="1"/>
    <row r="1222" ht="11.85" customHeight="1"/>
    <row r="1223" ht="11.85" customHeight="1"/>
    <row r="1224" ht="11.85" customHeight="1"/>
    <row r="1225" ht="11.85" customHeight="1"/>
    <row r="1226" ht="11.85" customHeight="1"/>
    <row r="1227" ht="11.85" customHeight="1"/>
    <row r="1228" ht="11.85" customHeight="1"/>
    <row r="1229" ht="11.85" customHeight="1"/>
    <row r="1230" ht="11.85" customHeight="1"/>
    <row r="1231" ht="11.85" customHeight="1"/>
    <row r="1232" ht="11.85" customHeight="1"/>
    <row r="1233" ht="11.85" customHeight="1"/>
    <row r="1234" ht="11.85" customHeight="1"/>
    <row r="1235" ht="11.85" customHeight="1"/>
    <row r="1236" ht="11.85" customHeight="1"/>
    <row r="1237" ht="11.85" customHeight="1"/>
    <row r="1238" ht="11.85" customHeight="1"/>
    <row r="1239" ht="11.85" customHeight="1"/>
    <row r="1240" ht="11.85" customHeight="1"/>
    <row r="1241" ht="11.85" customHeight="1"/>
    <row r="1242" ht="11.85" customHeight="1"/>
    <row r="1243" ht="11.85" customHeight="1"/>
    <row r="1244" ht="11.85" customHeight="1"/>
    <row r="1245" ht="11.85" customHeight="1"/>
    <row r="1246" ht="11.85" customHeight="1"/>
    <row r="1247" ht="11.85" customHeight="1"/>
    <row r="1248" ht="11.85" customHeight="1"/>
    <row r="1249" ht="11.85" customHeight="1"/>
    <row r="1250" ht="11.85" customHeight="1"/>
    <row r="1251" ht="11.85" customHeight="1"/>
    <row r="1252" ht="11.85" customHeight="1"/>
    <row r="1253" ht="11.85" customHeight="1"/>
    <row r="1254" ht="11.85" customHeight="1"/>
    <row r="1255" ht="11.85" customHeight="1"/>
    <row r="1256" ht="11.85" customHeight="1"/>
    <row r="1257" ht="11.85" customHeight="1"/>
    <row r="1258" ht="11.85" customHeight="1"/>
    <row r="1259" ht="11.85" customHeight="1"/>
    <row r="1260" ht="11.85" customHeight="1"/>
    <row r="1261" ht="11.85" customHeight="1"/>
    <row r="1262" ht="11.85" customHeight="1"/>
    <row r="1263" ht="11.85" customHeight="1"/>
    <row r="1264" ht="11.85" customHeight="1"/>
    <row r="1265" ht="11.85" customHeight="1"/>
    <row r="1266" ht="11.85" customHeight="1"/>
    <row r="1267" ht="11.85" customHeight="1"/>
    <row r="1268" ht="11.85" customHeight="1"/>
    <row r="1269" ht="11.85" customHeight="1"/>
    <row r="1270" ht="11.85" customHeight="1"/>
    <row r="1271" ht="11.85" customHeight="1"/>
    <row r="1272" ht="11.85" customHeight="1"/>
    <row r="1273" ht="11.85" customHeight="1"/>
    <row r="1274" ht="11.85" customHeight="1"/>
    <row r="1275" ht="11.85" customHeight="1"/>
    <row r="1276" ht="11.85" customHeight="1"/>
    <row r="1277" ht="11.85" customHeight="1"/>
    <row r="1278" ht="11.85" customHeight="1"/>
    <row r="1279" ht="11.85" customHeight="1"/>
    <row r="1280" ht="11.85" customHeight="1"/>
    <row r="1281" ht="11.85" customHeight="1"/>
    <row r="1282" ht="11.85" customHeight="1"/>
    <row r="1283" ht="11.85" customHeight="1"/>
    <row r="1284" ht="11.85" customHeight="1"/>
    <row r="1285" ht="11.85" customHeight="1"/>
    <row r="1286" ht="11.85" customHeight="1"/>
    <row r="1287" ht="11.85" customHeight="1"/>
    <row r="1288" ht="11.85" customHeight="1"/>
    <row r="1289" ht="11.85" customHeight="1"/>
    <row r="1290" ht="11.85" customHeight="1"/>
    <row r="1291" ht="11.85" customHeight="1"/>
    <row r="1292" ht="11.85" customHeight="1"/>
    <row r="1293" ht="11.85" customHeight="1"/>
    <row r="1294" ht="11.85" customHeight="1"/>
    <row r="1295" ht="11.85" customHeight="1"/>
    <row r="1296" ht="11.85" customHeight="1"/>
    <row r="1297" ht="11.85" customHeight="1"/>
    <row r="1298" ht="11.85" customHeight="1"/>
    <row r="1299" ht="11.85" customHeight="1"/>
    <row r="1300" ht="11.85" customHeight="1"/>
    <row r="1301" ht="11.85" customHeight="1"/>
    <row r="1302" ht="11.85" customHeight="1"/>
    <row r="1303" ht="11.85" customHeight="1"/>
    <row r="1304" ht="11.85" customHeight="1"/>
    <row r="1305" ht="11.85" customHeight="1"/>
    <row r="1306" ht="11.85" customHeight="1"/>
    <row r="1307" ht="11.85" customHeight="1"/>
    <row r="1308" ht="11.85" customHeight="1"/>
    <row r="1309" ht="11.85" customHeight="1"/>
    <row r="1310" ht="11.85" customHeight="1"/>
    <row r="1311" ht="11.85" customHeight="1"/>
    <row r="1312" ht="11.85" customHeight="1"/>
    <row r="1313" ht="11.85" customHeight="1"/>
    <row r="1314" ht="11.85" customHeight="1"/>
    <row r="1315" ht="11.85" customHeight="1"/>
    <row r="1316" ht="11.85" customHeight="1"/>
    <row r="1317" ht="11.85" customHeight="1"/>
    <row r="1318" ht="11.85" customHeight="1"/>
    <row r="1319" ht="11.85" customHeight="1"/>
    <row r="1320" ht="11.85" customHeight="1"/>
    <row r="1321" ht="11.85" customHeight="1"/>
    <row r="1322" ht="11.85" customHeight="1"/>
    <row r="1323" ht="11.85" customHeight="1"/>
    <row r="1324" ht="11.85" customHeight="1"/>
    <row r="1325" ht="11.85" customHeight="1"/>
    <row r="1326" ht="11.85" customHeight="1"/>
    <row r="1327" ht="11.85" customHeight="1"/>
    <row r="1328" ht="11.85" customHeight="1"/>
    <row r="1329" ht="11.85" customHeight="1"/>
    <row r="1330" ht="11.85" customHeight="1"/>
    <row r="1331" ht="11.85" customHeight="1"/>
    <row r="1332" ht="11.85" customHeight="1"/>
    <row r="1333" ht="11.85" customHeight="1"/>
    <row r="1334" ht="11.85" customHeight="1"/>
    <row r="1335" ht="11.85" customHeight="1"/>
    <row r="1336" ht="11.85" customHeight="1"/>
    <row r="1337" ht="11.85" customHeight="1"/>
    <row r="1338" ht="11.85" customHeight="1"/>
    <row r="1339" ht="11.85" customHeight="1"/>
    <row r="1340" ht="11.85" customHeight="1"/>
    <row r="1341" ht="11.85" customHeight="1"/>
    <row r="1342" ht="11.85" customHeight="1"/>
    <row r="1343" ht="11.85" customHeight="1"/>
    <row r="1344" ht="11.85" customHeight="1"/>
    <row r="1345" ht="11.85" customHeight="1"/>
    <row r="1346" ht="11.85" customHeight="1"/>
    <row r="1347" ht="11.85" customHeight="1"/>
    <row r="1348" ht="11.85" customHeight="1"/>
    <row r="1349" ht="11.85" customHeight="1"/>
    <row r="1350" ht="11.85" customHeight="1"/>
    <row r="1351" ht="11.85" customHeight="1"/>
    <row r="1352" ht="11.85" customHeight="1"/>
    <row r="1353" ht="11.85" customHeight="1"/>
    <row r="1354" ht="11.85" customHeight="1"/>
    <row r="1355" ht="11.85" customHeight="1"/>
    <row r="1356" ht="11.85" customHeight="1"/>
    <row r="1357" ht="11.85" customHeight="1"/>
    <row r="1358" ht="11.85" customHeight="1"/>
    <row r="1359" ht="11.85" customHeight="1"/>
    <row r="1360" ht="11.85" customHeight="1"/>
    <row r="1361" ht="11.85" customHeight="1"/>
    <row r="1362" ht="11.85" customHeight="1"/>
    <row r="1363" ht="11.85" customHeight="1"/>
    <row r="1364" ht="11.85" customHeight="1"/>
    <row r="1365" ht="11.85" customHeight="1"/>
    <row r="1366" ht="11.85" customHeight="1"/>
    <row r="1367" ht="11.85" customHeight="1"/>
    <row r="1368" ht="11.85" customHeight="1"/>
    <row r="1369" ht="11.85" customHeight="1"/>
    <row r="1370" ht="11.85" customHeight="1"/>
    <row r="1371" ht="11.85" customHeight="1"/>
    <row r="1372" ht="11.85" customHeight="1"/>
    <row r="1373" ht="11.85" customHeight="1"/>
    <row r="1374" ht="11.85" customHeight="1"/>
    <row r="1375" ht="11.85" customHeight="1"/>
    <row r="1376" ht="11.85" customHeight="1"/>
    <row r="1377" ht="11.85" customHeight="1"/>
    <row r="1378" ht="11.85" customHeight="1"/>
    <row r="1379" ht="11.85" customHeight="1"/>
    <row r="1380" ht="11.85" customHeight="1"/>
    <row r="1381" ht="11.85" customHeight="1"/>
    <row r="1382" ht="11.85" customHeight="1"/>
    <row r="1383" ht="11.85" customHeight="1"/>
    <row r="1384" ht="11.85" customHeight="1"/>
    <row r="1385" ht="11.85" customHeight="1"/>
    <row r="1386" ht="11.85" customHeight="1"/>
    <row r="1387" ht="11.85" customHeight="1"/>
    <row r="1388" ht="11.85" customHeight="1"/>
    <row r="1389" ht="11.85" customHeight="1"/>
    <row r="1390" ht="11.85" customHeight="1"/>
    <row r="1391" ht="11.85" customHeight="1"/>
    <row r="1392" ht="11.85" customHeight="1"/>
    <row r="1393" ht="11.85" customHeight="1"/>
    <row r="1394" ht="11.85" customHeight="1"/>
    <row r="1395" ht="11.85" customHeight="1"/>
    <row r="1396" ht="11.85" customHeight="1"/>
    <row r="1397" ht="11.85" customHeight="1"/>
    <row r="1398" ht="11.85" customHeight="1"/>
    <row r="1399" ht="11.85" customHeight="1"/>
    <row r="1400" ht="11.85" customHeight="1"/>
    <row r="1401" ht="11.85" customHeight="1"/>
    <row r="1402" ht="11.85" customHeight="1"/>
    <row r="1403" ht="11.85" customHeight="1"/>
    <row r="1404" ht="11.85" customHeight="1"/>
    <row r="1405" ht="11.85" customHeight="1"/>
    <row r="1406" ht="11.85" customHeight="1"/>
    <row r="1407" ht="11.85" customHeight="1"/>
    <row r="1408" ht="11.85" customHeight="1"/>
    <row r="1409" ht="11.85" customHeight="1"/>
    <row r="1410" ht="11.85" customHeight="1"/>
    <row r="1411" ht="11.85" customHeight="1"/>
    <row r="1412" ht="11.85" customHeight="1"/>
    <row r="1413" ht="11.85" customHeight="1"/>
    <row r="1414" ht="11.85" customHeight="1"/>
    <row r="1415" ht="11.85" customHeight="1"/>
    <row r="1416" ht="11.85" customHeight="1"/>
    <row r="1417" ht="11.85" customHeight="1"/>
    <row r="1418" ht="11.85" customHeight="1"/>
    <row r="1419" ht="11.85" customHeight="1"/>
    <row r="1420" ht="11.85" customHeight="1"/>
    <row r="1421" ht="11.85" customHeight="1"/>
    <row r="1422" ht="11.85" customHeight="1"/>
    <row r="1423" ht="11.85" customHeight="1"/>
    <row r="1424" ht="11.85" customHeight="1"/>
    <row r="1425" ht="11.85" customHeight="1"/>
    <row r="1426" ht="11.85" customHeight="1"/>
    <row r="1427" ht="11.85" customHeight="1"/>
    <row r="1428" ht="11.85" customHeight="1"/>
    <row r="1429" ht="11.85" customHeight="1"/>
    <row r="1430" ht="11.85" customHeight="1"/>
    <row r="1431" ht="11.85" customHeight="1"/>
    <row r="1432" ht="11.85" customHeight="1"/>
    <row r="1433" ht="11.85" customHeight="1"/>
    <row r="1434" ht="11.85" customHeight="1"/>
    <row r="1435" ht="11.85" customHeight="1"/>
    <row r="1436" ht="11.85" customHeight="1"/>
    <row r="1437" ht="11.85" customHeight="1"/>
    <row r="1438" ht="11.85" customHeight="1"/>
    <row r="1439" ht="11.85" customHeight="1"/>
    <row r="1440" ht="11.85" customHeight="1"/>
    <row r="1441" ht="11.85" customHeight="1"/>
    <row r="1442" ht="11.85" customHeight="1"/>
    <row r="1443" ht="11.85" customHeight="1"/>
    <row r="1444" ht="11.85" customHeight="1"/>
    <row r="1445" ht="11.85" customHeight="1"/>
    <row r="1446" ht="11.85" customHeight="1"/>
    <row r="1447" ht="11.85" customHeight="1"/>
    <row r="1448" ht="11.85" customHeight="1"/>
    <row r="1449" ht="11.85" customHeight="1"/>
    <row r="1450" ht="11.85" customHeight="1"/>
    <row r="1451" ht="11.85" customHeight="1"/>
    <row r="1452" ht="11.85" customHeight="1"/>
    <row r="1453" ht="11.85" customHeight="1"/>
    <row r="1454" ht="11.85" customHeight="1"/>
    <row r="1455" ht="11.85" customHeight="1"/>
    <row r="1456" ht="11.85" customHeight="1"/>
    <row r="1457" ht="11.85" customHeight="1"/>
    <row r="1458" ht="11.85" customHeight="1"/>
    <row r="1459" ht="11.85" customHeight="1"/>
    <row r="1460" ht="11.85" customHeight="1"/>
    <row r="1461" ht="11.85" customHeight="1"/>
    <row r="1462" ht="11.85" customHeight="1"/>
    <row r="1463" ht="11.85" customHeight="1"/>
    <row r="1464" ht="11.85" customHeight="1"/>
    <row r="1465" ht="11.85" customHeight="1"/>
    <row r="1466" ht="11.85" customHeight="1"/>
    <row r="1467" ht="11.85" customHeight="1"/>
    <row r="1468" ht="11.85" customHeight="1"/>
    <row r="1469" ht="11.85" customHeight="1"/>
    <row r="1470" ht="11.85" customHeight="1"/>
    <row r="1471" ht="11.85" customHeight="1"/>
    <row r="1472" ht="11.85" customHeight="1"/>
    <row r="1473" ht="11.85" customHeight="1"/>
    <row r="1474" ht="11.85" customHeight="1"/>
    <row r="1475" ht="11.85" customHeight="1"/>
    <row r="1476" ht="11.85" customHeight="1"/>
    <row r="1477" ht="11.85" customHeight="1"/>
    <row r="1478" ht="11.85" customHeight="1"/>
    <row r="1479" ht="11.85" customHeight="1"/>
    <row r="1480" ht="11.85" customHeight="1"/>
    <row r="1481" ht="11.85" customHeight="1"/>
    <row r="1482" ht="11.85" customHeight="1"/>
    <row r="1483" ht="11.85" customHeight="1"/>
    <row r="1484" ht="11.85" customHeight="1"/>
    <row r="1485" ht="11.85" customHeight="1"/>
    <row r="1486" ht="11.85" customHeight="1"/>
    <row r="1487" ht="11.85" customHeight="1"/>
    <row r="1488" ht="11.85" customHeight="1"/>
    <row r="1489" ht="11.85" customHeight="1"/>
    <row r="1490" ht="11.85" customHeight="1"/>
    <row r="1491" ht="11.85" customHeight="1"/>
    <row r="1492" ht="11.85" customHeight="1"/>
    <row r="1493" ht="11.85" customHeight="1"/>
    <row r="1494" ht="11.85" customHeight="1"/>
    <row r="1495" ht="11.85" customHeight="1"/>
    <row r="1496" ht="11.85" customHeight="1"/>
    <row r="1497" ht="11.85" customHeight="1"/>
    <row r="1498" ht="11.85" customHeight="1"/>
    <row r="1499" ht="11.85" customHeight="1"/>
    <row r="1500" ht="11.85" customHeight="1"/>
    <row r="1501" ht="11.85" customHeight="1"/>
    <row r="1502" ht="11.85" customHeight="1"/>
    <row r="1503" ht="11.85" customHeight="1"/>
    <row r="1504" ht="11.85" customHeight="1"/>
    <row r="1505" ht="11.85" customHeight="1"/>
    <row r="1506" ht="11.85" customHeight="1"/>
    <row r="1507" ht="11.85" customHeight="1"/>
    <row r="1508" ht="11.85" customHeight="1"/>
    <row r="1509" ht="11.85" customHeight="1"/>
    <row r="1510" ht="11.85" customHeight="1"/>
    <row r="1511" ht="11.85" customHeight="1"/>
    <row r="1512" ht="11.85" customHeight="1"/>
    <row r="1513" ht="11.85" customHeight="1"/>
    <row r="1514" ht="11.85" customHeight="1"/>
    <row r="1515" ht="11.85" customHeight="1"/>
    <row r="1516" ht="11.85" customHeight="1"/>
    <row r="1517" ht="11.85" customHeight="1"/>
    <row r="1518" ht="11.85" customHeight="1"/>
    <row r="1519" ht="11.85" customHeight="1"/>
    <row r="1520" ht="11.85" customHeight="1"/>
    <row r="1521" ht="11.85" customHeight="1"/>
    <row r="1522" ht="11.85" customHeight="1"/>
    <row r="1523" ht="11.85" customHeight="1"/>
    <row r="1524" ht="11.85" customHeight="1"/>
    <row r="1525" ht="11.85" customHeight="1"/>
    <row r="1526" ht="11.85" customHeight="1"/>
    <row r="1527" ht="11.85" customHeight="1"/>
    <row r="1528" ht="11.85" customHeight="1"/>
    <row r="1529" ht="11.85" customHeight="1"/>
    <row r="1530" ht="11.85" customHeight="1"/>
    <row r="1531" ht="11.85" customHeight="1"/>
    <row r="1532" ht="11.85" customHeight="1"/>
    <row r="1533" ht="11.85" customHeight="1"/>
    <row r="1534" ht="11.85" customHeight="1"/>
    <row r="1535" ht="11.85" customHeight="1"/>
    <row r="1536" ht="11.85" customHeight="1"/>
    <row r="1537" ht="11.85" customHeight="1"/>
    <row r="1538" ht="11.85" customHeight="1"/>
    <row r="1539" ht="11.85" customHeight="1"/>
    <row r="1540" ht="11.85" customHeight="1"/>
    <row r="1541" ht="11.85" customHeight="1"/>
    <row r="1542" ht="11.85" customHeight="1"/>
    <row r="1543" ht="11.85" customHeight="1"/>
    <row r="1544" ht="11.85" customHeight="1"/>
    <row r="1545" ht="11.85" customHeight="1"/>
    <row r="1546" ht="11.85" customHeight="1"/>
    <row r="1547" ht="11.85" customHeight="1"/>
    <row r="1548" ht="11.85" customHeight="1"/>
    <row r="1549" ht="11.85" customHeight="1"/>
    <row r="1550" ht="11.85" customHeight="1"/>
    <row r="1551" ht="11.85" customHeight="1"/>
    <row r="1552" ht="11.85" customHeight="1"/>
    <row r="1553" ht="11.85" customHeight="1"/>
    <row r="1554" ht="11.85" customHeight="1"/>
    <row r="1555" ht="11.85" customHeight="1"/>
    <row r="1556" ht="11.85" customHeight="1"/>
    <row r="1557" ht="11.85" customHeight="1"/>
    <row r="1558" ht="11.85" customHeight="1"/>
    <row r="1559" ht="11.85" customHeight="1"/>
    <row r="1560" ht="11.85" customHeight="1"/>
    <row r="1561" ht="11.85" customHeight="1"/>
    <row r="1562" ht="11.85" customHeight="1"/>
    <row r="1563" ht="11.85" customHeight="1"/>
    <row r="1564" ht="11.85" customHeight="1"/>
    <row r="1565" ht="11.85" customHeight="1"/>
    <row r="1566" ht="11.85" customHeight="1"/>
    <row r="1567" ht="11.85" customHeight="1"/>
    <row r="1568" ht="11.85" customHeight="1"/>
    <row r="1569" ht="11.85" customHeight="1"/>
    <row r="1570" ht="11.85" customHeight="1"/>
    <row r="1571" ht="11.85" customHeight="1"/>
    <row r="1572" ht="11.85" customHeight="1"/>
    <row r="1573" ht="11.85" customHeight="1"/>
    <row r="1574" ht="11.85" customHeight="1"/>
    <row r="1575" ht="11.85" customHeight="1"/>
    <row r="1576" ht="11.85" customHeight="1"/>
    <row r="1577" ht="11.85" customHeight="1"/>
    <row r="1578" ht="11.85" customHeight="1"/>
    <row r="1579" ht="11.85" customHeight="1"/>
    <row r="1580" ht="11.85" customHeight="1"/>
    <row r="1581" ht="11.85" customHeight="1"/>
    <row r="1582" ht="11.85" customHeight="1"/>
    <row r="1583" ht="11.85" customHeight="1"/>
    <row r="1584" ht="11.85" customHeight="1"/>
    <row r="1585" ht="11.85" customHeight="1"/>
    <row r="1586" ht="11.85" customHeight="1"/>
    <row r="1587" ht="11.85" customHeight="1"/>
    <row r="1588" ht="11.85" customHeight="1"/>
    <row r="1589" ht="11.85" customHeight="1"/>
    <row r="1590" ht="11.85" customHeight="1"/>
    <row r="1591" ht="11.85" customHeight="1"/>
    <row r="1592" ht="11.85" customHeight="1"/>
    <row r="1593" ht="11.85" customHeight="1"/>
    <row r="1594" ht="11.85" customHeight="1"/>
    <row r="1595" ht="11.85" customHeight="1"/>
    <row r="1596" ht="11.85" customHeight="1"/>
    <row r="1597" ht="11.85" customHeight="1"/>
    <row r="1598" ht="11.85" customHeight="1"/>
    <row r="1599" ht="11.85" customHeight="1"/>
    <row r="1600" ht="11.85" customHeight="1"/>
    <row r="1601" ht="11.85" customHeight="1"/>
    <row r="1602" ht="11.85" customHeight="1"/>
    <row r="1603" ht="11.85" customHeight="1"/>
    <row r="1604" ht="11.85" customHeight="1"/>
    <row r="1605" ht="11.85" customHeight="1"/>
    <row r="1606" ht="11.85" customHeight="1"/>
    <row r="1607" ht="11.85" customHeight="1"/>
    <row r="1608" ht="11.85" customHeight="1"/>
    <row r="1609" ht="11.85" customHeight="1"/>
    <row r="1610" ht="11.85" customHeight="1"/>
    <row r="1611" ht="11.85" customHeight="1"/>
    <row r="1612" ht="11.85" customHeight="1"/>
    <row r="1613" ht="11.85" customHeight="1"/>
    <row r="1614" ht="11.85" customHeight="1"/>
    <row r="1615" ht="11.85" customHeight="1"/>
    <row r="1616" ht="11.85" customHeight="1"/>
    <row r="1617" ht="11.85" customHeight="1"/>
    <row r="1618" ht="11.85" customHeight="1"/>
    <row r="1619" ht="11.85" customHeight="1"/>
    <row r="1620" ht="11.85" customHeight="1"/>
    <row r="1621" ht="11.85" customHeight="1"/>
    <row r="1622" ht="11.85" customHeight="1"/>
    <row r="1623" ht="11.85" customHeight="1"/>
    <row r="1624" ht="11.85" customHeight="1"/>
    <row r="1625" ht="11.85" customHeight="1"/>
    <row r="1626" ht="11.85" customHeight="1"/>
    <row r="1627" ht="11.85" customHeight="1"/>
    <row r="1628" ht="11.85" customHeight="1"/>
    <row r="1629" ht="11.85" customHeight="1"/>
    <row r="1630" ht="11.85" customHeight="1"/>
    <row r="1631" ht="11.85" customHeight="1"/>
    <row r="1632" ht="11.85" customHeight="1"/>
    <row r="1633" ht="11.85" customHeight="1"/>
    <row r="1634" ht="11.85" customHeight="1"/>
    <row r="1635" ht="11.85" customHeight="1"/>
    <row r="1636" ht="11.85" customHeight="1"/>
    <row r="1637" ht="11.85" customHeight="1"/>
    <row r="1638" ht="11.85" customHeight="1"/>
    <row r="1639" ht="11.85" customHeight="1"/>
    <row r="1640" ht="11.85" customHeight="1"/>
    <row r="1641" ht="11.85" customHeight="1"/>
    <row r="1642" ht="11.85" customHeight="1"/>
    <row r="1643" ht="11.85" customHeight="1"/>
    <row r="1644" ht="11.85" customHeight="1"/>
    <row r="1645" ht="11.85" customHeight="1"/>
    <row r="1646" ht="11.85" customHeight="1"/>
    <row r="1647" ht="11.85" customHeight="1"/>
    <row r="1648" ht="11.85" customHeight="1"/>
    <row r="1649" ht="11.85" customHeight="1"/>
    <row r="1650" ht="11.85" customHeight="1"/>
    <row r="1651" ht="11.85" customHeight="1"/>
    <row r="1652" ht="11.85" customHeight="1"/>
    <row r="1653" ht="11.85" customHeight="1"/>
    <row r="1654" ht="11.85" customHeight="1"/>
    <row r="1655" ht="11.85" customHeight="1"/>
    <row r="1656" ht="11.85" customHeight="1"/>
    <row r="1657" ht="11.85" customHeight="1"/>
    <row r="1658" ht="11.85" customHeight="1"/>
    <row r="1659" ht="11.85" customHeight="1"/>
    <row r="1660" ht="11.85" customHeight="1"/>
    <row r="1661" ht="11.85" customHeight="1"/>
    <row r="1662" ht="11.85" customHeight="1"/>
    <row r="1663" ht="11.85" customHeight="1"/>
    <row r="1664" ht="11.85" customHeight="1"/>
    <row r="1665" ht="11.85" customHeight="1"/>
    <row r="1666" ht="11.85" customHeight="1"/>
    <row r="1667" ht="11.85" customHeight="1"/>
    <row r="1668" ht="11.85" customHeight="1"/>
    <row r="1669" ht="11.85" customHeight="1"/>
    <row r="1670" ht="11.85" customHeight="1"/>
    <row r="1671" ht="11.85" customHeight="1"/>
    <row r="1672" ht="11.85" customHeight="1"/>
    <row r="1673" ht="11.85" customHeight="1"/>
    <row r="1674" ht="11.85" customHeight="1"/>
    <row r="1675" ht="11.85" customHeight="1"/>
    <row r="1676" ht="11.85" customHeight="1"/>
    <row r="1677" ht="11.85" customHeight="1"/>
    <row r="1678" ht="11.85" customHeight="1"/>
    <row r="1679" ht="11.85" customHeight="1"/>
    <row r="1680" ht="11.85" customHeight="1"/>
    <row r="1681" ht="11.85" customHeight="1"/>
    <row r="1682" ht="11.85" customHeight="1"/>
    <row r="1683" ht="11.85" customHeight="1"/>
    <row r="1684" ht="11.85" customHeight="1"/>
    <row r="1685" ht="11.85" customHeight="1"/>
    <row r="1686" ht="11.85" customHeight="1"/>
    <row r="1687" ht="11.85" customHeight="1"/>
    <row r="1688" ht="11.85" customHeight="1"/>
    <row r="1689" ht="11.85" customHeight="1"/>
    <row r="1690" ht="11.85" customHeight="1"/>
    <row r="1691" ht="11.85" customHeight="1"/>
    <row r="1692" ht="11.85" customHeight="1"/>
    <row r="1693" ht="11.85" customHeight="1"/>
    <row r="1694" ht="11.85" customHeight="1"/>
    <row r="1695" ht="11.85" customHeight="1"/>
    <row r="1696" ht="11.85" customHeight="1"/>
    <row r="1697" ht="11.85" customHeight="1"/>
    <row r="1698" ht="11.85" customHeight="1"/>
    <row r="1699" ht="11.85" customHeight="1"/>
    <row r="1700" ht="11.85" customHeight="1"/>
    <row r="1701" ht="11.85" customHeight="1"/>
    <row r="1702" ht="11.85" customHeight="1"/>
    <row r="1703" ht="11.85" customHeight="1"/>
    <row r="1704" ht="11.85" customHeight="1"/>
    <row r="1705" ht="11.85" customHeight="1"/>
    <row r="1706" ht="11.85" customHeight="1"/>
    <row r="1707" ht="11.85" customHeight="1"/>
    <row r="1708" ht="11.85" customHeight="1"/>
    <row r="1709" ht="11.85" customHeight="1"/>
    <row r="1710" ht="11.85" customHeight="1"/>
    <row r="1711" ht="11.85" customHeight="1"/>
    <row r="1712" ht="11.85" customHeight="1"/>
    <row r="1713" ht="11.85" customHeight="1"/>
    <row r="1714" ht="11.85" customHeight="1"/>
    <row r="1715" ht="11.85" customHeight="1"/>
    <row r="1716" ht="11.85" customHeight="1"/>
    <row r="1717" ht="11.85" customHeight="1"/>
    <row r="1718" ht="11.85" customHeight="1"/>
    <row r="1719" ht="11.85" customHeight="1"/>
    <row r="1720" ht="11.85" customHeight="1"/>
    <row r="1721" ht="11.85" customHeight="1"/>
    <row r="1722" ht="11.85" customHeight="1"/>
    <row r="1723" ht="11.85" customHeight="1"/>
    <row r="1724" ht="11.85" customHeight="1"/>
    <row r="1725" ht="11.85" customHeight="1"/>
    <row r="1726" ht="11.85" customHeight="1"/>
    <row r="1727" ht="11.85" customHeight="1"/>
    <row r="1728" ht="11.85" customHeight="1"/>
    <row r="1729" ht="11.85" customHeight="1"/>
    <row r="1730" ht="11.85" customHeight="1"/>
    <row r="1731" ht="11.85" customHeight="1"/>
    <row r="1732" ht="11.85" customHeight="1"/>
    <row r="1733" ht="11.85" customHeight="1"/>
    <row r="1734" ht="11.85" customHeight="1"/>
    <row r="1735" ht="11.85" customHeight="1"/>
    <row r="1736" ht="11.85" customHeight="1"/>
    <row r="1737" ht="11.85" customHeight="1"/>
    <row r="1738" ht="11.85" customHeight="1"/>
    <row r="1739" ht="11.85" customHeight="1"/>
    <row r="1740" ht="11.85" customHeight="1"/>
    <row r="1741" ht="11.85" customHeight="1"/>
    <row r="1742" ht="11.85" customHeight="1"/>
    <row r="1743" ht="11.85" customHeight="1"/>
    <row r="1744" ht="11.85" customHeight="1"/>
    <row r="1745" ht="11.85" customHeight="1"/>
    <row r="1746" ht="11.85" customHeight="1"/>
    <row r="1747" ht="11.85" customHeight="1"/>
    <row r="1748" ht="11.85" customHeight="1"/>
    <row r="1749" ht="11.85" customHeight="1"/>
    <row r="1750" ht="11.85" customHeight="1"/>
    <row r="1751" ht="11.85" customHeight="1"/>
    <row r="1752" ht="11.85" customHeight="1"/>
    <row r="1753" ht="11.85" customHeight="1"/>
    <row r="1754" ht="11.85" customHeight="1"/>
    <row r="1755" ht="11.85" customHeight="1"/>
    <row r="1756" ht="11.85" customHeight="1"/>
    <row r="1757" ht="11.85" customHeight="1"/>
    <row r="1758" ht="11.85" customHeight="1"/>
    <row r="1759" ht="11.85" customHeight="1"/>
    <row r="1760" ht="11.85" customHeight="1"/>
    <row r="1761" ht="11.85" customHeight="1"/>
    <row r="1762" ht="11.85" customHeight="1"/>
    <row r="1763" ht="11.85" customHeight="1"/>
    <row r="1764" ht="11.85" customHeight="1"/>
    <row r="1765" ht="11.85" customHeight="1"/>
    <row r="1766" ht="11.85" customHeight="1"/>
    <row r="1767" ht="11.85" customHeight="1"/>
    <row r="1768" ht="11.85" customHeight="1"/>
    <row r="1769" ht="11.85" customHeight="1"/>
    <row r="1770" ht="11.85" customHeight="1"/>
    <row r="1771" ht="11.85" customHeight="1"/>
    <row r="1772" ht="11.85" customHeight="1"/>
    <row r="1773" ht="11.85" customHeight="1"/>
    <row r="1774" ht="11.85" customHeight="1"/>
    <row r="1775" ht="11.85" customHeight="1"/>
    <row r="1776" ht="11.85" customHeight="1"/>
    <row r="1777" ht="11.85" customHeight="1"/>
    <row r="1778" ht="11.85" customHeight="1"/>
    <row r="1779" ht="11.85" customHeight="1"/>
    <row r="1780" ht="11.85" customHeight="1"/>
    <row r="1781" ht="11.85" customHeight="1"/>
    <row r="1782" ht="11.85" customHeight="1"/>
    <row r="1783" ht="11.85" customHeight="1"/>
    <row r="1784" ht="11.85" customHeight="1"/>
    <row r="1785" ht="11.85" customHeight="1"/>
    <row r="1786" ht="11.85" customHeight="1"/>
    <row r="1787" ht="11.85" customHeight="1"/>
    <row r="1788" ht="11.85" customHeight="1"/>
    <row r="1789" ht="11.85" customHeight="1"/>
    <row r="1790" ht="11.85" customHeight="1"/>
    <row r="1791" ht="11.85" customHeight="1"/>
    <row r="1792" ht="11.85" customHeight="1"/>
    <row r="1793" ht="11.85" customHeight="1"/>
    <row r="1794" ht="11.85" customHeight="1"/>
    <row r="1795" ht="11.85" customHeight="1"/>
    <row r="1796" ht="11.85" customHeight="1"/>
    <row r="1797" ht="11.85" customHeight="1"/>
    <row r="1798" ht="11.85" customHeight="1"/>
    <row r="1799" ht="11.85" customHeight="1"/>
    <row r="1800" ht="11.85" customHeight="1"/>
    <row r="1801" ht="11.85" customHeight="1"/>
    <row r="1802" ht="11.85" customHeight="1"/>
    <row r="1803" ht="11.85" customHeight="1"/>
    <row r="1804" ht="11.85" customHeight="1"/>
    <row r="1805" ht="11.85" customHeight="1"/>
    <row r="1806" ht="11.85" customHeight="1"/>
    <row r="1807" ht="11.85" customHeight="1"/>
    <row r="1808" ht="11.85" customHeight="1"/>
    <row r="1809" ht="11.85" customHeight="1"/>
    <row r="1810" ht="11.85" customHeight="1"/>
    <row r="1811" ht="11.85" customHeight="1"/>
    <row r="1812" ht="11.85" customHeight="1"/>
    <row r="1813" ht="11.85" customHeight="1"/>
    <row r="1814" ht="11.85" customHeight="1"/>
    <row r="1815" ht="11.85" customHeight="1"/>
    <row r="1816" ht="11.85" customHeight="1"/>
    <row r="1817" ht="11.85" customHeight="1"/>
    <row r="1818" ht="11.85" customHeight="1"/>
    <row r="1819" ht="11.85" customHeight="1"/>
    <row r="1820" ht="11.85" customHeight="1"/>
    <row r="1821" ht="11.85" customHeight="1"/>
    <row r="1822" ht="11.85" customHeight="1"/>
    <row r="1823" ht="11.85" customHeight="1"/>
    <row r="1824" ht="11.85" customHeight="1"/>
    <row r="1825" ht="11.85" customHeight="1"/>
    <row r="1826" ht="11.85" customHeight="1"/>
    <row r="1827" ht="11.85" customHeight="1"/>
    <row r="1828" ht="11.85" customHeight="1"/>
    <row r="1829" ht="11.85" customHeight="1"/>
    <row r="1830" ht="11.85" customHeight="1"/>
    <row r="1831" ht="11.85" customHeight="1"/>
    <row r="1832" ht="11.85" customHeight="1"/>
    <row r="1833" ht="11.85" customHeight="1"/>
    <row r="1834" ht="11.85" customHeight="1"/>
    <row r="1835" ht="11.85" customHeight="1"/>
    <row r="1836" ht="11.85" customHeight="1"/>
    <row r="1837" ht="11.85" customHeight="1"/>
    <row r="1838" ht="11.85" customHeight="1"/>
    <row r="1839" ht="11.85" customHeight="1"/>
    <row r="1840" ht="11.85" customHeight="1"/>
    <row r="1841" ht="11.85" customHeight="1"/>
    <row r="1842" ht="11.85" customHeight="1"/>
    <row r="1843" ht="11.85" customHeight="1"/>
    <row r="1844" ht="11.85" customHeight="1"/>
    <row r="1845" ht="11.85" customHeight="1"/>
    <row r="1846" ht="11.85" customHeight="1"/>
    <row r="1847" ht="11.85" customHeight="1"/>
    <row r="1848" ht="11.85" customHeight="1"/>
    <row r="1849" ht="11.85" customHeight="1"/>
    <row r="1850" ht="11.85" customHeight="1"/>
    <row r="1851" ht="11.85" customHeight="1"/>
    <row r="1852" ht="11.85" customHeight="1"/>
    <row r="1853" ht="11.85" customHeight="1"/>
    <row r="1854" ht="11.85" customHeight="1"/>
    <row r="1855" ht="11.85" customHeight="1"/>
    <row r="1856" ht="11.85" customHeight="1"/>
    <row r="1857" ht="11.85" customHeight="1"/>
    <row r="1858" ht="11.85" customHeight="1"/>
    <row r="1859" ht="11.85" customHeight="1"/>
    <row r="1860" ht="11.85" customHeight="1"/>
    <row r="1861" ht="11.85" customHeight="1"/>
    <row r="1862" ht="11.85" customHeight="1"/>
    <row r="1863" ht="11.85" customHeight="1"/>
    <row r="1864" ht="11.85" customHeight="1"/>
    <row r="1865" ht="11.85" customHeight="1"/>
    <row r="1866" ht="11.85" customHeight="1"/>
    <row r="1867" ht="11.85" customHeight="1"/>
    <row r="1868" ht="11.85" customHeight="1"/>
    <row r="1869" ht="11.85" customHeight="1"/>
    <row r="1870" ht="11.85" customHeight="1"/>
    <row r="1871" ht="11.85" customHeight="1"/>
    <row r="1872" ht="11.85" customHeight="1"/>
    <row r="1873" ht="11.85" customHeight="1"/>
    <row r="1874" ht="11.85" customHeight="1"/>
    <row r="1875" ht="11.85" customHeight="1"/>
    <row r="1876" ht="11.85" customHeight="1"/>
    <row r="1877" ht="11.85" customHeight="1"/>
    <row r="1878" ht="11.85" customHeight="1"/>
    <row r="1879" ht="11.85" customHeight="1"/>
    <row r="1880" ht="11.85" customHeight="1"/>
    <row r="1881" ht="11.85" customHeight="1"/>
    <row r="1882" ht="11.85" customHeight="1"/>
    <row r="1883" ht="11.85" customHeight="1"/>
    <row r="1884" ht="11.85" customHeight="1"/>
    <row r="1885" ht="11.85" customHeight="1"/>
    <row r="1886" ht="11.85" customHeight="1"/>
    <row r="1887" ht="11.85" customHeight="1"/>
    <row r="1888" ht="11.85" customHeight="1"/>
    <row r="1889" ht="11.85" customHeight="1"/>
    <row r="1890" ht="11.85" customHeight="1"/>
    <row r="1891" ht="11.85" customHeight="1"/>
    <row r="1892" ht="11.85" customHeight="1"/>
    <row r="1893" ht="11.85" customHeight="1"/>
    <row r="1894" ht="11.85" customHeight="1"/>
    <row r="1895" ht="11.85" customHeight="1"/>
    <row r="1896" ht="11.85" customHeight="1"/>
    <row r="1897" ht="11.85" customHeight="1"/>
    <row r="1898" ht="11.85" customHeight="1"/>
    <row r="1899" ht="11.85" customHeight="1"/>
    <row r="1900" ht="11.85" customHeight="1"/>
    <row r="1901" ht="11.85" customHeight="1"/>
    <row r="1902" ht="11.85" customHeight="1"/>
    <row r="1903" ht="11.85" customHeight="1"/>
    <row r="1904" ht="11.85" customHeight="1"/>
    <row r="1905" ht="11.85" customHeight="1"/>
    <row r="1906" ht="11.85" customHeight="1"/>
    <row r="1907" ht="11.85" customHeight="1"/>
    <row r="1908" ht="11.85" customHeight="1"/>
    <row r="1909" ht="11.85" customHeight="1"/>
    <row r="1910" ht="11.85" customHeight="1"/>
    <row r="1911" ht="11.85" customHeight="1"/>
    <row r="1912" ht="11.85" customHeight="1"/>
    <row r="1913" ht="11.85" customHeight="1"/>
    <row r="1914" ht="11.85" customHeight="1"/>
    <row r="1915" ht="11.85" customHeight="1"/>
    <row r="1916" ht="11.85" customHeight="1"/>
    <row r="1917" ht="11.85" customHeight="1"/>
    <row r="1918" ht="11.85" customHeight="1"/>
    <row r="1919" ht="11.85" customHeight="1"/>
    <row r="1920" ht="11.85" customHeight="1"/>
    <row r="1921" ht="11.85" customHeight="1"/>
    <row r="1922" ht="11.85" customHeight="1"/>
    <row r="1923" ht="11.85" customHeight="1"/>
    <row r="1924" ht="11.85" customHeight="1"/>
    <row r="1925" ht="11.85" customHeight="1"/>
    <row r="1926" ht="11.85" customHeight="1"/>
    <row r="1927" ht="11.85" customHeight="1"/>
    <row r="1928" ht="11.85" customHeight="1"/>
    <row r="1929" ht="11.85" customHeight="1"/>
    <row r="1930" ht="11.85" customHeight="1"/>
    <row r="1931" ht="11.85" customHeight="1"/>
    <row r="1932" ht="11.85" customHeight="1"/>
    <row r="1933" ht="11.85" customHeight="1"/>
    <row r="1934" ht="11.85" customHeight="1"/>
    <row r="1935" ht="11.85" customHeight="1"/>
    <row r="1936" ht="11.85" customHeight="1"/>
    <row r="1937" ht="11.85" customHeight="1"/>
    <row r="1938" ht="11.85" customHeight="1"/>
    <row r="1939" ht="11.85" customHeight="1"/>
    <row r="1940" ht="11.85" customHeight="1"/>
    <row r="1941" ht="11.85" customHeight="1"/>
    <row r="1942" ht="11.85" customHeight="1"/>
    <row r="1943" ht="11.85" customHeight="1"/>
    <row r="1944" ht="11.85" customHeight="1"/>
    <row r="1945" ht="11.85" customHeight="1"/>
    <row r="1946" ht="11.85" customHeight="1"/>
    <row r="1947" ht="11.85" customHeight="1"/>
    <row r="1948" ht="11.85" customHeight="1"/>
    <row r="1949" ht="11.85" customHeight="1"/>
    <row r="1950" ht="11.85" customHeight="1"/>
    <row r="1951" ht="11.85" customHeight="1"/>
    <row r="1952" ht="11.85" customHeight="1"/>
    <row r="1953" ht="11.85" customHeight="1"/>
    <row r="1954" ht="11.85" customHeight="1"/>
    <row r="1955" ht="11.85" customHeight="1"/>
    <row r="1956" ht="11.85" customHeight="1"/>
    <row r="1957" ht="11.85" customHeight="1"/>
    <row r="1958" ht="11.85" customHeight="1"/>
    <row r="1959" ht="11.85" customHeight="1"/>
    <row r="1960" ht="11.85" customHeight="1"/>
    <row r="1961" ht="11.85" customHeight="1"/>
    <row r="1962" ht="11.85" customHeight="1"/>
    <row r="1963" ht="11.85" customHeight="1"/>
    <row r="1964" ht="11.85" customHeight="1"/>
    <row r="1965" ht="11.85" customHeight="1"/>
    <row r="1966" ht="11.85" customHeight="1"/>
    <row r="1967" ht="11.85" customHeight="1"/>
    <row r="1968" ht="11.85" customHeight="1"/>
    <row r="1969" ht="11.85" customHeight="1"/>
    <row r="1970" ht="11.85" customHeight="1"/>
    <row r="1971" ht="11.85" customHeight="1"/>
    <row r="1972" ht="11.85" customHeight="1"/>
    <row r="1973" ht="11.85" customHeight="1"/>
    <row r="1974" ht="11.85" customHeight="1"/>
    <row r="1975" ht="11.85" customHeight="1"/>
    <row r="1976" ht="11.85" customHeight="1"/>
    <row r="1977" ht="11.85" customHeight="1"/>
    <row r="1978" ht="11.85" customHeight="1"/>
    <row r="1979" ht="11.85" customHeight="1"/>
    <row r="1980" ht="11.85" customHeight="1"/>
    <row r="1981" ht="11.85" customHeight="1"/>
    <row r="1982" ht="11.85" customHeight="1"/>
    <row r="1983" ht="11.85" customHeight="1"/>
    <row r="1984" ht="11.85" customHeight="1"/>
    <row r="1985" ht="11.85" customHeight="1"/>
    <row r="1986" ht="11.85" customHeight="1"/>
    <row r="1987" ht="11.85" customHeight="1"/>
    <row r="1988" ht="11.85" customHeight="1"/>
    <row r="1989" ht="11.85" customHeight="1"/>
    <row r="1990" ht="11.85" customHeight="1"/>
    <row r="1991" ht="11.85" customHeight="1"/>
    <row r="1992" ht="11.85" customHeight="1"/>
    <row r="1993" ht="11.85" customHeight="1"/>
    <row r="1994" ht="11.85" customHeight="1"/>
    <row r="1995" ht="11.85" customHeight="1"/>
    <row r="1996" ht="11.85" customHeight="1"/>
    <row r="1997" ht="11.85" customHeight="1"/>
    <row r="1998" ht="11.85" customHeight="1"/>
    <row r="1999" ht="11.85" customHeight="1"/>
    <row r="2000" ht="11.85" customHeight="1"/>
    <row r="2001" ht="11.85" customHeight="1"/>
    <row r="2002" ht="11.85" customHeight="1"/>
    <row r="2003" ht="11.85" customHeight="1"/>
    <row r="2004" ht="11.85" customHeight="1"/>
    <row r="2005" ht="11.85" customHeight="1"/>
    <row r="2006" ht="11.85" customHeight="1"/>
    <row r="2007" ht="11.85" customHeight="1"/>
    <row r="2008" ht="11.85" customHeight="1"/>
    <row r="2009" ht="11.85" customHeight="1"/>
    <row r="2010" ht="11.85" customHeight="1"/>
    <row r="2011" ht="11.85" customHeight="1"/>
    <row r="2012" ht="11.85" customHeight="1"/>
    <row r="2013" ht="11.85" customHeight="1"/>
    <row r="2014" ht="11.85" customHeight="1"/>
    <row r="2015" ht="11.85" customHeight="1"/>
    <row r="2016" ht="11.85" customHeight="1"/>
    <row r="2017" ht="11.85" customHeight="1"/>
    <row r="2018" ht="11.85" customHeight="1"/>
    <row r="2019" ht="11.85" customHeight="1"/>
    <row r="2020" ht="11.85" customHeight="1"/>
    <row r="2021" ht="11.85" customHeight="1"/>
    <row r="2022" ht="11.85" customHeight="1"/>
    <row r="2023" ht="11.85" customHeight="1"/>
    <row r="2024" ht="11.85" customHeight="1"/>
    <row r="2025" ht="11.85" customHeight="1"/>
    <row r="2026" ht="11.85" customHeight="1"/>
    <row r="2027" ht="11.85" customHeight="1"/>
    <row r="2028" ht="11.85" customHeight="1"/>
    <row r="2029" ht="11.85" customHeight="1"/>
    <row r="2030" ht="11.85" customHeight="1"/>
    <row r="2031" ht="11.85" customHeight="1"/>
    <row r="2032" ht="11.85" customHeight="1"/>
    <row r="2033" ht="11.85" customHeight="1"/>
    <row r="2034" ht="11.85" customHeight="1"/>
    <row r="2035" ht="11.85" customHeight="1"/>
    <row r="2036" ht="11.85" customHeight="1"/>
    <row r="2037" ht="11.85" customHeight="1"/>
    <row r="2038" ht="11.85" customHeight="1"/>
    <row r="2039" ht="11.85" customHeight="1"/>
    <row r="2040" ht="11.85" customHeight="1"/>
    <row r="2041" ht="11.85" customHeight="1"/>
    <row r="2042" ht="11.85" customHeight="1"/>
    <row r="2043" ht="11.85" customHeight="1"/>
    <row r="2044" ht="11.85" customHeight="1"/>
    <row r="2045" ht="11.85" customHeight="1"/>
    <row r="2046" ht="11.85" customHeight="1"/>
    <row r="2047" ht="11.85" customHeight="1"/>
    <row r="2048" ht="11.85" customHeight="1"/>
    <row r="2049" ht="11.85" customHeight="1"/>
    <row r="2050" ht="11.85" customHeight="1"/>
    <row r="2051" ht="11.85" customHeight="1"/>
    <row r="2052" ht="11.85" customHeight="1"/>
    <row r="2053" ht="11.85" customHeight="1"/>
    <row r="2054" ht="11.85" customHeight="1"/>
    <row r="2055" ht="11.85" customHeight="1"/>
    <row r="2056" ht="11.85" customHeight="1"/>
    <row r="2057" ht="11.85" customHeight="1"/>
    <row r="2058" ht="11.85" customHeight="1"/>
    <row r="2059" ht="11.85" customHeight="1"/>
    <row r="2060" ht="11.85" customHeight="1"/>
    <row r="2061" ht="11.85" customHeight="1"/>
    <row r="2062" ht="11.85" customHeight="1"/>
    <row r="2063" ht="11.85" customHeight="1"/>
    <row r="2064" ht="11.85" customHeight="1"/>
    <row r="2065" ht="11.85" customHeight="1"/>
    <row r="2066" ht="11.85" customHeight="1"/>
    <row r="2067" ht="11.85" customHeight="1"/>
    <row r="2068" ht="11.85" customHeight="1"/>
    <row r="2069" ht="11.85" customHeight="1"/>
    <row r="2070" ht="11.85" customHeight="1"/>
    <row r="2071" ht="11.85" customHeight="1"/>
    <row r="2072" ht="11.85" customHeight="1"/>
    <row r="2073" ht="11.85" customHeight="1"/>
    <row r="2074" ht="11.85" customHeight="1"/>
    <row r="2075" ht="11.85" customHeight="1"/>
    <row r="2076" ht="11.85" customHeight="1"/>
    <row r="2077" ht="11.85" customHeight="1"/>
    <row r="2078" ht="11.85" customHeight="1"/>
    <row r="2079" ht="11.85" customHeight="1"/>
    <row r="2080" ht="11.85" customHeight="1"/>
    <row r="2081" ht="11.85" customHeight="1"/>
    <row r="2082" ht="11.85" customHeight="1"/>
    <row r="2083" ht="11.85" customHeight="1"/>
    <row r="2084" ht="11.85" customHeight="1"/>
    <row r="2085" ht="11.85" customHeight="1"/>
    <row r="2086" ht="11.85" customHeight="1"/>
    <row r="2087" ht="11.85" customHeight="1"/>
    <row r="2088" ht="11.85" customHeight="1"/>
    <row r="2089" ht="11.85" customHeight="1"/>
    <row r="2090" ht="11.85" customHeight="1"/>
    <row r="2091" ht="11.85" customHeight="1"/>
    <row r="2092" ht="11.85" customHeight="1"/>
    <row r="2093" ht="11.85" customHeight="1"/>
    <row r="2094" ht="11.85" customHeight="1"/>
    <row r="2095" ht="11.85" customHeight="1"/>
    <row r="2096" ht="11.85" customHeight="1"/>
    <row r="2097" ht="11.85" customHeight="1"/>
    <row r="2098" ht="11.85" customHeight="1"/>
    <row r="2099" ht="11.85" customHeight="1"/>
    <row r="2100" ht="11.85" customHeight="1"/>
    <row r="2101" ht="11.85" customHeight="1"/>
    <row r="2102" ht="11.85" customHeight="1"/>
    <row r="2103" ht="11.85" customHeight="1"/>
    <row r="2104" ht="11.85" customHeight="1"/>
    <row r="2105" ht="11.85" customHeight="1"/>
    <row r="2106" ht="11.85" customHeight="1"/>
    <row r="2107" ht="11.85" customHeight="1"/>
    <row r="2108" ht="11.85" customHeight="1"/>
    <row r="2109" ht="11.85" customHeight="1"/>
    <row r="2110" ht="11.85" customHeight="1"/>
    <row r="2111" ht="11.85" customHeight="1"/>
    <row r="2112" ht="11.85" customHeight="1"/>
    <row r="2113" ht="11.85" customHeight="1"/>
    <row r="2114" ht="11.85" customHeight="1"/>
    <row r="2115" ht="11.85" customHeight="1"/>
    <row r="2116" ht="11.85" customHeight="1"/>
    <row r="2117" ht="11.85" customHeight="1"/>
    <row r="2118" ht="11.85" customHeight="1"/>
    <row r="2119" ht="11.85" customHeight="1"/>
    <row r="2120" ht="11.85" customHeight="1"/>
    <row r="2121" ht="11.85" customHeight="1"/>
    <row r="2122" ht="11.85" customHeight="1"/>
    <row r="2123" ht="11.85" customHeight="1"/>
    <row r="2124" ht="11.85" customHeight="1"/>
    <row r="2125" ht="11.85" customHeight="1"/>
    <row r="2126" ht="11.85" customHeight="1"/>
    <row r="2127" ht="11.85" customHeight="1"/>
    <row r="2128" ht="11.85" customHeight="1"/>
    <row r="2129" ht="11.85" customHeight="1"/>
    <row r="2130" ht="11.85" customHeight="1"/>
    <row r="2131" ht="11.85" customHeight="1"/>
    <row r="2132" ht="11.85" customHeight="1"/>
    <row r="2133" ht="11.85" customHeight="1"/>
    <row r="2134" ht="11.85" customHeight="1"/>
    <row r="2135" ht="11.85" customHeight="1"/>
    <row r="2136" ht="11.85" customHeight="1"/>
    <row r="2137" ht="11.85" customHeight="1"/>
    <row r="2138" ht="11.85" customHeight="1"/>
    <row r="2139" ht="11.85" customHeight="1"/>
    <row r="2140" ht="11.85" customHeight="1"/>
    <row r="2141" ht="11.85" customHeight="1"/>
    <row r="2142" ht="11.85" customHeight="1"/>
    <row r="2143" ht="11.85" customHeight="1"/>
    <row r="2144" ht="11.85" customHeight="1"/>
    <row r="2145" ht="11.85" customHeight="1"/>
    <row r="2146" ht="11.85" customHeight="1"/>
    <row r="2147" ht="11.85" customHeight="1"/>
    <row r="2148" ht="11.85" customHeight="1"/>
    <row r="2149" ht="11.85" customHeight="1"/>
    <row r="2150" ht="11.85" customHeight="1"/>
    <row r="2151" ht="11.85" customHeight="1"/>
    <row r="2152" ht="11.85" customHeight="1"/>
    <row r="2153" ht="11.85" customHeight="1"/>
    <row r="2154" ht="11.85" customHeight="1"/>
    <row r="2155" ht="11.85" customHeight="1"/>
    <row r="2156" ht="11.85" customHeight="1"/>
    <row r="2157" ht="11.85" customHeight="1"/>
    <row r="2158" ht="11.85" customHeight="1"/>
    <row r="2159" ht="11.85" customHeight="1"/>
    <row r="2160" ht="11.85" customHeight="1"/>
    <row r="2161" ht="11.85" customHeight="1"/>
    <row r="2162" ht="11.85" customHeight="1"/>
    <row r="2163" ht="11.85" customHeight="1"/>
    <row r="2164" ht="11.85" customHeight="1"/>
    <row r="2165" ht="11.85" customHeight="1"/>
    <row r="2166" ht="11.85" customHeight="1"/>
    <row r="2167" ht="11.85" customHeight="1"/>
    <row r="2168" ht="11.85" customHeight="1"/>
    <row r="2169" ht="11.85" customHeight="1"/>
    <row r="2170" ht="11.85" customHeight="1"/>
    <row r="2171" ht="11.85" customHeight="1"/>
    <row r="2172" ht="11.85" customHeight="1"/>
    <row r="2173" ht="11.85" customHeight="1"/>
    <row r="2174" ht="11.85" customHeight="1"/>
    <row r="2175" ht="11.85" customHeight="1"/>
    <row r="2176" ht="11.85" customHeight="1"/>
    <row r="2177" ht="11.85" customHeight="1"/>
    <row r="2178" ht="11.85" customHeight="1"/>
    <row r="2179" ht="11.85" customHeight="1"/>
    <row r="2180" ht="11.85" customHeight="1"/>
    <row r="2181" ht="11.85" customHeight="1"/>
    <row r="2182" ht="11.85" customHeight="1"/>
    <row r="2183" ht="11.85" customHeight="1"/>
    <row r="2184" ht="11.85" customHeight="1"/>
    <row r="2185" ht="11.85" customHeight="1"/>
    <row r="2186" ht="11.85" customHeight="1"/>
    <row r="2187" ht="11.85" customHeight="1"/>
    <row r="2188" ht="11.85" customHeight="1"/>
    <row r="2189" ht="11.85" customHeight="1"/>
    <row r="2190" ht="11.85" customHeight="1"/>
    <row r="2191" ht="11.85" customHeight="1"/>
    <row r="2192" ht="11.85" customHeight="1"/>
    <row r="2193" ht="11.85" customHeight="1"/>
    <row r="2194" ht="11.85" customHeight="1"/>
    <row r="2195" ht="11.85" customHeight="1"/>
    <row r="2196" ht="11.85" customHeight="1"/>
    <row r="2197" ht="11.85" customHeight="1"/>
    <row r="2198" ht="11.85" customHeight="1"/>
    <row r="2199" ht="11.85" customHeight="1"/>
    <row r="2200" ht="11.85" customHeight="1"/>
    <row r="2201" ht="11.85" customHeight="1"/>
    <row r="2202" ht="11.85" customHeight="1"/>
    <row r="2203" ht="11.85" customHeight="1"/>
    <row r="2204" ht="11.85" customHeight="1"/>
    <row r="2205" ht="11.85" customHeight="1"/>
    <row r="2206" ht="11.85" customHeight="1"/>
    <row r="2207" ht="11.85" customHeight="1"/>
    <row r="2208" ht="11.85" customHeight="1"/>
    <row r="2209" ht="11.85" customHeight="1"/>
    <row r="2210" ht="11.85" customHeight="1"/>
    <row r="2211" ht="11.85" customHeight="1"/>
    <row r="2212" ht="11.85" customHeight="1"/>
    <row r="2213" ht="11.85" customHeight="1"/>
    <row r="2214" ht="11.85" customHeight="1"/>
    <row r="2215" ht="11.85" customHeight="1"/>
    <row r="2216" ht="11.85" customHeight="1"/>
    <row r="2217" ht="11.85" customHeight="1"/>
    <row r="2218" ht="11.85" customHeight="1"/>
    <row r="2219" ht="11.85" customHeight="1"/>
    <row r="2220" ht="11.85" customHeight="1"/>
    <row r="2221" ht="11.85" customHeight="1"/>
    <row r="2222" ht="11.85" customHeight="1"/>
    <row r="2223" ht="11.85" customHeight="1"/>
    <row r="2224" ht="11.85" customHeight="1"/>
    <row r="2225" ht="11.85" customHeight="1"/>
    <row r="2226" ht="11.85" customHeight="1"/>
    <row r="2227" ht="11.85" customHeight="1"/>
    <row r="2228" ht="11.85" customHeight="1"/>
    <row r="2229" ht="11.85" customHeight="1"/>
    <row r="2230" ht="11.85" customHeight="1"/>
    <row r="2231" ht="11.85" customHeight="1"/>
    <row r="2232" ht="11.85" customHeight="1"/>
    <row r="2233" ht="11.85" customHeight="1"/>
    <row r="2234" ht="11.85" customHeight="1"/>
    <row r="2235" ht="11.85" customHeight="1"/>
    <row r="2236" ht="11.85" customHeight="1"/>
    <row r="2237" ht="11.85" customHeight="1"/>
    <row r="2238" ht="11.85" customHeight="1"/>
    <row r="2239" ht="11.85" customHeight="1"/>
    <row r="2240" ht="11.85" customHeight="1"/>
    <row r="2241" ht="11.85" customHeight="1"/>
    <row r="2242" ht="11.85" customHeight="1"/>
    <row r="2243" ht="11.85" customHeight="1"/>
    <row r="2244" ht="11.85" customHeight="1"/>
    <row r="2245" ht="11.85" customHeight="1"/>
    <row r="2246" ht="11.85" customHeight="1"/>
    <row r="2247" ht="11.85" customHeight="1"/>
    <row r="2248" ht="11.85" customHeight="1"/>
    <row r="2249" ht="11.85" customHeight="1"/>
    <row r="2250" ht="11.85" customHeight="1"/>
    <row r="2251" ht="11.85" customHeight="1"/>
    <row r="2252" ht="11.85" customHeight="1"/>
    <row r="2253" ht="11.85" customHeight="1"/>
    <row r="2254" ht="11.85" customHeight="1"/>
    <row r="2255" ht="11.85" customHeight="1"/>
    <row r="2256" ht="11.85" customHeight="1"/>
    <row r="2257" ht="11.85" customHeight="1"/>
    <row r="2258" ht="11.85" customHeight="1"/>
    <row r="2259" ht="11.85" customHeight="1"/>
    <row r="2260" ht="11.85" customHeight="1"/>
    <row r="2261" ht="11.85" customHeight="1"/>
    <row r="2262" ht="11.85" customHeight="1"/>
    <row r="2263" ht="11.85" customHeight="1"/>
    <row r="2264" ht="11.85" customHeight="1"/>
    <row r="2265" ht="11.85" customHeight="1"/>
    <row r="2266" ht="11.85" customHeight="1"/>
    <row r="2267" ht="11.85" customHeight="1"/>
    <row r="2268" ht="11.85" customHeight="1"/>
    <row r="2269" ht="11.85" customHeight="1"/>
    <row r="2270" ht="11.85" customHeight="1"/>
    <row r="2271" ht="11.85" customHeight="1"/>
    <row r="2272" ht="11.85" customHeight="1"/>
    <row r="2273" ht="11.85" customHeight="1"/>
    <row r="2274" ht="11.85" customHeight="1"/>
    <row r="2275" ht="11.85" customHeight="1"/>
    <row r="2276" ht="11.85" customHeight="1"/>
    <row r="2277" ht="11.85" customHeight="1"/>
    <row r="2278" ht="11.85" customHeight="1"/>
    <row r="2279" ht="11.85" customHeight="1"/>
    <row r="2280" ht="11.85" customHeight="1"/>
    <row r="2281" ht="11.85" customHeight="1"/>
    <row r="2282" ht="11.85" customHeight="1"/>
    <row r="2283" ht="11.85" customHeight="1"/>
    <row r="2284" ht="11.85" customHeight="1"/>
    <row r="2285" ht="11.85" customHeight="1"/>
    <row r="2286" ht="11.85" customHeight="1"/>
    <row r="2287" ht="11.85" customHeight="1"/>
    <row r="2288" ht="11.85" customHeight="1"/>
    <row r="2289" ht="11.85" customHeight="1"/>
    <row r="2290" ht="11.85" customHeight="1"/>
    <row r="2291" ht="11.85" customHeight="1"/>
    <row r="2292" ht="11.85" customHeight="1"/>
    <row r="2293" ht="11.85" customHeight="1"/>
    <row r="2294" ht="11.85" customHeight="1"/>
    <row r="2295" ht="11.85" customHeight="1"/>
    <row r="2296" ht="11.85" customHeight="1"/>
    <row r="2297" ht="11.85" customHeight="1"/>
    <row r="2298" ht="11.85" customHeight="1"/>
    <row r="2299" ht="11.85" customHeight="1"/>
    <row r="2300" ht="11.85" customHeight="1"/>
    <row r="2301" ht="11.85" customHeight="1"/>
    <row r="2302" ht="11.85" customHeight="1"/>
    <row r="2303" ht="11.85" customHeight="1"/>
    <row r="2304" ht="11.85" customHeight="1"/>
    <row r="2305" ht="11.85" customHeight="1"/>
    <row r="2306" ht="11.85" customHeight="1"/>
    <row r="2307" ht="11.85" customHeight="1"/>
    <row r="2308" ht="11.85" customHeight="1"/>
    <row r="2309" ht="11.85" customHeight="1"/>
    <row r="2310" ht="11.85" customHeight="1"/>
    <row r="2311" ht="11.85" customHeight="1"/>
    <row r="2312" ht="11.85" customHeight="1"/>
    <row r="2313" ht="11.85" customHeight="1"/>
    <row r="2314" ht="11.85" customHeight="1"/>
    <row r="2315" ht="11.85" customHeight="1"/>
    <row r="2316" ht="11.85" customHeight="1"/>
    <row r="2317" ht="11.85" customHeight="1"/>
    <row r="2318" ht="11.85" customHeight="1"/>
    <row r="2319" ht="11.85" customHeight="1"/>
    <row r="2320" ht="11.85" customHeight="1"/>
    <row r="2321" ht="11.85" customHeight="1"/>
    <row r="2322" ht="11.85" customHeight="1"/>
    <row r="2323" ht="11.85" customHeight="1"/>
    <row r="2324" ht="11.85" customHeight="1"/>
    <row r="2325" ht="11.85" customHeight="1"/>
    <row r="2326" ht="11.85" customHeight="1"/>
    <row r="2327" ht="11.85" customHeight="1"/>
    <row r="2328" ht="11.85" customHeight="1"/>
    <row r="2329" ht="11.85" customHeight="1"/>
    <row r="2330" ht="11.85" customHeight="1"/>
    <row r="2331" ht="11.85" customHeight="1"/>
    <row r="2332" ht="11.85" customHeight="1"/>
    <row r="2333" ht="11.85" customHeight="1"/>
    <row r="2334" ht="11.85" customHeight="1"/>
    <row r="2335" ht="11.85" customHeight="1"/>
    <row r="2336" ht="11.85" customHeight="1"/>
    <row r="2337" ht="11.85" customHeight="1"/>
    <row r="2338" ht="11.85" customHeight="1"/>
    <row r="2339" ht="11.85" customHeight="1"/>
    <row r="2340" ht="11.85" customHeight="1"/>
    <row r="2341" ht="11.85" customHeight="1"/>
    <row r="2342" ht="11.85" customHeight="1"/>
    <row r="2343" ht="11.85" customHeight="1"/>
    <row r="2344" ht="11.85" customHeight="1"/>
    <row r="2345" ht="11.85" customHeight="1"/>
    <row r="2346" ht="11.85" customHeight="1"/>
    <row r="2347" ht="11.85" customHeight="1"/>
    <row r="2348" ht="11.85" customHeight="1"/>
    <row r="2349" ht="11.85" customHeight="1"/>
    <row r="2350" ht="11.85" customHeight="1"/>
    <row r="2351" ht="11.85" customHeight="1"/>
    <row r="2352" ht="11.85" customHeight="1"/>
    <row r="2353" ht="11.85" customHeight="1"/>
    <row r="2354" ht="11.85" customHeight="1"/>
    <row r="2355" ht="11.85" customHeight="1"/>
    <row r="2356" ht="11.85" customHeight="1"/>
    <row r="2357" ht="11.85" customHeight="1"/>
    <row r="2358" ht="11.85" customHeight="1"/>
    <row r="2359" ht="11.85" customHeight="1"/>
    <row r="2360" ht="11.85" customHeight="1"/>
    <row r="2361" ht="11.85" customHeight="1"/>
    <row r="2362" ht="11.85" customHeight="1"/>
    <row r="2363" ht="11.85" customHeight="1"/>
    <row r="2364" ht="11.85" customHeight="1"/>
    <row r="2365" ht="11.85" customHeight="1"/>
    <row r="2366" ht="11.85" customHeight="1"/>
    <row r="2367" ht="11.85" customHeight="1"/>
    <row r="2368" ht="11.85" customHeight="1"/>
    <row r="2369" ht="11.85" customHeight="1"/>
    <row r="2370" ht="11.85" customHeight="1"/>
    <row r="2371" ht="11.85" customHeight="1"/>
    <row r="2372" ht="11.85" customHeight="1"/>
    <row r="2373" ht="11.85" customHeight="1"/>
    <row r="2374" ht="11.85" customHeight="1"/>
    <row r="2375" ht="11.85" customHeight="1"/>
    <row r="2376" ht="11.85" customHeight="1"/>
    <row r="2377" ht="11.85" customHeight="1"/>
    <row r="2378" ht="11.85" customHeight="1"/>
    <row r="2379" ht="11.85" customHeight="1"/>
    <row r="2380" ht="11.85" customHeight="1"/>
    <row r="2381" ht="11.85" customHeight="1"/>
    <row r="2382" ht="11.85" customHeight="1"/>
    <row r="2383" ht="11.85" customHeight="1"/>
    <row r="2384" ht="11.85" customHeight="1"/>
    <row r="2385" ht="11.85" customHeight="1"/>
    <row r="2386" ht="11.85" customHeight="1"/>
    <row r="2387" ht="11.85" customHeight="1"/>
    <row r="2388" ht="11.85" customHeight="1"/>
    <row r="2389" ht="11.85" customHeight="1"/>
    <row r="2390" ht="11.85" customHeight="1"/>
    <row r="2391" ht="11.85" customHeight="1"/>
    <row r="2392" ht="11.85" customHeight="1"/>
    <row r="2393" ht="11.85" customHeight="1"/>
    <row r="2394" ht="11.85" customHeight="1"/>
    <row r="2395" ht="11.85" customHeight="1"/>
    <row r="2396" ht="11.85" customHeight="1"/>
    <row r="2397" ht="11.85" customHeight="1"/>
    <row r="2398" ht="11.85" customHeight="1"/>
    <row r="2399" ht="11.85" customHeight="1"/>
    <row r="2400" ht="11.85" customHeight="1"/>
    <row r="2401" ht="11.85" customHeight="1"/>
    <row r="2402" ht="11.85" customHeight="1"/>
    <row r="2403" ht="11.85" customHeight="1"/>
    <row r="2404" ht="11.85" customHeight="1"/>
    <row r="2405" ht="11.85" customHeight="1"/>
    <row r="2406" ht="11.85" customHeight="1"/>
    <row r="2407" ht="11.85" customHeight="1"/>
    <row r="2408" ht="11.85" customHeight="1"/>
    <row r="2409" ht="11.85" customHeight="1"/>
    <row r="2410" ht="11.85" customHeight="1"/>
    <row r="2411" ht="11.85" customHeight="1"/>
    <row r="2412" ht="11.85" customHeight="1"/>
    <row r="2413" ht="11.85" customHeight="1"/>
    <row r="2414" ht="11.85" customHeight="1"/>
    <row r="2415" ht="11.85" customHeight="1"/>
    <row r="2416" ht="11.85" customHeight="1"/>
    <row r="2417" ht="11.85" customHeight="1"/>
    <row r="2418" ht="11.85" customHeight="1"/>
    <row r="2419" ht="11.85" customHeight="1"/>
    <row r="2420" ht="11.85" customHeight="1"/>
    <row r="2421" ht="11.85" customHeight="1"/>
    <row r="2422" ht="11.85" customHeight="1"/>
    <row r="2423" ht="11.85" customHeight="1"/>
    <row r="2424" ht="11.85" customHeight="1"/>
    <row r="2425" ht="11.85" customHeight="1"/>
    <row r="2426" ht="11.85" customHeight="1"/>
    <row r="2427" ht="11.85" customHeight="1"/>
    <row r="2428" ht="11.85" customHeight="1"/>
    <row r="2429" ht="11.85" customHeight="1"/>
    <row r="2430" ht="11.85" customHeight="1"/>
    <row r="2431" ht="11.85" customHeight="1"/>
    <row r="2432" ht="11.85" customHeight="1"/>
    <row r="2433" ht="11.85" customHeight="1"/>
    <row r="2434" ht="11.85" customHeight="1"/>
    <row r="2435" ht="11.85" customHeight="1"/>
    <row r="2436" ht="11.85" customHeight="1"/>
    <row r="2437" ht="11.85" customHeight="1"/>
    <row r="2438" ht="11.85" customHeight="1"/>
    <row r="2439" ht="11.85" customHeight="1"/>
    <row r="2440" ht="11.85" customHeight="1"/>
    <row r="2441" ht="11.85" customHeight="1"/>
    <row r="2442" ht="11.85" customHeight="1"/>
    <row r="2443" ht="11.85" customHeight="1"/>
    <row r="2444" ht="11.85" customHeight="1"/>
    <row r="2445" ht="11.85" customHeight="1"/>
    <row r="2446" ht="11.85" customHeight="1"/>
    <row r="2447" ht="11.85" customHeight="1"/>
    <row r="2448" ht="11.85" customHeight="1"/>
    <row r="2449" ht="11.85" customHeight="1"/>
    <row r="2450" ht="11.85" customHeight="1"/>
    <row r="2451" ht="11.85" customHeight="1"/>
    <row r="2452" ht="11.85" customHeight="1"/>
    <row r="2453" ht="11.85" customHeight="1"/>
    <row r="2454" ht="11.85" customHeight="1"/>
    <row r="2455" ht="11.85" customHeight="1"/>
    <row r="2456" ht="11.85" customHeight="1"/>
    <row r="2457" ht="11.85" customHeight="1"/>
    <row r="2458" ht="11.85" customHeight="1"/>
    <row r="2459" ht="11.85" customHeight="1"/>
    <row r="2460" ht="11.85" customHeight="1"/>
    <row r="2461" ht="11.85" customHeight="1"/>
    <row r="2462" ht="11.85" customHeight="1"/>
    <row r="2463" ht="11.85" customHeight="1"/>
    <row r="2464" ht="11.85" customHeight="1"/>
    <row r="2465" ht="11.85" customHeight="1"/>
    <row r="2466" ht="11.85" customHeight="1"/>
    <row r="2467" ht="11.85" customHeight="1"/>
    <row r="2468" ht="11.85" customHeight="1"/>
    <row r="2469" ht="11.85" customHeight="1"/>
    <row r="2470" ht="11.85" customHeight="1"/>
    <row r="2471" ht="11.85" customHeight="1"/>
    <row r="2472" ht="11.85" customHeight="1"/>
    <row r="2473" ht="11.85" customHeight="1"/>
    <row r="2474" ht="11.85" customHeight="1"/>
    <row r="2475" ht="11.85" customHeight="1"/>
    <row r="2476" ht="11.85" customHeight="1"/>
    <row r="2477" ht="11.85" customHeight="1"/>
    <row r="2478" ht="11.85" customHeight="1"/>
    <row r="2479" ht="11.85" customHeight="1"/>
    <row r="2480" ht="11.85" customHeight="1"/>
    <row r="2481" ht="11.85" customHeight="1"/>
    <row r="2482" ht="11.85" customHeight="1"/>
    <row r="2483" ht="11.85" customHeight="1"/>
    <row r="2484" ht="11.85" customHeight="1"/>
    <row r="2485" ht="11.85" customHeight="1"/>
    <row r="2486" ht="11.85" customHeight="1"/>
    <row r="2487" ht="11.85" customHeight="1"/>
    <row r="2488" ht="11.85" customHeight="1"/>
    <row r="2489" ht="11.85" customHeight="1"/>
    <row r="2490" ht="11.85" customHeight="1"/>
    <row r="2491" ht="11.85" customHeight="1"/>
    <row r="2492" ht="11.85" customHeight="1"/>
    <row r="2493" ht="11.85" customHeight="1"/>
    <row r="2494" ht="11.85" customHeight="1"/>
    <row r="2495" ht="11.85" customHeight="1"/>
    <row r="2496" ht="11.85" customHeight="1"/>
    <row r="2497" ht="11.85" customHeight="1"/>
    <row r="2498" ht="11.85" customHeight="1"/>
    <row r="2499" ht="11.85" customHeight="1"/>
    <row r="2500" ht="11.85" customHeight="1"/>
    <row r="2501" ht="11.85" customHeight="1"/>
    <row r="2502" ht="11.85" customHeight="1"/>
    <row r="2503" ht="11.85" customHeight="1"/>
    <row r="2504" ht="11.85" customHeight="1"/>
    <row r="2505" ht="11.85" customHeight="1"/>
    <row r="2506" ht="11.85" customHeight="1"/>
    <row r="2507" ht="11.85" customHeight="1"/>
    <row r="2508" ht="11.85" customHeight="1"/>
    <row r="2509" ht="11.85" customHeight="1"/>
    <row r="2510" ht="11.85" customHeight="1"/>
    <row r="2511" ht="11.85" customHeight="1"/>
    <row r="2512" ht="11.85" customHeight="1"/>
    <row r="2513" ht="11.85" customHeight="1"/>
    <row r="2514" ht="11.85" customHeight="1"/>
    <row r="2515" ht="11.85" customHeight="1"/>
    <row r="2516" ht="11.85" customHeight="1"/>
    <row r="2517" ht="11.85" customHeight="1"/>
    <row r="2518" ht="11.85" customHeight="1"/>
    <row r="2519" ht="11.85" customHeight="1"/>
    <row r="2520" ht="11.85" customHeight="1"/>
    <row r="2521" ht="11.85" customHeight="1"/>
    <row r="2522" ht="11.85" customHeight="1"/>
    <row r="2523" ht="11.85" customHeight="1"/>
    <row r="2524" ht="11.85" customHeight="1"/>
    <row r="2525" ht="11.85" customHeight="1"/>
    <row r="2526" ht="11.85" customHeight="1"/>
    <row r="2527" ht="11.85" customHeight="1"/>
    <row r="2528" ht="11.85" customHeight="1"/>
    <row r="2529" ht="11.85" customHeight="1"/>
    <row r="2530" ht="11.85" customHeight="1"/>
    <row r="2531" ht="11.85" customHeight="1"/>
    <row r="2532" ht="11.85" customHeight="1"/>
    <row r="2533" ht="11.85" customHeight="1"/>
    <row r="2534" ht="11.85" customHeight="1"/>
    <row r="2535" ht="11.85" customHeight="1"/>
    <row r="2536" ht="11.85" customHeight="1"/>
    <row r="2537" ht="11.85" customHeight="1"/>
    <row r="2538" ht="11.85" customHeight="1"/>
    <row r="2539" ht="11.85" customHeight="1"/>
    <row r="2540" ht="11.85" customHeight="1"/>
    <row r="2541" ht="11.85" customHeight="1"/>
    <row r="2542" ht="11.85" customHeight="1"/>
    <row r="2543" ht="11.85" customHeight="1"/>
    <row r="2544" ht="11.85" customHeight="1"/>
    <row r="2545" ht="11.85" customHeight="1"/>
    <row r="2546" ht="11.85" customHeight="1"/>
    <row r="2547" ht="11.85" customHeight="1"/>
    <row r="2548" ht="11.85" customHeight="1"/>
    <row r="2549" ht="11.85" customHeight="1"/>
    <row r="2550" ht="11.85" customHeight="1"/>
    <row r="2551" ht="11.85" customHeight="1"/>
    <row r="2552" ht="11.85" customHeight="1"/>
    <row r="2553" ht="11.85" customHeight="1"/>
    <row r="2554" ht="11.85" customHeight="1"/>
    <row r="2555" ht="11.85" customHeight="1"/>
    <row r="2556" ht="11.85" customHeight="1"/>
    <row r="2557" ht="11.85" customHeight="1"/>
    <row r="2558" ht="11.85" customHeight="1"/>
  </sheetData>
  <phoneticPr fontId="22"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6F487-7F2C-473E-8F66-F4E73C7363F9}">
  <sheetPr codeName="Sheet11">
    <pageSetUpPr fitToPage="1"/>
  </sheetPr>
  <dimension ref="A1:BA24"/>
  <sheetViews>
    <sheetView showGridLines="0" zoomScaleNormal="100" workbookViewId="0"/>
  </sheetViews>
  <sheetFormatPr defaultColWidth="8.5546875" defaultRowHeight="14.4"/>
  <cols>
    <col min="1" max="1" width="25.5546875" customWidth="1"/>
    <col min="2" max="6" width="8.5546875" customWidth="1"/>
  </cols>
  <sheetData>
    <row r="1" spans="1:53">
      <c r="A1" s="31" t="s">
        <v>479</v>
      </c>
      <c r="B1" s="153"/>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row>
    <row r="2" spans="1:53">
      <c r="A2" s="155"/>
      <c r="B2" s="155">
        <v>2025</v>
      </c>
      <c r="C2" s="155">
        <v>2026</v>
      </c>
      <c r="D2" s="155">
        <v>2027</v>
      </c>
      <c r="E2" s="155">
        <v>2028</v>
      </c>
      <c r="F2" s="155">
        <v>2029</v>
      </c>
      <c r="G2" s="155">
        <v>2030</v>
      </c>
      <c r="H2" s="155">
        <v>2031</v>
      </c>
      <c r="I2" s="155">
        <v>2032</v>
      </c>
      <c r="J2" s="155">
        <v>2033</v>
      </c>
      <c r="K2" s="155">
        <v>2034</v>
      </c>
      <c r="L2" s="155">
        <v>2035</v>
      </c>
      <c r="M2" s="155">
        <v>2036</v>
      </c>
      <c r="N2" s="155">
        <v>2037</v>
      </c>
      <c r="O2" s="155">
        <v>2038</v>
      </c>
      <c r="P2" s="155">
        <v>2039</v>
      </c>
      <c r="Q2" s="155">
        <v>2040</v>
      </c>
      <c r="R2" s="155">
        <v>2041</v>
      </c>
      <c r="S2" s="155">
        <v>2042</v>
      </c>
      <c r="T2" s="155">
        <v>2043</v>
      </c>
      <c r="U2" s="155">
        <v>2044</v>
      </c>
      <c r="V2" s="155">
        <v>2045</v>
      </c>
      <c r="W2" s="155">
        <v>2046</v>
      </c>
      <c r="X2" s="155">
        <v>2047</v>
      </c>
      <c r="Y2" s="155">
        <v>2048</v>
      </c>
      <c r="Z2" s="155">
        <v>2049</v>
      </c>
      <c r="AA2" s="155">
        <v>2050</v>
      </c>
      <c r="AB2" s="155">
        <v>2051</v>
      </c>
      <c r="AC2" s="155">
        <v>2052</v>
      </c>
      <c r="AD2" s="155">
        <v>2053</v>
      </c>
      <c r="AE2" s="155">
        <v>2054</v>
      </c>
      <c r="AF2" s="155">
        <v>2055</v>
      </c>
      <c r="AG2" s="155">
        <v>2056</v>
      </c>
      <c r="AH2" s="155">
        <v>2057</v>
      </c>
      <c r="AI2" s="155">
        <v>2058</v>
      </c>
      <c r="AJ2" s="155">
        <v>2059</v>
      </c>
      <c r="AK2" s="155">
        <v>2060</v>
      </c>
      <c r="AL2" s="155">
        <v>2061</v>
      </c>
      <c r="AM2" s="155">
        <v>2062</v>
      </c>
      <c r="AN2" s="155">
        <v>2063</v>
      </c>
      <c r="AO2" s="155">
        <v>2064</v>
      </c>
      <c r="AP2" s="155">
        <v>2065</v>
      </c>
      <c r="AQ2" s="155">
        <v>2066</v>
      </c>
      <c r="AR2" s="155">
        <v>2067</v>
      </c>
      <c r="AS2" s="155">
        <v>2068</v>
      </c>
      <c r="AT2" s="155">
        <v>2069</v>
      </c>
      <c r="AU2" s="155">
        <v>2070</v>
      </c>
      <c r="AV2" s="155">
        <v>2071</v>
      </c>
      <c r="AW2" s="155">
        <v>2072</v>
      </c>
      <c r="AX2" s="155">
        <v>2073</v>
      </c>
      <c r="AY2" s="155">
        <v>2074</v>
      </c>
      <c r="AZ2" s="155">
        <v>2075</v>
      </c>
    </row>
    <row r="3" spans="1:53">
      <c r="A3" s="43" t="s">
        <v>272</v>
      </c>
      <c r="B3" s="156">
        <v>60.079809593053156</v>
      </c>
      <c r="C3" s="156">
        <v>61.131051709208016</v>
      </c>
      <c r="D3" s="156">
        <v>63.826304578093826</v>
      </c>
      <c r="E3" s="156">
        <v>66.563505295035796</v>
      </c>
      <c r="F3" s="156">
        <v>69.01538006688574</v>
      </c>
      <c r="G3" s="156">
        <v>71.505897356021123</v>
      </c>
      <c r="H3" s="156">
        <v>74.528374724764575</v>
      </c>
      <c r="I3" s="156">
        <v>77.59525176850623</v>
      </c>
      <c r="J3" s="156">
        <v>80.809606667118743</v>
      </c>
      <c r="K3" s="156">
        <v>84.1417508020985</v>
      </c>
      <c r="L3" s="156">
        <v>87.574557382641899</v>
      </c>
      <c r="M3" s="156">
        <v>91.02303519651106</v>
      </c>
      <c r="N3" s="156">
        <v>94.641110028197076</v>
      </c>
      <c r="O3" s="156">
        <v>98.378896421384809</v>
      </c>
      <c r="P3" s="156">
        <v>102.34125644917134</v>
      </c>
      <c r="Q3" s="156">
        <v>106.41973766954426</v>
      </c>
      <c r="R3" s="156">
        <v>110.70765877283084</v>
      </c>
      <c r="S3" s="156">
        <v>115.21698237230108</v>
      </c>
      <c r="T3" s="156">
        <v>120.14604792102517</v>
      </c>
      <c r="U3" s="156">
        <v>125.32780531482987</v>
      </c>
      <c r="V3" s="156">
        <v>130.87180358799998</v>
      </c>
      <c r="W3" s="156">
        <v>136.75939227366442</v>
      </c>
      <c r="X3" s="156">
        <v>142.97359511954451</v>
      </c>
      <c r="Y3" s="156">
        <v>149.44182655703864</v>
      </c>
      <c r="Z3" s="156">
        <v>156.21679820209846</v>
      </c>
      <c r="AA3" s="156">
        <v>163.37598434382573</v>
      </c>
      <c r="AB3" s="156">
        <v>170.78647228939815</v>
      </c>
      <c r="AC3" s="156">
        <v>178.42803778695836</v>
      </c>
      <c r="AD3" s="156">
        <v>186.41507245825341</v>
      </c>
      <c r="AE3" s="156">
        <v>194.6338983033005</v>
      </c>
      <c r="AF3" s="156">
        <v>203.09875366814811</v>
      </c>
      <c r="AG3" s="156">
        <v>211.72848857871199</v>
      </c>
      <c r="AH3" s="156">
        <v>220.45465883463527</v>
      </c>
      <c r="AI3" s="156">
        <v>229.38229395606831</v>
      </c>
      <c r="AJ3" s="156">
        <v>238.3389654651659</v>
      </c>
      <c r="AK3" s="156">
        <v>247.34079614207582</v>
      </c>
      <c r="AL3" s="156">
        <v>256.36926272234172</v>
      </c>
      <c r="AM3" s="156">
        <v>265.35798208419959</v>
      </c>
      <c r="AN3" s="156">
        <v>274.3354978360469</v>
      </c>
      <c r="AO3" s="156">
        <v>283.25128897647647</v>
      </c>
      <c r="AP3" s="156">
        <v>292.13033294478578</v>
      </c>
      <c r="AQ3" s="156">
        <v>300.99006860547235</v>
      </c>
      <c r="AR3" s="156">
        <v>309.87066054961429</v>
      </c>
      <c r="AS3" s="156">
        <v>318.66440298686723</v>
      </c>
      <c r="AT3" s="156">
        <v>327.40311352690838</v>
      </c>
      <c r="AU3" s="156">
        <v>336.0450898004957</v>
      </c>
      <c r="AV3" s="156">
        <v>344.63164838442003</v>
      </c>
      <c r="AW3" s="156">
        <v>353.26046935520367</v>
      </c>
      <c r="AX3" s="156">
        <v>361.81184691586969</v>
      </c>
      <c r="AY3" s="156">
        <v>370.39280253198581</v>
      </c>
      <c r="AZ3" s="156">
        <v>379.14443477039509</v>
      </c>
    </row>
    <row r="4" spans="1:53">
      <c r="A4" s="43" t="s">
        <v>478</v>
      </c>
      <c r="B4" s="156">
        <v>61.392443235788562</v>
      </c>
      <c r="C4" s="156">
        <v>63.132738025221869</v>
      </c>
      <c r="D4" s="156">
        <v>66.347939001897487</v>
      </c>
      <c r="E4" s="156">
        <v>69.153271678279339</v>
      </c>
      <c r="F4" s="156">
        <v>71.646319162838097</v>
      </c>
      <c r="G4" s="156">
        <v>74.382522320018339</v>
      </c>
      <c r="H4" s="156">
        <v>77.250737656609786</v>
      </c>
      <c r="I4" s="156">
        <v>80.162711086753291</v>
      </c>
      <c r="J4" s="156">
        <v>83.230445107253203</v>
      </c>
      <c r="K4" s="156">
        <v>86.416949430718574</v>
      </c>
      <c r="L4" s="156">
        <v>89.832570472278192</v>
      </c>
      <c r="M4" s="156">
        <v>93.256476645464687</v>
      </c>
      <c r="N4" s="156">
        <v>96.86215433878948</v>
      </c>
      <c r="O4" s="156">
        <v>100.58563083823235</v>
      </c>
      <c r="P4" s="156">
        <v>104.54014230175261</v>
      </c>
      <c r="Q4" s="156">
        <v>108.62751078207395</v>
      </c>
      <c r="R4" s="156">
        <v>112.91971771375309</v>
      </c>
      <c r="S4" s="156">
        <v>117.42927360322844</v>
      </c>
      <c r="T4" s="156">
        <v>122.3506726863494</v>
      </c>
      <c r="U4" s="156">
        <v>127.52236080644674</v>
      </c>
      <c r="V4" s="156">
        <v>133.05507532817481</v>
      </c>
      <c r="W4" s="156">
        <v>138.93871093274558</v>
      </c>
      <c r="X4" s="156">
        <v>145.15232558419672</v>
      </c>
      <c r="Y4" s="156">
        <v>151.6299801497907</v>
      </c>
      <c r="Z4" s="156">
        <v>158.42262354108533</v>
      </c>
      <c r="AA4" s="156">
        <v>165.61155088435072</v>
      </c>
      <c r="AB4" s="156">
        <v>173.05851387299307</v>
      </c>
      <c r="AC4" s="156">
        <v>180.74201116103245</v>
      </c>
      <c r="AD4" s="156">
        <v>188.77280604276098</v>
      </c>
      <c r="AE4" s="156">
        <v>197.04195848247926</v>
      </c>
      <c r="AF4" s="156">
        <v>205.56471501894467</v>
      </c>
      <c r="AG4" s="156">
        <v>214.2588989321402</v>
      </c>
      <c r="AH4" s="156">
        <v>223.05690208782715</v>
      </c>
      <c r="AI4" s="156">
        <v>232.06568074844785</v>
      </c>
      <c r="AJ4" s="156">
        <v>241.10992507536483</v>
      </c>
      <c r="AK4" s="156">
        <v>250.20668293759454</v>
      </c>
      <c r="AL4" s="156">
        <v>259.33556963490065</v>
      </c>
      <c r="AM4" s="156">
        <v>268.42326301013594</v>
      </c>
      <c r="AN4" s="156">
        <v>277.50004458337276</v>
      </c>
      <c r="AO4" s="156">
        <v>286.52084525494558</v>
      </c>
      <c r="AP4" s="156">
        <v>295.50628768362913</v>
      </c>
      <c r="AQ4" s="156">
        <v>304.47712599743573</v>
      </c>
      <c r="AR4" s="156">
        <v>313.47466995545392</v>
      </c>
      <c r="AS4" s="156">
        <v>322.39580270413666</v>
      </c>
      <c r="AT4" s="156">
        <v>331.27364317645919</v>
      </c>
      <c r="AU4" s="156">
        <v>340.06213494162716</v>
      </c>
      <c r="AV4" s="156">
        <v>348.80167584861096</v>
      </c>
      <c r="AW4" s="156">
        <v>357.58541013672249</v>
      </c>
      <c r="AX4" s="156">
        <v>366.29759412437608</v>
      </c>
      <c r="AY4" s="156">
        <v>375.04760244038113</v>
      </c>
      <c r="AZ4" s="156">
        <v>383.97282847669175</v>
      </c>
    </row>
    <row r="21" spans="1:10" ht="14.4" customHeight="1">
      <c r="A21" s="182"/>
      <c r="B21" s="182"/>
      <c r="C21" s="182"/>
      <c r="D21" s="182"/>
      <c r="E21" s="182"/>
      <c r="F21" s="182"/>
      <c r="G21" s="182"/>
      <c r="H21" s="182"/>
      <c r="I21" s="182"/>
      <c r="J21" s="182"/>
    </row>
    <row r="22" spans="1:10" ht="14.4" customHeight="1">
      <c r="A22" s="181"/>
      <c r="B22" s="181"/>
      <c r="C22" s="181"/>
      <c r="D22" s="181"/>
      <c r="E22" s="181"/>
      <c r="F22" s="181"/>
      <c r="G22" s="181"/>
      <c r="H22" s="181"/>
      <c r="I22" s="181"/>
      <c r="J22" s="181"/>
    </row>
    <row r="24" spans="1:10" ht="14.4" customHeight="1"/>
  </sheetData>
  <pageMargins left="0.7" right="0.7" top="0.75" bottom="0.75" header="0.3" footer="0.3"/>
  <pageSetup paperSize="9" scale="3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1E093-C087-448E-8F56-1C18E1132408}">
  <sheetPr codeName="Hárok4"/>
  <dimension ref="A1:X36"/>
  <sheetViews>
    <sheetView showGridLines="0" zoomScaleNormal="100" workbookViewId="0"/>
  </sheetViews>
  <sheetFormatPr defaultColWidth="9.109375" defaultRowHeight="14.4"/>
  <cols>
    <col min="1" max="1" width="7.88671875" style="66" customWidth="1"/>
    <col min="2" max="2" width="15.5546875" style="66" customWidth="1"/>
    <col min="3" max="3" width="14.44140625" style="66" customWidth="1"/>
    <col min="4" max="8" width="9.109375" style="66" customWidth="1"/>
    <col min="9" max="16384" width="9.109375" style="66"/>
  </cols>
  <sheetData>
    <row r="1" spans="1:24" ht="41.4">
      <c r="A1" s="65" t="s">
        <v>3334</v>
      </c>
      <c r="B1" s="65" t="s">
        <v>100</v>
      </c>
      <c r="C1" s="65" t="s">
        <v>101</v>
      </c>
      <c r="D1" s="65" t="s">
        <v>102</v>
      </c>
      <c r="E1" s="65" t="s">
        <v>103</v>
      </c>
      <c r="F1" s="65" t="s">
        <v>104</v>
      </c>
      <c r="G1" s="65" t="s">
        <v>105</v>
      </c>
      <c r="H1" s="65" t="s">
        <v>106</v>
      </c>
      <c r="J1" s="75" t="s">
        <v>246</v>
      </c>
    </row>
    <row r="2" spans="1:24">
      <c r="A2" s="67">
        <v>1997</v>
      </c>
      <c r="B2" s="68">
        <v>32.824623146245699</v>
      </c>
      <c r="C2" s="69"/>
      <c r="D2" s="241"/>
      <c r="E2" s="241"/>
      <c r="F2" s="241"/>
      <c r="G2" s="241"/>
      <c r="H2" s="241"/>
      <c r="I2" s="242"/>
    </row>
    <row r="3" spans="1:24" ht="22.2">
      <c r="A3" s="67">
        <v>1998</v>
      </c>
      <c r="B3" s="68">
        <v>33.852446474620926</v>
      </c>
      <c r="C3" s="69"/>
      <c r="D3" s="241"/>
      <c r="E3" s="241"/>
      <c r="F3" s="241"/>
      <c r="G3" s="241"/>
      <c r="H3" s="241"/>
      <c r="I3" s="242"/>
      <c r="X3" s="201"/>
    </row>
    <row r="4" spans="1:24">
      <c r="A4" s="67">
        <v>1999</v>
      </c>
      <c r="B4" s="68">
        <v>47.125717740554485</v>
      </c>
      <c r="C4" s="69"/>
      <c r="D4" s="241"/>
      <c r="E4" s="241"/>
      <c r="F4" s="241"/>
      <c r="G4" s="241"/>
      <c r="H4" s="241"/>
      <c r="I4" s="242"/>
    </row>
    <row r="5" spans="1:24">
      <c r="A5" s="67">
        <v>2000</v>
      </c>
      <c r="B5" s="68">
        <v>50.598444613050077</v>
      </c>
      <c r="C5" s="69"/>
      <c r="D5" s="241"/>
      <c r="E5" s="241"/>
      <c r="F5" s="241"/>
      <c r="G5" s="241"/>
      <c r="H5" s="241"/>
      <c r="I5" s="242"/>
    </row>
    <row r="6" spans="1:24">
      <c r="A6" s="67">
        <v>2001</v>
      </c>
      <c r="B6" s="68">
        <v>51.350878675966918</v>
      </c>
      <c r="C6" s="69"/>
      <c r="D6" s="241"/>
      <c r="E6" s="241"/>
      <c r="F6" s="241"/>
      <c r="G6" s="241"/>
      <c r="H6" s="241"/>
      <c r="I6" s="242"/>
    </row>
    <row r="7" spans="1:24">
      <c r="A7" s="67">
        <v>2002</v>
      </c>
      <c r="B7" s="68">
        <v>45.648499417796643</v>
      </c>
      <c r="C7" s="69"/>
      <c r="D7" s="241"/>
      <c r="E7" s="241"/>
      <c r="F7" s="241"/>
      <c r="G7" s="241"/>
      <c r="H7" s="241"/>
      <c r="I7" s="242"/>
    </row>
    <row r="8" spans="1:24">
      <c r="A8" s="67">
        <v>2003</v>
      </c>
      <c r="B8" s="70">
        <v>43.639182837550258</v>
      </c>
      <c r="C8" s="69"/>
      <c r="D8" s="241"/>
      <c r="E8" s="241"/>
      <c r="F8" s="241"/>
      <c r="G8" s="241"/>
      <c r="H8" s="241"/>
      <c r="I8" s="242"/>
    </row>
    <row r="9" spans="1:24">
      <c r="A9" s="67">
        <v>2004</v>
      </c>
      <c r="B9" s="70">
        <v>41.996834562404338</v>
      </c>
      <c r="C9" s="69"/>
      <c r="D9" s="241"/>
      <c r="E9" s="241"/>
      <c r="F9" s="241"/>
      <c r="G9" s="241"/>
      <c r="H9" s="241"/>
      <c r="I9" s="242"/>
    </row>
    <row r="10" spans="1:24">
      <c r="A10" s="67">
        <v>2005</v>
      </c>
      <c r="B10" s="70">
        <v>34.984555224272462</v>
      </c>
      <c r="C10" s="69"/>
      <c r="D10" s="241"/>
      <c r="E10" s="241"/>
      <c r="F10" s="241"/>
      <c r="G10" s="241"/>
      <c r="H10" s="241"/>
      <c r="I10" s="242"/>
    </row>
    <row r="11" spans="1:24">
      <c r="A11" s="67">
        <v>2006</v>
      </c>
      <c r="B11" s="70">
        <v>31.531648242829078</v>
      </c>
      <c r="C11" s="69"/>
      <c r="D11" s="241"/>
      <c r="E11" s="241"/>
      <c r="F11" s="241"/>
      <c r="G11" s="241"/>
      <c r="H11" s="241"/>
      <c r="I11" s="242"/>
    </row>
    <row r="12" spans="1:24">
      <c r="A12" s="67">
        <v>2007</v>
      </c>
      <c r="B12" s="70">
        <v>30.372724582032173</v>
      </c>
      <c r="C12" s="69"/>
      <c r="D12" s="241"/>
      <c r="E12" s="241"/>
      <c r="F12" s="241"/>
      <c r="G12" s="241"/>
      <c r="H12" s="241"/>
      <c r="I12" s="242"/>
    </row>
    <row r="13" spans="1:24">
      <c r="A13" s="67">
        <v>2008</v>
      </c>
      <c r="B13" s="70">
        <v>28.632983549359214</v>
      </c>
      <c r="C13" s="69"/>
      <c r="D13" s="241"/>
      <c r="E13" s="241"/>
      <c r="F13" s="241"/>
      <c r="G13" s="241"/>
      <c r="H13" s="241"/>
      <c r="I13" s="242"/>
    </row>
    <row r="14" spans="1:24">
      <c r="A14" s="67">
        <v>2009</v>
      </c>
      <c r="B14" s="70">
        <v>36.407249383733692</v>
      </c>
      <c r="C14" s="69"/>
      <c r="D14" s="241"/>
      <c r="E14" s="241"/>
      <c r="F14" s="241"/>
      <c r="G14" s="241"/>
      <c r="H14" s="241"/>
      <c r="I14" s="242"/>
    </row>
    <row r="15" spans="1:24">
      <c r="A15" s="67">
        <v>2010</v>
      </c>
      <c r="B15" s="71">
        <v>40.653632431063912</v>
      </c>
      <c r="C15" s="69"/>
      <c r="D15" s="241"/>
      <c r="E15" s="241"/>
      <c r="F15" s="241"/>
      <c r="G15" s="241"/>
      <c r="H15" s="241"/>
      <c r="I15" s="242"/>
    </row>
    <row r="16" spans="1:24">
      <c r="A16" s="67">
        <v>2011</v>
      </c>
      <c r="B16" s="71">
        <v>43.270161037002914</v>
      </c>
      <c r="C16" s="69"/>
      <c r="D16" s="241"/>
      <c r="E16" s="241"/>
      <c r="F16" s="241"/>
      <c r="G16" s="241"/>
      <c r="H16" s="241"/>
      <c r="I16" s="242"/>
    </row>
    <row r="17" spans="1:9">
      <c r="A17" s="67">
        <v>2012</v>
      </c>
      <c r="B17" s="71">
        <v>51.687563409089677</v>
      </c>
      <c r="C17" s="69"/>
      <c r="D17" s="241">
        <v>50</v>
      </c>
      <c r="E17" s="241">
        <v>53</v>
      </c>
      <c r="F17" s="241">
        <v>55</v>
      </c>
      <c r="G17" s="241">
        <v>57</v>
      </c>
      <c r="H17" s="241">
        <v>60</v>
      </c>
      <c r="I17" s="242"/>
    </row>
    <row r="18" spans="1:9">
      <c r="A18" s="67">
        <v>2013</v>
      </c>
      <c r="B18" s="71">
        <v>54.610698701949424</v>
      </c>
      <c r="C18" s="69"/>
      <c r="D18" s="241">
        <v>50</v>
      </c>
      <c r="E18" s="241">
        <v>53</v>
      </c>
      <c r="F18" s="241">
        <v>55</v>
      </c>
      <c r="G18" s="241">
        <v>57</v>
      </c>
      <c r="H18" s="241">
        <v>60</v>
      </c>
      <c r="I18" s="242"/>
    </row>
    <row r="19" spans="1:9">
      <c r="A19" s="67">
        <v>2014</v>
      </c>
      <c r="B19" s="71">
        <v>53.392074167050886</v>
      </c>
      <c r="C19" s="72"/>
      <c r="D19" s="243">
        <v>50</v>
      </c>
      <c r="E19" s="243">
        <v>53</v>
      </c>
      <c r="F19" s="243">
        <v>55</v>
      </c>
      <c r="G19" s="243">
        <v>57</v>
      </c>
      <c r="H19" s="243">
        <v>60</v>
      </c>
      <c r="I19" s="242"/>
    </row>
    <row r="20" spans="1:9">
      <c r="A20" s="67">
        <v>2015</v>
      </c>
      <c r="B20" s="71">
        <v>51.599289840413157</v>
      </c>
      <c r="C20" s="72"/>
      <c r="D20" s="243">
        <v>50</v>
      </c>
      <c r="E20" s="243">
        <v>53</v>
      </c>
      <c r="F20" s="243">
        <v>55</v>
      </c>
      <c r="G20" s="243">
        <v>57</v>
      </c>
      <c r="H20" s="243">
        <v>60</v>
      </c>
      <c r="I20" s="242"/>
    </row>
    <row r="21" spans="1:9">
      <c r="A21" s="67">
        <v>2016</v>
      </c>
      <c r="B21" s="71">
        <v>52.135586658433553</v>
      </c>
      <c r="C21" s="72"/>
      <c r="D21" s="243">
        <v>50</v>
      </c>
      <c r="E21" s="243">
        <v>53</v>
      </c>
      <c r="F21" s="243">
        <v>55</v>
      </c>
      <c r="G21" s="243">
        <v>57</v>
      </c>
      <c r="H21" s="243">
        <v>60</v>
      </c>
      <c r="I21" s="242"/>
    </row>
    <row r="22" spans="1:9">
      <c r="A22" s="67">
        <v>2017</v>
      </c>
      <c r="B22" s="71">
        <v>51.381467130569071</v>
      </c>
      <c r="C22" s="72"/>
      <c r="D22" s="243">
        <v>50</v>
      </c>
      <c r="E22" s="243">
        <v>53</v>
      </c>
      <c r="F22" s="243">
        <v>55</v>
      </c>
      <c r="G22" s="243">
        <v>57</v>
      </c>
      <c r="H22" s="243">
        <v>60</v>
      </c>
      <c r="I22" s="242"/>
    </row>
    <row r="23" spans="1:9">
      <c r="A23" s="67">
        <v>2018</v>
      </c>
      <c r="B23" s="71">
        <v>49.27029251439199</v>
      </c>
      <c r="C23" s="72"/>
      <c r="D23" s="243">
        <v>49</v>
      </c>
      <c r="E23" s="243">
        <v>52</v>
      </c>
      <c r="F23" s="243">
        <v>54</v>
      </c>
      <c r="G23" s="243">
        <v>56</v>
      </c>
      <c r="H23" s="243">
        <v>59</v>
      </c>
      <c r="I23" s="242"/>
    </row>
    <row r="24" spans="1:9">
      <c r="A24" s="67">
        <v>2019</v>
      </c>
      <c r="B24" s="71">
        <v>48.00962479177133</v>
      </c>
      <c r="C24" s="72"/>
      <c r="D24" s="243">
        <v>48</v>
      </c>
      <c r="E24" s="243">
        <v>51</v>
      </c>
      <c r="F24" s="243">
        <v>53</v>
      </c>
      <c r="G24" s="243">
        <v>55</v>
      </c>
      <c r="H24" s="243">
        <v>58</v>
      </c>
      <c r="I24" s="242"/>
    </row>
    <row r="25" spans="1:9">
      <c r="A25" s="67">
        <v>2020</v>
      </c>
      <c r="B25" s="71">
        <v>58.408131415618648</v>
      </c>
      <c r="C25" s="72"/>
      <c r="D25" s="243">
        <v>47</v>
      </c>
      <c r="E25" s="243">
        <v>50</v>
      </c>
      <c r="F25" s="243">
        <v>52</v>
      </c>
      <c r="G25" s="243">
        <v>54</v>
      </c>
      <c r="H25" s="243">
        <v>57</v>
      </c>
      <c r="I25" s="242"/>
    </row>
    <row r="26" spans="1:9">
      <c r="A26" s="67">
        <v>2021</v>
      </c>
      <c r="B26" s="71">
        <v>60.216838286963792</v>
      </c>
      <c r="C26" s="72"/>
      <c r="D26" s="243">
        <v>46</v>
      </c>
      <c r="E26" s="243">
        <v>49</v>
      </c>
      <c r="F26" s="243">
        <v>51</v>
      </c>
      <c r="G26" s="243">
        <v>53</v>
      </c>
      <c r="H26" s="243">
        <v>56</v>
      </c>
      <c r="I26" s="242"/>
    </row>
    <row r="27" spans="1:9">
      <c r="A27" s="67">
        <v>2022</v>
      </c>
      <c r="B27" s="72">
        <v>57.75619817424186</v>
      </c>
      <c r="C27" s="73"/>
      <c r="D27" s="243">
        <v>45</v>
      </c>
      <c r="E27" s="243">
        <v>48</v>
      </c>
      <c r="F27" s="243">
        <v>50</v>
      </c>
      <c r="G27" s="243">
        <v>52</v>
      </c>
      <c r="H27" s="243">
        <v>55</v>
      </c>
    </row>
    <row r="28" spans="1:9">
      <c r="A28" s="67">
        <v>2023</v>
      </c>
      <c r="B28" s="72">
        <v>55.757588512749443</v>
      </c>
      <c r="C28" s="73"/>
      <c r="D28" s="243">
        <v>44</v>
      </c>
      <c r="E28" s="243">
        <v>47</v>
      </c>
      <c r="F28" s="243">
        <v>49</v>
      </c>
      <c r="G28" s="243">
        <v>51</v>
      </c>
      <c r="H28" s="243">
        <v>54</v>
      </c>
      <c r="I28" s="242"/>
    </row>
    <row r="29" spans="1:9">
      <c r="A29" s="67">
        <v>2024</v>
      </c>
      <c r="B29" s="72">
        <v>59.700708484534303</v>
      </c>
      <c r="C29" s="73"/>
      <c r="D29" s="243">
        <v>43</v>
      </c>
      <c r="E29" s="243">
        <v>46</v>
      </c>
      <c r="F29" s="243">
        <v>48</v>
      </c>
      <c r="G29" s="243">
        <v>50</v>
      </c>
      <c r="H29" s="243">
        <v>53</v>
      </c>
      <c r="I29" s="242"/>
    </row>
    <row r="30" spans="1:9">
      <c r="A30" s="67">
        <v>2025</v>
      </c>
      <c r="B30" s="71">
        <v>61.392438848357976</v>
      </c>
      <c r="C30" s="73">
        <v>61.392438848357976</v>
      </c>
      <c r="D30" s="243">
        <v>42</v>
      </c>
      <c r="E30" s="243">
        <v>45</v>
      </c>
      <c r="F30" s="243">
        <v>47</v>
      </c>
      <c r="G30" s="243">
        <v>49</v>
      </c>
      <c r="H30" s="243">
        <v>52</v>
      </c>
      <c r="I30" s="242"/>
    </row>
    <row r="31" spans="1:9">
      <c r="A31" s="67">
        <v>2026</v>
      </c>
      <c r="B31" s="72"/>
      <c r="C31" s="73">
        <v>63.464325907001481</v>
      </c>
      <c r="D31" s="243">
        <v>41</v>
      </c>
      <c r="E31" s="243">
        <v>44</v>
      </c>
      <c r="F31" s="243">
        <v>46</v>
      </c>
      <c r="G31" s="243">
        <v>48</v>
      </c>
      <c r="H31" s="243">
        <v>51</v>
      </c>
      <c r="I31" s="242"/>
    </row>
    <row r="32" spans="1:9">
      <c r="A32" s="67">
        <v>2027</v>
      </c>
      <c r="B32" s="72"/>
      <c r="C32" s="73">
        <v>66.651641813856997</v>
      </c>
      <c r="D32" s="243">
        <v>40</v>
      </c>
      <c r="E32" s="243">
        <v>43</v>
      </c>
      <c r="F32" s="243">
        <v>45</v>
      </c>
      <c r="G32" s="243">
        <v>47</v>
      </c>
      <c r="H32" s="243">
        <v>50</v>
      </c>
      <c r="I32" s="242"/>
    </row>
    <row r="33" spans="1:9">
      <c r="A33" s="67">
        <v>2028</v>
      </c>
      <c r="B33" s="72"/>
      <c r="C33" s="73">
        <v>70.396290746051434</v>
      </c>
      <c r="D33" s="243">
        <v>40</v>
      </c>
      <c r="E33" s="243">
        <v>43</v>
      </c>
      <c r="F33" s="243">
        <v>45</v>
      </c>
      <c r="G33" s="243">
        <v>47</v>
      </c>
      <c r="H33" s="243">
        <v>50</v>
      </c>
      <c r="I33" s="242"/>
    </row>
    <row r="34" spans="1:9">
      <c r="A34" s="67">
        <v>2029</v>
      </c>
      <c r="B34" s="71"/>
      <c r="C34" s="73">
        <v>73.983204568026011</v>
      </c>
      <c r="D34" s="243">
        <v>40</v>
      </c>
      <c r="E34" s="243">
        <v>43</v>
      </c>
      <c r="F34" s="243">
        <v>45</v>
      </c>
      <c r="G34" s="243">
        <v>47</v>
      </c>
      <c r="H34" s="243">
        <v>50</v>
      </c>
      <c r="I34" s="242"/>
    </row>
    <row r="35" spans="1:9">
      <c r="A35" s="74">
        <v>2030</v>
      </c>
      <c r="B35" s="240"/>
      <c r="C35" s="240">
        <v>76.840616675986368</v>
      </c>
      <c r="D35" s="244">
        <v>40</v>
      </c>
      <c r="E35" s="244">
        <v>43</v>
      </c>
      <c r="F35" s="243">
        <v>45</v>
      </c>
      <c r="G35" s="243">
        <v>47</v>
      </c>
      <c r="H35" s="243">
        <v>50</v>
      </c>
    </row>
    <row r="36" spans="1:9">
      <c r="F36" s="577" t="s">
        <v>107</v>
      </c>
      <c r="G36" s="577"/>
      <c r="H36" s="577"/>
    </row>
  </sheetData>
  <mergeCells count="1">
    <mergeCell ref="F36:H36"/>
  </mergeCells>
  <pageMargins left="0.7" right="0.7" top="0.75" bottom="0.75" header="0.3" footer="0.3"/>
  <pageSetup paperSize="9" orientation="portrait"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B16DA-2594-44D5-9D2C-3BF6C7BEF316}">
  <sheetPr codeName="Hárok2">
    <pageSetUpPr fitToPage="1"/>
  </sheetPr>
  <dimension ref="A1:AD446"/>
  <sheetViews>
    <sheetView showGridLines="0" zoomScaleNormal="100" workbookViewId="0"/>
  </sheetViews>
  <sheetFormatPr defaultColWidth="9.109375" defaultRowHeight="14.4"/>
  <cols>
    <col min="1" max="1" width="48.44140625" style="66" customWidth="1"/>
    <col min="2" max="2" width="9.109375" style="66" customWidth="1"/>
    <col min="3" max="16384" width="9.109375" style="66"/>
  </cols>
  <sheetData>
    <row r="1" spans="1:22">
      <c r="A1" s="26" t="s">
        <v>356</v>
      </c>
      <c r="B1" s="26"/>
      <c r="C1" s="26"/>
      <c r="D1" s="26"/>
      <c r="E1" s="26"/>
      <c r="F1" s="26"/>
      <c r="G1" s="26"/>
      <c r="H1" s="26"/>
      <c r="I1" s="26"/>
      <c r="J1" s="26"/>
      <c r="K1" s="26"/>
      <c r="L1" s="27"/>
      <c r="M1" s="27"/>
      <c r="N1" s="27"/>
      <c r="O1" s="28"/>
      <c r="P1" s="28"/>
      <c r="Q1" s="28"/>
      <c r="T1" s="1"/>
      <c r="U1" s="1"/>
      <c r="V1" s="1"/>
    </row>
    <row r="2" spans="1:22" s="76" customFormat="1" ht="13.8">
      <c r="A2" s="51" t="s">
        <v>74</v>
      </c>
      <c r="B2" s="33">
        <v>2012</v>
      </c>
      <c r="C2" s="33">
        <v>2013</v>
      </c>
      <c r="D2" s="33">
        <v>2014</v>
      </c>
      <c r="E2" s="33">
        <v>2015</v>
      </c>
      <c r="F2" s="33">
        <v>2016</v>
      </c>
      <c r="G2" s="33">
        <v>2017</v>
      </c>
      <c r="H2" s="33">
        <v>2018</v>
      </c>
      <c r="I2" s="33">
        <v>2019</v>
      </c>
      <c r="J2" s="33">
        <v>2020</v>
      </c>
      <c r="K2" s="33">
        <v>2021</v>
      </c>
      <c r="L2" s="33">
        <v>2022</v>
      </c>
      <c r="M2" s="33">
        <v>2023</v>
      </c>
      <c r="N2" s="33">
        <v>2024</v>
      </c>
      <c r="O2" s="33">
        <v>2025</v>
      </c>
      <c r="P2" s="33">
        <v>2026</v>
      </c>
      <c r="Q2" s="33">
        <v>2027</v>
      </c>
      <c r="R2" s="33">
        <v>2028</v>
      </c>
      <c r="S2" s="33">
        <v>2029</v>
      </c>
      <c r="T2" s="33">
        <v>2030</v>
      </c>
    </row>
    <row r="3" spans="1:22" s="76" customFormat="1" ht="13.8">
      <c r="A3" s="36" t="s">
        <v>213</v>
      </c>
      <c r="B3" s="38">
        <v>51.687563409089677</v>
      </c>
      <c r="C3" s="38">
        <v>54.610698701949424</v>
      </c>
      <c r="D3" s="38">
        <v>53.392074167050886</v>
      </c>
      <c r="E3" s="38">
        <v>51.599289840413157</v>
      </c>
      <c r="F3" s="38">
        <v>52.135586658433553</v>
      </c>
      <c r="G3" s="38">
        <v>51.381467130569071</v>
      </c>
      <c r="H3" s="38">
        <v>49.27029251439199</v>
      </c>
      <c r="I3" s="38">
        <v>48.00962479177133</v>
      </c>
      <c r="J3" s="38">
        <v>58.408131415618648</v>
      </c>
      <c r="K3" s="38">
        <v>60.216838286963792</v>
      </c>
      <c r="L3" s="38">
        <v>57.75619817424186</v>
      </c>
      <c r="M3" s="38">
        <v>55.757588512749443</v>
      </c>
      <c r="N3" s="38">
        <v>59.700708484534303</v>
      </c>
      <c r="O3" s="38">
        <v>61.392438848357976</v>
      </c>
      <c r="P3" s="38"/>
      <c r="Q3" s="38"/>
      <c r="R3" s="38"/>
      <c r="S3" s="38"/>
      <c r="T3" s="38"/>
    </row>
    <row r="4" spans="1:22" s="76" customFormat="1" ht="13.8">
      <c r="A4" s="36" t="s">
        <v>212</v>
      </c>
      <c r="B4" s="38">
        <v>44.995090034125617</v>
      </c>
      <c r="C4" s="38">
        <v>47.689861165257959</v>
      </c>
      <c r="D4" s="38">
        <v>49.372471830130486</v>
      </c>
      <c r="E4" s="38">
        <v>47.17584661150115</v>
      </c>
      <c r="F4" s="38">
        <v>46.786512393778118</v>
      </c>
      <c r="G4" s="38">
        <v>45.649620293689772</v>
      </c>
      <c r="H4" s="38">
        <v>43.219286653470085</v>
      </c>
      <c r="I4" s="38">
        <v>43.120019038049662</v>
      </c>
      <c r="J4" s="38">
        <v>48.525136608545751</v>
      </c>
      <c r="K4" s="38">
        <v>48.947901495314625</v>
      </c>
      <c r="L4" s="38">
        <v>47.621039689050001</v>
      </c>
      <c r="M4" s="38">
        <v>48.057734135133359</v>
      </c>
      <c r="N4" s="38">
        <v>51.401954572509254</v>
      </c>
      <c r="O4" s="38">
        <v>54.430756473471043</v>
      </c>
      <c r="P4" s="38"/>
      <c r="Q4" s="38"/>
      <c r="R4" s="38"/>
      <c r="S4" s="38"/>
      <c r="T4" s="38"/>
    </row>
    <row r="5" spans="1:22" s="76" customFormat="1" ht="13.8">
      <c r="A5" s="43" t="s">
        <v>214</v>
      </c>
      <c r="B5" s="43"/>
      <c r="C5" s="43"/>
      <c r="D5" s="43"/>
      <c r="E5" s="43"/>
      <c r="F5" s="43"/>
      <c r="G5" s="43"/>
      <c r="H5" s="43"/>
      <c r="I5" s="43"/>
      <c r="J5" s="43"/>
      <c r="K5" s="43"/>
      <c r="L5" s="38"/>
      <c r="M5" s="38"/>
      <c r="N5" s="38"/>
      <c r="O5" s="38">
        <v>61.392438848357976</v>
      </c>
      <c r="P5" s="38">
        <v>63.464325907001481</v>
      </c>
      <c r="Q5" s="38">
        <v>66.651641813856997</v>
      </c>
      <c r="R5" s="38">
        <v>70.396290746051434</v>
      </c>
      <c r="S5" s="38">
        <v>73.983204568026011</v>
      </c>
      <c r="T5" s="38">
        <v>76.840616675986368</v>
      </c>
    </row>
    <row r="6" spans="1:22" s="76" customFormat="1" ht="13.8">
      <c r="A6" s="216" t="s">
        <v>215</v>
      </c>
      <c r="B6" s="216"/>
      <c r="C6" s="216"/>
      <c r="D6" s="216"/>
      <c r="E6" s="216"/>
      <c r="F6" s="216"/>
      <c r="G6" s="216"/>
      <c r="H6" s="216"/>
      <c r="I6" s="216"/>
      <c r="J6" s="216"/>
      <c r="K6" s="216"/>
      <c r="L6" s="40"/>
      <c r="M6" s="40"/>
      <c r="N6" s="40"/>
      <c r="O6" s="40">
        <v>54.430756473471043</v>
      </c>
      <c r="P6" s="40">
        <v>55.612355092206954</v>
      </c>
      <c r="Q6" s="40">
        <v>59.238617492643129</v>
      </c>
      <c r="R6" s="40">
        <v>62.906511422372546</v>
      </c>
      <c r="S6" s="40">
        <v>66.982220877910109</v>
      </c>
      <c r="T6" s="40">
        <v>70.172114878099279</v>
      </c>
    </row>
    <row r="7" spans="1:22">
      <c r="A7" s="76"/>
      <c r="B7" s="77"/>
      <c r="C7" s="77"/>
      <c r="D7" s="77"/>
      <c r="E7" s="77"/>
      <c r="F7" s="77"/>
      <c r="G7" s="77"/>
      <c r="H7" s="77"/>
      <c r="I7" s="77"/>
      <c r="J7" s="77"/>
      <c r="K7" s="77"/>
      <c r="L7" s="76"/>
      <c r="M7" s="76"/>
      <c r="N7" s="76"/>
    </row>
    <row r="8" spans="1:22">
      <c r="A8" s="76"/>
      <c r="B8" s="77"/>
      <c r="C8" s="77"/>
      <c r="D8" s="77"/>
      <c r="E8" s="77"/>
      <c r="F8" s="77"/>
      <c r="G8" s="77"/>
      <c r="H8" s="77"/>
      <c r="I8" s="77"/>
      <c r="J8" s="77"/>
      <c r="K8" s="77"/>
      <c r="L8" s="76"/>
      <c r="M8" s="76"/>
      <c r="N8" s="76"/>
    </row>
    <row r="9" spans="1:22">
      <c r="A9" s="76"/>
      <c r="B9" s="77"/>
      <c r="C9" s="77"/>
      <c r="D9" s="77"/>
      <c r="E9" s="77"/>
      <c r="F9" s="77"/>
      <c r="G9" s="77"/>
      <c r="H9" s="77"/>
      <c r="I9" s="77"/>
      <c r="J9" s="77"/>
      <c r="K9" s="77"/>
      <c r="L9" s="76"/>
      <c r="M9" s="76"/>
      <c r="N9" s="76"/>
    </row>
    <row r="10" spans="1:22">
      <c r="A10" s="76"/>
      <c r="B10" s="77"/>
      <c r="C10" s="77"/>
      <c r="D10" s="77"/>
      <c r="E10" s="77"/>
      <c r="F10" s="77"/>
      <c r="G10" s="77"/>
      <c r="H10" s="77"/>
      <c r="I10" s="77"/>
      <c r="J10" s="77"/>
      <c r="K10" s="77"/>
      <c r="L10" s="76"/>
      <c r="M10" s="76"/>
      <c r="N10" s="76"/>
    </row>
    <row r="11" spans="1:22">
      <c r="A11" s="76"/>
      <c r="B11" s="77"/>
      <c r="C11" s="77"/>
      <c r="D11" s="77"/>
      <c r="E11" s="77"/>
      <c r="F11" s="77"/>
      <c r="G11" s="77"/>
      <c r="H11" s="77"/>
      <c r="I11" s="77"/>
      <c r="J11" s="77"/>
      <c r="K11" s="77"/>
      <c r="L11" s="76"/>
      <c r="M11" s="76"/>
      <c r="N11" s="76"/>
    </row>
    <row r="12" spans="1:22">
      <c r="A12" s="76"/>
      <c r="B12" s="77"/>
      <c r="C12" s="77"/>
      <c r="D12" s="77"/>
      <c r="E12" s="77"/>
      <c r="F12" s="77"/>
      <c r="G12" s="77"/>
      <c r="H12" s="77"/>
      <c r="I12" s="77"/>
      <c r="J12" s="77"/>
      <c r="K12" s="77"/>
      <c r="L12" s="76"/>
      <c r="M12" s="76"/>
      <c r="N12" s="76"/>
    </row>
    <row r="13" spans="1:22">
      <c r="A13" s="76"/>
      <c r="B13" s="77"/>
      <c r="C13" s="77"/>
      <c r="D13" s="77"/>
      <c r="E13" s="77"/>
      <c r="F13" s="77"/>
      <c r="G13" s="77"/>
      <c r="H13" s="77"/>
      <c r="I13" s="77"/>
      <c r="J13" s="77"/>
      <c r="K13" s="77"/>
      <c r="L13" s="76"/>
      <c r="M13" s="76"/>
      <c r="N13" s="76"/>
    </row>
    <row r="14" spans="1:22">
      <c r="A14" s="76"/>
      <c r="B14" s="77"/>
      <c r="C14" s="77"/>
      <c r="D14" s="77"/>
      <c r="E14" s="77"/>
      <c r="F14" s="77"/>
      <c r="G14" s="77"/>
      <c r="H14" s="77"/>
      <c r="I14" s="77"/>
      <c r="J14" s="77"/>
      <c r="K14" s="77"/>
      <c r="L14" s="76"/>
      <c r="M14" s="76"/>
      <c r="N14" s="76"/>
    </row>
    <row r="15" spans="1:22">
      <c r="A15" s="76"/>
      <c r="B15" s="76"/>
      <c r="C15" s="76"/>
      <c r="D15" s="76"/>
      <c r="E15" s="76"/>
      <c r="F15" s="76"/>
      <c r="G15" s="76"/>
      <c r="H15" s="76"/>
      <c r="I15" s="76"/>
      <c r="J15" s="76"/>
      <c r="K15" s="76"/>
      <c r="L15" s="76"/>
      <c r="M15" s="76"/>
      <c r="N15" s="76"/>
    </row>
    <row r="16" spans="1:22">
      <c r="A16" s="76"/>
      <c r="B16" s="76"/>
      <c r="C16" s="76"/>
      <c r="D16" s="76"/>
      <c r="E16" s="76"/>
      <c r="F16" s="76"/>
      <c r="G16" s="76"/>
      <c r="H16" s="76"/>
      <c r="I16" s="76"/>
      <c r="J16" s="76"/>
      <c r="K16" s="76"/>
      <c r="L16" s="76"/>
      <c r="M16" s="76"/>
      <c r="N16" s="76"/>
    </row>
    <row r="17" spans="1:30">
      <c r="A17" s="76"/>
      <c r="B17" s="76"/>
      <c r="C17" s="76"/>
      <c r="D17" s="76"/>
      <c r="E17" s="76"/>
      <c r="F17" s="76"/>
      <c r="G17" s="76"/>
      <c r="H17" s="76"/>
      <c r="I17" s="76"/>
      <c r="J17" s="76"/>
      <c r="K17" s="76"/>
      <c r="L17" s="76"/>
      <c r="M17" s="76"/>
      <c r="N17" s="76"/>
    </row>
    <row r="18" spans="1:30">
      <c r="A18" s="76"/>
      <c r="B18" s="76"/>
      <c r="C18" s="76"/>
      <c r="D18" s="76"/>
      <c r="E18" s="76"/>
      <c r="F18" s="76"/>
      <c r="G18" s="76"/>
      <c r="H18" s="76"/>
      <c r="I18" s="76"/>
      <c r="J18" s="76"/>
      <c r="K18" s="76"/>
      <c r="L18" s="76"/>
      <c r="N18" s="76"/>
    </row>
    <row r="19" spans="1:30">
      <c r="A19" s="76"/>
      <c r="B19" s="76"/>
      <c r="C19" s="76"/>
      <c r="D19" s="76"/>
      <c r="E19" s="76"/>
      <c r="F19" s="76"/>
      <c r="G19" s="76"/>
      <c r="H19" s="76"/>
      <c r="I19" s="76"/>
      <c r="J19" s="76"/>
      <c r="K19" s="76"/>
      <c r="L19" s="76"/>
      <c r="M19" s="76"/>
      <c r="N19" s="76"/>
    </row>
    <row r="20" spans="1:30">
      <c r="A20" s="76"/>
      <c r="B20" s="76"/>
      <c r="C20" s="76"/>
      <c r="D20" s="76"/>
      <c r="E20" s="76"/>
      <c r="F20" s="76"/>
      <c r="G20" s="76"/>
      <c r="H20" s="76"/>
      <c r="I20" s="76"/>
      <c r="J20" s="76"/>
      <c r="K20" s="76"/>
      <c r="L20" s="76"/>
      <c r="M20" s="76"/>
      <c r="N20" s="76"/>
    </row>
    <row r="21" spans="1:30">
      <c r="A21" s="76"/>
      <c r="B21" s="76"/>
      <c r="C21" s="76"/>
      <c r="D21" s="76"/>
      <c r="E21" s="76"/>
      <c r="F21" s="76"/>
      <c r="G21" s="76"/>
      <c r="H21" s="76"/>
      <c r="I21" s="76"/>
      <c r="J21" s="76"/>
      <c r="K21" s="76"/>
      <c r="L21" s="76"/>
      <c r="M21" s="76"/>
      <c r="N21" s="76"/>
    </row>
    <row r="22" spans="1:30">
      <c r="A22" s="76"/>
      <c r="B22" s="76"/>
      <c r="C22" s="76"/>
      <c r="D22" s="76"/>
      <c r="E22" s="76"/>
      <c r="F22" s="76"/>
      <c r="G22" s="76"/>
      <c r="H22" s="76"/>
      <c r="I22" s="76"/>
      <c r="J22" s="76"/>
      <c r="K22" s="76"/>
      <c r="L22" s="76"/>
      <c r="M22" s="76"/>
      <c r="N22" s="76"/>
    </row>
    <row r="23" spans="1:30">
      <c r="A23" s="76"/>
      <c r="B23" s="76"/>
      <c r="C23" s="76"/>
      <c r="D23" s="76"/>
      <c r="E23" s="76"/>
      <c r="F23" s="76"/>
      <c r="G23" s="76"/>
      <c r="H23" s="76"/>
      <c r="I23" s="76"/>
      <c r="J23" s="76"/>
      <c r="K23" s="76"/>
      <c r="L23" s="76"/>
      <c r="M23" s="76"/>
      <c r="N23" s="76"/>
    </row>
    <row r="24" spans="1:30">
      <c r="A24" s="76"/>
      <c r="B24" s="76"/>
      <c r="C24" s="76"/>
      <c r="D24" s="76"/>
      <c r="E24" s="76"/>
      <c r="F24" s="76"/>
      <c r="G24" s="76"/>
      <c r="H24" s="76"/>
      <c r="I24" s="76"/>
      <c r="J24" s="76"/>
      <c r="K24" s="76"/>
      <c r="L24" s="76"/>
      <c r="M24" s="76"/>
      <c r="N24" s="76"/>
    </row>
    <row r="25" spans="1:30">
      <c r="A25" s="76"/>
      <c r="B25" s="76"/>
      <c r="C25" s="76"/>
      <c r="D25" s="76"/>
      <c r="E25" s="76"/>
      <c r="F25" s="76"/>
      <c r="G25" s="76"/>
      <c r="H25" s="76"/>
      <c r="I25" s="76"/>
      <c r="J25" s="76"/>
      <c r="K25" s="76"/>
      <c r="L25" s="76"/>
      <c r="M25" s="76"/>
      <c r="N25" s="76"/>
    </row>
    <row r="26" spans="1:30">
      <c r="A26" s="76"/>
      <c r="B26" s="76"/>
      <c r="C26" s="76"/>
      <c r="D26" s="76"/>
      <c r="E26" s="76"/>
      <c r="F26" s="76"/>
      <c r="G26" s="76"/>
      <c r="H26" s="76"/>
      <c r="I26" s="76"/>
      <c r="J26" s="76"/>
      <c r="K26" s="76"/>
      <c r="L26" s="76"/>
      <c r="M26" s="76"/>
      <c r="N26" s="76"/>
    </row>
    <row r="27" spans="1:30">
      <c r="A27" s="76"/>
      <c r="B27" s="76"/>
      <c r="C27" s="76"/>
      <c r="D27" s="76"/>
      <c r="E27" s="76"/>
      <c r="F27" s="76"/>
      <c r="G27" s="76"/>
      <c r="H27" s="76"/>
      <c r="I27" s="76"/>
      <c r="J27" s="76"/>
      <c r="K27" s="76"/>
      <c r="L27" s="76"/>
      <c r="M27" s="76"/>
      <c r="N27" s="76"/>
    </row>
    <row r="28" spans="1:30">
      <c r="A28" s="76"/>
      <c r="B28" s="76"/>
      <c r="C28" s="76"/>
      <c r="D28" s="76"/>
      <c r="E28" s="76"/>
      <c r="F28" s="76"/>
      <c r="G28" s="76"/>
      <c r="H28" s="76"/>
      <c r="I28" s="76"/>
      <c r="J28" s="76"/>
      <c r="K28" s="76"/>
      <c r="L28" s="76"/>
      <c r="M28" s="76"/>
      <c r="N28" s="76"/>
    </row>
    <row r="29" spans="1:30">
      <c r="A29" s="76"/>
      <c r="B29" s="76"/>
      <c r="C29" s="76"/>
      <c r="D29" s="76"/>
      <c r="E29" s="76"/>
      <c r="F29" s="76"/>
      <c r="G29" s="76"/>
      <c r="H29" s="76"/>
      <c r="I29" s="76"/>
      <c r="J29" s="76"/>
      <c r="K29" s="76"/>
      <c r="L29" s="76"/>
      <c r="M29" s="76"/>
      <c r="N29" s="76"/>
    </row>
    <row r="30" spans="1:30">
      <c r="A30" s="76"/>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row>
    <row r="31" spans="1:30">
      <c r="A31" s="76"/>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row>
    <row r="32" spans="1:30">
      <c r="A32" s="76"/>
      <c r="B32" s="76"/>
      <c r="C32" s="76"/>
      <c r="D32" s="76"/>
      <c r="E32" s="76"/>
      <c r="F32" s="76"/>
      <c r="G32" s="76"/>
      <c r="H32" s="76"/>
      <c r="I32" s="76"/>
      <c r="J32" s="76"/>
      <c r="K32" s="76"/>
      <c r="L32" s="76"/>
      <c r="M32" s="76"/>
      <c r="N32" s="76"/>
    </row>
    <row r="33" spans="1:14">
      <c r="A33" s="76"/>
      <c r="B33" s="76"/>
      <c r="C33" s="76"/>
      <c r="D33" s="76"/>
      <c r="E33" s="76"/>
      <c r="F33" s="76"/>
      <c r="G33" s="76"/>
      <c r="H33" s="76"/>
      <c r="I33" s="76"/>
      <c r="J33" s="76"/>
      <c r="K33" s="76"/>
      <c r="L33" s="76"/>
      <c r="M33" s="76"/>
      <c r="N33" s="76"/>
    </row>
    <row r="34" spans="1:14">
      <c r="A34" s="76"/>
      <c r="B34" s="76"/>
      <c r="C34" s="76"/>
      <c r="D34" s="76"/>
      <c r="E34" s="76"/>
      <c r="F34" s="76"/>
      <c r="G34" s="76"/>
      <c r="H34" s="76"/>
      <c r="I34" s="76"/>
      <c r="J34" s="76"/>
      <c r="K34" s="76"/>
      <c r="L34" s="76"/>
      <c r="M34" s="76"/>
      <c r="N34" s="76"/>
    </row>
    <row r="35" spans="1:14">
      <c r="A35" s="76"/>
      <c r="B35" s="76"/>
      <c r="C35" s="76"/>
      <c r="D35" s="76"/>
      <c r="E35" s="76"/>
      <c r="F35" s="76"/>
      <c r="G35" s="76"/>
      <c r="H35" s="76"/>
      <c r="I35" s="76"/>
      <c r="J35" s="76"/>
      <c r="K35" s="76"/>
      <c r="L35" s="76"/>
      <c r="M35" s="76"/>
      <c r="N35" s="76"/>
    </row>
    <row r="36" spans="1:14">
      <c r="A36" s="76"/>
      <c r="B36" s="76"/>
      <c r="C36" s="76"/>
      <c r="D36" s="76"/>
      <c r="E36" s="76"/>
      <c r="F36" s="76"/>
      <c r="G36" s="76"/>
      <c r="H36" s="76"/>
      <c r="I36" s="76"/>
      <c r="J36" s="76"/>
      <c r="K36" s="76"/>
      <c r="L36" s="76"/>
      <c r="M36" s="76"/>
      <c r="N36" s="76"/>
    </row>
    <row r="37" spans="1:14">
      <c r="A37" s="76"/>
      <c r="B37" s="76"/>
      <c r="C37" s="76"/>
      <c r="D37" s="76"/>
      <c r="E37" s="76"/>
      <c r="F37" s="76"/>
      <c r="G37" s="76"/>
      <c r="H37" s="76"/>
      <c r="I37" s="76"/>
      <c r="J37" s="76"/>
      <c r="K37" s="76"/>
      <c r="L37" s="76"/>
      <c r="M37" s="76"/>
      <c r="N37" s="76"/>
    </row>
    <row r="38" spans="1:14">
      <c r="A38" s="76"/>
      <c r="B38" s="76"/>
      <c r="C38" s="76"/>
      <c r="D38" s="76"/>
      <c r="E38" s="76"/>
      <c r="F38" s="76"/>
      <c r="G38" s="76"/>
      <c r="H38" s="76"/>
      <c r="I38" s="76"/>
      <c r="J38" s="76"/>
      <c r="K38" s="76"/>
      <c r="L38" s="76"/>
      <c r="M38" s="76"/>
      <c r="N38" s="76"/>
    </row>
    <row r="39" spans="1:14">
      <c r="A39" s="76"/>
      <c r="B39" s="76"/>
      <c r="C39" s="76"/>
      <c r="D39" s="76"/>
      <c r="E39" s="76"/>
      <c r="F39" s="76"/>
      <c r="G39" s="76"/>
      <c r="H39" s="76"/>
      <c r="I39" s="76"/>
      <c r="J39" s="76"/>
      <c r="K39" s="76"/>
      <c r="L39" s="76"/>
      <c r="M39" s="76"/>
      <c r="N39" s="76"/>
    </row>
    <row r="40" spans="1:14">
      <c r="A40" s="76"/>
      <c r="B40" s="76"/>
      <c r="C40" s="76"/>
      <c r="D40" s="76"/>
      <c r="E40" s="76"/>
      <c r="F40" s="76"/>
      <c r="G40" s="76"/>
      <c r="H40" s="76"/>
      <c r="I40" s="76"/>
      <c r="J40" s="76"/>
      <c r="K40" s="76"/>
      <c r="L40" s="76"/>
      <c r="M40" s="76"/>
      <c r="N40" s="76"/>
    </row>
    <row r="41" spans="1:14">
      <c r="A41" s="76"/>
      <c r="B41" s="76"/>
      <c r="C41" s="76"/>
      <c r="D41" s="76"/>
      <c r="E41" s="76"/>
      <c r="F41" s="76"/>
      <c r="G41" s="76"/>
      <c r="H41" s="76"/>
      <c r="I41" s="76"/>
      <c r="J41" s="76"/>
      <c r="K41" s="76"/>
      <c r="L41" s="76"/>
      <c r="M41" s="76"/>
      <c r="N41" s="76"/>
    </row>
    <row r="42" spans="1:14">
      <c r="A42" s="76"/>
      <c r="B42" s="76"/>
      <c r="C42" s="76"/>
      <c r="D42" s="76"/>
      <c r="E42" s="76"/>
      <c r="F42" s="76"/>
      <c r="G42" s="76"/>
      <c r="H42" s="76"/>
      <c r="I42" s="76"/>
      <c r="J42" s="76"/>
      <c r="K42" s="76"/>
      <c r="L42" s="76"/>
      <c r="M42" s="76"/>
      <c r="N42" s="76"/>
    </row>
    <row r="43" spans="1:14">
      <c r="A43" s="76"/>
      <c r="B43" s="76"/>
      <c r="C43" s="76"/>
      <c r="D43" s="76"/>
      <c r="E43" s="76"/>
      <c r="F43" s="76"/>
      <c r="G43" s="76"/>
      <c r="H43" s="76"/>
      <c r="I43" s="76"/>
      <c r="J43" s="76"/>
      <c r="K43" s="76"/>
      <c r="L43" s="76"/>
      <c r="M43" s="76"/>
      <c r="N43" s="76"/>
    </row>
    <row r="44" spans="1:14">
      <c r="A44" s="76"/>
      <c r="B44" s="76"/>
      <c r="C44" s="76"/>
      <c r="D44" s="76"/>
      <c r="E44" s="76"/>
      <c r="F44" s="76"/>
      <c r="G44" s="76"/>
      <c r="H44" s="76"/>
      <c r="I44" s="76"/>
      <c r="J44" s="76"/>
      <c r="K44" s="76"/>
      <c r="L44" s="76"/>
      <c r="M44" s="76"/>
      <c r="N44" s="76"/>
    </row>
    <row r="45" spans="1:14">
      <c r="A45" s="76"/>
      <c r="B45" s="76"/>
      <c r="C45" s="76"/>
      <c r="D45" s="76"/>
      <c r="E45" s="76"/>
      <c r="F45" s="76"/>
      <c r="G45" s="76"/>
      <c r="H45" s="76"/>
      <c r="I45" s="76"/>
      <c r="J45" s="76"/>
      <c r="K45" s="76"/>
      <c r="L45" s="76"/>
      <c r="M45" s="76"/>
      <c r="N45" s="76"/>
    </row>
    <row r="46" spans="1:14">
      <c r="A46" s="76"/>
      <c r="B46" s="76"/>
      <c r="C46" s="76"/>
      <c r="D46" s="76"/>
      <c r="E46" s="76"/>
      <c r="F46" s="76"/>
      <c r="G46" s="76"/>
      <c r="H46" s="76"/>
      <c r="I46" s="76"/>
      <c r="J46" s="76"/>
      <c r="K46" s="76"/>
      <c r="L46" s="76"/>
      <c r="M46" s="76"/>
      <c r="N46" s="76"/>
    </row>
    <row r="47" spans="1:14">
      <c r="A47" s="76"/>
      <c r="B47" s="76"/>
      <c r="C47" s="76"/>
      <c r="D47" s="76"/>
      <c r="E47" s="76"/>
      <c r="F47" s="76"/>
      <c r="G47" s="76"/>
      <c r="H47" s="76"/>
      <c r="I47" s="76"/>
      <c r="J47" s="76"/>
      <c r="K47" s="76"/>
      <c r="L47" s="76"/>
      <c r="M47" s="76"/>
      <c r="N47" s="76"/>
    </row>
    <row r="48" spans="1:14">
      <c r="A48" s="76"/>
      <c r="B48" s="76"/>
      <c r="C48" s="76"/>
      <c r="D48" s="76"/>
      <c r="E48" s="76"/>
      <c r="F48" s="76"/>
      <c r="G48" s="76"/>
      <c r="H48" s="76"/>
      <c r="I48" s="76"/>
      <c r="J48" s="76"/>
      <c r="K48" s="76"/>
      <c r="L48" s="76"/>
      <c r="M48" s="76"/>
      <c r="N48" s="76"/>
    </row>
    <row r="49" spans="1:14">
      <c r="A49" s="76"/>
      <c r="B49" s="76"/>
      <c r="C49" s="76"/>
      <c r="D49" s="76"/>
      <c r="E49" s="76"/>
      <c r="F49" s="76"/>
      <c r="G49" s="76"/>
      <c r="H49" s="76"/>
      <c r="I49" s="76"/>
      <c r="J49" s="76"/>
      <c r="K49" s="76"/>
      <c r="L49" s="76"/>
      <c r="M49" s="76"/>
      <c r="N49" s="76"/>
    </row>
    <row r="50" spans="1:14">
      <c r="A50" s="76"/>
      <c r="B50" s="76"/>
      <c r="C50" s="76"/>
      <c r="D50" s="76"/>
      <c r="E50" s="76"/>
      <c r="F50" s="76"/>
      <c r="G50" s="76"/>
      <c r="H50" s="76"/>
      <c r="I50" s="76"/>
      <c r="J50" s="76"/>
      <c r="K50" s="76"/>
      <c r="L50" s="76"/>
      <c r="M50" s="76"/>
      <c r="N50" s="76"/>
    </row>
    <row r="51" spans="1:14">
      <c r="A51" s="76"/>
      <c r="B51" s="76"/>
      <c r="C51" s="76"/>
      <c r="D51" s="76"/>
      <c r="E51" s="76"/>
      <c r="F51" s="76"/>
      <c r="G51" s="76"/>
      <c r="H51" s="76"/>
      <c r="I51" s="76"/>
      <c r="J51" s="76"/>
      <c r="K51" s="76"/>
      <c r="L51" s="76"/>
      <c r="M51" s="76"/>
      <c r="N51" s="76"/>
    </row>
    <row r="52" spans="1:14">
      <c r="A52" s="76"/>
      <c r="B52" s="76"/>
      <c r="C52" s="76"/>
      <c r="D52" s="76"/>
      <c r="E52" s="76"/>
      <c r="F52" s="76"/>
      <c r="G52" s="76"/>
      <c r="H52" s="76"/>
      <c r="I52" s="76"/>
      <c r="J52" s="76"/>
      <c r="K52" s="76"/>
      <c r="L52" s="76"/>
      <c r="M52" s="76"/>
      <c r="N52" s="76"/>
    </row>
    <row r="53" spans="1:14">
      <c r="A53" s="76"/>
      <c r="B53" s="76"/>
      <c r="C53" s="76"/>
      <c r="D53" s="76"/>
      <c r="E53" s="76"/>
      <c r="F53" s="76"/>
      <c r="G53" s="76"/>
      <c r="H53" s="76"/>
      <c r="I53" s="76"/>
      <c r="J53" s="76"/>
      <c r="K53" s="76"/>
      <c r="L53" s="76"/>
      <c r="M53" s="76"/>
      <c r="N53" s="76"/>
    </row>
    <row r="54" spans="1:14">
      <c r="A54" s="76"/>
      <c r="B54" s="76"/>
      <c r="C54" s="76"/>
      <c r="D54" s="76"/>
      <c r="E54" s="76"/>
      <c r="F54" s="76"/>
      <c r="G54" s="76"/>
      <c r="H54" s="76"/>
      <c r="I54" s="76"/>
      <c r="J54" s="76"/>
      <c r="K54" s="76"/>
      <c r="L54" s="76"/>
      <c r="M54" s="76"/>
      <c r="N54" s="76"/>
    </row>
    <row r="55" spans="1:14">
      <c r="A55" s="76"/>
      <c r="B55" s="76"/>
      <c r="C55" s="76"/>
      <c r="D55" s="76"/>
      <c r="E55" s="76"/>
      <c r="F55" s="76"/>
      <c r="G55" s="76"/>
      <c r="H55" s="76"/>
      <c r="I55" s="76"/>
      <c r="J55" s="76"/>
      <c r="K55" s="76"/>
      <c r="L55" s="76"/>
      <c r="M55" s="76"/>
      <c r="N55" s="76"/>
    </row>
    <row r="56" spans="1:14">
      <c r="A56" s="76"/>
      <c r="B56" s="76"/>
      <c r="C56" s="76"/>
      <c r="D56" s="76"/>
      <c r="E56" s="76"/>
      <c r="F56" s="76"/>
      <c r="G56" s="76"/>
      <c r="H56" s="76"/>
      <c r="I56" s="76"/>
      <c r="J56" s="76"/>
      <c r="K56" s="76"/>
      <c r="L56" s="76"/>
      <c r="M56" s="76"/>
      <c r="N56" s="76"/>
    </row>
    <row r="57" spans="1:14">
      <c r="A57" s="76"/>
      <c r="B57" s="76"/>
      <c r="C57" s="76"/>
      <c r="D57" s="76"/>
      <c r="E57" s="76"/>
      <c r="F57" s="76"/>
      <c r="G57" s="76"/>
      <c r="H57" s="76"/>
      <c r="I57" s="76"/>
      <c r="J57" s="76"/>
      <c r="K57" s="76"/>
      <c r="L57" s="76"/>
      <c r="M57" s="76"/>
      <c r="N57" s="76"/>
    </row>
    <row r="58" spans="1:14">
      <c r="A58" s="76"/>
      <c r="B58" s="76"/>
      <c r="C58" s="76"/>
      <c r="D58" s="76"/>
      <c r="E58" s="76"/>
      <c r="F58" s="76"/>
      <c r="G58" s="76"/>
      <c r="H58" s="76"/>
      <c r="I58" s="76"/>
      <c r="J58" s="76"/>
      <c r="K58" s="76"/>
      <c r="L58" s="76"/>
      <c r="M58" s="76"/>
      <c r="N58" s="76"/>
    </row>
    <row r="59" spans="1:14">
      <c r="A59" s="76"/>
      <c r="B59" s="76"/>
      <c r="C59" s="76"/>
      <c r="D59" s="76"/>
      <c r="E59" s="76"/>
      <c r="F59" s="76"/>
      <c r="G59" s="76"/>
      <c r="H59" s="76"/>
      <c r="I59" s="76"/>
      <c r="J59" s="76"/>
      <c r="K59" s="76"/>
      <c r="L59" s="76"/>
      <c r="M59" s="76"/>
      <c r="N59" s="76"/>
    </row>
    <row r="60" spans="1:14">
      <c r="A60" s="76"/>
      <c r="B60" s="76"/>
      <c r="C60" s="76"/>
      <c r="D60" s="76"/>
      <c r="E60" s="76"/>
      <c r="F60" s="76"/>
      <c r="G60" s="76"/>
      <c r="H60" s="76"/>
      <c r="I60" s="76"/>
      <c r="J60" s="76"/>
      <c r="K60" s="76"/>
      <c r="L60" s="76"/>
      <c r="M60" s="76"/>
      <c r="N60" s="76"/>
    </row>
    <row r="61" spans="1:14">
      <c r="A61" s="76"/>
      <c r="B61" s="76"/>
      <c r="C61" s="76"/>
      <c r="D61" s="76"/>
      <c r="E61" s="76"/>
      <c r="F61" s="76"/>
      <c r="G61" s="76"/>
      <c r="H61" s="76"/>
      <c r="I61" s="76"/>
      <c r="J61" s="76"/>
      <c r="K61" s="76"/>
      <c r="L61" s="76"/>
      <c r="M61" s="76"/>
      <c r="N61" s="76"/>
    </row>
    <row r="62" spans="1:14">
      <c r="A62" s="76"/>
      <c r="B62" s="76"/>
      <c r="C62" s="76"/>
      <c r="D62" s="76"/>
      <c r="E62" s="76"/>
      <c r="F62" s="76"/>
      <c r="G62" s="76"/>
      <c r="H62" s="76"/>
      <c r="I62" s="76"/>
      <c r="J62" s="76"/>
      <c r="K62" s="76"/>
      <c r="L62" s="76"/>
      <c r="M62" s="76"/>
      <c r="N62" s="76"/>
    </row>
    <row r="63" spans="1:14">
      <c r="A63" s="76"/>
      <c r="B63" s="76"/>
      <c r="C63" s="76"/>
      <c r="D63" s="76"/>
      <c r="E63" s="76"/>
      <c r="F63" s="76"/>
      <c r="G63" s="76"/>
      <c r="H63" s="76"/>
      <c r="I63" s="76"/>
      <c r="J63" s="76"/>
      <c r="K63" s="76"/>
      <c r="L63" s="76"/>
      <c r="M63" s="76"/>
      <c r="N63" s="76"/>
    </row>
    <row r="64" spans="1:14">
      <c r="A64" s="76"/>
      <c r="B64" s="76"/>
      <c r="C64" s="76"/>
      <c r="D64" s="76"/>
      <c r="E64" s="76"/>
      <c r="F64" s="76"/>
      <c r="G64" s="76"/>
      <c r="H64" s="76"/>
      <c r="I64" s="76"/>
      <c r="J64" s="76"/>
      <c r="K64" s="76"/>
      <c r="L64" s="76"/>
      <c r="M64" s="76"/>
      <c r="N64" s="76"/>
    </row>
    <row r="65" spans="1:14">
      <c r="A65" s="76"/>
      <c r="B65" s="76"/>
      <c r="C65" s="76"/>
      <c r="D65" s="76"/>
      <c r="E65" s="76"/>
      <c r="F65" s="76"/>
      <c r="G65" s="76"/>
      <c r="H65" s="76"/>
      <c r="I65" s="76"/>
      <c r="J65" s="76"/>
      <c r="K65" s="76"/>
      <c r="L65" s="76"/>
      <c r="M65" s="76"/>
      <c r="N65" s="76"/>
    </row>
    <row r="66" spans="1:14">
      <c r="A66" s="76"/>
      <c r="B66" s="76"/>
      <c r="C66" s="76"/>
      <c r="D66" s="76"/>
      <c r="E66" s="76"/>
      <c r="F66" s="76"/>
      <c r="G66" s="76"/>
      <c r="H66" s="76"/>
      <c r="I66" s="76"/>
      <c r="J66" s="76"/>
      <c r="K66" s="76"/>
      <c r="L66" s="76"/>
      <c r="M66" s="76"/>
      <c r="N66" s="76"/>
    </row>
    <row r="67" spans="1:14">
      <c r="A67" s="76"/>
      <c r="B67" s="76"/>
      <c r="C67" s="76"/>
      <c r="D67" s="76"/>
      <c r="E67" s="76"/>
      <c r="F67" s="76"/>
      <c r="G67" s="76"/>
      <c r="H67" s="76"/>
      <c r="I67" s="76"/>
      <c r="J67" s="76"/>
      <c r="K67" s="76"/>
      <c r="L67" s="76"/>
      <c r="M67" s="76"/>
      <c r="N67" s="76"/>
    </row>
    <row r="68" spans="1:14">
      <c r="A68" s="76"/>
      <c r="B68" s="76"/>
      <c r="C68" s="76"/>
      <c r="D68" s="76"/>
      <c r="E68" s="76"/>
      <c r="F68" s="76"/>
      <c r="G68" s="76"/>
      <c r="H68" s="76"/>
      <c r="I68" s="76"/>
      <c r="J68" s="76"/>
      <c r="K68" s="76"/>
      <c r="L68" s="76"/>
      <c r="M68" s="76"/>
      <c r="N68" s="76"/>
    </row>
    <row r="69" spans="1:14">
      <c r="A69" s="76"/>
      <c r="B69" s="76"/>
      <c r="C69" s="76"/>
      <c r="D69" s="76"/>
      <c r="E69" s="76"/>
      <c r="F69" s="76"/>
      <c r="G69" s="76"/>
      <c r="H69" s="76"/>
      <c r="I69" s="76"/>
      <c r="J69" s="76"/>
      <c r="K69" s="76"/>
      <c r="L69" s="76"/>
      <c r="M69" s="76"/>
      <c r="N69" s="76"/>
    </row>
    <row r="70" spans="1:14">
      <c r="A70" s="76"/>
      <c r="B70" s="76"/>
      <c r="C70" s="76"/>
      <c r="D70" s="76"/>
      <c r="E70" s="76"/>
      <c r="F70" s="76"/>
      <c r="G70" s="76"/>
      <c r="H70" s="76"/>
      <c r="I70" s="76"/>
      <c r="J70" s="76"/>
      <c r="K70" s="76"/>
      <c r="L70" s="76"/>
      <c r="M70" s="76"/>
      <c r="N70" s="76"/>
    </row>
    <row r="71" spans="1:14">
      <c r="A71" s="76"/>
      <c r="B71" s="76"/>
      <c r="C71" s="76"/>
      <c r="D71" s="76"/>
      <c r="E71" s="76"/>
      <c r="F71" s="76"/>
      <c r="G71" s="76"/>
      <c r="H71" s="76"/>
      <c r="I71" s="76"/>
      <c r="J71" s="76"/>
      <c r="K71" s="76"/>
      <c r="L71" s="76"/>
      <c r="M71" s="76"/>
      <c r="N71" s="76"/>
    </row>
    <row r="72" spans="1:14">
      <c r="A72" s="76"/>
      <c r="B72" s="76"/>
      <c r="C72" s="76"/>
      <c r="D72" s="76"/>
      <c r="E72" s="76"/>
      <c r="F72" s="76"/>
      <c r="G72" s="76"/>
      <c r="H72" s="76"/>
      <c r="I72" s="76"/>
      <c r="J72" s="76"/>
      <c r="K72" s="76"/>
      <c r="L72" s="76"/>
      <c r="M72" s="76"/>
      <c r="N72" s="76"/>
    </row>
    <row r="73" spans="1:14">
      <c r="A73" s="76"/>
      <c r="B73" s="76"/>
      <c r="C73" s="76"/>
      <c r="D73" s="76"/>
      <c r="E73" s="76"/>
      <c r="F73" s="76"/>
      <c r="G73" s="76"/>
      <c r="H73" s="76"/>
      <c r="I73" s="76"/>
      <c r="J73" s="76"/>
      <c r="K73" s="76"/>
      <c r="L73" s="76"/>
      <c r="M73" s="76"/>
      <c r="N73" s="76"/>
    </row>
    <row r="74" spans="1:14">
      <c r="A74" s="76"/>
      <c r="B74" s="76"/>
      <c r="C74" s="76"/>
      <c r="D74" s="76"/>
      <c r="E74" s="76"/>
      <c r="F74" s="76"/>
      <c r="G74" s="76"/>
      <c r="H74" s="76"/>
      <c r="I74" s="76"/>
      <c r="J74" s="76"/>
      <c r="K74" s="76"/>
      <c r="L74" s="76"/>
      <c r="M74" s="76"/>
      <c r="N74" s="76"/>
    </row>
    <row r="75" spans="1:14">
      <c r="A75" s="76"/>
      <c r="B75" s="76"/>
      <c r="C75" s="76"/>
      <c r="D75" s="76"/>
      <c r="E75" s="76"/>
      <c r="F75" s="76"/>
      <c r="G75" s="76"/>
      <c r="H75" s="76"/>
      <c r="I75" s="76"/>
      <c r="J75" s="76"/>
      <c r="K75" s="76"/>
      <c r="L75" s="76"/>
      <c r="M75" s="76"/>
      <c r="N75" s="76"/>
    </row>
    <row r="76" spans="1:14">
      <c r="A76" s="76"/>
      <c r="B76" s="76"/>
      <c r="C76" s="76"/>
      <c r="D76" s="76"/>
      <c r="E76" s="76"/>
      <c r="F76" s="76"/>
      <c r="G76" s="76"/>
      <c r="H76" s="76"/>
      <c r="I76" s="76"/>
      <c r="J76" s="76"/>
      <c r="K76" s="76"/>
      <c r="L76" s="76"/>
      <c r="M76" s="76"/>
      <c r="N76" s="76"/>
    </row>
    <row r="77" spans="1:14">
      <c r="A77" s="76"/>
      <c r="B77" s="76"/>
      <c r="C77" s="76"/>
      <c r="D77" s="76"/>
      <c r="E77" s="76"/>
      <c r="F77" s="76"/>
      <c r="G77" s="76"/>
      <c r="H77" s="76"/>
      <c r="I77" s="76"/>
      <c r="J77" s="76"/>
      <c r="K77" s="76"/>
      <c r="L77" s="76"/>
      <c r="M77" s="76"/>
      <c r="N77" s="76"/>
    </row>
    <row r="78" spans="1:14">
      <c r="A78" s="76"/>
      <c r="B78" s="76"/>
      <c r="C78" s="76"/>
      <c r="D78" s="76"/>
      <c r="E78" s="76"/>
      <c r="F78" s="76"/>
      <c r="G78" s="76"/>
      <c r="H78" s="76"/>
      <c r="I78" s="76"/>
      <c r="J78" s="76"/>
      <c r="K78" s="76"/>
      <c r="L78" s="76"/>
      <c r="M78" s="76"/>
      <c r="N78" s="76"/>
    </row>
    <row r="79" spans="1:14">
      <c r="A79" s="76"/>
      <c r="B79" s="76"/>
      <c r="C79" s="76"/>
      <c r="D79" s="76"/>
      <c r="E79" s="76"/>
      <c r="F79" s="76"/>
      <c r="G79" s="76"/>
      <c r="H79" s="76"/>
      <c r="I79" s="76"/>
      <c r="J79" s="76"/>
      <c r="K79" s="76"/>
      <c r="L79" s="76"/>
      <c r="M79" s="76"/>
      <c r="N79" s="76"/>
    </row>
    <row r="80" spans="1:14">
      <c r="A80" s="76"/>
      <c r="B80" s="76"/>
      <c r="C80" s="76"/>
      <c r="D80" s="76"/>
      <c r="E80" s="76"/>
      <c r="F80" s="76"/>
      <c r="G80" s="76"/>
      <c r="H80" s="76"/>
      <c r="I80" s="76"/>
      <c r="J80" s="76"/>
      <c r="K80" s="76"/>
      <c r="L80" s="76"/>
      <c r="M80" s="76"/>
      <c r="N80" s="76"/>
    </row>
    <row r="81" spans="1:14">
      <c r="A81" s="76"/>
      <c r="B81" s="76"/>
      <c r="C81" s="76"/>
      <c r="D81" s="76"/>
      <c r="E81" s="76"/>
      <c r="F81" s="76"/>
      <c r="G81" s="76"/>
      <c r="H81" s="76"/>
      <c r="I81" s="76"/>
      <c r="J81" s="76"/>
      <c r="K81" s="76"/>
      <c r="L81" s="76"/>
      <c r="M81" s="76"/>
      <c r="N81" s="76"/>
    </row>
    <row r="82" spans="1:14">
      <c r="A82" s="76"/>
      <c r="B82" s="76"/>
      <c r="C82" s="76"/>
      <c r="D82" s="76"/>
      <c r="E82" s="76"/>
      <c r="F82" s="76"/>
      <c r="G82" s="76"/>
      <c r="H82" s="76"/>
      <c r="I82" s="76"/>
      <c r="J82" s="76"/>
      <c r="K82" s="76"/>
      <c r="L82" s="76"/>
      <c r="M82" s="76"/>
      <c r="N82" s="76"/>
    </row>
    <row r="83" spans="1:14">
      <c r="A83" s="76"/>
      <c r="B83" s="76"/>
      <c r="C83" s="76"/>
      <c r="D83" s="76"/>
      <c r="E83" s="76"/>
      <c r="F83" s="76"/>
      <c r="G83" s="76"/>
      <c r="H83" s="76"/>
      <c r="I83" s="76"/>
      <c r="J83" s="76"/>
      <c r="K83" s="76"/>
      <c r="L83" s="76"/>
      <c r="M83" s="76"/>
      <c r="N83" s="76"/>
    </row>
    <row r="84" spans="1:14">
      <c r="A84" s="76"/>
      <c r="B84" s="76"/>
      <c r="C84" s="76"/>
      <c r="D84" s="76"/>
      <c r="E84" s="76"/>
      <c r="F84" s="76"/>
      <c r="G84" s="76"/>
      <c r="H84" s="76"/>
      <c r="I84" s="76"/>
      <c r="J84" s="76"/>
      <c r="K84" s="76"/>
      <c r="L84" s="76"/>
      <c r="M84" s="76"/>
      <c r="N84" s="76"/>
    </row>
    <row r="85" spans="1:14">
      <c r="A85" s="76"/>
      <c r="B85" s="76"/>
      <c r="C85" s="76"/>
      <c r="D85" s="76"/>
      <c r="E85" s="76"/>
      <c r="F85" s="76"/>
      <c r="G85" s="76"/>
      <c r="H85" s="76"/>
      <c r="I85" s="76"/>
      <c r="J85" s="76"/>
      <c r="K85" s="76"/>
      <c r="L85" s="76"/>
      <c r="M85" s="76"/>
      <c r="N85" s="76"/>
    </row>
    <row r="86" spans="1:14">
      <c r="A86" s="76"/>
      <c r="B86" s="76"/>
      <c r="C86" s="76"/>
      <c r="D86" s="76"/>
      <c r="E86" s="76"/>
      <c r="F86" s="76"/>
      <c r="G86" s="76"/>
      <c r="H86" s="76"/>
      <c r="I86" s="76"/>
      <c r="J86" s="76"/>
      <c r="K86" s="76"/>
      <c r="L86" s="76"/>
      <c r="M86" s="76"/>
      <c r="N86" s="76"/>
    </row>
    <row r="87" spans="1:14">
      <c r="A87" s="76"/>
      <c r="B87" s="76"/>
      <c r="C87" s="76"/>
      <c r="D87" s="76"/>
      <c r="E87" s="76"/>
      <c r="F87" s="76"/>
      <c r="G87" s="76"/>
      <c r="H87" s="76"/>
      <c r="I87" s="76"/>
      <c r="J87" s="76"/>
      <c r="K87" s="76"/>
      <c r="L87" s="76"/>
      <c r="M87" s="76"/>
      <c r="N87" s="76"/>
    </row>
    <row r="88" spans="1:14">
      <c r="A88" s="76"/>
      <c r="B88" s="76"/>
      <c r="C88" s="76"/>
      <c r="D88" s="76"/>
      <c r="E88" s="76"/>
      <c r="F88" s="76"/>
      <c r="G88" s="76"/>
      <c r="H88" s="76"/>
      <c r="I88" s="76"/>
      <c r="J88" s="76"/>
      <c r="K88" s="76"/>
      <c r="L88" s="76"/>
      <c r="M88" s="76"/>
      <c r="N88" s="76"/>
    </row>
    <row r="89" spans="1:14">
      <c r="A89" s="76"/>
      <c r="B89" s="76"/>
      <c r="C89" s="76"/>
      <c r="D89" s="76"/>
      <c r="E89" s="76"/>
      <c r="F89" s="76"/>
      <c r="G89" s="76"/>
      <c r="H89" s="76"/>
      <c r="I89" s="76"/>
      <c r="J89" s="76"/>
      <c r="K89" s="76"/>
      <c r="L89" s="76"/>
      <c r="M89" s="76"/>
      <c r="N89" s="76"/>
    </row>
    <row r="90" spans="1:14">
      <c r="A90" s="76"/>
      <c r="B90" s="76"/>
      <c r="C90" s="76"/>
      <c r="D90" s="76"/>
      <c r="E90" s="76"/>
      <c r="F90" s="76"/>
      <c r="G90" s="76"/>
      <c r="H90" s="76"/>
      <c r="I90" s="76"/>
      <c r="J90" s="76"/>
      <c r="K90" s="76"/>
      <c r="L90" s="76"/>
      <c r="M90" s="76"/>
      <c r="N90" s="76"/>
    </row>
    <row r="91" spans="1:14">
      <c r="A91" s="76"/>
      <c r="B91" s="76"/>
      <c r="C91" s="76"/>
      <c r="D91" s="76"/>
      <c r="E91" s="76"/>
      <c r="F91" s="76"/>
      <c r="G91" s="76"/>
      <c r="H91" s="76"/>
      <c r="I91" s="76"/>
      <c r="J91" s="76"/>
      <c r="K91" s="76"/>
      <c r="L91" s="76"/>
      <c r="M91" s="76"/>
      <c r="N91" s="76"/>
    </row>
    <row r="92" spans="1:14">
      <c r="A92" s="76"/>
      <c r="B92" s="76"/>
      <c r="C92" s="76"/>
      <c r="D92" s="76"/>
      <c r="E92" s="76"/>
      <c r="F92" s="76"/>
      <c r="G92" s="76"/>
      <c r="H92" s="76"/>
      <c r="I92" s="76"/>
      <c r="J92" s="76"/>
      <c r="K92" s="76"/>
      <c r="L92" s="76"/>
      <c r="M92" s="76"/>
      <c r="N92" s="76"/>
    </row>
    <row r="93" spans="1:14">
      <c r="A93" s="76"/>
      <c r="B93" s="76"/>
      <c r="C93" s="76"/>
      <c r="D93" s="76"/>
      <c r="E93" s="76"/>
      <c r="F93" s="76"/>
      <c r="G93" s="76"/>
      <c r="H93" s="76"/>
      <c r="I93" s="76"/>
      <c r="J93" s="76"/>
      <c r="K93" s="76"/>
      <c r="L93" s="76"/>
      <c r="M93" s="76"/>
      <c r="N93" s="76"/>
    </row>
    <row r="94" spans="1:14">
      <c r="A94" s="76"/>
      <c r="B94" s="76"/>
      <c r="C94" s="76"/>
      <c r="D94" s="76"/>
      <c r="E94" s="76"/>
      <c r="F94" s="76"/>
      <c r="G94" s="76"/>
      <c r="H94" s="76"/>
      <c r="I94" s="76"/>
      <c r="J94" s="76"/>
      <c r="K94" s="76"/>
      <c r="L94" s="76"/>
      <c r="M94" s="76"/>
      <c r="N94" s="76"/>
    </row>
    <row r="95" spans="1:14">
      <c r="A95" s="76"/>
      <c r="B95" s="76"/>
      <c r="C95" s="76"/>
      <c r="D95" s="76"/>
      <c r="E95" s="76"/>
      <c r="F95" s="76"/>
      <c r="G95" s="76"/>
      <c r="H95" s="76"/>
      <c r="I95" s="76"/>
      <c r="J95" s="76"/>
      <c r="K95" s="76"/>
      <c r="L95" s="76"/>
      <c r="M95" s="76"/>
      <c r="N95" s="76"/>
    </row>
    <row r="96" spans="1:14">
      <c r="A96" s="76"/>
      <c r="B96" s="76"/>
      <c r="C96" s="76"/>
      <c r="D96" s="76"/>
      <c r="E96" s="76"/>
      <c r="F96" s="76"/>
      <c r="G96" s="76"/>
      <c r="H96" s="76"/>
      <c r="I96" s="76"/>
      <c r="J96" s="76"/>
      <c r="K96" s="76"/>
      <c r="L96" s="76"/>
      <c r="M96" s="76"/>
      <c r="N96" s="76"/>
    </row>
    <row r="97" spans="1:14">
      <c r="A97" s="76"/>
      <c r="B97" s="76"/>
      <c r="C97" s="76"/>
      <c r="D97" s="76"/>
      <c r="E97" s="76"/>
      <c r="F97" s="76"/>
      <c r="G97" s="76"/>
      <c r="H97" s="76"/>
      <c r="I97" s="76"/>
      <c r="J97" s="76"/>
      <c r="K97" s="76"/>
      <c r="L97" s="76"/>
      <c r="M97" s="76"/>
      <c r="N97" s="76"/>
    </row>
    <row r="98" spans="1:14">
      <c r="A98" s="76"/>
      <c r="B98" s="76"/>
      <c r="C98" s="76"/>
      <c r="D98" s="76"/>
      <c r="E98" s="76"/>
      <c r="F98" s="76"/>
      <c r="G98" s="76"/>
      <c r="H98" s="76"/>
      <c r="I98" s="76"/>
      <c r="J98" s="76"/>
      <c r="K98" s="76"/>
      <c r="L98" s="76"/>
      <c r="M98" s="76"/>
      <c r="N98" s="76"/>
    </row>
    <row r="99" spans="1:14">
      <c r="A99" s="76"/>
      <c r="B99" s="76"/>
      <c r="C99" s="76"/>
      <c r="D99" s="76"/>
      <c r="E99" s="76"/>
      <c r="F99" s="76"/>
      <c r="G99" s="76"/>
      <c r="H99" s="76"/>
      <c r="I99" s="76"/>
      <c r="J99" s="76"/>
      <c r="K99" s="76"/>
      <c r="L99" s="76"/>
      <c r="M99" s="76"/>
      <c r="N99" s="76"/>
    </row>
    <row r="100" spans="1:14">
      <c r="A100" s="76"/>
      <c r="B100" s="76"/>
      <c r="C100" s="76"/>
      <c r="D100" s="76"/>
      <c r="E100" s="76"/>
      <c r="F100" s="76"/>
      <c r="G100" s="76"/>
      <c r="H100" s="76"/>
      <c r="I100" s="76"/>
      <c r="J100" s="76"/>
      <c r="K100" s="76"/>
      <c r="L100" s="76"/>
      <c r="M100" s="76"/>
      <c r="N100" s="76"/>
    </row>
    <row r="101" spans="1:14">
      <c r="A101" s="76"/>
      <c r="B101" s="76"/>
      <c r="C101" s="76"/>
      <c r="D101" s="76"/>
      <c r="E101" s="76"/>
      <c r="F101" s="76"/>
      <c r="G101" s="76"/>
      <c r="H101" s="76"/>
      <c r="I101" s="76"/>
      <c r="J101" s="76"/>
      <c r="K101" s="76"/>
      <c r="L101" s="76"/>
      <c r="M101" s="76"/>
      <c r="N101" s="76"/>
    </row>
    <row r="102" spans="1:14">
      <c r="A102" s="76"/>
      <c r="B102" s="76"/>
      <c r="C102" s="76"/>
      <c r="D102" s="76"/>
      <c r="E102" s="76"/>
      <c r="F102" s="76"/>
      <c r="G102" s="76"/>
      <c r="H102" s="76"/>
      <c r="I102" s="76"/>
      <c r="J102" s="76"/>
      <c r="K102" s="76"/>
      <c r="L102" s="76"/>
      <c r="M102" s="76"/>
      <c r="N102" s="76"/>
    </row>
    <row r="103" spans="1:14">
      <c r="A103" s="76"/>
      <c r="B103" s="76"/>
      <c r="C103" s="76"/>
      <c r="D103" s="76"/>
      <c r="E103" s="76"/>
      <c r="F103" s="76"/>
      <c r="G103" s="76"/>
      <c r="H103" s="76"/>
      <c r="I103" s="76"/>
      <c r="J103" s="76"/>
      <c r="K103" s="76"/>
      <c r="L103" s="76"/>
      <c r="M103" s="76"/>
      <c r="N103" s="76"/>
    </row>
    <row r="104" spans="1:14">
      <c r="A104" s="76"/>
      <c r="B104" s="76"/>
      <c r="C104" s="76"/>
      <c r="D104" s="76"/>
      <c r="E104" s="76"/>
      <c r="F104" s="76"/>
      <c r="G104" s="76"/>
      <c r="H104" s="76"/>
      <c r="I104" s="76"/>
      <c r="J104" s="76"/>
      <c r="K104" s="76"/>
      <c r="L104" s="76"/>
      <c r="M104" s="76"/>
      <c r="N104" s="76"/>
    </row>
    <row r="105" spans="1:14">
      <c r="A105" s="76"/>
      <c r="B105" s="76"/>
      <c r="C105" s="76"/>
      <c r="D105" s="76"/>
      <c r="E105" s="76"/>
      <c r="F105" s="76"/>
      <c r="G105" s="76"/>
      <c r="H105" s="76"/>
      <c r="I105" s="76"/>
      <c r="J105" s="76"/>
      <c r="K105" s="76"/>
      <c r="L105" s="76"/>
      <c r="M105" s="76"/>
      <c r="N105" s="76"/>
    </row>
    <row r="106" spans="1:14">
      <c r="A106" s="76"/>
      <c r="B106" s="76"/>
      <c r="C106" s="76"/>
      <c r="D106" s="76"/>
      <c r="E106" s="76"/>
      <c r="F106" s="76"/>
      <c r="G106" s="76"/>
      <c r="H106" s="76"/>
      <c r="I106" s="76"/>
      <c r="J106" s="76"/>
      <c r="K106" s="76"/>
      <c r="L106" s="76"/>
      <c r="M106" s="76"/>
      <c r="N106" s="76"/>
    </row>
    <row r="107" spans="1:14">
      <c r="A107" s="76"/>
      <c r="B107" s="76"/>
      <c r="C107" s="76"/>
      <c r="D107" s="76"/>
      <c r="E107" s="76"/>
      <c r="F107" s="76"/>
      <c r="G107" s="76"/>
      <c r="H107" s="76"/>
      <c r="I107" s="76"/>
      <c r="J107" s="76"/>
      <c r="K107" s="76"/>
      <c r="L107" s="76"/>
      <c r="M107" s="76"/>
      <c r="N107" s="76"/>
    </row>
    <row r="108" spans="1:14">
      <c r="A108" s="76"/>
      <c r="B108" s="76"/>
      <c r="C108" s="76"/>
      <c r="D108" s="76"/>
      <c r="E108" s="76"/>
      <c r="F108" s="76"/>
      <c r="G108" s="76"/>
      <c r="H108" s="76"/>
      <c r="I108" s="76"/>
      <c r="J108" s="76"/>
      <c r="K108" s="76"/>
      <c r="L108" s="76"/>
      <c r="M108" s="76"/>
      <c r="N108" s="76"/>
    </row>
    <row r="109" spans="1:14">
      <c r="A109" s="76"/>
      <c r="B109" s="76"/>
      <c r="C109" s="76"/>
      <c r="D109" s="76"/>
      <c r="E109" s="76"/>
      <c r="F109" s="76"/>
      <c r="G109" s="76"/>
      <c r="H109" s="76"/>
      <c r="I109" s="76"/>
      <c r="J109" s="76"/>
      <c r="K109" s="76"/>
      <c r="L109" s="76"/>
      <c r="M109" s="76"/>
      <c r="N109" s="76"/>
    </row>
    <row r="110" spans="1:14">
      <c r="A110" s="76"/>
      <c r="B110" s="76"/>
      <c r="C110" s="76"/>
      <c r="D110" s="76"/>
      <c r="E110" s="76"/>
      <c r="F110" s="76"/>
      <c r="G110" s="76"/>
      <c r="H110" s="76"/>
      <c r="I110" s="76"/>
      <c r="J110" s="76"/>
      <c r="K110" s="76"/>
      <c r="L110" s="76"/>
      <c r="M110" s="76"/>
      <c r="N110" s="76"/>
    </row>
    <row r="111" spans="1:14">
      <c r="A111" s="76"/>
      <c r="B111" s="76"/>
      <c r="C111" s="76"/>
      <c r="D111" s="76"/>
      <c r="E111" s="76"/>
      <c r="F111" s="76"/>
      <c r="G111" s="76"/>
      <c r="H111" s="76"/>
      <c r="I111" s="76"/>
      <c r="J111" s="76"/>
      <c r="K111" s="76"/>
      <c r="L111" s="76"/>
      <c r="M111" s="76"/>
      <c r="N111" s="76"/>
    </row>
    <row r="112" spans="1:14">
      <c r="A112" s="76"/>
      <c r="B112" s="76"/>
      <c r="C112" s="76"/>
      <c r="D112" s="76"/>
      <c r="E112" s="76"/>
      <c r="F112" s="76"/>
      <c r="G112" s="76"/>
      <c r="H112" s="76"/>
      <c r="I112" s="76"/>
      <c r="J112" s="76"/>
      <c r="K112" s="76"/>
      <c r="L112" s="76"/>
      <c r="M112" s="76"/>
      <c r="N112" s="76"/>
    </row>
    <row r="113" spans="1:14">
      <c r="A113" s="76"/>
      <c r="B113" s="76"/>
      <c r="C113" s="76"/>
      <c r="D113" s="76"/>
      <c r="E113" s="76"/>
      <c r="F113" s="76"/>
      <c r="G113" s="76"/>
      <c r="H113" s="76"/>
      <c r="I113" s="76"/>
      <c r="J113" s="76"/>
      <c r="K113" s="76"/>
      <c r="L113" s="76"/>
      <c r="M113" s="76"/>
      <c r="N113" s="76"/>
    </row>
    <row r="114" spans="1:14">
      <c r="A114" s="76"/>
      <c r="B114" s="76"/>
      <c r="C114" s="76"/>
      <c r="D114" s="76"/>
      <c r="E114" s="76"/>
      <c r="F114" s="76"/>
      <c r="G114" s="76"/>
      <c r="H114" s="76"/>
      <c r="I114" s="76"/>
      <c r="J114" s="76"/>
      <c r="K114" s="76"/>
      <c r="L114" s="76"/>
      <c r="M114" s="76"/>
      <c r="N114" s="76"/>
    </row>
    <row r="115" spans="1:14">
      <c r="A115" s="76"/>
      <c r="B115" s="76"/>
      <c r="C115" s="76"/>
      <c r="D115" s="76"/>
      <c r="E115" s="76"/>
      <c r="F115" s="76"/>
      <c r="G115" s="76"/>
      <c r="H115" s="76"/>
      <c r="I115" s="76"/>
      <c r="J115" s="76"/>
      <c r="K115" s="76"/>
      <c r="L115" s="76"/>
      <c r="M115" s="76"/>
      <c r="N115" s="76"/>
    </row>
    <row r="116" spans="1:14">
      <c r="A116" s="76"/>
      <c r="B116" s="76"/>
      <c r="C116" s="76"/>
      <c r="D116" s="76"/>
      <c r="E116" s="76"/>
      <c r="F116" s="76"/>
      <c r="G116" s="76"/>
      <c r="H116" s="76"/>
      <c r="I116" s="76"/>
      <c r="J116" s="76"/>
      <c r="K116" s="76"/>
      <c r="L116" s="76"/>
      <c r="M116" s="76"/>
      <c r="N116" s="76"/>
    </row>
    <row r="117" spans="1:14">
      <c r="A117" s="76"/>
      <c r="B117" s="76"/>
      <c r="C117" s="76"/>
      <c r="D117" s="76"/>
      <c r="E117" s="76"/>
      <c r="F117" s="76"/>
      <c r="G117" s="76"/>
      <c r="H117" s="76"/>
      <c r="I117" s="76"/>
      <c r="J117" s="76"/>
      <c r="K117" s="76"/>
      <c r="L117" s="76"/>
      <c r="M117" s="76"/>
      <c r="N117" s="76"/>
    </row>
    <row r="118" spans="1:14">
      <c r="A118" s="76"/>
      <c r="B118" s="76"/>
      <c r="C118" s="76"/>
      <c r="D118" s="76"/>
      <c r="E118" s="76"/>
      <c r="F118" s="76"/>
      <c r="G118" s="76"/>
      <c r="H118" s="76"/>
      <c r="I118" s="76"/>
      <c r="J118" s="76"/>
      <c r="K118" s="76"/>
      <c r="L118" s="76"/>
      <c r="M118" s="76"/>
      <c r="N118" s="76"/>
    </row>
    <row r="119" spans="1:14">
      <c r="A119" s="76"/>
      <c r="B119" s="76"/>
      <c r="C119" s="76"/>
      <c r="D119" s="76"/>
      <c r="E119" s="76"/>
      <c r="F119" s="76"/>
      <c r="G119" s="76"/>
      <c r="H119" s="76"/>
      <c r="I119" s="76"/>
      <c r="J119" s="76"/>
      <c r="K119" s="76"/>
      <c r="L119" s="76"/>
      <c r="M119" s="76"/>
      <c r="N119" s="76"/>
    </row>
    <row r="120" spans="1:14">
      <c r="A120" s="76"/>
      <c r="B120" s="76"/>
      <c r="C120" s="76"/>
      <c r="D120" s="76"/>
      <c r="E120" s="76"/>
      <c r="F120" s="76"/>
      <c r="G120" s="76"/>
      <c r="H120" s="76"/>
      <c r="I120" s="76"/>
      <c r="J120" s="76"/>
      <c r="K120" s="76"/>
      <c r="L120" s="76"/>
      <c r="M120" s="76"/>
      <c r="N120" s="76"/>
    </row>
    <row r="121" spans="1:14">
      <c r="A121" s="76"/>
      <c r="B121" s="76"/>
      <c r="C121" s="76"/>
      <c r="D121" s="76"/>
      <c r="E121" s="76"/>
      <c r="F121" s="76"/>
      <c r="G121" s="76"/>
      <c r="H121" s="76"/>
      <c r="I121" s="76"/>
      <c r="J121" s="76"/>
      <c r="K121" s="76"/>
      <c r="L121" s="76"/>
      <c r="M121" s="76"/>
      <c r="N121" s="76"/>
    </row>
    <row r="122" spans="1:14">
      <c r="A122" s="76"/>
      <c r="B122" s="76"/>
      <c r="C122" s="76"/>
      <c r="D122" s="76"/>
      <c r="E122" s="76"/>
      <c r="F122" s="76"/>
      <c r="G122" s="76"/>
      <c r="H122" s="76"/>
      <c r="I122" s="76"/>
      <c r="J122" s="76"/>
      <c r="K122" s="76"/>
      <c r="L122" s="76"/>
      <c r="M122" s="76"/>
      <c r="N122" s="76"/>
    </row>
    <row r="123" spans="1:14">
      <c r="A123" s="76"/>
      <c r="B123" s="76"/>
      <c r="C123" s="76"/>
      <c r="D123" s="76"/>
      <c r="E123" s="76"/>
      <c r="F123" s="76"/>
      <c r="G123" s="76"/>
      <c r="H123" s="76"/>
      <c r="I123" s="76"/>
      <c r="J123" s="76"/>
      <c r="K123" s="76"/>
      <c r="L123" s="76"/>
      <c r="M123" s="76"/>
      <c r="N123" s="76"/>
    </row>
    <row r="124" spans="1:14">
      <c r="A124" s="76"/>
      <c r="B124" s="76"/>
      <c r="C124" s="76"/>
      <c r="D124" s="76"/>
      <c r="E124" s="76"/>
      <c r="F124" s="76"/>
      <c r="G124" s="76"/>
      <c r="H124" s="76"/>
      <c r="I124" s="76"/>
      <c r="J124" s="76"/>
      <c r="K124" s="76"/>
      <c r="L124" s="76"/>
      <c r="M124" s="76"/>
      <c r="N124" s="76"/>
    </row>
    <row r="125" spans="1:14">
      <c r="A125" s="76"/>
      <c r="B125" s="76"/>
      <c r="C125" s="76"/>
      <c r="D125" s="76"/>
      <c r="E125" s="76"/>
      <c r="F125" s="76"/>
      <c r="G125" s="76"/>
      <c r="H125" s="76"/>
      <c r="I125" s="76"/>
      <c r="J125" s="76"/>
      <c r="K125" s="76"/>
      <c r="L125" s="76"/>
      <c r="M125" s="76"/>
      <c r="N125" s="76"/>
    </row>
    <row r="126" spans="1:14">
      <c r="A126" s="76"/>
      <c r="B126" s="76"/>
      <c r="C126" s="76"/>
      <c r="D126" s="76"/>
      <c r="E126" s="76"/>
      <c r="F126" s="76"/>
      <c r="G126" s="76"/>
      <c r="H126" s="76"/>
      <c r="I126" s="76"/>
      <c r="J126" s="76"/>
      <c r="K126" s="76"/>
      <c r="L126" s="76"/>
      <c r="M126" s="76"/>
      <c r="N126" s="76"/>
    </row>
    <row r="127" spans="1:14">
      <c r="A127" s="76"/>
      <c r="B127" s="76"/>
      <c r="C127" s="76"/>
      <c r="D127" s="76"/>
      <c r="E127" s="76"/>
      <c r="F127" s="76"/>
      <c r="G127" s="76"/>
      <c r="H127" s="76"/>
      <c r="I127" s="76"/>
      <c r="J127" s="76"/>
      <c r="K127" s="76"/>
      <c r="L127" s="76"/>
      <c r="M127" s="76"/>
      <c r="N127" s="76"/>
    </row>
    <row r="128" spans="1:14">
      <c r="A128" s="76"/>
      <c r="B128" s="76"/>
      <c r="C128" s="76"/>
      <c r="D128" s="76"/>
      <c r="E128" s="76"/>
      <c r="F128" s="76"/>
      <c r="G128" s="76"/>
      <c r="H128" s="76"/>
      <c r="I128" s="76"/>
      <c r="J128" s="76"/>
      <c r="K128" s="76"/>
      <c r="L128" s="76"/>
      <c r="M128" s="76"/>
      <c r="N128" s="76"/>
    </row>
    <row r="129" spans="1:14">
      <c r="A129" s="76"/>
      <c r="B129" s="76"/>
      <c r="C129" s="76"/>
      <c r="D129" s="76"/>
      <c r="E129" s="76"/>
      <c r="F129" s="76"/>
      <c r="G129" s="76"/>
      <c r="H129" s="76"/>
      <c r="I129" s="76"/>
      <c r="J129" s="76"/>
      <c r="K129" s="76"/>
      <c r="L129" s="76"/>
      <c r="M129" s="76"/>
      <c r="N129" s="76"/>
    </row>
    <row r="130" spans="1:14">
      <c r="A130" s="76"/>
      <c r="B130" s="76"/>
      <c r="C130" s="76"/>
      <c r="D130" s="76"/>
      <c r="E130" s="76"/>
      <c r="F130" s="76"/>
      <c r="G130" s="76"/>
      <c r="H130" s="76"/>
      <c r="I130" s="76"/>
      <c r="J130" s="76"/>
      <c r="K130" s="76"/>
      <c r="L130" s="76"/>
      <c r="M130" s="76"/>
      <c r="N130" s="76"/>
    </row>
    <row r="131" spans="1:14">
      <c r="A131" s="76"/>
      <c r="B131" s="76"/>
      <c r="C131" s="76"/>
      <c r="D131" s="76"/>
      <c r="E131" s="76"/>
      <c r="F131" s="76"/>
      <c r="G131" s="76"/>
      <c r="H131" s="76"/>
      <c r="I131" s="76"/>
      <c r="J131" s="76"/>
      <c r="K131" s="76"/>
      <c r="L131" s="76"/>
      <c r="M131" s="76"/>
      <c r="N131" s="76"/>
    </row>
    <row r="132" spans="1:14">
      <c r="A132" s="76"/>
      <c r="B132" s="76"/>
      <c r="C132" s="76"/>
      <c r="D132" s="76"/>
      <c r="E132" s="76"/>
      <c r="F132" s="76"/>
      <c r="G132" s="76"/>
      <c r="H132" s="76"/>
      <c r="I132" s="76"/>
      <c r="J132" s="76"/>
      <c r="K132" s="76"/>
      <c r="L132" s="76"/>
      <c r="M132" s="76"/>
      <c r="N132" s="76"/>
    </row>
    <row r="133" spans="1:14">
      <c r="A133" s="76"/>
      <c r="B133" s="76"/>
      <c r="C133" s="76"/>
      <c r="D133" s="76"/>
      <c r="E133" s="76"/>
      <c r="F133" s="76"/>
      <c r="G133" s="76"/>
      <c r="H133" s="76"/>
      <c r="I133" s="76"/>
      <c r="J133" s="76"/>
      <c r="K133" s="76"/>
      <c r="L133" s="76"/>
      <c r="M133" s="76"/>
      <c r="N133" s="76"/>
    </row>
    <row r="134" spans="1:14">
      <c r="A134" s="76"/>
      <c r="B134" s="76"/>
      <c r="C134" s="76"/>
      <c r="D134" s="76"/>
      <c r="E134" s="76"/>
      <c r="F134" s="76"/>
      <c r="G134" s="76"/>
      <c r="H134" s="76"/>
      <c r="I134" s="76"/>
      <c r="J134" s="76"/>
      <c r="K134" s="76"/>
      <c r="L134" s="76"/>
      <c r="M134" s="76"/>
      <c r="N134" s="76"/>
    </row>
    <row r="135" spans="1:14">
      <c r="A135" s="76"/>
      <c r="B135" s="76"/>
      <c r="C135" s="76"/>
      <c r="D135" s="76"/>
      <c r="E135" s="76"/>
      <c r="F135" s="76"/>
      <c r="G135" s="76"/>
      <c r="H135" s="76"/>
      <c r="I135" s="76"/>
      <c r="J135" s="76"/>
      <c r="K135" s="76"/>
      <c r="L135" s="76"/>
      <c r="M135" s="76"/>
      <c r="N135" s="76"/>
    </row>
    <row r="136" spans="1:14">
      <c r="A136" s="76"/>
      <c r="B136" s="76"/>
      <c r="C136" s="76"/>
      <c r="D136" s="76"/>
      <c r="E136" s="76"/>
      <c r="F136" s="76"/>
      <c r="G136" s="76"/>
      <c r="H136" s="76"/>
      <c r="I136" s="76"/>
      <c r="J136" s="76"/>
      <c r="K136" s="76"/>
      <c r="L136" s="76"/>
      <c r="M136" s="76"/>
      <c r="N136" s="76"/>
    </row>
    <row r="137" spans="1:14">
      <c r="A137" s="76"/>
      <c r="B137" s="76"/>
      <c r="C137" s="76"/>
      <c r="D137" s="76"/>
      <c r="E137" s="76"/>
      <c r="F137" s="76"/>
      <c r="G137" s="76"/>
      <c r="H137" s="76"/>
      <c r="I137" s="76"/>
      <c r="J137" s="76"/>
      <c r="K137" s="76"/>
      <c r="L137" s="76"/>
      <c r="M137" s="76"/>
      <c r="N137" s="76"/>
    </row>
    <row r="138" spans="1:14">
      <c r="A138" s="76"/>
      <c r="B138" s="76"/>
      <c r="C138" s="76"/>
      <c r="D138" s="76"/>
      <c r="E138" s="76"/>
      <c r="F138" s="76"/>
      <c r="G138" s="76"/>
      <c r="H138" s="76"/>
      <c r="I138" s="76"/>
      <c r="J138" s="76"/>
      <c r="K138" s="76"/>
      <c r="L138" s="76"/>
      <c r="M138" s="76"/>
      <c r="N138" s="76"/>
    </row>
    <row r="139" spans="1:14">
      <c r="A139" s="76"/>
      <c r="B139" s="76"/>
      <c r="C139" s="76"/>
      <c r="D139" s="76"/>
      <c r="E139" s="76"/>
      <c r="F139" s="76"/>
      <c r="G139" s="76"/>
      <c r="H139" s="76"/>
      <c r="I139" s="76"/>
      <c r="J139" s="76"/>
      <c r="K139" s="76"/>
      <c r="L139" s="76"/>
      <c r="M139" s="76"/>
      <c r="N139" s="76"/>
    </row>
    <row r="140" spans="1:14">
      <c r="A140" s="76"/>
      <c r="B140" s="76"/>
      <c r="C140" s="76"/>
      <c r="D140" s="76"/>
      <c r="E140" s="76"/>
      <c r="F140" s="76"/>
      <c r="G140" s="76"/>
      <c r="H140" s="76"/>
      <c r="I140" s="76"/>
      <c r="J140" s="76"/>
      <c r="K140" s="76"/>
      <c r="L140" s="76"/>
      <c r="M140" s="76"/>
      <c r="N140" s="76"/>
    </row>
    <row r="141" spans="1:14">
      <c r="A141" s="76"/>
      <c r="B141" s="76"/>
      <c r="C141" s="76"/>
      <c r="D141" s="76"/>
      <c r="E141" s="76"/>
      <c r="F141" s="76"/>
      <c r="G141" s="76"/>
      <c r="H141" s="76"/>
      <c r="I141" s="76"/>
      <c r="J141" s="76"/>
      <c r="K141" s="76"/>
      <c r="L141" s="76"/>
      <c r="M141" s="76"/>
      <c r="N141" s="76"/>
    </row>
    <row r="142" spans="1:14">
      <c r="A142" s="76"/>
      <c r="B142" s="76"/>
      <c r="C142" s="76"/>
      <c r="D142" s="76"/>
      <c r="E142" s="76"/>
      <c r="F142" s="76"/>
      <c r="G142" s="76"/>
      <c r="H142" s="76"/>
      <c r="I142" s="76"/>
      <c r="J142" s="76"/>
      <c r="K142" s="76"/>
      <c r="L142" s="76"/>
      <c r="M142" s="76"/>
      <c r="N142" s="76"/>
    </row>
    <row r="143" spans="1:14">
      <c r="A143" s="76"/>
      <c r="B143" s="76"/>
      <c r="C143" s="76"/>
      <c r="D143" s="76"/>
      <c r="E143" s="76"/>
      <c r="F143" s="76"/>
      <c r="G143" s="76"/>
      <c r="H143" s="76"/>
      <c r="I143" s="76"/>
      <c r="J143" s="76"/>
      <c r="K143" s="76"/>
      <c r="L143" s="76"/>
      <c r="M143" s="76"/>
      <c r="N143" s="76"/>
    </row>
    <row r="144" spans="1:14">
      <c r="A144" s="76"/>
      <c r="B144" s="76"/>
      <c r="C144" s="76"/>
      <c r="D144" s="76"/>
      <c r="E144" s="76"/>
      <c r="F144" s="76"/>
      <c r="G144" s="76"/>
      <c r="H144" s="76"/>
      <c r="I144" s="76"/>
      <c r="J144" s="76"/>
      <c r="K144" s="76"/>
      <c r="L144" s="76"/>
      <c r="M144" s="76"/>
      <c r="N144" s="76"/>
    </row>
    <row r="145" spans="1:14">
      <c r="A145" s="76"/>
      <c r="B145" s="76"/>
      <c r="C145" s="76"/>
      <c r="D145" s="76"/>
      <c r="E145" s="76"/>
      <c r="F145" s="76"/>
      <c r="G145" s="76"/>
      <c r="H145" s="76"/>
      <c r="I145" s="76"/>
      <c r="J145" s="76"/>
      <c r="K145" s="76"/>
      <c r="L145" s="76"/>
      <c r="M145" s="76"/>
      <c r="N145" s="76"/>
    </row>
    <row r="146" spans="1:14">
      <c r="A146" s="76"/>
      <c r="B146" s="76"/>
      <c r="C146" s="76"/>
      <c r="D146" s="76"/>
      <c r="E146" s="76"/>
      <c r="F146" s="76"/>
      <c r="G146" s="76"/>
      <c r="H146" s="76"/>
      <c r="I146" s="76"/>
      <c r="J146" s="76"/>
      <c r="K146" s="76"/>
      <c r="L146" s="76"/>
      <c r="M146" s="76"/>
      <c r="N146" s="76"/>
    </row>
    <row r="147" spans="1:14">
      <c r="A147" s="76"/>
      <c r="B147" s="76"/>
      <c r="C147" s="76"/>
      <c r="D147" s="76"/>
      <c r="E147" s="76"/>
      <c r="F147" s="76"/>
      <c r="G147" s="76"/>
      <c r="H147" s="76"/>
      <c r="I147" s="76"/>
      <c r="J147" s="76"/>
      <c r="K147" s="76"/>
      <c r="L147" s="76"/>
      <c r="M147" s="76"/>
      <c r="N147" s="76"/>
    </row>
    <row r="148" spans="1:14">
      <c r="A148" s="76"/>
      <c r="B148" s="76"/>
      <c r="C148" s="76"/>
      <c r="D148" s="76"/>
      <c r="E148" s="76"/>
      <c r="F148" s="76"/>
      <c r="G148" s="76"/>
      <c r="H148" s="76"/>
      <c r="I148" s="76"/>
      <c r="J148" s="76"/>
      <c r="K148" s="76"/>
      <c r="L148" s="76"/>
      <c r="M148" s="76"/>
      <c r="N148" s="76"/>
    </row>
    <row r="149" spans="1:14">
      <c r="A149" s="76"/>
      <c r="B149" s="76"/>
      <c r="C149" s="76"/>
      <c r="D149" s="76"/>
      <c r="E149" s="76"/>
      <c r="F149" s="76"/>
      <c r="G149" s="76"/>
      <c r="H149" s="76"/>
      <c r="I149" s="76"/>
      <c r="J149" s="76"/>
      <c r="K149" s="76"/>
      <c r="L149" s="76"/>
      <c r="M149" s="76"/>
      <c r="N149" s="76"/>
    </row>
    <row r="150" spans="1:14">
      <c r="A150" s="76"/>
      <c r="B150" s="76"/>
      <c r="C150" s="76"/>
      <c r="D150" s="76"/>
      <c r="E150" s="76"/>
      <c r="F150" s="76"/>
      <c r="G150" s="76"/>
      <c r="H150" s="76"/>
      <c r="I150" s="76"/>
      <c r="J150" s="76"/>
      <c r="K150" s="76"/>
      <c r="L150" s="76"/>
      <c r="M150" s="76"/>
      <c r="N150" s="76"/>
    </row>
    <row r="151" spans="1:14">
      <c r="A151" s="76"/>
      <c r="B151" s="76"/>
      <c r="C151" s="76"/>
      <c r="D151" s="76"/>
      <c r="E151" s="76"/>
      <c r="F151" s="76"/>
      <c r="G151" s="76"/>
      <c r="H151" s="76"/>
      <c r="I151" s="76"/>
      <c r="J151" s="76"/>
      <c r="K151" s="76"/>
      <c r="L151" s="76"/>
      <c r="M151" s="76"/>
      <c r="N151" s="76"/>
    </row>
    <row r="152" spans="1:14">
      <c r="A152" s="76"/>
      <c r="B152" s="76"/>
      <c r="C152" s="76"/>
      <c r="D152" s="76"/>
      <c r="E152" s="76"/>
      <c r="F152" s="76"/>
      <c r="G152" s="76"/>
      <c r="H152" s="76"/>
      <c r="I152" s="76"/>
      <c r="J152" s="76"/>
      <c r="K152" s="76"/>
      <c r="L152" s="76"/>
      <c r="M152" s="76"/>
      <c r="N152" s="76"/>
    </row>
    <row r="153" spans="1:14">
      <c r="A153" s="76"/>
      <c r="B153" s="76"/>
      <c r="C153" s="76"/>
      <c r="D153" s="76"/>
      <c r="E153" s="76"/>
      <c r="F153" s="76"/>
      <c r="G153" s="76"/>
      <c r="H153" s="76"/>
      <c r="I153" s="76"/>
      <c r="J153" s="76"/>
      <c r="K153" s="76"/>
      <c r="L153" s="76"/>
      <c r="M153" s="76"/>
      <c r="N153" s="76"/>
    </row>
    <row r="154" spans="1:14">
      <c r="A154" s="76"/>
      <c r="B154" s="76"/>
      <c r="C154" s="76"/>
      <c r="D154" s="76"/>
      <c r="E154" s="76"/>
      <c r="F154" s="76"/>
      <c r="G154" s="76"/>
      <c r="H154" s="76"/>
      <c r="I154" s="76"/>
      <c r="J154" s="76"/>
      <c r="K154" s="76"/>
      <c r="L154" s="76"/>
      <c r="M154" s="76"/>
      <c r="N154" s="76"/>
    </row>
    <row r="155" spans="1:14">
      <c r="A155" s="76"/>
      <c r="B155" s="76"/>
      <c r="C155" s="76"/>
      <c r="D155" s="76"/>
      <c r="E155" s="76"/>
      <c r="F155" s="76"/>
      <c r="G155" s="76"/>
      <c r="H155" s="76"/>
      <c r="I155" s="76"/>
      <c r="J155" s="76"/>
      <c r="K155" s="76"/>
      <c r="L155" s="76"/>
      <c r="M155" s="76"/>
      <c r="N155" s="76"/>
    </row>
    <row r="156" spans="1:14">
      <c r="A156" s="76"/>
      <c r="B156" s="76"/>
      <c r="C156" s="76"/>
      <c r="D156" s="76"/>
      <c r="E156" s="76"/>
      <c r="F156" s="76"/>
      <c r="G156" s="76"/>
      <c r="H156" s="76"/>
      <c r="I156" s="76"/>
      <c r="J156" s="76"/>
      <c r="K156" s="76"/>
      <c r="L156" s="76"/>
      <c r="M156" s="76"/>
      <c r="N156" s="76"/>
    </row>
    <row r="157" spans="1:14">
      <c r="A157" s="76"/>
      <c r="B157" s="76"/>
      <c r="C157" s="76"/>
      <c r="D157" s="76"/>
      <c r="E157" s="76"/>
      <c r="F157" s="76"/>
      <c r="G157" s="76"/>
      <c r="H157" s="76"/>
      <c r="I157" s="76"/>
      <c r="J157" s="76"/>
      <c r="K157" s="76"/>
      <c r="L157" s="76"/>
      <c r="M157" s="76"/>
      <c r="N157" s="76"/>
    </row>
    <row r="158" spans="1:14">
      <c r="A158" s="76"/>
      <c r="B158" s="76"/>
      <c r="C158" s="76"/>
      <c r="D158" s="76"/>
      <c r="E158" s="76"/>
      <c r="F158" s="76"/>
      <c r="G158" s="76"/>
      <c r="H158" s="76"/>
      <c r="I158" s="76"/>
      <c r="J158" s="76"/>
      <c r="K158" s="76"/>
      <c r="L158" s="76"/>
      <c r="M158" s="76"/>
      <c r="N158" s="76"/>
    </row>
    <row r="159" spans="1:14">
      <c r="A159" s="76"/>
      <c r="B159" s="76"/>
      <c r="C159" s="76"/>
      <c r="D159" s="76"/>
      <c r="E159" s="76"/>
      <c r="F159" s="76"/>
      <c r="G159" s="76"/>
      <c r="H159" s="76"/>
      <c r="I159" s="76"/>
      <c r="J159" s="76"/>
      <c r="K159" s="76"/>
      <c r="L159" s="76"/>
      <c r="M159" s="76"/>
      <c r="N159" s="76"/>
    </row>
    <row r="160" spans="1:14">
      <c r="A160" s="76"/>
      <c r="B160" s="76"/>
      <c r="C160" s="76"/>
      <c r="D160" s="76"/>
      <c r="E160" s="76"/>
      <c r="F160" s="76"/>
      <c r="G160" s="76"/>
      <c r="H160" s="76"/>
      <c r="I160" s="76"/>
      <c r="J160" s="76"/>
      <c r="K160" s="76"/>
      <c r="L160" s="76"/>
      <c r="M160" s="76"/>
      <c r="N160" s="76"/>
    </row>
    <row r="161" spans="1:14">
      <c r="A161" s="76"/>
      <c r="B161" s="76"/>
      <c r="C161" s="76"/>
      <c r="D161" s="76"/>
      <c r="E161" s="76"/>
      <c r="F161" s="76"/>
      <c r="G161" s="76"/>
      <c r="H161" s="76"/>
      <c r="I161" s="76"/>
      <c r="J161" s="76"/>
      <c r="K161" s="76"/>
      <c r="L161" s="76"/>
      <c r="M161" s="76"/>
      <c r="N161" s="76"/>
    </row>
    <row r="162" spans="1:14">
      <c r="A162" s="76"/>
      <c r="B162" s="76"/>
      <c r="C162" s="76"/>
      <c r="D162" s="76"/>
      <c r="E162" s="76"/>
      <c r="F162" s="76"/>
      <c r="G162" s="76"/>
      <c r="H162" s="76"/>
      <c r="I162" s="76"/>
      <c r="J162" s="76"/>
      <c r="K162" s="76"/>
      <c r="L162" s="76"/>
      <c r="M162" s="76"/>
      <c r="N162" s="76"/>
    </row>
    <row r="163" spans="1:14">
      <c r="A163" s="76"/>
      <c r="B163" s="76"/>
      <c r="C163" s="76"/>
      <c r="D163" s="76"/>
      <c r="E163" s="76"/>
      <c r="F163" s="76"/>
      <c r="G163" s="76"/>
      <c r="H163" s="76"/>
      <c r="I163" s="76"/>
      <c r="J163" s="76"/>
      <c r="K163" s="76"/>
      <c r="L163" s="76"/>
      <c r="M163" s="76"/>
      <c r="N163" s="76"/>
    </row>
    <row r="164" spans="1:14">
      <c r="A164" s="76"/>
      <c r="B164" s="76"/>
      <c r="C164" s="76"/>
      <c r="D164" s="76"/>
      <c r="E164" s="76"/>
      <c r="F164" s="76"/>
      <c r="G164" s="76"/>
      <c r="H164" s="76"/>
      <c r="I164" s="76"/>
      <c r="J164" s="76"/>
      <c r="K164" s="76"/>
      <c r="L164" s="76"/>
      <c r="M164" s="76"/>
      <c r="N164" s="76"/>
    </row>
    <row r="165" spans="1:14">
      <c r="A165" s="76"/>
      <c r="B165" s="76"/>
      <c r="C165" s="76"/>
      <c r="D165" s="76"/>
      <c r="E165" s="76"/>
      <c r="F165" s="76"/>
      <c r="G165" s="76"/>
      <c r="H165" s="76"/>
      <c r="I165" s="76"/>
      <c r="J165" s="76"/>
      <c r="K165" s="76"/>
      <c r="L165" s="76"/>
      <c r="M165" s="76"/>
      <c r="N165" s="76"/>
    </row>
    <row r="166" spans="1:14">
      <c r="A166" s="76"/>
      <c r="B166" s="76"/>
      <c r="C166" s="76"/>
      <c r="D166" s="76"/>
      <c r="E166" s="76"/>
      <c r="F166" s="76"/>
      <c r="G166" s="76"/>
      <c r="H166" s="76"/>
      <c r="I166" s="76"/>
      <c r="J166" s="76"/>
      <c r="K166" s="76"/>
      <c r="L166" s="76"/>
      <c r="M166" s="76"/>
      <c r="N166" s="76"/>
    </row>
    <row r="167" spans="1:14">
      <c r="A167" s="76"/>
      <c r="B167" s="76"/>
      <c r="C167" s="76"/>
      <c r="D167" s="76"/>
      <c r="E167" s="76"/>
      <c r="F167" s="76"/>
      <c r="G167" s="76"/>
      <c r="H167" s="76"/>
      <c r="I167" s="76"/>
      <c r="J167" s="76"/>
      <c r="K167" s="76"/>
      <c r="L167" s="76"/>
      <c r="M167" s="76"/>
      <c r="N167" s="76"/>
    </row>
    <row r="168" spans="1:14">
      <c r="A168" s="76"/>
      <c r="B168" s="76"/>
      <c r="C168" s="76"/>
      <c r="D168" s="76"/>
      <c r="E168" s="76"/>
      <c r="F168" s="76"/>
      <c r="G168" s="76"/>
      <c r="H168" s="76"/>
      <c r="I168" s="76"/>
      <c r="J168" s="76"/>
      <c r="K168" s="76"/>
      <c r="L168" s="76"/>
      <c r="M168" s="76"/>
      <c r="N168" s="76"/>
    </row>
    <row r="169" spans="1:14">
      <c r="A169" s="76"/>
      <c r="B169" s="76"/>
      <c r="C169" s="76"/>
      <c r="D169" s="76"/>
      <c r="E169" s="76"/>
      <c r="F169" s="76"/>
      <c r="G169" s="76"/>
      <c r="H169" s="76"/>
      <c r="I169" s="76"/>
      <c r="J169" s="76"/>
      <c r="K169" s="76"/>
      <c r="L169" s="76"/>
      <c r="M169" s="76"/>
      <c r="N169" s="76"/>
    </row>
    <row r="170" spans="1:14">
      <c r="A170" s="76"/>
      <c r="B170" s="76"/>
      <c r="C170" s="76"/>
      <c r="D170" s="76"/>
      <c r="E170" s="76"/>
      <c r="F170" s="76"/>
      <c r="G170" s="76"/>
      <c r="H170" s="76"/>
      <c r="I170" s="76"/>
      <c r="J170" s="76"/>
      <c r="K170" s="76"/>
      <c r="L170" s="76"/>
      <c r="M170" s="76"/>
      <c r="N170" s="76"/>
    </row>
    <row r="171" spans="1:14">
      <c r="A171" s="76"/>
      <c r="B171" s="76"/>
      <c r="C171" s="76"/>
      <c r="D171" s="76"/>
      <c r="E171" s="76"/>
      <c r="F171" s="76"/>
      <c r="G171" s="76"/>
      <c r="H171" s="76"/>
      <c r="I171" s="76"/>
      <c r="J171" s="76"/>
      <c r="K171" s="76"/>
      <c r="L171" s="76"/>
      <c r="M171" s="76"/>
      <c r="N171" s="76"/>
    </row>
    <row r="172" spans="1:14">
      <c r="A172" s="76"/>
      <c r="B172" s="76"/>
      <c r="C172" s="76"/>
      <c r="D172" s="76"/>
      <c r="E172" s="76"/>
      <c r="F172" s="76"/>
      <c r="G172" s="76"/>
      <c r="H172" s="76"/>
      <c r="I172" s="76"/>
      <c r="J172" s="76"/>
      <c r="K172" s="76"/>
      <c r="L172" s="76"/>
      <c r="M172" s="76"/>
      <c r="N172" s="76"/>
    </row>
    <row r="173" spans="1:14">
      <c r="A173" s="76"/>
      <c r="B173" s="76"/>
      <c r="C173" s="76"/>
      <c r="D173" s="76"/>
      <c r="E173" s="76"/>
      <c r="F173" s="76"/>
      <c r="G173" s="76"/>
      <c r="H173" s="76"/>
      <c r="I173" s="76"/>
      <c r="J173" s="76"/>
      <c r="K173" s="76"/>
      <c r="L173" s="76"/>
      <c r="M173" s="76"/>
      <c r="N173" s="76"/>
    </row>
    <row r="174" spans="1:14">
      <c r="A174" s="76"/>
      <c r="B174" s="76"/>
      <c r="C174" s="76"/>
      <c r="D174" s="76"/>
      <c r="E174" s="76"/>
      <c r="F174" s="76"/>
      <c r="G174" s="76"/>
      <c r="H174" s="76"/>
      <c r="I174" s="76"/>
      <c r="J174" s="76"/>
      <c r="K174" s="76"/>
      <c r="L174" s="76"/>
      <c r="M174" s="76"/>
      <c r="N174" s="76"/>
    </row>
    <row r="175" spans="1:14">
      <c r="A175" s="76"/>
      <c r="B175" s="76"/>
      <c r="C175" s="76"/>
      <c r="D175" s="76"/>
      <c r="E175" s="76"/>
      <c r="F175" s="76"/>
      <c r="G175" s="76"/>
      <c r="H175" s="76"/>
      <c r="I175" s="76"/>
      <c r="J175" s="76"/>
      <c r="K175" s="76"/>
      <c r="L175" s="76"/>
      <c r="M175" s="76"/>
      <c r="N175" s="76"/>
    </row>
    <row r="176" spans="1:14">
      <c r="A176" s="76"/>
      <c r="B176" s="76"/>
      <c r="C176" s="76"/>
      <c r="D176" s="76"/>
      <c r="E176" s="76"/>
      <c r="F176" s="76"/>
      <c r="G176" s="76"/>
      <c r="H176" s="76"/>
      <c r="I176" s="76"/>
      <c r="J176" s="76"/>
      <c r="K176" s="76"/>
      <c r="L176" s="76"/>
      <c r="M176" s="76"/>
      <c r="N176" s="76"/>
    </row>
    <row r="177" spans="1:14">
      <c r="A177" s="76"/>
      <c r="B177" s="76"/>
      <c r="C177" s="76"/>
      <c r="D177" s="76"/>
      <c r="E177" s="76"/>
      <c r="F177" s="76"/>
      <c r="G177" s="76"/>
      <c r="H177" s="76"/>
      <c r="I177" s="76"/>
      <c r="J177" s="76"/>
      <c r="K177" s="76"/>
      <c r="L177" s="76"/>
      <c r="M177" s="76"/>
      <c r="N177" s="76"/>
    </row>
    <row r="178" spans="1:14">
      <c r="A178" s="76"/>
      <c r="B178" s="76"/>
      <c r="C178" s="76"/>
      <c r="D178" s="76"/>
      <c r="E178" s="76"/>
      <c r="F178" s="76"/>
      <c r="G178" s="76"/>
      <c r="H178" s="76"/>
      <c r="I178" s="76"/>
      <c r="J178" s="76"/>
      <c r="K178" s="76"/>
      <c r="L178" s="76"/>
      <c r="M178" s="76"/>
      <c r="N178" s="76"/>
    </row>
    <row r="179" spans="1:14">
      <c r="A179" s="76"/>
      <c r="B179" s="76"/>
      <c r="C179" s="76"/>
      <c r="D179" s="76"/>
      <c r="E179" s="76"/>
      <c r="F179" s="76"/>
      <c r="G179" s="76"/>
      <c r="H179" s="76"/>
      <c r="I179" s="76"/>
      <c r="J179" s="76"/>
      <c r="K179" s="76"/>
      <c r="L179" s="76"/>
      <c r="M179" s="76"/>
      <c r="N179" s="76"/>
    </row>
    <row r="180" spans="1:14">
      <c r="A180" s="76"/>
      <c r="B180" s="76"/>
      <c r="C180" s="76"/>
      <c r="D180" s="76"/>
      <c r="E180" s="76"/>
      <c r="F180" s="76"/>
      <c r="G180" s="76"/>
      <c r="H180" s="76"/>
      <c r="I180" s="76"/>
      <c r="J180" s="76"/>
      <c r="K180" s="76"/>
      <c r="L180" s="76"/>
      <c r="M180" s="76"/>
      <c r="N180" s="76"/>
    </row>
    <row r="181" spans="1:14">
      <c r="A181" s="76"/>
      <c r="B181" s="76"/>
      <c r="C181" s="76"/>
      <c r="D181" s="76"/>
      <c r="E181" s="76"/>
      <c r="F181" s="76"/>
      <c r="G181" s="76"/>
      <c r="H181" s="76"/>
      <c r="I181" s="76"/>
      <c r="J181" s="76"/>
      <c r="K181" s="76"/>
      <c r="L181" s="76"/>
      <c r="M181" s="76"/>
      <c r="N181" s="76"/>
    </row>
    <row r="182" spans="1:14">
      <c r="A182" s="76"/>
      <c r="B182" s="76"/>
      <c r="C182" s="76"/>
      <c r="D182" s="76"/>
      <c r="E182" s="76"/>
      <c r="F182" s="76"/>
      <c r="G182" s="76"/>
      <c r="H182" s="76"/>
      <c r="I182" s="76"/>
      <c r="J182" s="76"/>
      <c r="K182" s="76"/>
      <c r="L182" s="76"/>
      <c r="M182" s="76"/>
      <c r="N182" s="76"/>
    </row>
    <row r="183" spans="1:14">
      <c r="A183" s="76"/>
      <c r="B183" s="76"/>
      <c r="C183" s="76"/>
      <c r="D183" s="76"/>
      <c r="E183" s="76"/>
      <c r="F183" s="76"/>
      <c r="G183" s="76"/>
      <c r="H183" s="76"/>
      <c r="I183" s="76"/>
      <c r="J183" s="76"/>
      <c r="K183" s="76"/>
      <c r="L183" s="76"/>
      <c r="M183" s="76"/>
      <c r="N183" s="76"/>
    </row>
    <row r="184" spans="1:14">
      <c r="A184" s="76"/>
      <c r="B184" s="76"/>
      <c r="C184" s="76"/>
      <c r="D184" s="76"/>
      <c r="E184" s="76"/>
      <c r="F184" s="76"/>
      <c r="G184" s="76"/>
      <c r="H184" s="76"/>
      <c r="I184" s="76"/>
      <c r="J184" s="76"/>
      <c r="K184" s="76"/>
      <c r="L184" s="76"/>
      <c r="M184" s="76"/>
      <c r="N184" s="76"/>
    </row>
    <row r="185" spans="1:14">
      <c r="A185" s="76"/>
      <c r="B185" s="76"/>
      <c r="C185" s="76"/>
      <c r="D185" s="76"/>
      <c r="E185" s="76"/>
      <c r="F185" s="76"/>
      <c r="G185" s="76"/>
      <c r="H185" s="76"/>
      <c r="I185" s="76"/>
      <c r="J185" s="76"/>
      <c r="K185" s="76"/>
      <c r="L185" s="76"/>
      <c r="M185" s="76"/>
      <c r="N185" s="76"/>
    </row>
    <row r="186" spans="1:14">
      <c r="A186" s="76"/>
      <c r="B186" s="76"/>
      <c r="C186" s="76"/>
      <c r="D186" s="76"/>
      <c r="E186" s="76"/>
      <c r="F186" s="76"/>
      <c r="G186" s="76"/>
      <c r="H186" s="76"/>
      <c r="I186" s="76"/>
      <c r="J186" s="76"/>
      <c r="K186" s="76"/>
      <c r="L186" s="76"/>
      <c r="M186" s="76"/>
      <c r="N186" s="76"/>
    </row>
    <row r="187" spans="1:14">
      <c r="A187" s="76"/>
      <c r="B187" s="76"/>
      <c r="C187" s="76"/>
      <c r="D187" s="76"/>
      <c r="E187" s="76"/>
      <c r="F187" s="76"/>
      <c r="G187" s="76"/>
      <c r="H187" s="76"/>
      <c r="I187" s="76"/>
      <c r="J187" s="76"/>
      <c r="K187" s="76"/>
      <c r="L187" s="76"/>
      <c r="M187" s="76"/>
      <c r="N187" s="76"/>
    </row>
    <row r="188" spans="1:14">
      <c r="A188" s="76"/>
      <c r="B188" s="76"/>
      <c r="C188" s="76"/>
      <c r="D188" s="76"/>
      <c r="E188" s="76"/>
      <c r="F188" s="76"/>
      <c r="G188" s="76"/>
      <c r="H188" s="76"/>
      <c r="I188" s="76"/>
      <c r="J188" s="76"/>
      <c r="K188" s="76"/>
      <c r="L188" s="76"/>
      <c r="M188" s="76"/>
      <c r="N188" s="76"/>
    </row>
    <row r="189" spans="1:14">
      <c r="A189" s="76"/>
      <c r="B189" s="76"/>
      <c r="C189" s="76"/>
      <c r="D189" s="76"/>
      <c r="E189" s="76"/>
      <c r="F189" s="76"/>
      <c r="G189" s="76"/>
      <c r="H189" s="76"/>
      <c r="I189" s="76"/>
      <c r="J189" s="76"/>
      <c r="K189" s="76"/>
      <c r="L189" s="76"/>
      <c r="M189" s="76"/>
      <c r="N189" s="76"/>
    </row>
    <row r="190" spans="1:14">
      <c r="A190" s="76"/>
      <c r="B190" s="76"/>
      <c r="C190" s="76"/>
      <c r="D190" s="76"/>
      <c r="E190" s="76"/>
      <c r="F190" s="76"/>
      <c r="G190" s="76"/>
      <c r="H190" s="76"/>
      <c r="I190" s="76"/>
      <c r="J190" s="76"/>
      <c r="K190" s="76"/>
      <c r="L190" s="76"/>
      <c r="M190" s="76"/>
      <c r="N190" s="76"/>
    </row>
    <row r="191" spans="1:14">
      <c r="A191" s="76"/>
      <c r="B191" s="76"/>
      <c r="C191" s="76"/>
      <c r="D191" s="76"/>
      <c r="E191" s="76"/>
      <c r="F191" s="76"/>
      <c r="G191" s="76"/>
      <c r="H191" s="76"/>
      <c r="I191" s="76"/>
      <c r="J191" s="76"/>
      <c r="K191" s="76"/>
      <c r="L191" s="76"/>
      <c r="M191" s="76"/>
      <c r="N191" s="76"/>
    </row>
    <row r="192" spans="1:14">
      <c r="A192" s="76"/>
      <c r="B192" s="76"/>
      <c r="C192" s="76"/>
      <c r="D192" s="76"/>
      <c r="E192" s="76"/>
      <c r="F192" s="76"/>
      <c r="G192" s="76"/>
      <c r="H192" s="76"/>
      <c r="I192" s="76"/>
      <c r="J192" s="76"/>
      <c r="K192" s="76"/>
      <c r="L192" s="76"/>
      <c r="M192" s="76"/>
      <c r="N192" s="76"/>
    </row>
    <row r="193" spans="1:14">
      <c r="A193" s="76"/>
      <c r="B193" s="76"/>
      <c r="C193" s="76"/>
      <c r="D193" s="76"/>
      <c r="E193" s="76"/>
      <c r="F193" s="76"/>
      <c r="G193" s="76"/>
      <c r="H193" s="76"/>
      <c r="I193" s="76"/>
      <c r="J193" s="76"/>
      <c r="K193" s="76"/>
      <c r="L193" s="76"/>
      <c r="M193" s="76"/>
      <c r="N193" s="76"/>
    </row>
    <row r="194" spans="1:14">
      <c r="A194" s="76"/>
      <c r="B194" s="76"/>
      <c r="C194" s="76"/>
      <c r="D194" s="76"/>
      <c r="E194" s="76"/>
      <c r="F194" s="76"/>
      <c r="G194" s="76"/>
      <c r="H194" s="76"/>
      <c r="I194" s="76"/>
      <c r="J194" s="76"/>
      <c r="K194" s="76"/>
      <c r="L194" s="76"/>
      <c r="M194" s="76"/>
      <c r="N194" s="76"/>
    </row>
    <row r="195" spans="1:14">
      <c r="A195" s="76"/>
      <c r="B195" s="76"/>
      <c r="C195" s="76"/>
      <c r="D195" s="76"/>
      <c r="E195" s="76"/>
      <c r="F195" s="76"/>
      <c r="G195" s="76"/>
      <c r="H195" s="76"/>
      <c r="I195" s="76"/>
      <c r="J195" s="76"/>
      <c r="K195" s="76"/>
      <c r="L195" s="76"/>
      <c r="M195" s="76"/>
      <c r="N195" s="76"/>
    </row>
    <row r="196" spans="1:14">
      <c r="A196" s="76"/>
      <c r="B196" s="76"/>
      <c r="C196" s="76"/>
      <c r="D196" s="76"/>
      <c r="E196" s="76"/>
      <c r="F196" s="76"/>
      <c r="G196" s="76"/>
      <c r="H196" s="76"/>
      <c r="I196" s="76"/>
      <c r="J196" s="76"/>
      <c r="K196" s="76"/>
      <c r="L196" s="76"/>
      <c r="M196" s="76"/>
      <c r="N196" s="76"/>
    </row>
    <row r="197" spans="1:14">
      <c r="A197" s="76"/>
      <c r="B197" s="76"/>
      <c r="C197" s="76"/>
      <c r="D197" s="76"/>
      <c r="E197" s="76"/>
      <c r="F197" s="76"/>
      <c r="G197" s="76"/>
      <c r="H197" s="76"/>
      <c r="I197" s="76"/>
      <c r="J197" s="76"/>
      <c r="K197" s="76"/>
      <c r="L197" s="76"/>
      <c r="M197" s="76"/>
      <c r="N197" s="76"/>
    </row>
    <row r="198" spans="1:14">
      <c r="A198" s="76"/>
      <c r="B198" s="76"/>
      <c r="C198" s="76"/>
      <c r="D198" s="76"/>
      <c r="E198" s="76"/>
      <c r="F198" s="76"/>
      <c r="G198" s="76"/>
      <c r="H198" s="76"/>
      <c r="I198" s="76"/>
      <c r="J198" s="76"/>
      <c r="K198" s="76"/>
      <c r="L198" s="76"/>
      <c r="M198" s="76"/>
      <c r="N198" s="76"/>
    </row>
    <row r="199" spans="1:14">
      <c r="A199" s="76"/>
      <c r="B199" s="76"/>
      <c r="C199" s="76"/>
      <c r="D199" s="76"/>
      <c r="E199" s="76"/>
      <c r="F199" s="76"/>
      <c r="G199" s="76"/>
      <c r="H199" s="76"/>
      <c r="I199" s="76"/>
      <c r="J199" s="76"/>
      <c r="K199" s="76"/>
      <c r="L199" s="76"/>
      <c r="M199" s="76"/>
      <c r="N199" s="76"/>
    </row>
    <row r="200" spans="1:14">
      <c r="A200" s="76"/>
      <c r="B200" s="76"/>
      <c r="C200" s="76"/>
      <c r="D200" s="76"/>
      <c r="E200" s="76"/>
      <c r="F200" s="76"/>
      <c r="G200" s="76"/>
      <c r="H200" s="76"/>
      <c r="I200" s="76"/>
      <c r="J200" s="76"/>
      <c r="K200" s="76"/>
      <c r="L200" s="76"/>
      <c r="M200" s="76"/>
      <c r="N200" s="76"/>
    </row>
    <row r="201" spans="1:14">
      <c r="A201" s="76"/>
      <c r="B201" s="76"/>
      <c r="C201" s="76"/>
      <c r="D201" s="76"/>
      <c r="E201" s="76"/>
      <c r="F201" s="76"/>
      <c r="G201" s="76"/>
      <c r="H201" s="76"/>
      <c r="I201" s="76"/>
      <c r="J201" s="76"/>
      <c r="K201" s="76"/>
      <c r="L201" s="76"/>
      <c r="M201" s="76"/>
      <c r="N201" s="76"/>
    </row>
    <row r="202" spans="1:14">
      <c r="A202" s="76"/>
      <c r="B202" s="76"/>
      <c r="C202" s="76"/>
      <c r="D202" s="76"/>
      <c r="E202" s="76"/>
      <c r="F202" s="76"/>
      <c r="G202" s="76"/>
      <c r="H202" s="76"/>
      <c r="I202" s="76"/>
      <c r="J202" s="76"/>
      <c r="K202" s="76"/>
      <c r="L202" s="76"/>
      <c r="M202" s="76"/>
      <c r="N202" s="76"/>
    </row>
    <row r="203" spans="1:14">
      <c r="A203" s="76"/>
      <c r="B203" s="76"/>
      <c r="C203" s="76"/>
      <c r="D203" s="76"/>
      <c r="E203" s="76"/>
      <c r="F203" s="76"/>
      <c r="G203" s="76"/>
      <c r="H203" s="76"/>
      <c r="I203" s="76"/>
      <c r="J203" s="76"/>
      <c r="K203" s="76"/>
      <c r="L203" s="76"/>
      <c r="M203" s="76"/>
      <c r="N203" s="76"/>
    </row>
    <row r="204" spans="1:14">
      <c r="A204" s="76"/>
      <c r="B204" s="76"/>
      <c r="C204" s="76"/>
      <c r="D204" s="76"/>
      <c r="E204" s="76"/>
      <c r="F204" s="76"/>
      <c r="G204" s="76"/>
      <c r="H204" s="76"/>
      <c r="I204" s="76"/>
      <c r="J204" s="76"/>
      <c r="K204" s="76"/>
      <c r="L204" s="76"/>
      <c r="M204" s="76"/>
      <c r="N204" s="76"/>
    </row>
    <row r="205" spans="1:14">
      <c r="A205" s="76"/>
      <c r="B205" s="76"/>
      <c r="C205" s="76"/>
      <c r="D205" s="76"/>
      <c r="E205" s="76"/>
      <c r="F205" s="76"/>
      <c r="G205" s="76"/>
      <c r="H205" s="76"/>
      <c r="I205" s="76"/>
      <c r="J205" s="76"/>
      <c r="K205" s="76"/>
      <c r="L205" s="76"/>
      <c r="M205" s="76"/>
      <c r="N205" s="76"/>
    </row>
    <row r="206" spans="1:14">
      <c r="A206" s="76"/>
      <c r="B206" s="76"/>
      <c r="C206" s="76"/>
      <c r="D206" s="76"/>
      <c r="E206" s="76"/>
      <c r="F206" s="76"/>
      <c r="G206" s="76"/>
      <c r="H206" s="76"/>
      <c r="I206" s="76"/>
      <c r="J206" s="76"/>
      <c r="K206" s="76"/>
      <c r="L206" s="76"/>
      <c r="M206" s="76"/>
      <c r="N206" s="76"/>
    </row>
    <row r="207" spans="1:14">
      <c r="A207" s="76"/>
      <c r="B207" s="76"/>
      <c r="C207" s="76"/>
      <c r="D207" s="76"/>
      <c r="E207" s="76"/>
      <c r="F207" s="76"/>
      <c r="G207" s="76"/>
      <c r="H207" s="76"/>
      <c r="I207" s="76"/>
      <c r="J207" s="76"/>
      <c r="K207" s="76"/>
      <c r="L207" s="76"/>
      <c r="M207" s="76"/>
      <c r="N207" s="76"/>
    </row>
    <row r="208" spans="1:14">
      <c r="A208" s="76"/>
      <c r="B208" s="76"/>
      <c r="C208" s="76"/>
      <c r="D208" s="76"/>
      <c r="E208" s="76"/>
      <c r="F208" s="76"/>
      <c r="G208" s="76"/>
      <c r="H208" s="76"/>
      <c r="I208" s="76"/>
      <c r="J208" s="76"/>
      <c r="K208" s="76"/>
      <c r="L208" s="76"/>
      <c r="M208" s="76"/>
      <c r="N208" s="76"/>
    </row>
    <row r="209" spans="1:14">
      <c r="A209" s="76"/>
      <c r="B209" s="76"/>
      <c r="C209" s="76"/>
      <c r="D209" s="76"/>
      <c r="E209" s="76"/>
      <c r="F209" s="76"/>
      <c r="G209" s="76"/>
      <c r="H209" s="76"/>
      <c r="I209" s="76"/>
      <c r="J209" s="76"/>
      <c r="K209" s="76"/>
      <c r="L209" s="76"/>
      <c r="M209" s="76"/>
      <c r="N209" s="76"/>
    </row>
    <row r="210" spans="1:14">
      <c r="A210" s="76"/>
      <c r="B210" s="76"/>
      <c r="C210" s="76"/>
      <c r="D210" s="76"/>
      <c r="E210" s="76"/>
      <c r="F210" s="76"/>
      <c r="G210" s="76"/>
      <c r="H210" s="76"/>
      <c r="I210" s="76"/>
      <c r="J210" s="76"/>
      <c r="K210" s="76"/>
      <c r="L210" s="76"/>
      <c r="M210" s="76"/>
      <c r="N210" s="76"/>
    </row>
    <row r="211" spans="1:14">
      <c r="A211" s="76"/>
      <c r="B211" s="76"/>
      <c r="C211" s="76"/>
      <c r="D211" s="76"/>
      <c r="E211" s="76"/>
      <c r="F211" s="76"/>
      <c r="G211" s="76"/>
      <c r="H211" s="76"/>
      <c r="I211" s="76"/>
      <c r="J211" s="76"/>
      <c r="K211" s="76"/>
      <c r="L211" s="76"/>
      <c r="M211" s="76"/>
      <c r="N211" s="76"/>
    </row>
    <row r="212" spans="1:14">
      <c r="A212" s="76"/>
      <c r="B212" s="76"/>
      <c r="C212" s="76"/>
      <c r="D212" s="76"/>
      <c r="E212" s="76"/>
      <c r="F212" s="76"/>
      <c r="G212" s="76"/>
      <c r="H212" s="76"/>
      <c r="I212" s="76"/>
      <c r="J212" s="76"/>
      <c r="K212" s="76"/>
      <c r="L212" s="76"/>
      <c r="M212" s="76"/>
      <c r="N212" s="76"/>
    </row>
    <row r="213" spans="1:14">
      <c r="A213" s="76"/>
      <c r="B213" s="76"/>
      <c r="C213" s="76"/>
      <c r="D213" s="76"/>
      <c r="E213" s="76"/>
      <c r="F213" s="76"/>
      <c r="G213" s="76"/>
      <c r="H213" s="76"/>
      <c r="I213" s="76"/>
      <c r="J213" s="76"/>
      <c r="K213" s="76"/>
      <c r="L213" s="76"/>
      <c r="M213" s="76"/>
      <c r="N213" s="76"/>
    </row>
    <row r="214" spans="1:14">
      <c r="A214" s="76"/>
      <c r="B214" s="76"/>
      <c r="C214" s="76"/>
      <c r="D214" s="76"/>
      <c r="E214" s="76"/>
      <c r="F214" s="76"/>
      <c r="G214" s="76"/>
      <c r="H214" s="76"/>
      <c r="I214" s="76"/>
      <c r="J214" s="76"/>
      <c r="K214" s="76"/>
      <c r="L214" s="76"/>
      <c r="M214" s="76"/>
      <c r="N214" s="76"/>
    </row>
    <row r="215" spans="1:14">
      <c r="A215" s="76"/>
      <c r="B215" s="76"/>
      <c r="C215" s="76"/>
      <c r="D215" s="76"/>
      <c r="E215" s="76"/>
      <c r="F215" s="76"/>
      <c r="G215" s="76"/>
      <c r="H215" s="76"/>
      <c r="I215" s="76"/>
      <c r="J215" s="76"/>
      <c r="K215" s="76"/>
      <c r="L215" s="76"/>
      <c r="M215" s="76"/>
      <c r="N215" s="76"/>
    </row>
    <row r="216" spans="1:14">
      <c r="A216" s="76"/>
      <c r="B216" s="76"/>
      <c r="C216" s="76"/>
      <c r="D216" s="76"/>
      <c r="E216" s="76"/>
      <c r="F216" s="76"/>
      <c r="G216" s="76"/>
      <c r="H216" s="76"/>
      <c r="I216" s="76"/>
      <c r="J216" s="76"/>
      <c r="K216" s="76"/>
      <c r="L216" s="76"/>
      <c r="M216" s="76"/>
      <c r="N216" s="76"/>
    </row>
    <row r="217" spans="1:14">
      <c r="A217" s="76"/>
      <c r="B217" s="76"/>
      <c r="C217" s="76"/>
      <c r="D217" s="76"/>
      <c r="E217" s="76"/>
      <c r="F217" s="76"/>
      <c r="G217" s="76"/>
      <c r="H217" s="76"/>
      <c r="I217" s="76"/>
      <c r="J217" s="76"/>
      <c r="K217" s="76"/>
      <c r="L217" s="76"/>
      <c r="M217" s="76"/>
      <c r="N217" s="76"/>
    </row>
    <row r="218" spans="1:14">
      <c r="A218" s="76"/>
      <c r="B218" s="76"/>
      <c r="C218" s="76"/>
      <c r="D218" s="76"/>
      <c r="E218" s="76"/>
      <c r="F218" s="76"/>
      <c r="G218" s="76"/>
      <c r="H218" s="76"/>
      <c r="I218" s="76"/>
      <c r="J218" s="76"/>
      <c r="K218" s="76"/>
      <c r="L218" s="76"/>
      <c r="M218" s="76"/>
      <c r="N218" s="76"/>
    </row>
    <row r="219" spans="1:14">
      <c r="A219" s="76"/>
      <c r="B219" s="76"/>
      <c r="C219" s="76"/>
      <c r="D219" s="76"/>
      <c r="E219" s="76"/>
      <c r="F219" s="76"/>
      <c r="G219" s="76"/>
      <c r="H219" s="76"/>
      <c r="I219" s="76"/>
      <c r="J219" s="76"/>
      <c r="K219" s="76"/>
      <c r="L219" s="76"/>
      <c r="M219" s="76"/>
      <c r="N219" s="76"/>
    </row>
    <row r="220" spans="1:14">
      <c r="A220" s="76"/>
      <c r="B220" s="76"/>
      <c r="C220" s="76"/>
      <c r="D220" s="76"/>
      <c r="E220" s="76"/>
      <c r="F220" s="76"/>
      <c r="G220" s="76"/>
      <c r="H220" s="76"/>
      <c r="I220" s="76"/>
      <c r="J220" s="76"/>
      <c r="K220" s="76"/>
      <c r="L220" s="76"/>
      <c r="M220" s="76"/>
      <c r="N220" s="76"/>
    </row>
    <row r="221" spans="1:14">
      <c r="A221" s="76"/>
      <c r="B221" s="76"/>
      <c r="C221" s="76"/>
      <c r="D221" s="76"/>
      <c r="E221" s="76"/>
      <c r="F221" s="76"/>
      <c r="G221" s="76"/>
      <c r="H221" s="76"/>
      <c r="I221" s="76"/>
      <c r="J221" s="76"/>
      <c r="K221" s="76"/>
      <c r="L221" s="76"/>
      <c r="M221" s="76"/>
      <c r="N221" s="76"/>
    </row>
    <row r="222" spans="1:14">
      <c r="A222" s="76"/>
      <c r="B222" s="76"/>
      <c r="C222" s="76"/>
      <c r="D222" s="76"/>
      <c r="E222" s="76"/>
      <c r="F222" s="76"/>
      <c r="G222" s="76"/>
      <c r="H222" s="76"/>
      <c r="I222" s="76"/>
      <c r="J222" s="76"/>
      <c r="K222" s="76"/>
      <c r="L222" s="76"/>
      <c r="M222" s="76"/>
      <c r="N222" s="76"/>
    </row>
    <row r="223" spans="1:14">
      <c r="A223" s="76"/>
      <c r="B223" s="76"/>
      <c r="C223" s="76"/>
      <c r="D223" s="76"/>
      <c r="E223" s="76"/>
      <c r="F223" s="76"/>
      <c r="G223" s="76"/>
      <c r="H223" s="76"/>
      <c r="I223" s="76"/>
      <c r="J223" s="76"/>
      <c r="K223" s="76"/>
      <c r="L223" s="76"/>
      <c r="M223" s="76"/>
      <c r="N223" s="76"/>
    </row>
    <row r="224" spans="1:14">
      <c r="A224" s="76"/>
      <c r="B224" s="76"/>
      <c r="C224" s="76"/>
      <c r="D224" s="76"/>
      <c r="E224" s="76"/>
      <c r="F224" s="76"/>
      <c r="G224" s="76"/>
      <c r="H224" s="76"/>
      <c r="I224" s="76"/>
      <c r="J224" s="76"/>
      <c r="K224" s="76"/>
      <c r="L224" s="76"/>
      <c r="M224" s="76"/>
      <c r="N224" s="76"/>
    </row>
    <row r="225" spans="1:14">
      <c r="A225" s="76"/>
      <c r="B225" s="76"/>
      <c r="C225" s="76"/>
      <c r="D225" s="76"/>
      <c r="E225" s="76"/>
      <c r="F225" s="76"/>
      <c r="G225" s="76"/>
      <c r="H225" s="76"/>
      <c r="I225" s="76"/>
      <c r="J225" s="76"/>
      <c r="K225" s="76"/>
      <c r="L225" s="76"/>
      <c r="M225" s="76"/>
      <c r="N225" s="76"/>
    </row>
    <row r="226" spans="1:14">
      <c r="A226" s="76"/>
      <c r="B226" s="76"/>
      <c r="C226" s="76"/>
      <c r="D226" s="76"/>
      <c r="E226" s="76"/>
      <c r="F226" s="76"/>
      <c r="G226" s="76"/>
      <c r="H226" s="76"/>
      <c r="I226" s="76"/>
      <c r="J226" s="76"/>
      <c r="K226" s="76"/>
      <c r="L226" s="76"/>
      <c r="M226" s="76"/>
      <c r="N226" s="76"/>
    </row>
    <row r="227" spans="1:14">
      <c r="A227" s="76"/>
      <c r="B227" s="76"/>
      <c r="C227" s="76"/>
      <c r="D227" s="76"/>
      <c r="E227" s="76"/>
      <c r="F227" s="76"/>
      <c r="G227" s="76"/>
      <c r="H227" s="76"/>
      <c r="I227" s="76"/>
      <c r="J227" s="76"/>
      <c r="K227" s="76"/>
      <c r="L227" s="76"/>
      <c r="M227" s="76"/>
      <c r="N227" s="76"/>
    </row>
    <row r="228" spans="1:14">
      <c r="A228" s="76"/>
      <c r="B228" s="76"/>
      <c r="C228" s="76"/>
      <c r="D228" s="76"/>
      <c r="E228" s="76"/>
      <c r="F228" s="76"/>
      <c r="G228" s="76"/>
      <c r="H228" s="76"/>
      <c r="I228" s="76"/>
      <c r="J228" s="76"/>
      <c r="K228" s="76"/>
      <c r="L228" s="76"/>
      <c r="M228" s="76"/>
      <c r="N228" s="76"/>
    </row>
    <row r="229" spans="1:14">
      <c r="A229" s="76"/>
      <c r="B229" s="76"/>
      <c r="C229" s="76"/>
      <c r="D229" s="76"/>
      <c r="E229" s="76"/>
      <c r="F229" s="76"/>
      <c r="G229" s="76"/>
      <c r="H229" s="76"/>
      <c r="I229" s="76"/>
      <c r="J229" s="76"/>
      <c r="K229" s="76"/>
      <c r="L229" s="76"/>
      <c r="M229" s="76"/>
      <c r="N229" s="76"/>
    </row>
    <row r="230" spans="1:14">
      <c r="A230" s="76"/>
      <c r="B230" s="76"/>
      <c r="C230" s="76"/>
      <c r="D230" s="76"/>
      <c r="E230" s="76"/>
      <c r="F230" s="76"/>
      <c r="G230" s="76"/>
      <c r="H230" s="76"/>
      <c r="I230" s="76"/>
      <c r="J230" s="76"/>
      <c r="K230" s="76"/>
      <c r="L230" s="76"/>
      <c r="M230" s="76"/>
      <c r="N230" s="76"/>
    </row>
    <row r="231" spans="1:14">
      <c r="A231" s="76"/>
      <c r="B231" s="76"/>
      <c r="C231" s="76"/>
      <c r="D231" s="76"/>
      <c r="E231" s="76"/>
      <c r="F231" s="76"/>
      <c r="G231" s="76"/>
      <c r="H231" s="76"/>
      <c r="I231" s="76"/>
      <c r="J231" s="76"/>
      <c r="K231" s="76"/>
      <c r="L231" s="76"/>
      <c r="M231" s="76"/>
      <c r="N231" s="76"/>
    </row>
    <row r="232" spans="1:14">
      <c r="A232" s="76"/>
      <c r="B232" s="76"/>
      <c r="C232" s="76"/>
      <c r="D232" s="76"/>
      <c r="E232" s="76"/>
      <c r="F232" s="76"/>
      <c r="G232" s="76"/>
      <c r="H232" s="76"/>
      <c r="I232" s="76"/>
      <c r="J232" s="76"/>
      <c r="K232" s="76"/>
      <c r="L232" s="76"/>
      <c r="M232" s="76"/>
      <c r="N232" s="76"/>
    </row>
    <row r="233" spans="1:14">
      <c r="A233" s="76"/>
      <c r="B233" s="76"/>
      <c r="C233" s="76"/>
      <c r="D233" s="76"/>
      <c r="E233" s="76"/>
      <c r="F233" s="76"/>
      <c r="G233" s="76"/>
      <c r="H233" s="76"/>
      <c r="I233" s="76"/>
      <c r="J233" s="76"/>
      <c r="K233" s="76"/>
      <c r="L233" s="76"/>
      <c r="M233" s="76"/>
      <c r="N233" s="76"/>
    </row>
    <row r="234" spans="1:14">
      <c r="A234" s="76"/>
      <c r="B234" s="76"/>
      <c r="C234" s="76"/>
      <c r="D234" s="76"/>
      <c r="E234" s="76"/>
      <c r="F234" s="76"/>
      <c r="G234" s="76"/>
      <c r="H234" s="76"/>
      <c r="I234" s="76"/>
      <c r="J234" s="76"/>
      <c r="K234" s="76"/>
      <c r="L234" s="76"/>
      <c r="M234" s="76"/>
      <c r="N234" s="76"/>
    </row>
    <row r="235" spans="1:14">
      <c r="A235" s="76"/>
      <c r="B235" s="76"/>
      <c r="C235" s="76"/>
      <c r="D235" s="76"/>
      <c r="E235" s="76"/>
      <c r="F235" s="76"/>
      <c r="G235" s="76"/>
      <c r="H235" s="76"/>
      <c r="I235" s="76"/>
      <c r="J235" s="76"/>
      <c r="K235" s="76"/>
      <c r="L235" s="76"/>
      <c r="M235" s="76"/>
      <c r="N235" s="76"/>
    </row>
    <row r="236" spans="1:14">
      <c r="A236" s="76"/>
      <c r="B236" s="76"/>
      <c r="C236" s="76"/>
      <c r="D236" s="76"/>
      <c r="E236" s="76"/>
      <c r="F236" s="76"/>
      <c r="G236" s="76"/>
      <c r="H236" s="76"/>
      <c r="I236" s="76"/>
      <c r="J236" s="76"/>
      <c r="K236" s="76"/>
      <c r="L236" s="76"/>
      <c r="M236" s="76"/>
      <c r="N236" s="76"/>
    </row>
    <row r="237" spans="1:14">
      <c r="A237" s="76"/>
      <c r="B237" s="76"/>
      <c r="C237" s="76"/>
      <c r="D237" s="76"/>
      <c r="E237" s="76"/>
      <c r="F237" s="76"/>
      <c r="G237" s="76"/>
      <c r="H237" s="76"/>
      <c r="I237" s="76"/>
      <c r="J237" s="76"/>
      <c r="K237" s="76"/>
      <c r="L237" s="76"/>
      <c r="M237" s="76"/>
      <c r="N237" s="76"/>
    </row>
    <row r="238" spans="1:14">
      <c r="A238" s="76"/>
      <c r="B238" s="76"/>
      <c r="C238" s="76"/>
      <c r="D238" s="76"/>
      <c r="E238" s="76"/>
      <c r="F238" s="76"/>
      <c r="G238" s="76"/>
      <c r="H238" s="76"/>
      <c r="I238" s="76"/>
      <c r="J238" s="76"/>
      <c r="K238" s="76"/>
      <c r="L238" s="76"/>
      <c r="M238" s="76"/>
      <c r="N238" s="76"/>
    </row>
    <row r="239" spans="1:14">
      <c r="A239" s="76"/>
      <c r="B239" s="76"/>
      <c r="C239" s="76"/>
      <c r="D239" s="76"/>
      <c r="E239" s="76"/>
      <c r="F239" s="76"/>
      <c r="G239" s="76"/>
      <c r="H239" s="76"/>
      <c r="I239" s="76"/>
      <c r="J239" s="76"/>
      <c r="K239" s="76"/>
      <c r="L239" s="76"/>
      <c r="M239" s="76"/>
      <c r="N239" s="76"/>
    </row>
    <row r="240" spans="1:14">
      <c r="A240" s="76"/>
      <c r="B240" s="76"/>
      <c r="C240" s="76"/>
      <c r="D240" s="76"/>
      <c r="E240" s="76"/>
      <c r="F240" s="76"/>
      <c r="G240" s="76"/>
      <c r="H240" s="76"/>
      <c r="I240" s="76"/>
      <c r="J240" s="76"/>
      <c r="K240" s="76"/>
      <c r="L240" s="76"/>
      <c r="M240" s="76"/>
      <c r="N240" s="76"/>
    </row>
    <row r="241" spans="1:14">
      <c r="A241" s="76"/>
      <c r="B241" s="76"/>
      <c r="C241" s="76"/>
      <c r="D241" s="76"/>
      <c r="E241" s="76"/>
      <c r="F241" s="76"/>
      <c r="G241" s="76"/>
      <c r="H241" s="76"/>
      <c r="I241" s="76"/>
      <c r="J241" s="76"/>
      <c r="K241" s="76"/>
      <c r="L241" s="76"/>
      <c r="M241" s="76"/>
      <c r="N241" s="76"/>
    </row>
    <row r="242" spans="1:14">
      <c r="A242" s="76"/>
      <c r="B242" s="76"/>
      <c r="C242" s="76"/>
      <c r="D242" s="76"/>
      <c r="E242" s="76"/>
      <c r="F242" s="76"/>
      <c r="G242" s="76"/>
      <c r="H242" s="76"/>
      <c r="I242" s="76"/>
      <c r="J242" s="76"/>
      <c r="K242" s="76"/>
      <c r="L242" s="76"/>
      <c r="M242" s="76"/>
      <c r="N242" s="76"/>
    </row>
    <row r="243" spans="1:14">
      <c r="A243" s="76"/>
      <c r="B243" s="76"/>
      <c r="C243" s="76"/>
      <c r="D243" s="76"/>
      <c r="E243" s="76"/>
      <c r="F243" s="76"/>
      <c r="G243" s="76"/>
      <c r="H243" s="76"/>
      <c r="I243" s="76"/>
      <c r="J243" s="76"/>
      <c r="K243" s="76"/>
      <c r="L243" s="76"/>
      <c r="M243" s="76"/>
      <c r="N243" s="76"/>
    </row>
    <row r="244" spans="1:14">
      <c r="A244" s="76"/>
      <c r="B244" s="76"/>
      <c r="C244" s="76"/>
      <c r="D244" s="76"/>
      <c r="E244" s="76"/>
      <c r="F244" s="76"/>
      <c r="G244" s="76"/>
      <c r="H244" s="76"/>
      <c r="I244" s="76"/>
      <c r="J244" s="76"/>
      <c r="K244" s="76"/>
      <c r="L244" s="76"/>
      <c r="M244" s="76"/>
      <c r="N244" s="76"/>
    </row>
    <row r="245" spans="1:14">
      <c r="A245" s="76"/>
      <c r="B245" s="76"/>
      <c r="C245" s="76"/>
      <c r="D245" s="76"/>
      <c r="E245" s="76"/>
      <c r="F245" s="76"/>
      <c r="G245" s="76"/>
      <c r="H245" s="76"/>
      <c r="I245" s="76"/>
      <c r="J245" s="76"/>
      <c r="K245" s="76"/>
      <c r="L245" s="76"/>
      <c r="M245" s="76"/>
      <c r="N245" s="76"/>
    </row>
    <row r="246" spans="1:14">
      <c r="A246" s="76"/>
      <c r="B246" s="76"/>
      <c r="C246" s="76"/>
      <c r="D246" s="76"/>
      <c r="E246" s="76"/>
      <c r="F246" s="76"/>
      <c r="G246" s="76"/>
      <c r="H246" s="76"/>
      <c r="I246" s="76"/>
      <c r="J246" s="76"/>
      <c r="K246" s="76"/>
      <c r="L246" s="76"/>
      <c r="M246" s="76"/>
      <c r="N246" s="76"/>
    </row>
    <row r="247" spans="1:14">
      <c r="A247" s="76"/>
      <c r="B247" s="76"/>
      <c r="C247" s="76"/>
      <c r="D247" s="76"/>
      <c r="E247" s="76"/>
      <c r="F247" s="76"/>
      <c r="G247" s="76"/>
      <c r="H247" s="76"/>
      <c r="I247" s="76"/>
      <c r="J247" s="76"/>
      <c r="K247" s="76"/>
      <c r="L247" s="76"/>
      <c r="M247" s="76"/>
      <c r="N247" s="76"/>
    </row>
    <row r="248" spans="1:14">
      <c r="A248" s="76"/>
      <c r="B248" s="76"/>
      <c r="C248" s="76"/>
      <c r="D248" s="76"/>
      <c r="E248" s="76"/>
      <c r="F248" s="76"/>
      <c r="G248" s="76"/>
      <c r="H248" s="76"/>
      <c r="I248" s="76"/>
      <c r="J248" s="76"/>
      <c r="K248" s="76"/>
      <c r="L248" s="76"/>
      <c r="M248" s="76"/>
      <c r="N248" s="76"/>
    </row>
    <row r="249" spans="1:14">
      <c r="A249" s="76"/>
      <c r="B249" s="76"/>
      <c r="C249" s="76"/>
      <c r="D249" s="76"/>
      <c r="E249" s="76"/>
      <c r="F249" s="76"/>
      <c r="G249" s="76"/>
      <c r="H249" s="76"/>
      <c r="I249" s="76"/>
      <c r="J249" s="76"/>
      <c r="K249" s="76"/>
      <c r="L249" s="76"/>
      <c r="M249" s="76"/>
      <c r="N249" s="76"/>
    </row>
    <row r="250" spans="1:14">
      <c r="A250" s="76"/>
      <c r="B250" s="76"/>
      <c r="C250" s="76"/>
      <c r="D250" s="76"/>
      <c r="E250" s="76"/>
      <c r="F250" s="76"/>
      <c r="G250" s="76"/>
      <c r="H250" s="76"/>
      <c r="I250" s="76"/>
      <c r="J250" s="76"/>
      <c r="K250" s="76"/>
      <c r="L250" s="76"/>
      <c r="M250" s="76"/>
      <c r="N250" s="76"/>
    </row>
    <row r="251" spans="1:14">
      <c r="A251" s="76"/>
      <c r="B251" s="76"/>
      <c r="C251" s="76"/>
      <c r="D251" s="76"/>
      <c r="E251" s="76"/>
      <c r="F251" s="76"/>
      <c r="G251" s="76"/>
      <c r="H251" s="76"/>
      <c r="I251" s="76"/>
      <c r="J251" s="76"/>
      <c r="K251" s="76"/>
      <c r="L251" s="76"/>
      <c r="M251" s="76"/>
      <c r="N251" s="76"/>
    </row>
    <row r="252" spans="1:14">
      <c r="A252" s="76"/>
      <c r="B252" s="76"/>
      <c r="C252" s="76"/>
      <c r="D252" s="76"/>
      <c r="E252" s="76"/>
      <c r="F252" s="76"/>
      <c r="G252" s="76"/>
      <c r="H252" s="76"/>
      <c r="I252" s="76"/>
      <c r="J252" s="76"/>
      <c r="K252" s="76"/>
      <c r="L252" s="76"/>
      <c r="M252" s="76"/>
      <c r="N252" s="76"/>
    </row>
    <row r="253" spans="1:14">
      <c r="A253" s="76"/>
      <c r="B253" s="76"/>
      <c r="C253" s="76"/>
      <c r="D253" s="76"/>
      <c r="E253" s="76"/>
      <c r="F253" s="76"/>
      <c r="G253" s="76"/>
      <c r="H253" s="76"/>
      <c r="I253" s="76"/>
      <c r="J253" s="76"/>
      <c r="K253" s="76"/>
      <c r="L253" s="76"/>
      <c r="M253" s="76"/>
      <c r="N253" s="76"/>
    </row>
    <row r="254" spans="1:14">
      <c r="A254" s="76"/>
      <c r="B254" s="76"/>
      <c r="C254" s="76"/>
      <c r="D254" s="76"/>
      <c r="E254" s="76"/>
      <c r="F254" s="76"/>
      <c r="G254" s="76"/>
      <c r="H254" s="76"/>
      <c r="I254" s="76"/>
      <c r="J254" s="76"/>
      <c r="K254" s="76"/>
      <c r="L254" s="76"/>
      <c r="M254" s="76"/>
      <c r="N254" s="76"/>
    </row>
    <row r="255" spans="1:14">
      <c r="A255" s="76"/>
      <c r="B255" s="76"/>
      <c r="C255" s="76"/>
      <c r="D255" s="76"/>
      <c r="E255" s="76"/>
      <c r="F255" s="76"/>
      <c r="G255" s="76"/>
      <c r="H255" s="76"/>
      <c r="I255" s="76"/>
      <c r="J255" s="76"/>
      <c r="K255" s="76"/>
      <c r="L255" s="76"/>
      <c r="M255" s="76"/>
      <c r="N255" s="76"/>
    </row>
    <row r="256" spans="1:14">
      <c r="A256" s="76"/>
      <c r="B256" s="76"/>
      <c r="C256" s="76"/>
      <c r="D256" s="76"/>
      <c r="E256" s="76"/>
      <c r="F256" s="76"/>
      <c r="G256" s="76"/>
      <c r="H256" s="76"/>
      <c r="I256" s="76"/>
      <c r="J256" s="76"/>
      <c r="K256" s="76"/>
      <c r="L256" s="76"/>
      <c r="M256" s="76"/>
      <c r="N256" s="76"/>
    </row>
    <row r="257" spans="1:14">
      <c r="A257" s="76"/>
      <c r="B257" s="76"/>
      <c r="C257" s="76"/>
      <c r="D257" s="76"/>
      <c r="E257" s="76"/>
      <c r="F257" s="76"/>
      <c r="G257" s="76"/>
      <c r="H257" s="76"/>
      <c r="I257" s="76"/>
      <c r="J257" s="76"/>
      <c r="K257" s="76"/>
      <c r="L257" s="76"/>
      <c r="M257" s="76"/>
      <c r="N257" s="76"/>
    </row>
    <row r="258" spans="1:14">
      <c r="A258" s="76"/>
      <c r="B258" s="76"/>
      <c r="C258" s="76"/>
      <c r="D258" s="76"/>
      <c r="E258" s="76"/>
      <c r="F258" s="76"/>
      <c r="G258" s="76"/>
      <c r="H258" s="76"/>
      <c r="I258" s="76"/>
      <c r="J258" s="76"/>
      <c r="K258" s="76"/>
      <c r="L258" s="76"/>
      <c r="M258" s="76"/>
      <c r="N258" s="76"/>
    </row>
    <row r="259" spans="1:14">
      <c r="A259" s="76"/>
      <c r="B259" s="76"/>
      <c r="C259" s="76"/>
      <c r="D259" s="76"/>
      <c r="E259" s="76"/>
      <c r="F259" s="76"/>
      <c r="G259" s="76"/>
      <c r="H259" s="76"/>
      <c r="I259" s="76"/>
      <c r="J259" s="76"/>
      <c r="K259" s="76"/>
      <c r="L259" s="76"/>
      <c r="M259" s="76"/>
      <c r="N259" s="76"/>
    </row>
    <row r="260" spans="1:14">
      <c r="A260" s="76"/>
      <c r="B260" s="76"/>
      <c r="C260" s="76"/>
      <c r="D260" s="76"/>
      <c r="E260" s="76"/>
      <c r="F260" s="76"/>
      <c r="G260" s="76"/>
      <c r="H260" s="76"/>
      <c r="I260" s="76"/>
      <c r="J260" s="76"/>
      <c r="K260" s="76"/>
      <c r="L260" s="76"/>
      <c r="M260" s="76"/>
      <c r="N260" s="76"/>
    </row>
    <row r="261" spans="1:14">
      <c r="A261" s="76"/>
      <c r="B261" s="76"/>
      <c r="C261" s="76"/>
      <c r="D261" s="76"/>
      <c r="E261" s="76"/>
      <c r="F261" s="76"/>
      <c r="G261" s="76"/>
      <c r="H261" s="76"/>
      <c r="I261" s="76"/>
      <c r="J261" s="76"/>
      <c r="K261" s="76"/>
      <c r="L261" s="76"/>
      <c r="M261" s="76"/>
      <c r="N261" s="76"/>
    </row>
    <row r="262" spans="1:14">
      <c r="A262" s="76"/>
      <c r="B262" s="76"/>
      <c r="C262" s="76"/>
      <c r="D262" s="76"/>
      <c r="E262" s="76"/>
      <c r="F262" s="76"/>
      <c r="G262" s="76"/>
      <c r="H262" s="76"/>
      <c r="I262" s="76"/>
      <c r="J262" s="76"/>
      <c r="K262" s="76"/>
      <c r="L262" s="76"/>
      <c r="M262" s="76"/>
      <c r="N262" s="76"/>
    </row>
    <row r="263" spans="1:14">
      <c r="A263" s="76"/>
      <c r="B263" s="76"/>
      <c r="C263" s="76"/>
      <c r="D263" s="76"/>
      <c r="E263" s="76"/>
      <c r="F263" s="76"/>
      <c r="G263" s="76"/>
      <c r="H263" s="76"/>
      <c r="I263" s="76"/>
      <c r="J263" s="76"/>
      <c r="K263" s="76"/>
      <c r="L263" s="76"/>
      <c r="M263" s="76"/>
      <c r="N263" s="76"/>
    </row>
    <row r="264" spans="1:14">
      <c r="A264" s="76"/>
      <c r="B264" s="76"/>
      <c r="C264" s="76"/>
      <c r="D264" s="76"/>
      <c r="E264" s="76"/>
      <c r="F264" s="76"/>
      <c r="G264" s="76"/>
      <c r="H264" s="76"/>
      <c r="I264" s="76"/>
      <c r="J264" s="76"/>
      <c r="K264" s="76"/>
      <c r="L264" s="76"/>
      <c r="M264" s="76"/>
      <c r="N264" s="76"/>
    </row>
    <row r="265" spans="1:14">
      <c r="A265" s="76"/>
      <c r="B265" s="76"/>
      <c r="C265" s="76"/>
      <c r="D265" s="76"/>
      <c r="E265" s="76"/>
      <c r="F265" s="76"/>
      <c r="G265" s="76"/>
      <c r="H265" s="76"/>
      <c r="I265" s="76"/>
      <c r="J265" s="76"/>
      <c r="K265" s="76"/>
      <c r="L265" s="76"/>
      <c r="M265" s="76"/>
      <c r="N265" s="76"/>
    </row>
    <row r="266" spans="1:14">
      <c r="A266" s="76"/>
      <c r="B266" s="76"/>
      <c r="C266" s="76"/>
      <c r="D266" s="76"/>
      <c r="E266" s="76"/>
      <c r="F266" s="76"/>
      <c r="G266" s="76"/>
      <c r="H266" s="76"/>
      <c r="I266" s="76"/>
      <c r="J266" s="76"/>
      <c r="K266" s="76"/>
      <c r="L266" s="76"/>
      <c r="M266" s="76"/>
      <c r="N266" s="76"/>
    </row>
    <row r="267" spans="1:14">
      <c r="A267" s="76"/>
      <c r="B267" s="76"/>
      <c r="C267" s="76"/>
      <c r="D267" s="76"/>
      <c r="E267" s="76"/>
      <c r="F267" s="76"/>
      <c r="G267" s="76"/>
      <c r="H267" s="76"/>
      <c r="I267" s="76"/>
      <c r="J267" s="76"/>
      <c r="K267" s="76"/>
      <c r="L267" s="76"/>
      <c r="M267" s="76"/>
      <c r="N267" s="76"/>
    </row>
    <row r="268" spans="1:14">
      <c r="A268" s="76"/>
      <c r="B268" s="76"/>
      <c r="C268" s="76"/>
      <c r="D268" s="76"/>
      <c r="E268" s="76"/>
      <c r="F268" s="76"/>
      <c r="G268" s="76"/>
      <c r="H268" s="76"/>
      <c r="I268" s="76"/>
      <c r="J268" s="76"/>
      <c r="K268" s="76"/>
      <c r="L268" s="76"/>
      <c r="M268" s="76"/>
      <c r="N268" s="76"/>
    </row>
    <row r="269" spans="1:14">
      <c r="A269" s="76"/>
      <c r="B269" s="76"/>
      <c r="C269" s="76"/>
      <c r="D269" s="76"/>
      <c r="E269" s="76"/>
      <c r="F269" s="76"/>
      <c r="G269" s="76"/>
      <c r="H269" s="76"/>
      <c r="I269" s="76"/>
      <c r="J269" s="76"/>
      <c r="K269" s="76"/>
      <c r="L269" s="76"/>
      <c r="M269" s="76"/>
      <c r="N269" s="76"/>
    </row>
    <row r="270" spans="1:14">
      <c r="A270" s="76"/>
      <c r="B270" s="76"/>
      <c r="C270" s="76"/>
      <c r="D270" s="76"/>
      <c r="E270" s="76"/>
      <c r="F270" s="76"/>
      <c r="G270" s="76"/>
      <c r="H270" s="76"/>
      <c r="I270" s="76"/>
      <c r="J270" s="76"/>
      <c r="K270" s="76"/>
      <c r="L270" s="76"/>
      <c r="M270" s="76"/>
      <c r="N270" s="76"/>
    </row>
    <row r="271" spans="1:14">
      <c r="A271" s="76"/>
      <c r="B271" s="76"/>
      <c r="C271" s="76"/>
      <c r="D271" s="76"/>
      <c r="E271" s="76"/>
      <c r="F271" s="76"/>
      <c r="G271" s="76"/>
      <c r="H271" s="76"/>
      <c r="I271" s="76"/>
      <c r="J271" s="76"/>
      <c r="K271" s="76"/>
      <c r="L271" s="76"/>
      <c r="M271" s="76"/>
      <c r="N271" s="76"/>
    </row>
    <row r="272" spans="1:14">
      <c r="A272" s="76"/>
      <c r="B272" s="76"/>
      <c r="C272" s="76"/>
      <c r="D272" s="76"/>
      <c r="E272" s="76"/>
      <c r="F272" s="76"/>
      <c r="G272" s="76"/>
      <c r="H272" s="76"/>
      <c r="I272" s="76"/>
      <c r="J272" s="76"/>
      <c r="K272" s="76"/>
      <c r="L272" s="76"/>
      <c r="M272" s="76"/>
      <c r="N272" s="76"/>
    </row>
    <row r="273" spans="1:14">
      <c r="A273" s="76"/>
      <c r="B273" s="76"/>
      <c r="C273" s="76"/>
      <c r="D273" s="76"/>
      <c r="E273" s="76"/>
      <c r="F273" s="76"/>
      <c r="G273" s="76"/>
      <c r="H273" s="76"/>
      <c r="I273" s="76"/>
      <c r="J273" s="76"/>
      <c r="K273" s="76"/>
      <c r="L273" s="76"/>
      <c r="M273" s="76"/>
      <c r="N273" s="76"/>
    </row>
    <row r="274" spans="1:14">
      <c r="A274" s="76"/>
      <c r="B274" s="76"/>
      <c r="C274" s="76"/>
      <c r="D274" s="76"/>
      <c r="E274" s="76"/>
      <c r="F274" s="76"/>
      <c r="G274" s="76"/>
      <c r="H274" s="76"/>
      <c r="I274" s="76"/>
      <c r="J274" s="76"/>
      <c r="K274" s="76"/>
      <c r="L274" s="76"/>
      <c r="M274" s="76"/>
      <c r="N274" s="76"/>
    </row>
    <row r="275" spans="1:14">
      <c r="A275" s="76"/>
      <c r="B275" s="76"/>
      <c r="C275" s="76"/>
      <c r="D275" s="76"/>
      <c r="E275" s="76"/>
      <c r="F275" s="76"/>
      <c r="G275" s="76"/>
      <c r="H275" s="76"/>
      <c r="I275" s="76"/>
      <c r="J275" s="76"/>
      <c r="K275" s="76"/>
      <c r="L275" s="76"/>
      <c r="M275" s="76"/>
      <c r="N275" s="76"/>
    </row>
    <row r="276" spans="1:14">
      <c r="A276" s="76"/>
      <c r="B276" s="76"/>
      <c r="C276" s="76"/>
      <c r="D276" s="76"/>
      <c r="E276" s="76"/>
      <c r="F276" s="76"/>
      <c r="G276" s="76"/>
      <c r="H276" s="76"/>
      <c r="I276" s="76"/>
      <c r="J276" s="76"/>
      <c r="K276" s="76"/>
      <c r="L276" s="76"/>
      <c r="M276" s="76"/>
      <c r="N276" s="76"/>
    </row>
    <row r="277" spans="1:14">
      <c r="A277" s="76"/>
      <c r="B277" s="76"/>
      <c r="C277" s="76"/>
      <c r="D277" s="76"/>
      <c r="E277" s="76"/>
      <c r="F277" s="76"/>
      <c r="G277" s="76"/>
      <c r="H277" s="76"/>
      <c r="I277" s="76"/>
      <c r="J277" s="76"/>
      <c r="K277" s="76"/>
      <c r="L277" s="76"/>
      <c r="M277" s="76"/>
      <c r="N277" s="76"/>
    </row>
    <row r="278" spans="1:14">
      <c r="A278" s="76"/>
      <c r="B278" s="76"/>
      <c r="C278" s="76"/>
      <c r="D278" s="76"/>
      <c r="E278" s="76"/>
      <c r="F278" s="76"/>
      <c r="G278" s="76"/>
      <c r="H278" s="76"/>
      <c r="I278" s="76"/>
      <c r="J278" s="76"/>
      <c r="K278" s="76"/>
      <c r="L278" s="76"/>
      <c r="M278" s="76"/>
      <c r="N278" s="76"/>
    </row>
    <row r="279" spans="1:14">
      <c r="A279" s="76"/>
      <c r="B279" s="76"/>
      <c r="C279" s="76"/>
      <c r="D279" s="76"/>
      <c r="E279" s="76"/>
      <c r="F279" s="76"/>
      <c r="G279" s="76"/>
      <c r="H279" s="76"/>
      <c r="I279" s="76"/>
      <c r="J279" s="76"/>
      <c r="K279" s="76"/>
      <c r="L279" s="76"/>
      <c r="M279" s="76"/>
      <c r="N279" s="76"/>
    </row>
    <row r="280" spans="1:14">
      <c r="A280" s="76"/>
      <c r="B280" s="76"/>
      <c r="C280" s="76"/>
      <c r="D280" s="76"/>
      <c r="E280" s="76"/>
      <c r="F280" s="76"/>
      <c r="G280" s="76"/>
      <c r="H280" s="76"/>
      <c r="I280" s="76"/>
      <c r="J280" s="76"/>
      <c r="K280" s="76"/>
      <c r="L280" s="76"/>
      <c r="M280" s="76"/>
      <c r="N280" s="76"/>
    </row>
    <row r="281" spans="1:14">
      <c r="A281" s="76"/>
      <c r="B281" s="76"/>
      <c r="C281" s="76"/>
      <c r="D281" s="76"/>
      <c r="E281" s="76"/>
      <c r="F281" s="76"/>
      <c r="G281" s="76"/>
      <c r="H281" s="76"/>
      <c r="I281" s="76"/>
      <c r="J281" s="76"/>
      <c r="K281" s="76"/>
      <c r="L281" s="76"/>
      <c r="M281" s="76"/>
      <c r="N281" s="76"/>
    </row>
    <row r="282" spans="1:14">
      <c r="A282" s="76"/>
      <c r="B282" s="76"/>
      <c r="C282" s="76"/>
      <c r="D282" s="76"/>
      <c r="E282" s="76"/>
      <c r="F282" s="76"/>
      <c r="G282" s="76"/>
      <c r="H282" s="76"/>
      <c r="I282" s="76"/>
      <c r="J282" s="76"/>
      <c r="K282" s="76"/>
      <c r="L282" s="76"/>
      <c r="M282" s="76"/>
      <c r="N282" s="76"/>
    </row>
    <row r="283" spans="1:14">
      <c r="A283" s="76"/>
      <c r="B283" s="76"/>
      <c r="C283" s="76"/>
      <c r="D283" s="76"/>
      <c r="E283" s="76"/>
      <c r="F283" s="76"/>
      <c r="G283" s="76"/>
      <c r="H283" s="76"/>
      <c r="I283" s="76"/>
      <c r="J283" s="76"/>
      <c r="K283" s="76"/>
      <c r="L283" s="76"/>
      <c r="M283" s="76"/>
      <c r="N283" s="76"/>
    </row>
    <row r="284" spans="1:14">
      <c r="A284" s="76"/>
      <c r="B284" s="76"/>
      <c r="C284" s="76"/>
      <c r="D284" s="76"/>
      <c r="E284" s="76"/>
      <c r="F284" s="76"/>
      <c r="G284" s="76"/>
      <c r="H284" s="76"/>
      <c r="I284" s="76"/>
      <c r="J284" s="76"/>
      <c r="K284" s="76"/>
      <c r="L284" s="76"/>
      <c r="M284" s="76"/>
      <c r="N284" s="76"/>
    </row>
    <row r="285" spans="1:14">
      <c r="A285" s="76"/>
      <c r="B285" s="76"/>
      <c r="C285" s="76"/>
      <c r="D285" s="76"/>
      <c r="E285" s="76"/>
      <c r="F285" s="76"/>
      <c r="G285" s="76"/>
      <c r="H285" s="76"/>
      <c r="I285" s="76"/>
      <c r="J285" s="76"/>
      <c r="K285" s="76"/>
      <c r="L285" s="76"/>
      <c r="M285" s="76"/>
      <c r="N285" s="76"/>
    </row>
    <row r="286" spans="1:14">
      <c r="A286" s="76"/>
      <c r="B286" s="76"/>
      <c r="C286" s="76"/>
      <c r="D286" s="76"/>
      <c r="E286" s="76"/>
      <c r="F286" s="76"/>
      <c r="G286" s="76"/>
      <c r="H286" s="76"/>
      <c r="I286" s="76"/>
      <c r="J286" s="76"/>
      <c r="K286" s="76"/>
      <c r="L286" s="76"/>
      <c r="M286" s="76"/>
      <c r="N286" s="76"/>
    </row>
    <row r="287" spans="1:14">
      <c r="A287" s="76"/>
      <c r="B287" s="76"/>
      <c r="C287" s="76"/>
      <c r="D287" s="76"/>
      <c r="E287" s="76"/>
      <c r="F287" s="76"/>
      <c r="G287" s="76"/>
      <c r="H287" s="76"/>
      <c r="I287" s="76"/>
      <c r="J287" s="76"/>
      <c r="K287" s="76"/>
      <c r="L287" s="76"/>
      <c r="M287" s="76"/>
      <c r="N287" s="76"/>
    </row>
    <row r="288" spans="1:14">
      <c r="A288" s="76"/>
      <c r="B288" s="76"/>
      <c r="C288" s="76"/>
      <c r="D288" s="76"/>
      <c r="E288" s="76"/>
      <c r="F288" s="76"/>
      <c r="G288" s="76"/>
      <c r="H288" s="76"/>
      <c r="I288" s="76"/>
      <c r="J288" s="76"/>
      <c r="K288" s="76"/>
      <c r="L288" s="76"/>
      <c r="M288" s="76"/>
      <c r="N288" s="76"/>
    </row>
    <row r="289" spans="1:14">
      <c r="A289" s="76"/>
      <c r="B289" s="76"/>
      <c r="C289" s="76"/>
      <c r="D289" s="76"/>
      <c r="E289" s="76"/>
      <c r="F289" s="76"/>
      <c r="G289" s="76"/>
      <c r="H289" s="76"/>
      <c r="I289" s="76"/>
      <c r="J289" s="76"/>
      <c r="K289" s="76"/>
      <c r="L289" s="76"/>
      <c r="M289" s="76"/>
      <c r="N289" s="76"/>
    </row>
    <row r="290" spans="1:14">
      <c r="A290" s="76"/>
      <c r="B290" s="76"/>
      <c r="C290" s="76"/>
      <c r="D290" s="76"/>
      <c r="E290" s="76"/>
      <c r="F290" s="76"/>
      <c r="G290" s="76"/>
      <c r="H290" s="76"/>
      <c r="I290" s="76"/>
      <c r="J290" s="76"/>
      <c r="K290" s="76"/>
      <c r="L290" s="76"/>
      <c r="M290" s="76"/>
      <c r="N290" s="76"/>
    </row>
    <row r="291" spans="1:14">
      <c r="A291" s="76"/>
      <c r="B291" s="76"/>
      <c r="C291" s="76"/>
      <c r="D291" s="76"/>
      <c r="E291" s="76"/>
      <c r="F291" s="76"/>
      <c r="G291" s="76"/>
      <c r="H291" s="76"/>
      <c r="I291" s="76"/>
      <c r="J291" s="76"/>
      <c r="K291" s="76"/>
      <c r="L291" s="76"/>
      <c r="M291" s="76"/>
      <c r="N291" s="76"/>
    </row>
    <row r="292" spans="1:14">
      <c r="A292" s="76"/>
      <c r="B292" s="76"/>
      <c r="C292" s="76"/>
      <c r="D292" s="76"/>
      <c r="E292" s="76"/>
      <c r="F292" s="76"/>
      <c r="G292" s="76"/>
      <c r="H292" s="76"/>
      <c r="I292" s="76"/>
      <c r="J292" s="76"/>
      <c r="K292" s="76"/>
      <c r="L292" s="76"/>
      <c r="M292" s="76"/>
      <c r="N292" s="76"/>
    </row>
    <row r="293" spans="1:14">
      <c r="A293" s="76"/>
      <c r="B293" s="76"/>
      <c r="C293" s="76"/>
      <c r="D293" s="76"/>
      <c r="E293" s="76"/>
      <c r="F293" s="76"/>
      <c r="G293" s="76"/>
      <c r="H293" s="76"/>
      <c r="I293" s="76"/>
      <c r="J293" s="76"/>
      <c r="K293" s="76"/>
      <c r="L293" s="76"/>
      <c r="M293" s="76"/>
      <c r="N293" s="76"/>
    </row>
    <row r="294" spans="1:14">
      <c r="A294" s="76"/>
      <c r="B294" s="76"/>
      <c r="C294" s="76"/>
      <c r="D294" s="76"/>
      <c r="E294" s="76"/>
      <c r="F294" s="76"/>
      <c r="G294" s="76"/>
      <c r="H294" s="76"/>
      <c r="I294" s="76"/>
      <c r="J294" s="76"/>
      <c r="K294" s="76"/>
      <c r="L294" s="76"/>
      <c r="M294" s="76"/>
      <c r="N294" s="76"/>
    </row>
    <row r="295" spans="1:14">
      <c r="A295" s="76"/>
      <c r="B295" s="76"/>
      <c r="C295" s="76"/>
      <c r="D295" s="76"/>
      <c r="E295" s="76"/>
      <c r="F295" s="76"/>
      <c r="G295" s="76"/>
      <c r="H295" s="76"/>
      <c r="I295" s="76"/>
      <c r="J295" s="76"/>
      <c r="K295" s="76"/>
      <c r="L295" s="76"/>
      <c r="M295" s="76"/>
      <c r="N295" s="76"/>
    </row>
    <row r="296" spans="1:14">
      <c r="A296" s="76"/>
      <c r="B296" s="76"/>
      <c r="C296" s="76"/>
      <c r="D296" s="76"/>
      <c r="E296" s="76"/>
      <c r="F296" s="76"/>
      <c r="G296" s="76"/>
      <c r="H296" s="76"/>
      <c r="I296" s="76"/>
      <c r="J296" s="76"/>
      <c r="K296" s="76"/>
      <c r="L296" s="76"/>
      <c r="M296" s="76"/>
      <c r="N296" s="76"/>
    </row>
    <row r="297" spans="1:14">
      <c r="A297" s="76"/>
      <c r="B297" s="76"/>
      <c r="C297" s="76"/>
      <c r="D297" s="76"/>
      <c r="E297" s="76"/>
      <c r="F297" s="76"/>
      <c r="G297" s="76"/>
      <c r="H297" s="76"/>
      <c r="I297" s="76"/>
      <c r="J297" s="76"/>
      <c r="K297" s="76"/>
      <c r="L297" s="76"/>
      <c r="M297" s="76"/>
      <c r="N297" s="76"/>
    </row>
    <row r="298" spans="1:14">
      <c r="A298" s="76"/>
      <c r="B298" s="76"/>
      <c r="C298" s="76"/>
      <c r="D298" s="76"/>
      <c r="E298" s="76"/>
      <c r="F298" s="76"/>
      <c r="G298" s="76"/>
      <c r="H298" s="76"/>
      <c r="I298" s="76"/>
      <c r="J298" s="76"/>
      <c r="K298" s="76"/>
      <c r="L298" s="76"/>
      <c r="M298" s="76"/>
      <c r="N298" s="76"/>
    </row>
    <row r="299" spans="1:14">
      <c r="A299" s="76"/>
      <c r="B299" s="76"/>
      <c r="C299" s="76"/>
      <c r="D299" s="76"/>
      <c r="E299" s="76"/>
      <c r="F299" s="76"/>
      <c r="G299" s="76"/>
      <c r="H299" s="76"/>
      <c r="I299" s="76"/>
      <c r="J299" s="76"/>
      <c r="K299" s="76"/>
      <c r="L299" s="76"/>
      <c r="M299" s="76"/>
      <c r="N299" s="76"/>
    </row>
    <row r="300" spans="1:14">
      <c r="A300" s="76"/>
      <c r="B300" s="76"/>
      <c r="C300" s="76"/>
      <c r="D300" s="76"/>
      <c r="E300" s="76"/>
      <c r="F300" s="76"/>
      <c r="G300" s="76"/>
      <c r="H300" s="76"/>
      <c r="I300" s="76"/>
      <c r="J300" s="76"/>
      <c r="K300" s="76"/>
      <c r="L300" s="76"/>
      <c r="M300" s="76"/>
      <c r="N300" s="76"/>
    </row>
    <row r="301" spans="1:14">
      <c r="A301" s="76"/>
      <c r="B301" s="76"/>
      <c r="C301" s="76"/>
      <c r="D301" s="76"/>
      <c r="E301" s="76"/>
      <c r="F301" s="76"/>
      <c r="G301" s="76"/>
      <c r="H301" s="76"/>
      <c r="I301" s="76"/>
      <c r="J301" s="76"/>
      <c r="K301" s="76"/>
      <c r="L301" s="76"/>
      <c r="M301" s="76"/>
      <c r="N301" s="76"/>
    </row>
    <row r="302" spans="1:14">
      <c r="A302" s="76"/>
      <c r="B302" s="76"/>
      <c r="C302" s="76"/>
      <c r="D302" s="76"/>
      <c r="E302" s="76"/>
      <c r="F302" s="76"/>
      <c r="G302" s="76"/>
      <c r="H302" s="76"/>
      <c r="I302" s="76"/>
      <c r="J302" s="76"/>
      <c r="K302" s="76"/>
      <c r="L302" s="76"/>
      <c r="M302" s="76"/>
      <c r="N302" s="76"/>
    </row>
    <row r="303" spans="1:14">
      <c r="A303" s="76"/>
      <c r="B303" s="76"/>
      <c r="C303" s="76"/>
      <c r="D303" s="76"/>
      <c r="E303" s="76"/>
      <c r="F303" s="76"/>
      <c r="G303" s="76"/>
      <c r="H303" s="76"/>
      <c r="I303" s="76"/>
      <c r="J303" s="76"/>
      <c r="K303" s="76"/>
      <c r="L303" s="76"/>
      <c r="M303" s="76"/>
      <c r="N303" s="76"/>
    </row>
    <row r="304" spans="1:14">
      <c r="A304" s="76"/>
      <c r="B304" s="76"/>
      <c r="C304" s="76"/>
      <c r="D304" s="76"/>
      <c r="E304" s="76"/>
      <c r="F304" s="76"/>
      <c r="G304" s="76"/>
      <c r="H304" s="76"/>
      <c r="I304" s="76"/>
      <c r="J304" s="76"/>
      <c r="K304" s="76"/>
      <c r="L304" s="76"/>
      <c r="M304" s="76"/>
      <c r="N304" s="76"/>
    </row>
    <row r="305" spans="1:14">
      <c r="A305" s="76"/>
      <c r="B305" s="76"/>
      <c r="C305" s="76"/>
      <c r="D305" s="76"/>
      <c r="E305" s="76"/>
      <c r="F305" s="76"/>
      <c r="G305" s="76"/>
      <c r="H305" s="76"/>
      <c r="I305" s="76"/>
      <c r="J305" s="76"/>
      <c r="K305" s="76"/>
      <c r="L305" s="76"/>
      <c r="M305" s="76"/>
      <c r="N305" s="76"/>
    </row>
    <row r="306" spans="1:14">
      <c r="A306" s="76"/>
      <c r="B306" s="76"/>
      <c r="C306" s="76"/>
      <c r="D306" s="76"/>
      <c r="E306" s="76"/>
      <c r="F306" s="76"/>
      <c r="G306" s="76"/>
      <c r="H306" s="76"/>
      <c r="I306" s="76"/>
      <c r="J306" s="76"/>
      <c r="K306" s="76"/>
      <c r="L306" s="76"/>
      <c r="M306" s="76"/>
      <c r="N306" s="76"/>
    </row>
    <row r="307" spans="1:14">
      <c r="A307" s="76"/>
      <c r="B307" s="76"/>
      <c r="C307" s="76"/>
      <c r="D307" s="76"/>
      <c r="E307" s="76"/>
      <c r="F307" s="76"/>
      <c r="G307" s="76"/>
      <c r="H307" s="76"/>
      <c r="I307" s="76"/>
      <c r="J307" s="76"/>
      <c r="K307" s="76"/>
      <c r="L307" s="76"/>
      <c r="M307" s="76"/>
      <c r="N307" s="76"/>
    </row>
    <row r="308" spans="1:14">
      <c r="A308" s="76"/>
      <c r="B308" s="76"/>
      <c r="C308" s="76"/>
      <c r="D308" s="76"/>
      <c r="E308" s="76"/>
      <c r="F308" s="76"/>
      <c r="G308" s="76"/>
      <c r="H308" s="76"/>
      <c r="I308" s="76"/>
      <c r="J308" s="76"/>
      <c r="K308" s="76"/>
      <c r="L308" s="76"/>
      <c r="M308" s="76"/>
      <c r="N308" s="76"/>
    </row>
    <row r="309" spans="1:14">
      <c r="A309" s="76"/>
      <c r="B309" s="76"/>
      <c r="C309" s="76"/>
      <c r="D309" s="76"/>
      <c r="E309" s="76"/>
      <c r="F309" s="76"/>
      <c r="G309" s="76"/>
      <c r="H309" s="76"/>
      <c r="I309" s="76"/>
      <c r="J309" s="76"/>
      <c r="K309" s="76"/>
      <c r="L309" s="76"/>
      <c r="M309" s="76"/>
      <c r="N309" s="76"/>
    </row>
    <row r="310" spans="1:14">
      <c r="A310" s="76"/>
      <c r="B310" s="76"/>
      <c r="C310" s="76"/>
      <c r="D310" s="76"/>
      <c r="E310" s="76"/>
      <c r="F310" s="76"/>
      <c r="G310" s="76"/>
      <c r="H310" s="76"/>
      <c r="I310" s="76"/>
      <c r="J310" s="76"/>
      <c r="K310" s="76"/>
      <c r="L310" s="76"/>
      <c r="M310" s="76"/>
      <c r="N310" s="76"/>
    </row>
    <row r="311" spans="1:14">
      <c r="A311" s="76"/>
      <c r="B311" s="76"/>
      <c r="C311" s="76"/>
      <c r="D311" s="76"/>
      <c r="E311" s="76"/>
      <c r="F311" s="76"/>
      <c r="G311" s="76"/>
      <c r="H311" s="76"/>
      <c r="I311" s="76"/>
      <c r="J311" s="76"/>
      <c r="K311" s="76"/>
      <c r="L311" s="76"/>
      <c r="M311" s="76"/>
      <c r="N311" s="76"/>
    </row>
    <row r="312" spans="1:14">
      <c r="A312" s="76"/>
      <c r="B312" s="76"/>
      <c r="C312" s="76"/>
      <c r="D312" s="76"/>
      <c r="E312" s="76"/>
      <c r="F312" s="76"/>
      <c r="G312" s="76"/>
      <c r="H312" s="76"/>
      <c r="I312" s="76"/>
      <c r="J312" s="76"/>
      <c r="K312" s="76"/>
      <c r="L312" s="76"/>
      <c r="M312" s="76"/>
      <c r="N312" s="76"/>
    </row>
    <row r="313" spans="1:14">
      <c r="A313" s="76"/>
      <c r="B313" s="76"/>
      <c r="C313" s="76"/>
      <c r="D313" s="76"/>
      <c r="E313" s="76"/>
      <c r="F313" s="76"/>
      <c r="G313" s="76"/>
      <c r="H313" s="76"/>
      <c r="I313" s="76"/>
      <c r="J313" s="76"/>
      <c r="K313" s="76"/>
      <c r="L313" s="76"/>
      <c r="M313" s="76"/>
      <c r="N313" s="76"/>
    </row>
    <row r="314" spans="1:14">
      <c r="A314" s="76"/>
      <c r="B314" s="76"/>
      <c r="C314" s="76"/>
      <c r="D314" s="76"/>
      <c r="E314" s="76"/>
      <c r="F314" s="76"/>
      <c r="G314" s="76"/>
      <c r="H314" s="76"/>
      <c r="I314" s="76"/>
      <c r="J314" s="76"/>
      <c r="K314" s="76"/>
      <c r="L314" s="76"/>
      <c r="M314" s="76"/>
      <c r="N314" s="76"/>
    </row>
    <row r="315" spans="1:14">
      <c r="A315" s="76"/>
      <c r="B315" s="76"/>
      <c r="C315" s="76"/>
      <c r="D315" s="76"/>
      <c r="E315" s="76"/>
      <c r="F315" s="76"/>
      <c r="G315" s="76"/>
      <c r="H315" s="76"/>
      <c r="I315" s="76"/>
      <c r="J315" s="76"/>
      <c r="K315" s="76"/>
      <c r="L315" s="76"/>
      <c r="M315" s="76"/>
      <c r="N315" s="76"/>
    </row>
    <row r="316" spans="1:14">
      <c r="A316" s="76"/>
      <c r="B316" s="76"/>
      <c r="C316" s="76"/>
      <c r="D316" s="76"/>
      <c r="E316" s="76"/>
      <c r="F316" s="76"/>
      <c r="G316" s="76"/>
      <c r="H316" s="76"/>
      <c r="I316" s="76"/>
      <c r="J316" s="76"/>
      <c r="K316" s="76"/>
      <c r="L316" s="76"/>
      <c r="M316" s="76"/>
      <c r="N316" s="76"/>
    </row>
    <row r="317" spans="1:14">
      <c r="A317" s="76"/>
      <c r="B317" s="76"/>
      <c r="C317" s="76"/>
      <c r="D317" s="76"/>
      <c r="E317" s="76"/>
      <c r="F317" s="76"/>
      <c r="G317" s="76"/>
      <c r="H317" s="76"/>
      <c r="I317" s="76"/>
      <c r="J317" s="76"/>
      <c r="K317" s="76"/>
      <c r="L317" s="76"/>
      <c r="M317" s="76"/>
      <c r="N317" s="76"/>
    </row>
    <row r="318" spans="1:14">
      <c r="A318" s="76"/>
      <c r="B318" s="76"/>
      <c r="C318" s="76"/>
      <c r="D318" s="76"/>
      <c r="E318" s="76"/>
      <c r="F318" s="76"/>
      <c r="G318" s="76"/>
      <c r="H318" s="76"/>
      <c r="I318" s="76"/>
      <c r="J318" s="76"/>
      <c r="K318" s="76"/>
      <c r="L318" s="76"/>
      <c r="M318" s="76"/>
      <c r="N318" s="76"/>
    </row>
    <row r="319" spans="1:14">
      <c r="A319" s="76"/>
      <c r="B319" s="76"/>
      <c r="C319" s="76"/>
      <c r="D319" s="76"/>
      <c r="E319" s="76"/>
      <c r="F319" s="76"/>
      <c r="G319" s="76"/>
      <c r="H319" s="76"/>
      <c r="I319" s="76"/>
      <c r="J319" s="76"/>
      <c r="K319" s="76"/>
      <c r="L319" s="76"/>
      <c r="M319" s="76"/>
      <c r="N319" s="76"/>
    </row>
    <row r="320" spans="1:14">
      <c r="A320" s="76"/>
      <c r="B320" s="76"/>
      <c r="C320" s="76"/>
      <c r="D320" s="76"/>
      <c r="E320" s="76"/>
      <c r="F320" s="76"/>
      <c r="G320" s="76"/>
      <c r="H320" s="76"/>
      <c r="I320" s="76"/>
      <c r="J320" s="76"/>
      <c r="K320" s="76"/>
      <c r="L320" s="76"/>
      <c r="M320" s="76"/>
      <c r="N320" s="76"/>
    </row>
    <row r="321" spans="1:14">
      <c r="A321" s="76"/>
      <c r="B321" s="76"/>
      <c r="C321" s="76"/>
      <c r="D321" s="76"/>
      <c r="E321" s="76"/>
      <c r="F321" s="76"/>
      <c r="G321" s="76"/>
      <c r="H321" s="76"/>
      <c r="I321" s="76"/>
      <c r="J321" s="76"/>
      <c r="K321" s="76"/>
      <c r="L321" s="76"/>
      <c r="M321" s="76"/>
      <c r="N321" s="76"/>
    </row>
    <row r="322" spans="1:14">
      <c r="A322" s="76"/>
      <c r="B322" s="76"/>
      <c r="C322" s="76"/>
      <c r="D322" s="76"/>
      <c r="E322" s="76"/>
      <c r="F322" s="76"/>
      <c r="G322" s="76"/>
      <c r="H322" s="76"/>
      <c r="I322" s="76"/>
      <c r="J322" s="76"/>
      <c r="K322" s="76"/>
      <c r="L322" s="76"/>
      <c r="M322" s="76"/>
      <c r="N322" s="76"/>
    </row>
    <row r="323" spans="1:14">
      <c r="A323" s="76"/>
      <c r="B323" s="76"/>
      <c r="C323" s="76"/>
      <c r="D323" s="76"/>
      <c r="E323" s="76"/>
      <c r="F323" s="76"/>
      <c r="G323" s="76"/>
      <c r="H323" s="76"/>
      <c r="I323" s="76"/>
      <c r="J323" s="76"/>
      <c r="K323" s="76"/>
      <c r="L323" s="76"/>
      <c r="M323" s="76"/>
      <c r="N323" s="76"/>
    </row>
    <row r="324" spans="1:14">
      <c r="A324" s="76"/>
      <c r="B324" s="76"/>
      <c r="C324" s="76"/>
      <c r="D324" s="76"/>
      <c r="E324" s="76"/>
      <c r="F324" s="76"/>
      <c r="G324" s="76"/>
      <c r="H324" s="76"/>
      <c r="I324" s="76"/>
      <c r="J324" s="76"/>
      <c r="K324" s="76"/>
      <c r="L324" s="76"/>
      <c r="M324" s="76"/>
      <c r="N324" s="76"/>
    </row>
    <row r="325" spans="1:14">
      <c r="A325" s="76"/>
      <c r="B325" s="76"/>
      <c r="C325" s="76"/>
      <c r="D325" s="76"/>
      <c r="E325" s="76"/>
      <c r="F325" s="76"/>
      <c r="G325" s="76"/>
      <c r="H325" s="76"/>
      <c r="I325" s="76"/>
      <c r="J325" s="76"/>
      <c r="K325" s="76"/>
      <c r="L325" s="76"/>
      <c r="M325" s="76"/>
      <c r="N325" s="76"/>
    </row>
    <row r="326" spans="1:14">
      <c r="A326" s="76"/>
      <c r="B326" s="76"/>
      <c r="C326" s="76"/>
      <c r="D326" s="76"/>
      <c r="E326" s="76"/>
      <c r="F326" s="76"/>
      <c r="G326" s="76"/>
      <c r="H326" s="76"/>
      <c r="I326" s="76"/>
      <c r="J326" s="76"/>
      <c r="K326" s="76"/>
      <c r="L326" s="76"/>
      <c r="M326" s="76"/>
      <c r="N326" s="76"/>
    </row>
    <row r="327" spans="1:14">
      <c r="A327" s="76"/>
      <c r="B327" s="76"/>
      <c r="C327" s="76"/>
      <c r="D327" s="76"/>
      <c r="E327" s="76"/>
      <c r="F327" s="76"/>
      <c r="G327" s="76"/>
      <c r="H327" s="76"/>
      <c r="I327" s="76"/>
      <c r="J327" s="76"/>
      <c r="K327" s="76"/>
      <c r="L327" s="76"/>
      <c r="M327" s="76"/>
      <c r="N327" s="76"/>
    </row>
    <row r="328" spans="1:14">
      <c r="A328" s="76"/>
      <c r="B328" s="76"/>
      <c r="C328" s="76"/>
      <c r="D328" s="76"/>
      <c r="E328" s="76"/>
      <c r="F328" s="76"/>
      <c r="G328" s="76"/>
      <c r="H328" s="76"/>
      <c r="I328" s="76"/>
      <c r="J328" s="76"/>
      <c r="K328" s="76"/>
      <c r="L328" s="76"/>
      <c r="M328" s="76"/>
      <c r="N328" s="76"/>
    </row>
    <row r="329" spans="1:14">
      <c r="A329" s="76"/>
      <c r="B329" s="76"/>
      <c r="C329" s="76"/>
      <c r="D329" s="76"/>
      <c r="E329" s="76"/>
      <c r="F329" s="76"/>
      <c r="G329" s="76"/>
      <c r="H329" s="76"/>
      <c r="I329" s="76"/>
      <c r="J329" s="76"/>
      <c r="K329" s="76"/>
      <c r="L329" s="76"/>
      <c r="M329" s="76"/>
      <c r="N329" s="76"/>
    </row>
    <row r="330" spans="1:14">
      <c r="A330" s="76"/>
      <c r="B330" s="76"/>
      <c r="C330" s="76"/>
      <c r="D330" s="76"/>
      <c r="E330" s="76"/>
      <c r="F330" s="76"/>
      <c r="G330" s="76"/>
      <c r="H330" s="76"/>
      <c r="I330" s="76"/>
      <c r="J330" s="76"/>
      <c r="K330" s="76"/>
      <c r="L330" s="76"/>
      <c r="M330" s="76"/>
      <c r="N330" s="76"/>
    </row>
    <row r="331" spans="1:14">
      <c r="A331" s="76"/>
      <c r="B331" s="76"/>
      <c r="C331" s="76"/>
      <c r="D331" s="76"/>
      <c r="E331" s="76"/>
      <c r="F331" s="76"/>
      <c r="G331" s="76"/>
      <c r="H331" s="76"/>
      <c r="I331" s="76"/>
      <c r="J331" s="76"/>
      <c r="K331" s="76"/>
      <c r="L331" s="76"/>
      <c r="M331" s="76"/>
      <c r="N331" s="76"/>
    </row>
    <row r="332" spans="1:14">
      <c r="A332" s="76"/>
      <c r="B332" s="76"/>
      <c r="C332" s="76"/>
      <c r="D332" s="76"/>
      <c r="E332" s="76"/>
      <c r="F332" s="76"/>
      <c r="G332" s="76"/>
      <c r="H332" s="76"/>
      <c r="I332" s="76"/>
      <c r="J332" s="76"/>
      <c r="K332" s="76"/>
      <c r="L332" s="76"/>
      <c r="M332" s="76"/>
      <c r="N332" s="76"/>
    </row>
    <row r="333" spans="1:14">
      <c r="A333" s="76"/>
      <c r="B333" s="76"/>
      <c r="C333" s="76"/>
      <c r="D333" s="76"/>
      <c r="E333" s="76"/>
      <c r="F333" s="76"/>
      <c r="G333" s="76"/>
      <c r="H333" s="76"/>
      <c r="I333" s="76"/>
      <c r="J333" s="76"/>
      <c r="K333" s="76"/>
      <c r="L333" s="76"/>
      <c r="M333" s="76"/>
      <c r="N333" s="76"/>
    </row>
    <row r="334" spans="1:14">
      <c r="A334" s="76"/>
      <c r="B334" s="76"/>
      <c r="C334" s="76"/>
      <c r="D334" s="76"/>
      <c r="E334" s="76"/>
      <c r="F334" s="76"/>
      <c r="G334" s="76"/>
      <c r="H334" s="76"/>
      <c r="I334" s="76"/>
      <c r="J334" s="76"/>
      <c r="K334" s="76"/>
      <c r="L334" s="76"/>
      <c r="M334" s="76"/>
      <c r="N334" s="76"/>
    </row>
    <row r="335" spans="1:14">
      <c r="A335" s="76"/>
      <c r="B335" s="76"/>
      <c r="C335" s="76"/>
      <c r="D335" s="76"/>
      <c r="E335" s="76"/>
      <c r="F335" s="76"/>
      <c r="G335" s="76"/>
      <c r="H335" s="76"/>
      <c r="I335" s="76"/>
      <c r="J335" s="76"/>
      <c r="K335" s="76"/>
      <c r="L335" s="76"/>
      <c r="M335" s="76"/>
      <c r="N335" s="76"/>
    </row>
    <row r="336" spans="1:14">
      <c r="A336" s="76"/>
      <c r="B336" s="76"/>
      <c r="C336" s="76"/>
      <c r="D336" s="76"/>
      <c r="E336" s="76"/>
      <c r="F336" s="76"/>
      <c r="G336" s="76"/>
      <c r="H336" s="76"/>
      <c r="I336" s="76"/>
      <c r="J336" s="76"/>
      <c r="K336" s="76"/>
      <c r="L336" s="76"/>
      <c r="M336" s="76"/>
      <c r="N336" s="76"/>
    </row>
    <row r="337" spans="1:14">
      <c r="A337" s="76"/>
      <c r="B337" s="76"/>
      <c r="C337" s="76"/>
      <c r="D337" s="76"/>
      <c r="E337" s="76"/>
      <c r="F337" s="76"/>
      <c r="G337" s="76"/>
      <c r="H337" s="76"/>
      <c r="I337" s="76"/>
      <c r="J337" s="76"/>
      <c r="K337" s="76"/>
      <c r="L337" s="76"/>
      <c r="M337" s="76"/>
      <c r="N337" s="76"/>
    </row>
    <row r="338" spans="1:14">
      <c r="A338" s="76"/>
      <c r="B338" s="76"/>
      <c r="C338" s="76"/>
      <c r="D338" s="76"/>
      <c r="E338" s="76"/>
      <c r="F338" s="76"/>
      <c r="G338" s="76"/>
      <c r="H338" s="76"/>
      <c r="I338" s="76"/>
      <c r="J338" s="76"/>
      <c r="K338" s="76"/>
      <c r="L338" s="76"/>
      <c r="M338" s="76"/>
      <c r="N338" s="76"/>
    </row>
    <row r="339" spans="1:14">
      <c r="A339" s="76"/>
      <c r="B339" s="76"/>
      <c r="C339" s="76"/>
      <c r="D339" s="76"/>
      <c r="E339" s="76"/>
      <c r="F339" s="76"/>
      <c r="G339" s="76"/>
      <c r="H339" s="76"/>
      <c r="I339" s="76"/>
      <c r="J339" s="76"/>
      <c r="K339" s="76"/>
      <c r="L339" s="76"/>
      <c r="M339" s="76"/>
      <c r="N339" s="76"/>
    </row>
    <row r="340" spans="1:14">
      <c r="A340" s="76"/>
      <c r="B340" s="76"/>
      <c r="C340" s="76"/>
      <c r="D340" s="76"/>
      <c r="E340" s="76"/>
      <c r="F340" s="76"/>
      <c r="G340" s="76"/>
      <c r="H340" s="76"/>
      <c r="I340" s="76"/>
      <c r="J340" s="76"/>
      <c r="K340" s="76"/>
      <c r="L340" s="76"/>
      <c r="M340" s="76"/>
      <c r="N340" s="76"/>
    </row>
    <row r="341" spans="1:14">
      <c r="A341" s="76"/>
      <c r="B341" s="76"/>
      <c r="C341" s="76"/>
      <c r="D341" s="76"/>
      <c r="E341" s="76"/>
      <c r="F341" s="76"/>
      <c r="G341" s="76"/>
      <c r="H341" s="76"/>
      <c r="I341" s="76"/>
      <c r="J341" s="76"/>
      <c r="K341" s="76"/>
      <c r="L341" s="76"/>
      <c r="M341" s="76"/>
      <c r="N341" s="76"/>
    </row>
    <row r="342" spans="1:14">
      <c r="A342" s="76"/>
      <c r="B342" s="76"/>
      <c r="C342" s="76"/>
      <c r="D342" s="76"/>
      <c r="E342" s="76"/>
      <c r="F342" s="76"/>
      <c r="G342" s="76"/>
      <c r="H342" s="76"/>
      <c r="I342" s="76"/>
      <c r="J342" s="76"/>
      <c r="K342" s="76"/>
      <c r="L342" s="76"/>
      <c r="M342" s="76"/>
      <c r="N342" s="76"/>
    </row>
    <row r="343" spans="1:14">
      <c r="A343" s="76"/>
      <c r="B343" s="76"/>
      <c r="C343" s="76"/>
      <c r="D343" s="76"/>
      <c r="E343" s="76"/>
      <c r="F343" s="76"/>
      <c r="G343" s="76"/>
      <c r="H343" s="76"/>
      <c r="I343" s="76"/>
      <c r="J343" s="76"/>
      <c r="K343" s="76"/>
      <c r="L343" s="76"/>
      <c r="M343" s="76"/>
      <c r="N343" s="76"/>
    </row>
    <row r="344" spans="1:14">
      <c r="A344" s="76"/>
      <c r="B344" s="76"/>
      <c r="C344" s="76"/>
      <c r="D344" s="76"/>
      <c r="E344" s="76"/>
      <c r="F344" s="76"/>
      <c r="G344" s="76"/>
      <c r="H344" s="76"/>
      <c r="I344" s="76"/>
      <c r="J344" s="76"/>
      <c r="K344" s="76"/>
      <c r="L344" s="76"/>
      <c r="M344" s="76"/>
      <c r="N344" s="76"/>
    </row>
    <row r="345" spans="1:14">
      <c r="A345" s="76"/>
      <c r="B345" s="76"/>
      <c r="C345" s="76"/>
      <c r="D345" s="76"/>
      <c r="E345" s="76"/>
      <c r="F345" s="76"/>
      <c r="G345" s="76"/>
      <c r="H345" s="76"/>
      <c r="I345" s="76"/>
      <c r="J345" s="76"/>
      <c r="K345" s="76"/>
      <c r="L345" s="76"/>
      <c r="M345" s="76"/>
      <c r="N345" s="76"/>
    </row>
    <row r="346" spans="1:14">
      <c r="A346" s="76"/>
      <c r="B346" s="76"/>
      <c r="C346" s="76"/>
      <c r="D346" s="76"/>
      <c r="E346" s="76"/>
      <c r="F346" s="76"/>
      <c r="G346" s="76"/>
      <c r="H346" s="76"/>
      <c r="I346" s="76"/>
      <c r="J346" s="76"/>
      <c r="K346" s="76"/>
      <c r="L346" s="76"/>
      <c r="M346" s="76"/>
      <c r="N346" s="76"/>
    </row>
    <row r="347" spans="1:14">
      <c r="A347" s="76"/>
      <c r="B347" s="76"/>
      <c r="C347" s="76"/>
      <c r="D347" s="76"/>
      <c r="E347" s="76"/>
      <c r="F347" s="76"/>
      <c r="G347" s="76"/>
      <c r="H347" s="76"/>
      <c r="I347" s="76"/>
      <c r="J347" s="76"/>
      <c r="K347" s="76"/>
      <c r="L347" s="76"/>
      <c r="M347" s="76"/>
      <c r="N347" s="76"/>
    </row>
    <row r="348" spans="1:14">
      <c r="A348" s="76"/>
      <c r="B348" s="76"/>
      <c r="C348" s="76"/>
      <c r="D348" s="76"/>
      <c r="E348" s="76"/>
      <c r="F348" s="76"/>
      <c r="G348" s="76"/>
      <c r="H348" s="76"/>
      <c r="I348" s="76"/>
      <c r="J348" s="76"/>
      <c r="K348" s="76"/>
      <c r="L348" s="76"/>
      <c r="M348" s="76"/>
      <c r="N348" s="76"/>
    </row>
    <row r="349" spans="1:14">
      <c r="A349" s="76"/>
      <c r="B349" s="76"/>
      <c r="C349" s="76"/>
      <c r="D349" s="76"/>
      <c r="E349" s="76"/>
      <c r="F349" s="76"/>
      <c r="G349" s="76"/>
      <c r="H349" s="76"/>
      <c r="I349" s="76"/>
      <c r="J349" s="76"/>
      <c r="K349" s="76"/>
      <c r="L349" s="76"/>
      <c r="M349" s="76"/>
      <c r="N349" s="76"/>
    </row>
    <row r="350" spans="1:14">
      <c r="A350" s="76"/>
      <c r="B350" s="76"/>
      <c r="C350" s="76"/>
      <c r="D350" s="76"/>
      <c r="E350" s="76"/>
      <c r="F350" s="76"/>
      <c r="G350" s="76"/>
      <c r="H350" s="76"/>
      <c r="I350" s="76"/>
      <c r="J350" s="76"/>
      <c r="K350" s="76"/>
      <c r="L350" s="76"/>
      <c r="M350" s="76"/>
      <c r="N350" s="76"/>
    </row>
    <row r="351" spans="1:14">
      <c r="A351" s="76"/>
      <c r="B351" s="76"/>
      <c r="C351" s="76"/>
      <c r="D351" s="76"/>
      <c r="E351" s="76"/>
      <c r="F351" s="76"/>
      <c r="G351" s="76"/>
      <c r="H351" s="76"/>
      <c r="I351" s="76"/>
      <c r="J351" s="76"/>
      <c r="K351" s="76"/>
      <c r="L351" s="76"/>
      <c r="M351" s="76"/>
      <c r="N351" s="76"/>
    </row>
    <row r="352" spans="1:14">
      <c r="A352" s="76"/>
      <c r="B352" s="76"/>
      <c r="C352" s="76"/>
      <c r="D352" s="76"/>
      <c r="E352" s="76"/>
      <c r="F352" s="76"/>
      <c r="G352" s="76"/>
      <c r="H352" s="76"/>
      <c r="I352" s="76"/>
      <c r="J352" s="76"/>
      <c r="K352" s="76"/>
      <c r="L352" s="76"/>
      <c r="M352" s="76"/>
      <c r="N352" s="76"/>
    </row>
    <row r="353" spans="1:14">
      <c r="A353" s="76"/>
      <c r="B353" s="76"/>
      <c r="C353" s="76"/>
      <c r="D353" s="76"/>
      <c r="E353" s="76"/>
      <c r="F353" s="76"/>
      <c r="G353" s="76"/>
      <c r="H353" s="76"/>
      <c r="I353" s="76"/>
      <c r="J353" s="76"/>
      <c r="K353" s="76"/>
      <c r="L353" s="76"/>
      <c r="M353" s="76"/>
      <c r="N353" s="76"/>
    </row>
    <row r="354" spans="1:14">
      <c r="A354" s="76"/>
      <c r="B354" s="76"/>
      <c r="C354" s="76"/>
      <c r="D354" s="76"/>
      <c r="E354" s="76"/>
      <c r="F354" s="76"/>
      <c r="G354" s="76"/>
      <c r="H354" s="76"/>
      <c r="I354" s="76"/>
      <c r="J354" s="76"/>
      <c r="K354" s="76"/>
      <c r="L354" s="76"/>
      <c r="M354" s="76"/>
      <c r="N354" s="76"/>
    </row>
    <row r="355" spans="1:14">
      <c r="A355" s="76"/>
      <c r="B355" s="76"/>
      <c r="C355" s="76"/>
      <c r="D355" s="76"/>
      <c r="E355" s="76"/>
      <c r="F355" s="76"/>
      <c r="G355" s="76"/>
      <c r="H355" s="76"/>
      <c r="I355" s="76"/>
      <c r="J355" s="76"/>
      <c r="K355" s="76"/>
      <c r="L355" s="76"/>
      <c r="M355" s="76"/>
      <c r="N355" s="76"/>
    </row>
    <row r="356" spans="1:14">
      <c r="A356" s="76"/>
      <c r="B356" s="76"/>
      <c r="C356" s="76"/>
      <c r="D356" s="76"/>
      <c r="E356" s="76"/>
      <c r="F356" s="76"/>
      <c r="G356" s="76"/>
      <c r="H356" s="76"/>
      <c r="I356" s="76"/>
      <c r="J356" s="76"/>
      <c r="K356" s="76"/>
      <c r="L356" s="76"/>
      <c r="M356" s="76"/>
      <c r="N356" s="76"/>
    </row>
    <row r="357" spans="1:14">
      <c r="A357" s="76"/>
      <c r="B357" s="76"/>
      <c r="C357" s="76"/>
      <c r="D357" s="76"/>
      <c r="E357" s="76"/>
      <c r="F357" s="76"/>
      <c r="G357" s="76"/>
      <c r="H357" s="76"/>
      <c r="I357" s="76"/>
      <c r="J357" s="76"/>
      <c r="K357" s="76"/>
      <c r="L357" s="76"/>
      <c r="M357" s="76"/>
      <c r="N357" s="76"/>
    </row>
    <row r="358" spans="1:14">
      <c r="A358" s="76"/>
      <c r="B358" s="76"/>
      <c r="C358" s="76"/>
      <c r="D358" s="76"/>
      <c r="E358" s="76"/>
      <c r="F358" s="76"/>
      <c r="G358" s="76"/>
      <c r="H358" s="76"/>
      <c r="I358" s="76"/>
      <c r="J358" s="76"/>
      <c r="K358" s="76"/>
      <c r="L358" s="76"/>
      <c r="M358" s="76"/>
      <c r="N358" s="76"/>
    </row>
    <row r="359" spans="1:14">
      <c r="A359" s="76"/>
      <c r="B359" s="76"/>
      <c r="C359" s="76"/>
      <c r="D359" s="76"/>
      <c r="E359" s="76"/>
      <c r="F359" s="76"/>
      <c r="G359" s="76"/>
      <c r="H359" s="76"/>
      <c r="I359" s="76"/>
      <c r="J359" s="76"/>
      <c r="K359" s="76"/>
      <c r="L359" s="76"/>
      <c r="M359" s="76"/>
      <c r="N359" s="76"/>
    </row>
    <row r="360" spans="1:14">
      <c r="A360" s="76"/>
      <c r="B360" s="76"/>
      <c r="C360" s="76"/>
      <c r="D360" s="76"/>
      <c r="E360" s="76"/>
      <c r="F360" s="76"/>
      <c r="G360" s="76"/>
      <c r="H360" s="76"/>
      <c r="I360" s="76"/>
      <c r="J360" s="76"/>
      <c r="K360" s="76"/>
      <c r="L360" s="76"/>
      <c r="M360" s="76"/>
      <c r="N360" s="76"/>
    </row>
    <row r="361" spans="1:14">
      <c r="A361" s="76"/>
      <c r="B361" s="76"/>
      <c r="C361" s="76"/>
      <c r="D361" s="76"/>
      <c r="E361" s="76"/>
      <c r="F361" s="76"/>
      <c r="G361" s="76"/>
      <c r="H361" s="76"/>
      <c r="I361" s="76"/>
      <c r="J361" s="76"/>
      <c r="K361" s="76"/>
      <c r="L361" s="76"/>
      <c r="M361" s="76"/>
      <c r="N361" s="76"/>
    </row>
    <row r="362" spans="1:14">
      <c r="A362" s="76"/>
      <c r="B362" s="76"/>
      <c r="C362" s="76"/>
      <c r="D362" s="76"/>
      <c r="E362" s="76"/>
      <c r="F362" s="76"/>
      <c r="G362" s="76"/>
      <c r="H362" s="76"/>
      <c r="I362" s="76"/>
      <c r="J362" s="76"/>
      <c r="K362" s="76"/>
      <c r="L362" s="76"/>
      <c r="M362" s="76"/>
      <c r="N362" s="76"/>
    </row>
    <row r="363" spans="1:14">
      <c r="A363" s="76"/>
      <c r="B363" s="76"/>
      <c r="C363" s="76"/>
      <c r="D363" s="76"/>
      <c r="E363" s="76"/>
      <c r="F363" s="76"/>
      <c r="G363" s="76"/>
      <c r="H363" s="76"/>
      <c r="I363" s="76"/>
      <c r="J363" s="76"/>
      <c r="K363" s="76"/>
      <c r="L363" s="76"/>
      <c r="M363" s="76"/>
      <c r="N363" s="76"/>
    </row>
    <row r="364" spans="1:14">
      <c r="A364" s="76"/>
      <c r="B364" s="76"/>
      <c r="C364" s="76"/>
      <c r="D364" s="76"/>
      <c r="E364" s="76"/>
      <c r="F364" s="76"/>
      <c r="G364" s="76"/>
      <c r="H364" s="76"/>
      <c r="I364" s="76"/>
      <c r="J364" s="76"/>
      <c r="K364" s="76"/>
      <c r="L364" s="76"/>
      <c r="M364" s="76"/>
      <c r="N364" s="76"/>
    </row>
    <row r="365" spans="1:14">
      <c r="A365" s="76"/>
      <c r="B365" s="76"/>
      <c r="C365" s="76"/>
      <c r="D365" s="76"/>
      <c r="E365" s="76"/>
      <c r="F365" s="76"/>
      <c r="G365" s="76"/>
      <c r="H365" s="76"/>
      <c r="I365" s="76"/>
      <c r="J365" s="76"/>
      <c r="K365" s="76"/>
      <c r="L365" s="76"/>
      <c r="M365" s="76"/>
      <c r="N365" s="76"/>
    </row>
    <row r="366" spans="1:14">
      <c r="A366" s="76"/>
      <c r="B366" s="76"/>
      <c r="C366" s="76"/>
      <c r="D366" s="76"/>
      <c r="E366" s="76"/>
      <c r="F366" s="76"/>
      <c r="G366" s="76"/>
      <c r="H366" s="76"/>
      <c r="I366" s="76"/>
      <c r="J366" s="76"/>
      <c r="K366" s="76"/>
      <c r="L366" s="76"/>
      <c r="M366" s="76"/>
      <c r="N366" s="76"/>
    </row>
    <row r="367" spans="1:14">
      <c r="A367" s="76"/>
      <c r="B367" s="76"/>
      <c r="C367" s="76"/>
      <c r="D367" s="76"/>
      <c r="E367" s="76"/>
      <c r="F367" s="76"/>
      <c r="G367" s="76"/>
      <c r="H367" s="76"/>
      <c r="I367" s="76"/>
      <c r="J367" s="76"/>
      <c r="K367" s="76"/>
      <c r="L367" s="76"/>
      <c r="M367" s="76"/>
      <c r="N367" s="76"/>
    </row>
    <row r="368" spans="1:14">
      <c r="A368" s="76"/>
      <c r="B368" s="76"/>
      <c r="C368" s="76"/>
      <c r="D368" s="76"/>
      <c r="E368" s="76"/>
      <c r="F368" s="76"/>
      <c r="G368" s="76"/>
      <c r="H368" s="76"/>
      <c r="I368" s="76"/>
      <c r="J368" s="76"/>
      <c r="K368" s="76"/>
      <c r="L368" s="76"/>
      <c r="M368" s="76"/>
      <c r="N368" s="76"/>
    </row>
    <row r="369" spans="1:14">
      <c r="A369" s="76"/>
      <c r="B369" s="76"/>
      <c r="C369" s="76"/>
      <c r="D369" s="76"/>
      <c r="E369" s="76"/>
      <c r="F369" s="76"/>
      <c r="G369" s="76"/>
      <c r="H369" s="76"/>
      <c r="I369" s="76"/>
      <c r="J369" s="76"/>
      <c r="K369" s="76"/>
      <c r="L369" s="76"/>
      <c r="M369" s="76"/>
      <c r="N369" s="76"/>
    </row>
    <row r="370" spans="1:14">
      <c r="A370" s="76"/>
      <c r="B370" s="76"/>
      <c r="C370" s="76"/>
      <c r="D370" s="76"/>
      <c r="E370" s="76"/>
      <c r="F370" s="76"/>
      <c r="G370" s="76"/>
      <c r="H370" s="76"/>
      <c r="I370" s="76"/>
      <c r="J370" s="76"/>
      <c r="K370" s="76"/>
      <c r="L370" s="76"/>
      <c r="M370" s="76"/>
      <c r="N370" s="76"/>
    </row>
    <row r="371" spans="1:14">
      <c r="A371" s="76"/>
      <c r="B371" s="76"/>
      <c r="C371" s="76"/>
      <c r="D371" s="76"/>
      <c r="E371" s="76"/>
      <c r="F371" s="76"/>
      <c r="G371" s="76"/>
      <c r="H371" s="76"/>
      <c r="I371" s="76"/>
      <c r="J371" s="76"/>
      <c r="K371" s="76"/>
      <c r="L371" s="76"/>
      <c r="M371" s="76"/>
      <c r="N371" s="76"/>
    </row>
    <row r="372" spans="1:14">
      <c r="A372" s="76"/>
      <c r="B372" s="76"/>
      <c r="C372" s="76"/>
      <c r="D372" s="76"/>
      <c r="E372" s="76"/>
      <c r="F372" s="76"/>
      <c r="G372" s="76"/>
      <c r="H372" s="76"/>
      <c r="I372" s="76"/>
      <c r="J372" s="76"/>
      <c r="K372" s="76"/>
      <c r="L372" s="76"/>
      <c r="M372" s="76"/>
      <c r="N372" s="76"/>
    </row>
    <row r="373" spans="1:14">
      <c r="A373" s="76"/>
      <c r="B373" s="76"/>
      <c r="C373" s="76"/>
      <c r="D373" s="76"/>
      <c r="E373" s="76"/>
      <c r="F373" s="76"/>
      <c r="G373" s="76"/>
      <c r="H373" s="76"/>
      <c r="I373" s="76"/>
      <c r="J373" s="76"/>
      <c r="K373" s="76"/>
      <c r="L373" s="76"/>
      <c r="M373" s="76"/>
      <c r="N373" s="76"/>
    </row>
    <row r="374" spans="1:14">
      <c r="A374" s="76"/>
      <c r="B374" s="76"/>
      <c r="C374" s="76"/>
      <c r="D374" s="76"/>
      <c r="E374" s="76"/>
      <c r="F374" s="76"/>
      <c r="G374" s="76"/>
      <c r="H374" s="76"/>
      <c r="I374" s="76"/>
      <c r="J374" s="76"/>
      <c r="K374" s="76"/>
      <c r="L374" s="76"/>
      <c r="M374" s="76"/>
      <c r="N374" s="76"/>
    </row>
    <row r="375" spans="1:14">
      <c r="A375" s="76"/>
      <c r="B375" s="76"/>
      <c r="C375" s="76"/>
      <c r="D375" s="76"/>
      <c r="E375" s="76"/>
      <c r="F375" s="76"/>
      <c r="G375" s="76"/>
      <c r="H375" s="76"/>
      <c r="I375" s="76"/>
      <c r="J375" s="76"/>
      <c r="K375" s="76"/>
      <c r="L375" s="76"/>
      <c r="M375" s="76"/>
      <c r="N375" s="76"/>
    </row>
    <row r="376" spans="1:14">
      <c r="A376" s="76"/>
      <c r="B376" s="76"/>
      <c r="C376" s="76"/>
      <c r="D376" s="76"/>
      <c r="E376" s="76"/>
      <c r="F376" s="76"/>
      <c r="G376" s="76"/>
      <c r="H376" s="76"/>
      <c r="I376" s="76"/>
      <c r="J376" s="76"/>
      <c r="K376" s="76"/>
      <c r="L376" s="76"/>
      <c r="M376" s="76"/>
      <c r="N376" s="76"/>
    </row>
    <row r="377" spans="1:14">
      <c r="A377" s="76"/>
      <c r="B377" s="76"/>
      <c r="C377" s="76"/>
      <c r="D377" s="76"/>
      <c r="E377" s="76"/>
      <c r="F377" s="76"/>
      <c r="G377" s="76"/>
      <c r="H377" s="76"/>
      <c r="I377" s="76"/>
      <c r="J377" s="76"/>
      <c r="K377" s="76"/>
      <c r="L377" s="76"/>
      <c r="M377" s="76"/>
      <c r="N377" s="76"/>
    </row>
    <row r="378" spans="1:14">
      <c r="A378" s="76"/>
      <c r="B378" s="76"/>
      <c r="C378" s="76"/>
      <c r="D378" s="76"/>
      <c r="E378" s="76"/>
      <c r="F378" s="76"/>
      <c r="G378" s="76"/>
      <c r="H378" s="76"/>
      <c r="I378" s="76"/>
      <c r="J378" s="76"/>
      <c r="K378" s="76"/>
      <c r="L378" s="76"/>
      <c r="M378" s="76"/>
      <c r="N378" s="76"/>
    </row>
    <row r="379" spans="1:14">
      <c r="A379" s="76"/>
      <c r="B379" s="76"/>
      <c r="C379" s="76"/>
      <c r="D379" s="76"/>
      <c r="E379" s="76"/>
      <c r="F379" s="76"/>
      <c r="G379" s="76"/>
      <c r="H379" s="76"/>
      <c r="I379" s="76"/>
      <c r="J379" s="76"/>
      <c r="K379" s="76"/>
      <c r="L379" s="76"/>
      <c r="M379" s="76"/>
      <c r="N379" s="76"/>
    </row>
    <row r="380" spans="1:14">
      <c r="A380" s="76"/>
      <c r="B380" s="76"/>
      <c r="C380" s="76"/>
      <c r="D380" s="76"/>
      <c r="E380" s="76"/>
      <c r="F380" s="76"/>
      <c r="G380" s="76"/>
      <c r="H380" s="76"/>
      <c r="I380" s="76"/>
      <c r="J380" s="76"/>
      <c r="K380" s="76"/>
      <c r="L380" s="76"/>
      <c r="M380" s="76"/>
      <c r="N380" s="76"/>
    </row>
    <row r="381" spans="1:14">
      <c r="A381" s="76"/>
      <c r="B381" s="76"/>
      <c r="C381" s="76"/>
      <c r="D381" s="76"/>
      <c r="E381" s="76"/>
      <c r="F381" s="76"/>
      <c r="G381" s="76"/>
      <c r="H381" s="76"/>
      <c r="I381" s="76"/>
      <c r="J381" s="76"/>
      <c r="K381" s="76"/>
      <c r="L381" s="76"/>
      <c r="M381" s="76"/>
      <c r="N381" s="76"/>
    </row>
    <row r="382" spans="1:14">
      <c r="A382" s="76"/>
      <c r="B382" s="76"/>
      <c r="C382" s="76"/>
      <c r="D382" s="76"/>
      <c r="E382" s="76"/>
      <c r="F382" s="76"/>
      <c r="G382" s="76"/>
      <c r="H382" s="76"/>
      <c r="I382" s="76"/>
      <c r="J382" s="76"/>
      <c r="K382" s="76"/>
      <c r="L382" s="76"/>
      <c r="M382" s="76"/>
      <c r="N382" s="76"/>
    </row>
    <row r="383" spans="1:14">
      <c r="A383" s="76"/>
      <c r="B383" s="76"/>
      <c r="C383" s="76"/>
      <c r="D383" s="76"/>
      <c r="E383" s="76"/>
      <c r="F383" s="76"/>
      <c r="G383" s="76"/>
      <c r="H383" s="76"/>
      <c r="I383" s="76"/>
      <c r="J383" s="76"/>
      <c r="K383" s="76"/>
      <c r="L383" s="76"/>
      <c r="M383" s="76"/>
      <c r="N383" s="76"/>
    </row>
    <row r="384" spans="1:14">
      <c r="A384" s="76"/>
      <c r="B384" s="76"/>
      <c r="C384" s="76"/>
      <c r="D384" s="76"/>
      <c r="E384" s="76"/>
      <c r="F384" s="76"/>
      <c r="G384" s="76"/>
      <c r="H384" s="76"/>
      <c r="I384" s="76"/>
      <c r="J384" s="76"/>
      <c r="K384" s="76"/>
      <c r="L384" s="76"/>
      <c r="M384" s="76"/>
      <c r="N384" s="76"/>
    </row>
    <row r="385" spans="1:14">
      <c r="A385" s="76"/>
      <c r="B385" s="76"/>
      <c r="C385" s="76"/>
      <c r="D385" s="76"/>
      <c r="E385" s="76"/>
      <c r="F385" s="76"/>
      <c r="G385" s="76"/>
      <c r="H385" s="76"/>
      <c r="I385" s="76"/>
      <c r="J385" s="76"/>
      <c r="K385" s="76"/>
      <c r="L385" s="76"/>
      <c r="M385" s="76"/>
      <c r="N385" s="76"/>
    </row>
    <row r="386" spans="1:14">
      <c r="A386" s="76"/>
      <c r="B386" s="76"/>
      <c r="C386" s="76"/>
      <c r="D386" s="76"/>
      <c r="E386" s="76"/>
      <c r="F386" s="76"/>
      <c r="G386" s="76"/>
      <c r="H386" s="76"/>
      <c r="I386" s="76"/>
      <c r="J386" s="76"/>
      <c r="K386" s="76"/>
      <c r="L386" s="76"/>
      <c r="M386" s="76"/>
      <c r="N386" s="76"/>
    </row>
    <row r="387" spans="1:14">
      <c r="A387" s="76"/>
      <c r="B387" s="76"/>
      <c r="C387" s="76"/>
      <c r="D387" s="76"/>
      <c r="E387" s="76"/>
      <c r="F387" s="76"/>
      <c r="G387" s="76"/>
      <c r="H387" s="76"/>
      <c r="I387" s="76"/>
      <c r="J387" s="76"/>
      <c r="K387" s="76"/>
      <c r="L387" s="76"/>
      <c r="M387" s="76"/>
      <c r="N387" s="76"/>
    </row>
    <row r="388" spans="1:14">
      <c r="A388" s="76"/>
      <c r="B388" s="76"/>
      <c r="C388" s="76"/>
      <c r="D388" s="76"/>
      <c r="E388" s="76"/>
      <c r="F388" s="76"/>
      <c r="G388" s="76"/>
      <c r="H388" s="76"/>
      <c r="I388" s="76"/>
      <c r="J388" s="76"/>
      <c r="K388" s="76"/>
      <c r="L388" s="76"/>
      <c r="M388" s="76"/>
      <c r="N388" s="76"/>
    </row>
    <row r="389" spans="1:14">
      <c r="A389" s="76"/>
      <c r="B389" s="76"/>
      <c r="C389" s="76"/>
      <c r="D389" s="76"/>
      <c r="E389" s="76"/>
      <c r="F389" s="76"/>
      <c r="G389" s="76"/>
      <c r="H389" s="76"/>
      <c r="I389" s="76"/>
      <c r="J389" s="76"/>
      <c r="K389" s="76"/>
      <c r="L389" s="76"/>
      <c r="M389" s="76"/>
      <c r="N389" s="76"/>
    </row>
    <row r="390" spans="1:14">
      <c r="A390" s="76"/>
      <c r="B390" s="76"/>
      <c r="C390" s="76"/>
      <c r="D390" s="76"/>
      <c r="E390" s="76"/>
      <c r="F390" s="76"/>
      <c r="G390" s="76"/>
      <c r="H390" s="76"/>
      <c r="I390" s="76"/>
      <c r="J390" s="76"/>
      <c r="K390" s="76"/>
      <c r="L390" s="76"/>
      <c r="M390" s="76"/>
      <c r="N390" s="76"/>
    </row>
    <row r="391" spans="1:14">
      <c r="A391" s="76"/>
      <c r="B391" s="76"/>
      <c r="C391" s="76"/>
      <c r="D391" s="76"/>
      <c r="E391" s="76"/>
      <c r="F391" s="76"/>
      <c r="G391" s="76"/>
      <c r="H391" s="76"/>
      <c r="I391" s="76"/>
      <c r="J391" s="76"/>
      <c r="K391" s="76"/>
      <c r="L391" s="76"/>
      <c r="M391" s="76"/>
      <c r="N391" s="76"/>
    </row>
    <row r="392" spans="1:14">
      <c r="A392" s="76"/>
      <c r="B392" s="76"/>
      <c r="C392" s="76"/>
      <c r="D392" s="76"/>
      <c r="E392" s="76"/>
      <c r="F392" s="76"/>
      <c r="G392" s="76"/>
      <c r="H392" s="76"/>
      <c r="I392" s="76"/>
      <c r="J392" s="76"/>
      <c r="K392" s="76"/>
      <c r="L392" s="76"/>
      <c r="M392" s="76"/>
      <c r="N392" s="76"/>
    </row>
    <row r="393" spans="1:14">
      <c r="A393" s="76"/>
      <c r="B393" s="76"/>
      <c r="C393" s="76"/>
      <c r="D393" s="76"/>
      <c r="E393" s="76"/>
      <c r="F393" s="76"/>
      <c r="G393" s="76"/>
      <c r="H393" s="76"/>
      <c r="I393" s="76"/>
      <c r="J393" s="76"/>
      <c r="K393" s="76"/>
      <c r="L393" s="76"/>
      <c r="M393" s="76"/>
      <c r="N393" s="76"/>
    </row>
    <row r="394" spans="1:14">
      <c r="A394" s="76"/>
      <c r="B394" s="76"/>
      <c r="C394" s="76"/>
      <c r="D394" s="76"/>
      <c r="E394" s="76"/>
      <c r="F394" s="76"/>
      <c r="G394" s="76"/>
      <c r="H394" s="76"/>
      <c r="I394" s="76"/>
      <c r="J394" s="76"/>
      <c r="K394" s="76"/>
      <c r="L394" s="76"/>
      <c r="M394" s="76"/>
      <c r="N394" s="76"/>
    </row>
    <row r="395" spans="1:14">
      <c r="A395" s="76"/>
      <c r="B395" s="76"/>
      <c r="C395" s="76"/>
      <c r="D395" s="76"/>
      <c r="E395" s="76"/>
      <c r="F395" s="76"/>
      <c r="G395" s="76"/>
      <c r="H395" s="76"/>
      <c r="I395" s="76"/>
      <c r="J395" s="76"/>
      <c r="K395" s="76"/>
      <c r="L395" s="76"/>
      <c r="M395" s="76"/>
      <c r="N395" s="76"/>
    </row>
    <row r="396" spans="1:14">
      <c r="A396" s="76"/>
      <c r="B396" s="76"/>
      <c r="C396" s="76"/>
      <c r="D396" s="76"/>
      <c r="E396" s="76"/>
      <c r="F396" s="76"/>
      <c r="G396" s="76"/>
      <c r="H396" s="76"/>
      <c r="I396" s="76"/>
      <c r="J396" s="76"/>
      <c r="K396" s="76"/>
      <c r="L396" s="76"/>
      <c r="M396" s="76"/>
      <c r="N396" s="76"/>
    </row>
    <row r="397" spans="1:14">
      <c r="A397" s="76"/>
      <c r="B397" s="76"/>
      <c r="C397" s="76"/>
      <c r="D397" s="76"/>
      <c r="E397" s="76"/>
      <c r="F397" s="76"/>
      <c r="G397" s="76"/>
      <c r="H397" s="76"/>
      <c r="I397" s="76"/>
      <c r="J397" s="76"/>
      <c r="K397" s="76"/>
      <c r="L397" s="76"/>
      <c r="M397" s="76"/>
      <c r="N397" s="76"/>
    </row>
    <row r="398" spans="1:14">
      <c r="A398" s="76"/>
      <c r="B398" s="76"/>
      <c r="C398" s="76"/>
      <c r="D398" s="76"/>
      <c r="E398" s="76"/>
      <c r="F398" s="76"/>
      <c r="G398" s="76"/>
      <c r="H398" s="76"/>
      <c r="I398" s="76"/>
      <c r="J398" s="76"/>
      <c r="K398" s="76"/>
      <c r="L398" s="76"/>
      <c r="M398" s="76"/>
      <c r="N398" s="76"/>
    </row>
    <row r="399" spans="1:14">
      <c r="A399" s="76"/>
      <c r="B399" s="76"/>
      <c r="C399" s="76"/>
      <c r="D399" s="76"/>
      <c r="E399" s="76"/>
      <c r="F399" s="76"/>
      <c r="G399" s="76"/>
      <c r="H399" s="76"/>
      <c r="I399" s="76"/>
      <c r="J399" s="76"/>
      <c r="K399" s="76"/>
      <c r="L399" s="76"/>
      <c r="M399" s="76"/>
      <c r="N399" s="76"/>
    </row>
    <row r="400" spans="1:14">
      <c r="A400" s="76"/>
      <c r="B400" s="76"/>
      <c r="C400" s="76"/>
      <c r="D400" s="76"/>
      <c r="E400" s="76"/>
      <c r="F400" s="76"/>
      <c r="G400" s="76"/>
      <c r="H400" s="76"/>
      <c r="I400" s="76"/>
      <c r="J400" s="76"/>
      <c r="K400" s="76"/>
      <c r="L400" s="76"/>
      <c r="M400" s="76"/>
      <c r="N400" s="76"/>
    </row>
    <row r="401" spans="1:14">
      <c r="A401" s="76"/>
      <c r="B401" s="76"/>
      <c r="C401" s="76"/>
      <c r="D401" s="76"/>
      <c r="E401" s="76"/>
      <c r="F401" s="76"/>
      <c r="G401" s="76"/>
      <c r="H401" s="76"/>
      <c r="I401" s="76"/>
      <c r="J401" s="76"/>
      <c r="K401" s="76"/>
      <c r="L401" s="76"/>
      <c r="M401" s="76"/>
      <c r="N401" s="76"/>
    </row>
    <row r="402" spans="1:14">
      <c r="A402" s="76"/>
      <c r="B402" s="76"/>
      <c r="C402" s="76"/>
      <c r="D402" s="76"/>
      <c r="E402" s="76"/>
      <c r="F402" s="76"/>
      <c r="G402" s="76"/>
      <c r="H402" s="76"/>
      <c r="I402" s="76"/>
      <c r="J402" s="76"/>
      <c r="K402" s="76"/>
      <c r="L402" s="76"/>
      <c r="M402" s="76"/>
      <c r="N402" s="76"/>
    </row>
    <row r="403" spans="1:14">
      <c r="A403" s="76"/>
      <c r="B403" s="76"/>
      <c r="C403" s="76"/>
      <c r="D403" s="76"/>
      <c r="E403" s="76"/>
      <c r="F403" s="76"/>
      <c r="G403" s="76"/>
      <c r="H403" s="76"/>
      <c r="I403" s="76"/>
      <c r="J403" s="76"/>
      <c r="K403" s="76"/>
      <c r="L403" s="76"/>
      <c r="M403" s="76"/>
      <c r="N403" s="76"/>
    </row>
    <row r="404" spans="1:14">
      <c r="A404" s="76"/>
      <c r="B404" s="76"/>
      <c r="C404" s="76"/>
      <c r="D404" s="76"/>
      <c r="E404" s="76"/>
      <c r="F404" s="76"/>
      <c r="G404" s="76"/>
      <c r="H404" s="76"/>
      <c r="I404" s="76"/>
      <c r="J404" s="76"/>
      <c r="K404" s="76"/>
      <c r="L404" s="76"/>
      <c r="M404" s="76"/>
      <c r="N404" s="76"/>
    </row>
    <row r="405" spans="1:14">
      <c r="A405" s="76"/>
      <c r="B405" s="76"/>
      <c r="C405" s="76"/>
      <c r="D405" s="76"/>
      <c r="E405" s="76"/>
      <c r="F405" s="76"/>
      <c r="G405" s="76"/>
      <c r="H405" s="76"/>
      <c r="I405" s="76"/>
      <c r="J405" s="76"/>
      <c r="K405" s="76"/>
      <c r="L405" s="76"/>
      <c r="M405" s="76"/>
      <c r="N405" s="76"/>
    </row>
    <row r="406" spans="1:14">
      <c r="A406" s="76"/>
      <c r="B406" s="76"/>
      <c r="C406" s="76"/>
      <c r="D406" s="76"/>
      <c r="E406" s="76"/>
      <c r="F406" s="76"/>
      <c r="G406" s="76"/>
      <c r="H406" s="76"/>
      <c r="I406" s="76"/>
      <c r="J406" s="76"/>
      <c r="K406" s="76"/>
      <c r="L406" s="76"/>
      <c r="M406" s="76"/>
      <c r="N406" s="76"/>
    </row>
    <row r="407" spans="1:14">
      <c r="A407" s="76"/>
      <c r="B407" s="76"/>
      <c r="C407" s="76"/>
      <c r="D407" s="76"/>
      <c r="E407" s="76"/>
      <c r="F407" s="76"/>
      <c r="G407" s="76"/>
      <c r="H407" s="76"/>
      <c r="I407" s="76"/>
      <c r="J407" s="76"/>
      <c r="K407" s="76"/>
      <c r="L407" s="76"/>
      <c r="M407" s="76"/>
      <c r="N407" s="76"/>
    </row>
    <row r="408" spans="1:14">
      <c r="A408" s="76"/>
      <c r="B408" s="76"/>
      <c r="C408" s="76"/>
      <c r="D408" s="76"/>
      <c r="E408" s="76"/>
      <c r="F408" s="76"/>
      <c r="G408" s="76"/>
      <c r="H408" s="76"/>
      <c r="I408" s="76"/>
      <c r="J408" s="76"/>
      <c r="K408" s="76"/>
      <c r="L408" s="76"/>
      <c r="M408" s="76"/>
      <c r="N408" s="76"/>
    </row>
    <row r="409" spans="1:14">
      <c r="A409" s="76"/>
      <c r="B409" s="76"/>
      <c r="C409" s="76"/>
      <c r="D409" s="76"/>
      <c r="E409" s="76"/>
      <c r="F409" s="76"/>
      <c r="G409" s="76"/>
      <c r="H409" s="76"/>
      <c r="I409" s="76"/>
      <c r="J409" s="76"/>
      <c r="K409" s="76"/>
      <c r="L409" s="76"/>
      <c r="M409" s="76"/>
      <c r="N409" s="76"/>
    </row>
    <row r="410" spans="1:14">
      <c r="A410" s="76"/>
      <c r="B410" s="76"/>
      <c r="C410" s="76"/>
      <c r="D410" s="76"/>
      <c r="E410" s="76"/>
      <c r="F410" s="76"/>
      <c r="G410" s="76"/>
      <c r="H410" s="76"/>
      <c r="I410" s="76"/>
      <c r="J410" s="76"/>
      <c r="K410" s="76"/>
      <c r="L410" s="76"/>
      <c r="M410" s="76"/>
      <c r="N410" s="76"/>
    </row>
    <row r="411" spans="1:14">
      <c r="A411" s="76"/>
      <c r="B411" s="76"/>
      <c r="C411" s="76"/>
      <c r="D411" s="76"/>
      <c r="E411" s="76"/>
      <c r="F411" s="76"/>
      <c r="G411" s="76"/>
      <c r="H411" s="76"/>
      <c r="I411" s="76"/>
      <c r="J411" s="76"/>
      <c r="K411" s="76"/>
      <c r="L411" s="76"/>
      <c r="M411" s="76"/>
      <c r="N411" s="76"/>
    </row>
    <row r="412" spans="1:14">
      <c r="A412" s="76"/>
      <c r="B412" s="76"/>
      <c r="C412" s="76"/>
      <c r="D412" s="76"/>
      <c r="E412" s="76"/>
      <c r="F412" s="76"/>
      <c r="G412" s="76"/>
      <c r="H412" s="76"/>
      <c r="I412" s="76"/>
      <c r="J412" s="76"/>
      <c r="K412" s="76"/>
      <c r="L412" s="76"/>
      <c r="M412" s="76"/>
      <c r="N412" s="76"/>
    </row>
    <row r="413" spans="1:14">
      <c r="A413" s="76"/>
      <c r="B413" s="76"/>
      <c r="C413" s="76"/>
      <c r="D413" s="76"/>
      <c r="E413" s="76"/>
      <c r="F413" s="76"/>
      <c r="G413" s="76"/>
      <c r="H413" s="76"/>
      <c r="I413" s="76"/>
      <c r="J413" s="76"/>
      <c r="K413" s="76"/>
      <c r="L413" s="76"/>
      <c r="M413" s="76"/>
      <c r="N413" s="76"/>
    </row>
    <row r="414" spans="1:14">
      <c r="A414" s="76"/>
      <c r="B414" s="76"/>
      <c r="C414" s="76"/>
      <c r="D414" s="76"/>
      <c r="E414" s="76"/>
      <c r="F414" s="76"/>
      <c r="G414" s="76"/>
      <c r="H414" s="76"/>
      <c r="I414" s="76"/>
      <c r="J414" s="76"/>
      <c r="K414" s="76"/>
      <c r="L414" s="76"/>
      <c r="M414" s="76"/>
      <c r="N414" s="76"/>
    </row>
    <row r="415" spans="1:14">
      <c r="A415" s="76"/>
      <c r="B415" s="76"/>
      <c r="C415" s="76"/>
      <c r="D415" s="76"/>
      <c r="E415" s="76"/>
      <c r="F415" s="76"/>
      <c r="G415" s="76"/>
      <c r="H415" s="76"/>
      <c r="I415" s="76"/>
      <c r="J415" s="76"/>
      <c r="K415" s="76"/>
      <c r="L415" s="76"/>
      <c r="M415" s="76"/>
      <c r="N415" s="76"/>
    </row>
    <row r="416" spans="1:14">
      <c r="A416" s="76"/>
      <c r="B416" s="76"/>
      <c r="C416" s="76"/>
      <c r="D416" s="76"/>
      <c r="E416" s="76"/>
      <c r="F416" s="76"/>
      <c r="G416" s="76"/>
      <c r="H416" s="76"/>
      <c r="I416" s="76"/>
      <c r="J416" s="76"/>
      <c r="K416" s="76"/>
      <c r="L416" s="76"/>
      <c r="M416" s="76"/>
      <c r="N416" s="76"/>
    </row>
    <row r="417" spans="1:14">
      <c r="A417" s="76"/>
      <c r="B417" s="76"/>
      <c r="C417" s="76"/>
      <c r="D417" s="76"/>
      <c r="E417" s="76"/>
      <c r="F417" s="76"/>
      <c r="G417" s="76"/>
      <c r="H417" s="76"/>
      <c r="I417" s="76"/>
      <c r="J417" s="76"/>
      <c r="K417" s="76"/>
      <c r="L417" s="76"/>
      <c r="M417" s="76"/>
      <c r="N417" s="76"/>
    </row>
    <row r="418" spans="1:14">
      <c r="A418" s="76"/>
      <c r="B418" s="76"/>
      <c r="C418" s="76"/>
      <c r="D418" s="76"/>
      <c r="E418" s="76"/>
      <c r="F418" s="76"/>
      <c r="G418" s="76"/>
      <c r="H418" s="76"/>
      <c r="I418" s="76"/>
      <c r="J418" s="76"/>
      <c r="K418" s="76"/>
      <c r="L418" s="76"/>
      <c r="M418" s="76"/>
      <c r="N418" s="76"/>
    </row>
    <row r="419" spans="1:14">
      <c r="A419" s="76"/>
      <c r="B419" s="76"/>
      <c r="C419" s="76"/>
      <c r="D419" s="76"/>
      <c r="E419" s="76"/>
      <c r="F419" s="76"/>
      <c r="G419" s="76"/>
      <c r="H419" s="76"/>
      <c r="I419" s="76"/>
      <c r="J419" s="76"/>
      <c r="K419" s="76"/>
      <c r="L419" s="76"/>
      <c r="M419" s="76"/>
      <c r="N419" s="76"/>
    </row>
    <row r="420" spans="1:14">
      <c r="A420" s="76"/>
      <c r="B420" s="76"/>
      <c r="C420" s="76"/>
      <c r="D420" s="76"/>
      <c r="E420" s="76"/>
      <c r="F420" s="76"/>
      <c r="G420" s="76"/>
      <c r="H420" s="76"/>
      <c r="I420" s="76"/>
      <c r="J420" s="76"/>
      <c r="K420" s="76"/>
      <c r="L420" s="76"/>
      <c r="M420" s="76"/>
      <c r="N420" s="76"/>
    </row>
    <row r="421" spans="1:14">
      <c r="A421" s="76"/>
      <c r="B421" s="76"/>
      <c r="C421" s="76"/>
      <c r="D421" s="76"/>
      <c r="E421" s="76"/>
      <c r="F421" s="76"/>
      <c r="G421" s="76"/>
      <c r="H421" s="76"/>
      <c r="I421" s="76"/>
      <c r="J421" s="76"/>
      <c r="K421" s="76"/>
      <c r="L421" s="76"/>
      <c r="M421" s="76"/>
      <c r="N421" s="76"/>
    </row>
    <row r="422" spans="1:14">
      <c r="A422" s="76"/>
      <c r="B422" s="76"/>
      <c r="C422" s="76"/>
      <c r="D422" s="76"/>
      <c r="E422" s="76"/>
      <c r="F422" s="76"/>
      <c r="G422" s="76"/>
      <c r="H422" s="76"/>
      <c r="I422" s="76"/>
      <c r="J422" s="76"/>
      <c r="K422" s="76"/>
      <c r="L422" s="76"/>
      <c r="M422" s="76"/>
      <c r="N422" s="76"/>
    </row>
    <row r="423" spans="1:14">
      <c r="A423" s="76"/>
      <c r="B423" s="76"/>
      <c r="C423" s="76"/>
      <c r="D423" s="76"/>
      <c r="E423" s="76"/>
      <c r="F423" s="76"/>
      <c r="G423" s="76"/>
      <c r="H423" s="76"/>
      <c r="I423" s="76"/>
      <c r="J423" s="76"/>
      <c r="K423" s="76"/>
      <c r="L423" s="76"/>
      <c r="M423" s="76"/>
      <c r="N423" s="76"/>
    </row>
    <row r="424" spans="1:14">
      <c r="A424" s="76"/>
      <c r="B424" s="76"/>
      <c r="C424" s="76"/>
      <c r="D424" s="76"/>
      <c r="E424" s="76"/>
      <c r="F424" s="76"/>
      <c r="G424" s="76"/>
      <c r="H424" s="76"/>
      <c r="I424" s="76"/>
      <c r="J424" s="76"/>
      <c r="K424" s="76"/>
      <c r="L424" s="76"/>
      <c r="M424" s="76"/>
      <c r="N424" s="76"/>
    </row>
    <row r="425" spans="1:14">
      <c r="A425" s="76"/>
      <c r="B425" s="76"/>
      <c r="C425" s="76"/>
      <c r="D425" s="76"/>
      <c r="E425" s="76"/>
      <c r="F425" s="76"/>
      <c r="G425" s="76"/>
      <c r="H425" s="76"/>
      <c r="I425" s="76"/>
      <c r="J425" s="76"/>
      <c r="K425" s="76"/>
      <c r="L425" s="76"/>
      <c r="M425" s="76"/>
      <c r="N425" s="76"/>
    </row>
    <row r="426" spans="1:14">
      <c r="A426" s="76"/>
      <c r="B426" s="76"/>
      <c r="C426" s="76"/>
      <c r="D426" s="76"/>
      <c r="E426" s="76"/>
      <c r="F426" s="76"/>
      <c r="G426" s="76"/>
      <c r="H426" s="76"/>
      <c r="I426" s="76"/>
      <c r="J426" s="76"/>
      <c r="K426" s="76"/>
      <c r="L426" s="76"/>
      <c r="M426" s="76"/>
      <c r="N426" s="76"/>
    </row>
    <row r="427" spans="1:14">
      <c r="A427" s="76"/>
      <c r="B427" s="76"/>
      <c r="C427" s="76"/>
      <c r="D427" s="76"/>
      <c r="E427" s="76"/>
      <c r="F427" s="76"/>
      <c r="G427" s="76"/>
      <c r="H427" s="76"/>
      <c r="I427" s="76"/>
      <c r="J427" s="76"/>
      <c r="K427" s="76"/>
      <c r="L427" s="76"/>
      <c r="M427" s="76"/>
      <c r="N427" s="76"/>
    </row>
    <row r="428" spans="1:14">
      <c r="A428" s="76"/>
      <c r="B428" s="76"/>
      <c r="C428" s="76"/>
      <c r="D428" s="76"/>
      <c r="E428" s="76"/>
      <c r="F428" s="76"/>
      <c r="G428" s="76"/>
      <c r="H428" s="76"/>
      <c r="I428" s="76"/>
      <c r="J428" s="76"/>
      <c r="K428" s="76"/>
      <c r="L428" s="76"/>
      <c r="M428" s="76"/>
      <c r="N428" s="76"/>
    </row>
    <row r="429" spans="1:14">
      <c r="A429" s="76"/>
      <c r="B429" s="76"/>
      <c r="C429" s="76"/>
      <c r="D429" s="76"/>
      <c r="E429" s="76"/>
      <c r="F429" s="76"/>
      <c r="G429" s="76"/>
      <c r="H429" s="76"/>
      <c r="I429" s="76"/>
      <c r="J429" s="76"/>
      <c r="K429" s="76"/>
      <c r="L429" s="76"/>
      <c r="M429" s="76"/>
      <c r="N429" s="76"/>
    </row>
    <row r="430" spans="1:14">
      <c r="A430" s="76"/>
      <c r="B430" s="76"/>
      <c r="C430" s="76"/>
      <c r="D430" s="76"/>
      <c r="E430" s="76"/>
      <c r="F430" s="76"/>
      <c r="G430" s="76"/>
      <c r="H430" s="76"/>
      <c r="I430" s="76"/>
      <c r="J430" s="76"/>
      <c r="K430" s="76"/>
      <c r="L430" s="76"/>
      <c r="M430" s="76"/>
      <c r="N430" s="76"/>
    </row>
    <row r="431" spans="1:14">
      <c r="A431" s="76"/>
      <c r="B431" s="76"/>
      <c r="C431" s="76"/>
      <c r="D431" s="76"/>
      <c r="E431" s="76"/>
      <c r="F431" s="76"/>
      <c r="G431" s="76"/>
      <c r="H431" s="76"/>
      <c r="I431" s="76"/>
      <c r="J431" s="76"/>
      <c r="K431" s="76"/>
      <c r="L431" s="76"/>
      <c r="M431" s="76"/>
      <c r="N431" s="76"/>
    </row>
    <row r="432" spans="1:14">
      <c r="A432" s="76"/>
      <c r="B432" s="76"/>
      <c r="C432" s="76"/>
      <c r="D432" s="76"/>
      <c r="E432" s="76"/>
      <c r="F432" s="76"/>
      <c r="G432" s="76"/>
      <c r="H432" s="76"/>
      <c r="I432" s="76"/>
      <c r="J432" s="76"/>
      <c r="K432" s="76"/>
      <c r="L432" s="76"/>
      <c r="M432" s="76"/>
      <c r="N432" s="76"/>
    </row>
    <row r="433" spans="1:14">
      <c r="A433" s="76"/>
      <c r="B433" s="76"/>
      <c r="C433" s="76"/>
      <c r="D433" s="76"/>
      <c r="E433" s="76"/>
      <c r="F433" s="76"/>
      <c r="G433" s="76"/>
      <c r="H433" s="76"/>
      <c r="I433" s="76"/>
      <c r="J433" s="76"/>
      <c r="K433" s="76"/>
      <c r="L433" s="76"/>
      <c r="M433" s="76"/>
      <c r="N433" s="76"/>
    </row>
    <row r="434" spans="1:14">
      <c r="A434" s="76"/>
      <c r="B434" s="76"/>
      <c r="C434" s="76"/>
      <c r="D434" s="76"/>
      <c r="E434" s="76"/>
      <c r="F434" s="76"/>
      <c r="G434" s="76"/>
      <c r="H434" s="76"/>
      <c r="I434" s="76"/>
      <c r="J434" s="76"/>
      <c r="K434" s="76"/>
      <c r="L434" s="76"/>
      <c r="M434" s="76"/>
      <c r="N434" s="76"/>
    </row>
    <row r="435" spans="1:14">
      <c r="A435" s="76"/>
      <c r="B435" s="76"/>
      <c r="C435" s="76"/>
      <c r="D435" s="76"/>
      <c r="E435" s="76"/>
      <c r="F435" s="76"/>
      <c r="G435" s="76"/>
      <c r="H435" s="76"/>
      <c r="I435" s="76"/>
      <c r="J435" s="76"/>
      <c r="K435" s="76"/>
      <c r="L435" s="76"/>
      <c r="M435" s="76"/>
      <c r="N435" s="76"/>
    </row>
    <row r="436" spans="1:14">
      <c r="A436" s="76"/>
      <c r="B436" s="76"/>
      <c r="C436" s="76"/>
      <c r="D436" s="76"/>
      <c r="E436" s="76"/>
      <c r="F436" s="76"/>
      <c r="G436" s="76"/>
      <c r="H436" s="76"/>
      <c r="I436" s="76"/>
      <c r="J436" s="76"/>
      <c r="K436" s="76"/>
      <c r="L436" s="76"/>
      <c r="M436" s="76"/>
      <c r="N436" s="76"/>
    </row>
    <row r="437" spans="1:14">
      <c r="A437" s="76"/>
      <c r="B437" s="76"/>
      <c r="C437" s="76"/>
      <c r="D437" s="76"/>
      <c r="E437" s="76"/>
      <c r="F437" s="76"/>
      <c r="G437" s="76"/>
      <c r="H437" s="76"/>
      <c r="I437" s="76"/>
      <c r="J437" s="76"/>
      <c r="K437" s="76"/>
      <c r="L437" s="76"/>
      <c r="M437" s="76"/>
      <c r="N437" s="76"/>
    </row>
    <row r="438" spans="1:14">
      <c r="A438" s="76"/>
      <c r="B438" s="76"/>
      <c r="C438" s="76"/>
      <c r="D438" s="76"/>
      <c r="E438" s="76"/>
      <c r="F438" s="76"/>
      <c r="G438" s="76"/>
      <c r="H438" s="76"/>
      <c r="I438" s="76"/>
      <c r="J438" s="76"/>
      <c r="K438" s="76"/>
      <c r="L438" s="76"/>
      <c r="M438" s="76"/>
      <c r="N438" s="76"/>
    </row>
    <row r="439" spans="1:14">
      <c r="A439" s="76"/>
      <c r="B439" s="76"/>
      <c r="C439" s="76"/>
      <c r="D439" s="76"/>
      <c r="E439" s="76"/>
      <c r="F439" s="76"/>
      <c r="G439" s="76"/>
      <c r="H439" s="76"/>
      <c r="I439" s="76"/>
      <c r="J439" s="76"/>
      <c r="K439" s="76"/>
      <c r="L439" s="76"/>
      <c r="M439" s="76"/>
      <c r="N439" s="76"/>
    </row>
    <row r="440" spans="1:14">
      <c r="A440" s="76"/>
      <c r="B440" s="76"/>
      <c r="C440" s="76"/>
      <c r="D440" s="76"/>
      <c r="E440" s="76"/>
      <c r="F440" s="76"/>
      <c r="G440" s="76"/>
      <c r="H440" s="76"/>
      <c r="I440" s="76"/>
      <c r="J440" s="76"/>
      <c r="K440" s="76"/>
      <c r="L440" s="76"/>
      <c r="M440" s="76"/>
      <c r="N440" s="76"/>
    </row>
    <row r="441" spans="1:14">
      <c r="A441" s="76"/>
      <c r="B441" s="76"/>
      <c r="C441" s="76"/>
      <c r="D441" s="76"/>
      <c r="E441" s="76"/>
      <c r="F441" s="76"/>
      <c r="G441" s="76"/>
      <c r="H441" s="76"/>
      <c r="I441" s="76"/>
      <c r="J441" s="76"/>
      <c r="K441" s="76"/>
      <c r="L441" s="76"/>
      <c r="M441" s="76"/>
      <c r="N441" s="76"/>
    </row>
    <row r="442" spans="1:14">
      <c r="A442" s="76"/>
      <c r="B442" s="76"/>
      <c r="C442" s="76"/>
      <c r="D442" s="76"/>
      <c r="E442" s="76"/>
      <c r="F442" s="76"/>
      <c r="G442" s="76"/>
      <c r="H442" s="76"/>
      <c r="I442" s="76"/>
      <c r="J442" s="76"/>
      <c r="K442" s="76"/>
      <c r="L442" s="76"/>
      <c r="M442" s="76"/>
      <c r="N442" s="76"/>
    </row>
    <row r="443" spans="1:14">
      <c r="A443" s="76"/>
      <c r="B443" s="76"/>
      <c r="C443" s="76"/>
      <c r="D443" s="76"/>
      <c r="E443" s="76"/>
      <c r="F443" s="76"/>
      <c r="G443" s="76"/>
      <c r="H443" s="76"/>
      <c r="I443" s="76"/>
      <c r="J443" s="76"/>
      <c r="K443" s="76"/>
      <c r="L443" s="76"/>
      <c r="M443" s="76"/>
      <c r="N443" s="76"/>
    </row>
    <row r="444" spans="1:14">
      <c r="A444" s="76"/>
      <c r="B444" s="76"/>
      <c r="C444" s="76"/>
      <c r="D444" s="76"/>
      <c r="E444" s="76"/>
      <c r="F444" s="76"/>
      <c r="G444" s="76"/>
      <c r="H444" s="76"/>
      <c r="I444" s="76"/>
      <c r="J444" s="76"/>
      <c r="K444" s="76"/>
      <c r="L444" s="76"/>
      <c r="M444" s="76"/>
      <c r="N444" s="76"/>
    </row>
    <row r="445" spans="1:14">
      <c r="A445" s="76"/>
      <c r="B445" s="76"/>
      <c r="C445" s="76"/>
      <c r="D445" s="76"/>
      <c r="E445" s="76"/>
      <c r="F445" s="76"/>
      <c r="G445" s="76"/>
      <c r="H445" s="76"/>
      <c r="I445" s="76"/>
      <c r="J445" s="76"/>
      <c r="K445" s="76"/>
      <c r="L445" s="76"/>
      <c r="M445" s="76"/>
      <c r="N445" s="76"/>
    </row>
    <row r="446" spans="1:14">
      <c r="A446" s="76"/>
      <c r="B446" s="76"/>
      <c r="C446" s="76"/>
      <c r="D446" s="76"/>
      <c r="E446" s="76"/>
      <c r="F446" s="76"/>
      <c r="G446" s="76"/>
      <c r="H446" s="76"/>
      <c r="I446" s="76"/>
      <c r="J446" s="76"/>
      <c r="K446" s="76"/>
      <c r="L446" s="76"/>
      <c r="M446" s="76"/>
      <c r="N446" s="76"/>
    </row>
  </sheetData>
  <pageMargins left="0.7" right="0.7" top="0.75" bottom="0.75" header="0.3" footer="0.3"/>
  <pageSetup paperSize="9" scale="63"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354A7-AF65-475E-ACE9-B3E39472888B}">
  <sheetPr codeName="Hárok5">
    <pageSetUpPr fitToPage="1"/>
  </sheetPr>
  <dimension ref="A1:S52"/>
  <sheetViews>
    <sheetView showGridLines="0" zoomScaleNormal="100" workbookViewId="0">
      <selection sqref="A1:K1"/>
    </sheetView>
  </sheetViews>
  <sheetFormatPr defaultColWidth="9" defaultRowHeight="13.8"/>
  <cols>
    <col min="1" max="1" width="48.44140625" style="35" customWidth="1"/>
    <col min="2" max="2" width="9.109375" style="35" customWidth="1"/>
    <col min="3" max="8" width="9" style="35"/>
    <col min="9" max="14" width="9" style="35" customWidth="1"/>
    <col min="15" max="16384" width="9" style="35"/>
  </cols>
  <sheetData>
    <row r="1" spans="1:18">
      <c r="A1" s="578" t="s">
        <v>3519</v>
      </c>
      <c r="B1" s="578"/>
      <c r="C1" s="578"/>
      <c r="D1" s="578"/>
      <c r="E1" s="578"/>
      <c r="F1" s="578"/>
      <c r="G1" s="578"/>
      <c r="H1" s="578"/>
      <c r="I1" s="578"/>
      <c r="J1" s="578"/>
      <c r="K1" s="578"/>
      <c r="L1" s="27"/>
      <c r="M1" s="27"/>
    </row>
    <row r="2" spans="1:18">
      <c r="A2" s="185"/>
      <c r="B2" s="186"/>
      <c r="C2" s="186"/>
      <c r="D2" s="186"/>
      <c r="E2" s="186"/>
      <c r="F2" s="186"/>
      <c r="G2" s="186"/>
      <c r="H2" s="186"/>
      <c r="I2" s="186"/>
      <c r="J2" s="186"/>
      <c r="K2" s="186"/>
      <c r="L2" s="186"/>
      <c r="M2" s="186"/>
      <c r="N2" s="187"/>
      <c r="O2" s="186"/>
      <c r="P2" s="186"/>
    </row>
    <row r="3" spans="1:18">
      <c r="A3" s="200" t="s">
        <v>3520</v>
      </c>
      <c r="B3" s="191">
        <f>SUM(B4:B11)</f>
        <v>15.448173440197804</v>
      </c>
      <c r="C3" s="56"/>
      <c r="D3" s="56"/>
      <c r="E3" s="56"/>
      <c r="F3" s="56"/>
      <c r="G3" s="56"/>
      <c r="H3" s="56"/>
      <c r="I3" s="56"/>
      <c r="J3" s="56"/>
      <c r="K3" s="56"/>
      <c r="L3" s="56"/>
      <c r="M3" s="56"/>
      <c r="N3" s="56"/>
      <c r="O3" s="56"/>
      <c r="P3" s="56"/>
    </row>
    <row r="4" spans="1:18">
      <c r="A4" s="197" t="s">
        <v>184</v>
      </c>
      <c r="B4" s="57">
        <v>16.565929055508079</v>
      </c>
      <c r="C4" s="57"/>
      <c r="D4" s="57"/>
      <c r="E4" s="57"/>
      <c r="F4" s="57"/>
      <c r="G4" s="57"/>
      <c r="H4" s="57"/>
      <c r="I4" s="57"/>
      <c r="J4" s="57"/>
      <c r="K4" s="57"/>
      <c r="L4" s="57"/>
      <c r="M4" s="57"/>
      <c r="N4" s="57"/>
      <c r="O4" s="57"/>
      <c r="P4" s="57"/>
    </row>
    <row r="5" spans="1:18">
      <c r="A5" s="197" t="s">
        <v>185</v>
      </c>
      <c r="B5" s="57">
        <v>0.11111815369380895</v>
      </c>
      <c r="C5" s="56"/>
      <c r="D5" s="56"/>
      <c r="E5" s="56"/>
      <c r="F5" s="56"/>
      <c r="G5" s="56"/>
      <c r="H5" s="56"/>
      <c r="I5" s="56"/>
      <c r="J5" s="56"/>
      <c r="K5" s="56"/>
      <c r="L5" s="56"/>
      <c r="M5" s="56"/>
      <c r="N5" s="56"/>
      <c r="O5" s="56"/>
      <c r="P5" s="56"/>
    </row>
    <row r="6" spans="1:18">
      <c r="A6" s="197" t="s">
        <v>186</v>
      </c>
      <c r="B6" s="57">
        <v>10.485337069988219</v>
      </c>
      <c r="C6" s="57"/>
      <c r="D6" s="57"/>
      <c r="E6" s="57"/>
      <c r="F6" s="57"/>
      <c r="G6" s="57"/>
      <c r="H6" s="57"/>
      <c r="I6" s="57"/>
      <c r="J6" s="57"/>
      <c r="K6" s="57"/>
      <c r="L6" s="57"/>
      <c r="M6" s="57"/>
      <c r="N6" s="57"/>
      <c r="O6" s="57"/>
      <c r="P6" s="57"/>
    </row>
    <row r="7" spans="1:18">
      <c r="A7" s="199" t="s">
        <v>187</v>
      </c>
      <c r="B7" s="57">
        <v>-4.2064052848018525</v>
      </c>
      <c r="C7" s="188"/>
      <c r="D7" s="188"/>
      <c r="E7" s="188"/>
      <c r="F7" s="188"/>
      <c r="G7" s="188"/>
      <c r="H7" s="188"/>
      <c r="I7" s="188"/>
      <c r="J7" s="188"/>
      <c r="K7" s="188"/>
      <c r="L7" s="188"/>
      <c r="M7" s="188"/>
      <c r="N7" s="188"/>
      <c r="O7" s="188"/>
      <c r="P7" s="188"/>
      <c r="Q7" s="58"/>
      <c r="R7" s="58"/>
    </row>
    <row r="8" spans="1:18">
      <c r="A8" s="199" t="s">
        <v>188</v>
      </c>
      <c r="B8" s="57">
        <v>-1.4692163225913779</v>
      </c>
      <c r="C8" s="57"/>
      <c r="D8" s="57"/>
      <c r="E8" s="57"/>
      <c r="F8" s="57"/>
      <c r="G8" s="57"/>
      <c r="H8" s="57"/>
      <c r="I8" s="57"/>
      <c r="J8" s="57"/>
      <c r="K8" s="57"/>
      <c r="L8" s="57"/>
      <c r="M8" s="57"/>
      <c r="N8" s="57"/>
      <c r="O8" s="57"/>
      <c r="P8" s="57"/>
    </row>
    <row r="9" spans="1:18">
      <c r="A9" s="199" t="s">
        <v>189</v>
      </c>
      <c r="B9" s="57">
        <v>-8.7182274637588346</v>
      </c>
      <c r="C9" s="57"/>
      <c r="D9" s="57"/>
      <c r="E9" s="57"/>
      <c r="F9" s="57"/>
      <c r="G9" s="57"/>
      <c r="H9" s="57"/>
      <c r="I9" s="57"/>
      <c r="J9" s="57"/>
      <c r="K9" s="57"/>
      <c r="L9" s="57"/>
      <c r="M9" s="57"/>
      <c r="N9" s="57"/>
      <c r="O9" s="57"/>
      <c r="P9" s="57"/>
    </row>
    <row r="10" spans="1:18">
      <c r="A10" s="198" t="s">
        <v>190</v>
      </c>
      <c r="B10" s="192">
        <v>1.2675516460727996</v>
      </c>
      <c r="C10" s="37"/>
      <c r="D10" s="37"/>
      <c r="E10" s="37"/>
      <c r="F10" s="37"/>
      <c r="G10" s="37"/>
      <c r="H10" s="189"/>
      <c r="I10" s="189"/>
      <c r="J10" s="189"/>
      <c r="K10" s="189"/>
      <c r="L10" s="190"/>
      <c r="M10" s="190"/>
      <c r="P10" s="138"/>
    </row>
    <row r="11" spans="1:18">
      <c r="A11" s="198" t="s">
        <v>191</v>
      </c>
      <c r="B11" s="192">
        <v>1.4120865860869647</v>
      </c>
      <c r="C11" s="37"/>
      <c r="D11" s="37"/>
      <c r="E11" s="37"/>
      <c r="F11" s="37"/>
      <c r="G11" s="37"/>
      <c r="H11" s="37"/>
      <c r="I11" s="37"/>
      <c r="J11" s="37"/>
      <c r="O11" s="78"/>
    </row>
    <row r="12" spans="1:18">
      <c r="A12" s="79" t="s">
        <v>177</v>
      </c>
      <c r="B12" s="37"/>
      <c r="C12" s="37"/>
      <c r="D12" s="37"/>
      <c r="E12" s="37"/>
      <c r="F12" s="37"/>
      <c r="G12" s="37"/>
      <c r="H12" s="37"/>
      <c r="I12" s="37"/>
      <c r="J12" s="37"/>
    </row>
    <row r="13" spans="1:18">
      <c r="A13" s="35" t="s">
        <v>3335</v>
      </c>
      <c r="B13" s="58">
        <f>SUM(B6:B9)</f>
        <v>-3.9085120011638459</v>
      </c>
      <c r="C13" s="37"/>
      <c r="D13" s="37"/>
      <c r="E13" s="37"/>
      <c r="F13" s="37"/>
      <c r="G13" s="37"/>
      <c r="H13" s="37"/>
      <c r="I13" s="37"/>
      <c r="J13" s="37"/>
    </row>
    <row r="14" spans="1:18">
      <c r="A14" s="79" t="s">
        <v>108</v>
      </c>
      <c r="B14" s="37"/>
      <c r="C14" s="37"/>
      <c r="D14" s="37"/>
      <c r="E14" s="37"/>
      <c r="F14" s="37"/>
      <c r="G14" s="37"/>
      <c r="H14" s="37"/>
      <c r="I14" s="37"/>
      <c r="J14" s="37"/>
    </row>
    <row r="15" spans="1:18">
      <c r="B15" s="37"/>
      <c r="C15" s="37"/>
      <c r="D15" s="37"/>
      <c r="E15" s="37"/>
      <c r="F15" s="37"/>
      <c r="G15" s="37"/>
      <c r="H15" s="37"/>
      <c r="I15" s="37"/>
      <c r="J15" s="37"/>
    </row>
    <row r="16" spans="1:18">
      <c r="B16" s="37"/>
      <c r="C16" s="37"/>
      <c r="D16" s="37"/>
      <c r="E16" s="37"/>
      <c r="F16" s="37"/>
      <c r="G16" s="37"/>
      <c r="H16" s="37"/>
      <c r="I16" s="37"/>
      <c r="J16" s="37"/>
    </row>
    <row r="17" spans="2:10">
      <c r="B17" s="37"/>
      <c r="C17" s="37"/>
      <c r="D17" s="37"/>
      <c r="E17" s="37"/>
      <c r="F17" s="37"/>
      <c r="G17" s="37"/>
      <c r="H17" s="37"/>
      <c r="I17" s="37"/>
      <c r="J17" s="37"/>
    </row>
    <row r="18" spans="2:10">
      <c r="B18" s="37"/>
      <c r="C18" s="37"/>
      <c r="D18" s="37"/>
      <c r="E18" s="37"/>
      <c r="F18" s="37"/>
      <c r="G18" s="37"/>
      <c r="H18" s="37"/>
      <c r="I18" s="37"/>
      <c r="J18" s="37"/>
    </row>
    <row r="19" spans="2:10">
      <c r="B19" s="37"/>
      <c r="C19" s="37"/>
      <c r="D19" s="37"/>
      <c r="E19" s="37"/>
      <c r="F19" s="37"/>
      <c r="G19" s="37"/>
      <c r="H19" s="37"/>
      <c r="I19" s="37"/>
      <c r="J19" s="37"/>
    </row>
    <row r="20" spans="2:10">
      <c r="B20" s="37"/>
      <c r="C20" s="37"/>
      <c r="D20" s="37"/>
      <c r="E20" s="37"/>
      <c r="F20" s="37"/>
      <c r="G20" s="37"/>
      <c r="H20" s="37"/>
      <c r="I20" s="37"/>
      <c r="J20" s="37"/>
    </row>
    <row r="21" spans="2:10">
      <c r="B21" s="37"/>
      <c r="C21" s="37"/>
      <c r="D21" s="37"/>
      <c r="E21" s="37"/>
      <c r="F21" s="37"/>
      <c r="G21" s="37"/>
      <c r="H21" s="37"/>
      <c r="I21" s="37"/>
      <c r="J21" s="37"/>
    </row>
    <row r="22" spans="2:10">
      <c r="B22" s="37"/>
      <c r="C22" s="37"/>
      <c r="D22" s="37"/>
      <c r="E22" s="37"/>
      <c r="F22" s="37"/>
      <c r="G22" s="37"/>
      <c r="H22" s="37"/>
      <c r="I22" s="37"/>
      <c r="J22" s="37"/>
    </row>
    <row r="23" spans="2:10">
      <c r="B23" s="37"/>
      <c r="C23" s="37"/>
      <c r="D23" s="37"/>
      <c r="E23" s="37"/>
      <c r="F23" s="37"/>
      <c r="G23" s="37"/>
      <c r="H23" s="37"/>
      <c r="I23" s="37"/>
      <c r="J23" s="37"/>
    </row>
    <row r="24" spans="2:10">
      <c r="B24" s="37"/>
      <c r="C24" s="37"/>
      <c r="D24" s="37"/>
      <c r="E24" s="37"/>
      <c r="F24" s="37"/>
      <c r="G24" s="37"/>
      <c r="H24" s="37"/>
      <c r="I24" s="37"/>
      <c r="J24" s="37"/>
    </row>
    <row r="25" spans="2:10">
      <c r="B25" s="37"/>
      <c r="C25" s="37"/>
      <c r="D25" s="37"/>
      <c r="E25" s="37"/>
      <c r="F25" s="37"/>
      <c r="G25" s="37"/>
      <c r="H25" s="37"/>
      <c r="I25" s="37"/>
      <c r="J25" s="37"/>
    </row>
    <row r="26" spans="2:10">
      <c r="B26" s="37"/>
      <c r="C26" s="37"/>
      <c r="D26" s="37"/>
      <c r="E26" s="37"/>
      <c r="F26" s="37"/>
      <c r="G26" s="37"/>
      <c r="H26" s="37"/>
      <c r="I26" s="37"/>
      <c r="J26" s="37"/>
    </row>
    <row r="52" spans="19:19" ht="14.4">
      <c r="S52" s="245"/>
    </row>
  </sheetData>
  <mergeCells count="1">
    <mergeCell ref="A1:K1"/>
  </mergeCells>
  <pageMargins left="0.7" right="0.7" top="0.75" bottom="0.75" header="0.3" footer="0.3"/>
  <pageSetup paperSize="9" scale="3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C8E6E-0607-4409-845E-F53CCE65249E}">
  <sheetPr codeName="Hárok3"/>
  <dimension ref="A1:H40"/>
  <sheetViews>
    <sheetView showGridLines="0" zoomScaleNormal="100" workbookViewId="0"/>
  </sheetViews>
  <sheetFormatPr defaultColWidth="9.109375" defaultRowHeight="13.8"/>
  <cols>
    <col min="1" max="1" width="28.5546875" style="81" customWidth="1"/>
    <col min="2" max="16384" width="9.109375" style="81"/>
  </cols>
  <sheetData>
    <row r="1" spans="1:7" ht="14.4">
      <c r="A1" s="195" t="s">
        <v>3521</v>
      </c>
      <c r="C1" s="80"/>
    </row>
    <row r="2" spans="1:7">
      <c r="A2" s="82"/>
      <c r="B2" s="82"/>
      <c r="C2" s="82"/>
      <c r="D2" s="82"/>
      <c r="E2" s="82"/>
      <c r="F2" s="82"/>
      <c r="G2" s="82"/>
    </row>
    <row r="3" spans="1:7">
      <c r="A3" s="84"/>
      <c r="B3" s="248">
        <v>2025</v>
      </c>
      <c r="C3" s="248">
        <v>2026</v>
      </c>
      <c r="D3" s="248">
        <v>2027</v>
      </c>
      <c r="E3" s="248">
        <v>2028</v>
      </c>
      <c r="F3" s="248">
        <v>2029</v>
      </c>
      <c r="G3" s="248">
        <v>2030</v>
      </c>
    </row>
    <row r="4" spans="1:7">
      <c r="A4" s="193" t="s">
        <v>192</v>
      </c>
    </row>
    <row r="5" spans="1:7">
      <c r="A5" s="85" t="s">
        <v>193</v>
      </c>
      <c r="B5" s="194">
        <v>1.549201743564919</v>
      </c>
      <c r="C5" s="194">
        <v>1.633716828989382</v>
      </c>
      <c r="D5" s="194">
        <v>1.8367768444607808</v>
      </c>
      <c r="E5" s="194">
        <v>2.0876455427561478</v>
      </c>
      <c r="F5" s="194">
        <v>2.3279640126000718</v>
      </c>
      <c r="G5" s="194">
        <v>2.599233841181837</v>
      </c>
    </row>
    <row r="6" spans="1:7">
      <c r="A6" s="85" t="s">
        <v>194</v>
      </c>
      <c r="B6" s="194">
        <v>2.9013347295112482</v>
      </c>
      <c r="C6" s="194">
        <v>2.720039438431872</v>
      </c>
      <c r="D6" s="194">
        <v>3.2644676883526049</v>
      </c>
      <c r="E6" s="194">
        <v>3.4377577490315372</v>
      </c>
      <c r="F6" s="194">
        <v>3.4407829354845028</v>
      </c>
      <c r="G6" s="194">
        <v>3.81399939790137</v>
      </c>
    </row>
    <row r="7" spans="1:7">
      <c r="A7" s="85" t="s">
        <v>195</v>
      </c>
      <c r="B7" s="194">
        <v>-2.3990353585350865</v>
      </c>
      <c r="C7" s="194">
        <v>-2.1820965315775571</v>
      </c>
      <c r="D7" s="194">
        <v>-1.4085946552271014</v>
      </c>
      <c r="E7" s="194">
        <v>-1.607888793158371</v>
      </c>
      <c r="F7" s="194">
        <v>-1.7487334495065758</v>
      </c>
      <c r="G7" s="194">
        <v>-1.7709140342892296</v>
      </c>
    </row>
    <row r="8" spans="1:7">
      <c r="A8" s="85" t="s">
        <v>196</v>
      </c>
      <c r="B8" s="194">
        <v>-0.458999806037791</v>
      </c>
      <c r="C8" s="194">
        <v>-0.45898930448433428</v>
      </c>
      <c r="D8" s="194">
        <v>-0.77815802224809971</v>
      </c>
      <c r="E8" s="194">
        <v>-1.3354069639625985</v>
      </c>
      <c r="F8" s="194">
        <v>-1.3650349626096918</v>
      </c>
      <c r="G8" s="194">
        <v>-1.7380323540885063</v>
      </c>
    </row>
    <row r="9" spans="1:7">
      <c r="A9" s="81" t="s">
        <v>197</v>
      </c>
      <c r="B9" s="194">
        <v>-0.93978763373436935</v>
      </c>
      <c r="C9" s="194">
        <v>1.189778079778411</v>
      </c>
      <c r="D9" s="194">
        <v>-0.16839578722210607</v>
      </c>
      <c r="E9" s="194">
        <v>0.4041096247712252</v>
      </c>
      <c r="F9" s="194">
        <v>-0.15750774858162414</v>
      </c>
      <c r="G9" s="194">
        <v>-4.3252267310657852E-4</v>
      </c>
    </row>
    <row r="10" spans="1:7">
      <c r="A10" s="217" t="s">
        <v>198</v>
      </c>
      <c r="B10" s="194">
        <v>1.0390210764853389</v>
      </c>
      <c r="C10" s="194">
        <v>-0.830565839924855</v>
      </c>
      <c r="D10" s="194">
        <v>0.44121983873943815</v>
      </c>
      <c r="E10" s="194">
        <v>0.75843177275649687</v>
      </c>
      <c r="F10" s="194">
        <v>1.0894430345878936</v>
      </c>
      <c r="G10" s="194">
        <v>-4.6442220072006712E-2</v>
      </c>
    </row>
    <row r="11" spans="1:7">
      <c r="B11" s="194"/>
      <c r="C11" s="194"/>
      <c r="D11" s="194"/>
      <c r="E11" s="194"/>
      <c r="F11" s="194"/>
      <c r="G11" s="194"/>
    </row>
    <row r="12" spans="1:7">
      <c r="A12" s="202" t="s">
        <v>199</v>
      </c>
      <c r="B12" s="203">
        <f t="shared" ref="B12:G12" si="0">SUM(B5:B10)</f>
        <v>1.6917347512542591</v>
      </c>
      <c r="C12" s="203">
        <f t="shared" si="0"/>
        <v>2.0718826712129186</v>
      </c>
      <c r="D12" s="203">
        <f t="shared" si="0"/>
        <v>3.1873159068555168</v>
      </c>
      <c r="E12" s="203">
        <f t="shared" si="0"/>
        <v>3.744648932194437</v>
      </c>
      <c r="F12" s="203">
        <f t="shared" si="0"/>
        <v>3.5869138219745764</v>
      </c>
      <c r="G12" s="203">
        <f t="shared" si="0"/>
        <v>2.8574121079603572</v>
      </c>
    </row>
    <row r="13" spans="1:7">
      <c r="B13" s="86"/>
      <c r="F13" s="83"/>
      <c r="G13" s="83" t="s">
        <v>109</v>
      </c>
    </row>
    <row r="14" spans="1:7">
      <c r="B14" s="86"/>
    </row>
    <row r="15" spans="1:7">
      <c r="B15" s="86"/>
    </row>
    <row r="16" spans="1:7">
      <c r="B16" s="86"/>
    </row>
    <row r="17" spans="1:8" ht="14.4">
      <c r="B17"/>
      <c r="C17"/>
      <c r="D17"/>
      <c r="E17"/>
      <c r="F17"/>
      <c r="G17"/>
      <c r="H17"/>
    </row>
    <row r="18" spans="1:8" ht="14.4">
      <c r="B18"/>
      <c r="C18"/>
      <c r="D18"/>
      <c r="E18"/>
      <c r="F18"/>
      <c r="G18"/>
      <c r="H18"/>
    </row>
    <row r="19" spans="1:8" ht="14.4">
      <c r="B19"/>
      <c r="C19"/>
      <c r="D19"/>
      <c r="E19"/>
      <c r="F19"/>
      <c r="G19"/>
      <c r="H19"/>
    </row>
    <row r="20" spans="1:8" ht="14.4">
      <c r="B20"/>
      <c r="C20"/>
      <c r="D20"/>
      <c r="E20"/>
      <c r="F20"/>
      <c r="G20"/>
      <c r="H20"/>
    </row>
    <row r="21" spans="1:8" ht="14.4">
      <c r="B21"/>
      <c r="C21"/>
      <c r="D21"/>
      <c r="E21"/>
      <c r="F21"/>
      <c r="G21"/>
      <c r="H21"/>
    </row>
    <row r="22" spans="1:8" ht="14.4">
      <c r="B22"/>
      <c r="C22"/>
      <c r="D22"/>
      <c r="E22"/>
      <c r="F22"/>
      <c r="G22"/>
      <c r="H22"/>
    </row>
    <row r="23" spans="1:8" ht="14.4">
      <c r="B23"/>
      <c r="C23"/>
      <c r="D23"/>
      <c r="E23"/>
      <c r="F23"/>
      <c r="G23"/>
      <c r="H23"/>
    </row>
    <row r="24" spans="1:8" ht="14.4">
      <c r="B24"/>
      <c r="C24"/>
      <c r="D24"/>
      <c r="E24"/>
      <c r="F24"/>
      <c r="G24"/>
      <c r="H24"/>
    </row>
    <row r="25" spans="1:8" ht="14.4">
      <c r="B25"/>
      <c r="C25"/>
      <c r="D25"/>
      <c r="E25"/>
      <c r="F25"/>
      <c r="G25"/>
      <c r="H25"/>
    </row>
    <row r="26" spans="1:8" ht="14.4">
      <c r="B26"/>
      <c r="C26"/>
      <c r="D26"/>
      <c r="E26"/>
      <c r="F26"/>
      <c r="G26"/>
      <c r="H26"/>
    </row>
    <row r="27" spans="1:8" ht="14.4">
      <c r="B27"/>
      <c r="C27"/>
      <c r="D27"/>
      <c r="E27"/>
      <c r="F27"/>
      <c r="G27"/>
      <c r="H27"/>
    </row>
    <row r="28" spans="1:8" ht="14.4">
      <c r="A28" s="87"/>
      <c r="B28"/>
      <c r="C28"/>
      <c r="D28"/>
      <c r="E28"/>
      <c r="F28"/>
      <c r="G28"/>
      <c r="H28"/>
    </row>
    <row r="29" spans="1:8" ht="14.4">
      <c r="B29"/>
      <c r="C29"/>
      <c r="D29"/>
      <c r="E29"/>
      <c r="F29"/>
      <c r="G29"/>
      <c r="H29"/>
    </row>
    <row r="30" spans="1:8" ht="14.4">
      <c r="B30"/>
      <c r="C30"/>
      <c r="D30"/>
      <c r="E30"/>
      <c r="F30"/>
      <c r="G30"/>
      <c r="H30"/>
    </row>
    <row r="31" spans="1:8" ht="14.4">
      <c r="B31"/>
      <c r="C31"/>
      <c r="D31"/>
      <c r="E31"/>
      <c r="F31"/>
      <c r="G31"/>
      <c r="H31"/>
    </row>
    <row r="32" spans="1:8" ht="14.4">
      <c r="B32"/>
      <c r="C32"/>
      <c r="D32"/>
      <c r="E32"/>
      <c r="F32"/>
      <c r="G32"/>
      <c r="H32"/>
    </row>
    <row r="33" spans="2:8" ht="14.4">
      <c r="B33"/>
      <c r="C33"/>
      <c r="D33"/>
      <c r="E33"/>
      <c r="F33"/>
      <c r="G33"/>
      <c r="H33"/>
    </row>
    <row r="34" spans="2:8" ht="14.4">
      <c r="B34"/>
      <c r="C34"/>
      <c r="D34"/>
      <c r="E34"/>
      <c r="F34"/>
      <c r="G34"/>
      <c r="H34"/>
    </row>
    <row r="35" spans="2:8" ht="14.4">
      <c r="B35"/>
      <c r="C35"/>
      <c r="D35"/>
      <c r="E35"/>
      <c r="F35"/>
      <c r="G35"/>
      <c r="H35"/>
    </row>
    <row r="36" spans="2:8" ht="14.4">
      <c r="B36"/>
      <c r="C36"/>
      <c r="D36"/>
      <c r="E36"/>
      <c r="F36"/>
      <c r="G36"/>
      <c r="H36"/>
    </row>
    <row r="37" spans="2:8" ht="14.4">
      <c r="B37"/>
      <c r="C37"/>
      <c r="D37"/>
      <c r="E37"/>
      <c r="F37"/>
      <c r="G37"/>
      <c r="H37"/>
    </row>
    <row r="38" spans="2:8" ht="14.4">
      <c r="B38" s="246"/>
      <c r="C38" s="246"/>
      <c r="D38" s="246"/>
      <c r="E38" s="246"/>
      <c r="F38" s="246"/>
      <c r="G38"/>
      <c r="H38"/>
    </row>
    <row r="39" spans="2:8" ht="14.4">
      <c r="B39" s="247">
        <v>0</v>
      </c>
      <c r="C39" s="247">
        <v>10</v>
      </c>
      <c r="D39" s="246">
        <v>10</v>
      </c>
      <c r="E39" s="247">
        <v>10</v>
      </c>
      <c r="F39" s="247">
        <v>10</v>
      </c>
      <c r="G39" s="247">
        <v>10</v>
      </c>
      <c r="H39"/>
    </row>
    <row r="40" spans="2:8" ht="14.4">
      <c r="B40" s="246">
        <v>0</v>
      </c>
      <c r="C40" s="246">
        <v>-5</v>
      </c>
      <c r="D40" s="246">
        <v>-5</v>
      </c>
      <c r="E40" s="246">
        <v>-5</v>
      </c>
      <c r="F40" s="246">
        <v>-5</v>
      </c>
      <c r="G40" s="246">
        <v>-5</v>
      </c>
      <c r="H40"/>
    </row>
  </sheetData>
  <pageMargins left="0.7" right="0.7" top="0.75" bottom="0.75" header="0.3" footer="0.3"/>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1FBF8-3744-4F00-9938-D20135939FD7}">
  <sheetPr codeName="Sheet21"/>
  <dimension ref="A1:O2950"/>
  <sheetViews>
    <sheetView showGridLines="0" zoomScaleNormal="100" workbookViewId="0">
      <selection sqref="A1:H1"/>
    </sheetView>
  </sheetViews>
  <sheetFormatPr defaultColWidth="8.88671875" defaultRowHeight="13.8"/>
  <cols>
    <col min="1" max="1" width="20" style="43" bestFit="1" customWidth="1"/>
    <col min="2" max="2" width="27" style="43" bestFit="1" customWidth="1"/>
    <col min="3" max="4" width="9.6640625" style="43" customWidth="1"/>
    <col min="5" max="6" width="8.88671875" style="43"/>
    <col min="7" max="7" width="12.5546875" style="43" customWidth="1"/>
    <col min="8" max="16384" width="8.88671875" style="43"/>
  </cols>
  <sheetData>
    <row r="1" spans="1:8" ht="14.4">
      <c r="A1" s="579" t="s">
        <v>341</v>
      </c>
      <c r="B1" s="579"/>
      <c r="C1" s="579"/>
      <c r="D1" s="579"/>
      <c r="E1" s="579"/>
      <c r="F1" s="579"/>
      <c r="G1" s="579"/>
      <c r="H1" s="579"/>
    </row>
    <row r="17" spans="1:15" ht="38.4" customHeight="1">
      <c r="A17" s="580" t="s">
        <v>482</v>
      </c>
      <c r="B17" s="580"/>
      <c r="C17" s="580"/>
      <c r="D17" s="580"/>
      <c r="E17" s="580"/>
      <c r="F17" s="580"/>
      <c r="G17" s="580"/>
      <c r="H17" s="580"/>
      <c r="I17" s="580"/>
      <c r="J17" s="580"/>
      <c r="K17" s="580"/>
    </row>
    <row r="18" spans="1:15" ht="13.95" customHeight="1">
      <c r="A18" s="426"/>
      <c r="B18" s="426"/>
      <c r="C18" s="426"/>
      <c r="D18" s="426"/>
      <c r="E18" s="426"/>
      <c r="F18" s="426"/>
      <c r="G18" s="426"/>
      <c r="H18" s="426"/>
      <c r="I18" s="426"/>
      <c r="J18" s="426"/>
      <c r="K18" s="426"/>
    </row>
    <row r="19" spans="1:15">
      <c r="A19" s="492" t="s">
        <v>3483</v>
      </c>
      <c r="B19" s="88"/>
      <c r="C19" s="88"/>
      <c r="D19" s="88"/>
      <c r="E19" s="88"/>
      <c r="F19" s="88"/>
      <c r="I19" s="88"/>
      <c r="J19" s="88"/>
      <c r="K19" s="90" t="s">
        <v>97</v>
      </c>
      <c r="L19" s="88"/>
      <c r="M19" s="88"/>
      <c r="N19" s="88"/>
      <c r="O19" s="88"/>
    </row>
    <row r="20" spans="1:15" ht="28.8">
      <c r="A20" s="487" t="s">
        <v>228</v>
      </c>
      <c r="B20" s="487" t="s">
        <v>227</v>
      </c>
      <c r="C20" s="488" t="s">
        <v>84</v>
      </c>
      <c r="D20" s="488" t="s">
        <v>85</v>
      </c>
    </row>
    <row r="21" spans="1:15">
      <c r="A21" s="43" t="s">
        <v>933</v>
      </c>
      <c r="B21" s="43" t="s">
        <v>3392</v>
      </c>
      <c r="C21" s="489">
        <v>48.42</v>
      </c>
      <c r="D21" s="489">
        <v>5.1100000000000003</v>
      </c>
    </row>
    <row r="22" spans="1:15">
      <c r="A22" s="43" t="s">
        <v>903</v>
      </c>
      <c r="B22" s="43" t="s">
        <v>3393</v>
      </c>
      <c r="C22" s="489">
        <v>22.03</v>
      </c>
      <c r="D22" s="489">
        <v>3.74</v>
      </c>
    </row>
    <row r="23" spans="1:15">
      <c r="A23" s="43" t="s">
        <v>3237</v>
      </c>
      <c r="B23" s="43" t="s">
        <v>3237</v>
      </c>
      <c r="C23" s="489">
        <v>13.5</v>
      </c>
      <c r="D23" s="489">
        <v>5.59</v>
      </c>
    </row>
    <row r="24" spans="1:15">
      <c r="A24" s="43" t="s">
        <v>3237</v>
      </c>
      <c r="B24" s="43" t="s">
        <v>3238</v>
      </c>
      <c r="C24" s="489">
        <v>4.1900000000000004</v>
      </c>
      <c r="D24" s="489">
        <v>7.43</v>
      </c>
    </row>
    <row r="25" spans="1:15">
      <c r="A25" s="43" t="s">
        <v>3237</v>
      </c>
      <c r="B25" s="43" t="s">
        <v>3239</v>
      </c>
      <c r="C25" s="489">
        <v>13.63</v>
      </c>
      <c r="D25" s="489">
        <v>6.25</v>
      </c>
    </row>
    <row r="26" spans="1:15">
      <c r="A26" s="43" t="s">
        <v>234</v>
      </c>
      <c r="B26" s="43" t="s">
        <v>881</v>
      </c>
      <c r="C26" s="489">
        <v>19.38</v>
      </c>
      <c r="D26" s="489">
        <v>6.02</v>
      </c>
    </row>
    <row r="27" spans="1:15">
      <c r="A27" s="43" t="s">
        <v>3237</v>
      </c>
      <c r="B27" s="43" t="s">
        <v>3240</v>
      </c>
      <c r="C27" s="489">
        <v>5.21</v>
      </c>
      <c r="D27" s="489">
        <v>10.210000000000001</v>
      </c>
    </row>
    <row r="28" spans="1:15">
      <c r="A28" s="43" t="s">
        <v>3237</v>
      </c>
      <c r="B28" s="43" t="s">
        <v>3241</v>
      </c>
      <c r="C28" s="489">
        <v>0</v>
      </c>
      <c r="D28" s="489">
        <v>3.33</v>
      </c>
    </row>
    <row r="29" spans="1:15">
      <c r="A29" s="43" t="s">
        <v>234</v>
      </c>
      <c r="B29" s="43" t="s">
        <v>3242</v>
      </c>
      <c r="C29" s="489">
        <v>0</v>
      </c>
      <c r="D29" s="489">
        <v>0</v>
      </c>
    </row>
    <row r="30" spans="1:15">
      <c r="A30" s="43" t="s">
        <v>3237</v>
      </c>
      <c r="B30" s="43" t="s">
        <v>3243</v>
      </c>
      <c r="C30" s="489">
        <v>10.97</v>
      </c>
      <c r="D30" s="489">
        <v>15.51</v>
      </c>
    </row>
    <row r="31" spans="1:15">
      <c r="A31" s="43" t="s">
        <v>234</v>
      </c>
      <c r="B31" s="43" t="s">
        <v>3244</v>
      </c>
      <c r="C31" s="489">
        <v>0</v>
      </c>
      <c r="D31" s="489">
        <v>15.55</v>
      </c>
    </row>
    <row r="32" spans="1:15">
      <c r="A32" s="43" t="s">
        <v>3237</v>
      </c>
      <c r="B32" s="43" t="s">
        <v>3245</v>
      </c>
      <c r="C32" s="489">
        <v>9.16</v>
      </c>
      <c r="D32" s="489">
        <v>4.38</v>
      </c>
    </row>
    <row r="33" spans="1:4">
      <c r="A33" s="43" t="s">
        <v>3237</v>
      </c>
      <c r="B33" s="43" t="s">
        <v>3246</v>
      </c>
      <c r="C33" s="489">
        <v>6.75</v>
      </c>
      <c r="D33" s="489">
        <v>10.33</v>
      </c>
    </row>
    <row r="34" spans="1:4">
      <c r="A34" s="43" t="s">
        <v>3237</v>
      </c>
      <c r="B34" s="43" t="s">
        <v>3247</v>
      </c>
      <c r="C34" s="489">
        <v>1.72</v>
      </c>
      <c r="D34" s="489">
        <v>7.56</v>
      </c>
    </row>
    <row r="35" spans="1:4">
      <c r="A35" s="43" t="s">
        <v>2968</v>
      </c>
      <c r="B35" s="43" t="s">
        <v>3248</v>
      </c>
      <c r="C35" s="489">
        <v>1.83</v>
      </c>
      <c r="D35" s="489">
        <v>118.29</v>
      </c>
    </row>
    <row r="36" spans="1:4">
      <c r="A36" s="43" t="s">
        <v>2712</v>
      </c>
      <c r="B36" s="43" t="s">
        <v>3394</v>
      </c>
      <c r="C36" s="489" t="s">
        <v>3482</v>
      </c>
      <c r="D36" s="489" t="s">
        <v>3482</v>
      </c>
    </row>
    <row r="37" spans="1:4">
      <c r="A37" s="43" t="s">
        <v>234</v>
      </c>
      <c r="B37" s="43" t="s">
        <v>3249</v>
      </c>
      <c r="C37" s="489">
        <v>13.66</v>
      </c>
      <c r="D37" s="489">
        <v>7.14</v>
      </c>
    </row>
    <row r="38" spans="1:4">
      <c r="A38" s="43" t="s">
        <v>234</v>
      </c>
      <c r="B38" s="43" t="s">
        <v>2080</v>
      </c>
      <c r="C38" s="489">
        <v>25.42</v>
      </c>
      <c r="D38" s="489">
        <v>138.07</v>
      </c>
    </row>
    <row r="39" spans="1:4">
      <c r="A39" s="43" t="s">
        <v>3237</v>
      </c>
      <c r="B39" s="43" t="s">
        <v>3250</v>
      </c>
      <c r="C39" s="489">
        <v>0</v>
      </c>
      <c r="D39" s="489">
        <v>2.92</v>
      </c>
    </row>
    <row r="40" spans="1:4">
      <c r="A40" s="43" t="s">
        <v>234</v>
      </c>
      <c r="B40" s="43" t="s">
        <v>3251</v>
      </c>
      <c r="C40" s="489">
        <v>0</v>
      </c>
      <c r="D40" s="489">
        <v>23.67</v>
      </c>
    </row>
    <row r="41" spans="1:4">
      <c r="A41" s="43" t="s">
        <v>2372</v>
      </c>
      <c r="B41" s="43" t="s">
        <v>3252</v>
      </c>
      <c r="C41" s="489">
        <v>10.34</v>
      </c>
      <c r="D41" s="489">
        <v>0.05</v>
      </c>
    </row>
    <row r="42" spans="1:4">
      <c r="A42" s="43" t="s">
        <v>3237</v>
      </c>
      <c r="B42" s="43" t="s">
        <v>3319</v>
      </c>
      <c r="C42" s="489">
        <v>31.69</v>
      </c>
      <c r="D42" s="489">
        <v>2.92</v>
      </c>
    </row>
    <row r="43" spans="1:4">
      <c r="A43" s="43" t="s">
        <v>234</v>
      </c>
      <c r="B43" s="43" t="s">
        <v>3253</v>
      </c>
      <c r="C43" s="489">
        <v>24.11</v>
      </c>
      <c r="D43" s="489">
        <v>18.28</v>
      </c>
    </row>
    <row r="44" spans="1:4">
      <c r="A44" s="43" t="s">
        <v>3237</v>
      </c>
      <c r="B44" s="43" t="s">
        <v>3254</v>
      </c>
      <c r="C44" s="489">
        <v>9.7100000000000009</v>
      </c>
      <c r="D44" s="489">
        <v>7.74</v>
      </c>
    </row>
    <row r="45" spans="1:4">
      <c r="A45" s="43" t="s">
        <v>3237</v>
      </c>
      <c r="B45" s="43" t="s">
        <v>3220</v>
      </c>
      <c r="C45" s="489">
        <v>17.579999999999998</v>
      </c>
      <c r="D45" s="489">
        <v>8.92</v>
      </c>
    </row>
    <row r="46" spans="1:4">
      <c r="A46" s="43" t="s">
        <v>3237</v>
      </c>
      <c r="B46" s="43" t="s">
        <v>880</v>
      </c>
      <c r="C46" s="489">
        <v>0</v>
      </c>
      <c r="D46" s="489">
        <v>0</v>
      </c>
    </row>
    <row r="47" spans="1:4">
      <c r="A47" s="43" t="s">
        <v>3237</v>
      </c>
      <c r="B47" s="43" t="s">
        <v>3221</v>
      </c>
      <c r="C47" s="489">
        <v>6.89</v>
      </c>
      <c r="D47" s="489">
        <v>9.6300000000000008</v>
      </c>
    </row>
    <row r="48" spans="1:4">
      <c r="A48" s="43" t="s">
        <v>3237</v>
      </c>
      <c r="B48" s="43" t="s">
        <v>3222</v>
      </c>
      <c r="C48" s="489">
        <v>12.51</v>
      </c>
      <c r="D48" s="489">
        <v>7.12</v>
      </c>
    </row>
    <row r="49" spans="1:4">
      <c r="A49" s="43" t="s">
        <v>234</v>
      </c>
      <c r="B49" s="43" t="s">
        <v>3223</v>
      </c>
      <c r="C49" s="489">
        <v>0</v>
      </c>
      <c r="D49" s="489">
        <v>0</v>
      </c>
    </row>
    <row r="50" spans="1:4">
      <c r="A50" s="43" t="s">
        <v>234</v>
      </c>
      <c r="B50" s="43" t="s">
        <v>3224</v>
      </c>
      <c r="C50" s="489">
        <v>46.65</v>
      </c>
      <c r="D50" s="489">
        <v>9.08</v>
      </c>
    </row>
    <row r="51" spans="1:4">
      <c r="A51" s="43" t="s">
        <v>3237</v>
      </c>
      <c r="B51" s="43" t="s">
        <v>3225</v>
      </c>
      <c r="C51" s="489">
        <v>0</v>
      </c>
      <c r="D51" s="489">
        <v>1.4</v>
      </c>
    </row>
    <row r="52" spans="1:4">
      <c r="A52" s="43" t="s">
        <v>234</v>
      </c>
      <c r="B52" s="43" t="s">
        <v>3226</v>
      </c>
      <c r="C52" s="489">
        <v>20.260000000000002</v>
      </c>
      <c r="D52" s="489">
        <v>14.59</v>
      </c>
    </row>
    <row r="53" spans="1:4">
      <c r="A53" s="43" t="s">
        <v>3237</v>
      </c>
      <c r="B53" s="43" t="s">
        <v>3227</v>
      </c>
      <c r="C53" s="489">
        <v>4.09</v>
      </c>
      <c r="D53" s="489">
        <v>3.94</v>
      </c>
    </row>
    <row r="54" spans="1:4">
      <c r="A54" s="43" t="s">
        <v>3237</v>
      </c>
      <c r="B54" s="43" t="s">
        <v>3228</v>
      </c>
      <c r="C54" s="489">
        <v>3.83</v>
      </c>
      <c r="D54" s="489">
        <v>8.08</v>
      </c>
    </row>
    <row r="55" spans="1:4">
      <c r="A55" s="43" t="s">
        <v>234</v>
      </c>
      <c r="B55" s="43" t="s">
        <v>3229</v>
      </c>
      <c r="C55" s="489">
        <v>6.53</v>
      </c>
      <c r="D55" s="489">
        <v>14.92</v>
      </c>
    </row>
    <row r="56" spans="1:4">
      <c r="A56" s="43" t="s">
        <v>3237</v>
      </c>
      <c r="B56" s="43" t="s">
        <v>3230</v>
      </c>
      <c r="C56" s="489">
        <v>0</v>
      </c>
      <c r="D56" s="489">
        <v>0</v>
      </c>
    </row>
    <row r="57" spans="1:4">
      <c r="A57" s="43" t="s">
        <v>3237</v>
      </c>
      <c r="B57" s="43" t="s">
        <v>3231</v>
      </c>
      <c r="C57" s="489">
        <v>0</v>
      </c>
      <c r="D57" s="489">
        <v>0</v>
      </c>
    </row>
    <row r="58" spans="1:4">
      <c r="A58" s="43" t="s">
        <v>234</v>
      </c>
      <c r="B58" s="43" t="s">
        <v>3232</v>
      </c>
      <c r="C58" s="489">
        <v>19.07</v>
      </c>
      <c r="D58" s="489">
        <v>3.26</v>
      </c>
    </row>
    <row r="59" spans="1:4">
      <c r="A59" s="43" t="s">
        <v>234</v>
      </c>
      <c r="B59" s="43" t="s">
        <v>3233</v>
      </c>
      <c r="C59" s="489">
        <v>42.12</v>
      </c>
      <c r="D59" s="489">
        <v>74.72</v>
      </c>
    </row>
    <row r="60" spans="1:4">
      <c r="A60" s="43" t="s">
        <v>3237</v>
      </c>
      <c r="B60" s="43" t="s">
        <v>3234</v>
      </c>
      <c r="C60" s="489">
        <v>0</v>
      </c>
      <c r="D60" s="489">
        <v>0</v>
      </c>
    </row>
    <row r="61" spans="1:4">
      <c r="A61" s="43" t="s">
        <v>3237</v>
      </c>
      <c r="B61" s="43" t="s">
        <v>3235</v>
      </c>
      <c r="C61" s="489">
        <v>1.42</v>
      </c>
      <c r="D61" s="489">
        <v>3.21</v>
      </c>
    </row>
    <row r="62" spans="1:4">
      <c r="A62" s="43" t="s">
        <v>234</v>
      </c>
      <c r="B62" s="43" t="s">
        <v>285</v>
      </c>
      <c r="C62" s="489" t="s">
        <v>3482</v>
      </c>
      <c r="D62" s="489" t="s">
        <v>3482</v>
      </c>
    </row>
    <row r="63" spans="1:4">
      <c r="A63" s="43" t="s">
        <v>234</v>
      </c>
      <c r="B63" s="43" t="s">
        <v>3236</v>
      </c>
      <c r="C63" s="489">
        <v>0</v>
      </c>
      <c r="D63" s="489">
        <v>5.03</v>
      </c>
    </row>
    <row r="64" spans="1:4">
      <c r="A64" s="43" t="s">
        <v>234</v>
      </c>
      <c r="B64" s="43" t="s">
        <v>2337</v>
      </c>
      <c r="C64" s="489">
        <v>0</v>
      </c>
      <c r="D64" s="489">
        <v>0</v>
      </c>
    </row>
    <row r="65" spans="1:4">
      <c r="A65" s="43" t="s">
        <v>3237</v>
      </c>
      <c r="B65" s="43" t="s">
        <v>3202</v>
      </c>
      <c r="C65" s="489">
        <v>0</v>
      </c>
      <c r="D65" s="489">
        <v>6.6</v>
      </c>
    </row>
    <row r="66" spans="1:4">
      <c r="A66" s="43" t="s">
        <v>3237</v>
      </c>
      <c r="B66" s="43" t="s">
        <v>3203</v>
      </c>
      <c r="C66" s="489">
        <v>6.62</v>
      </c>
      <c r="D66" s="489">
        <v>5.58</v>
      </c>
    </row>
    <row r="67" spans="1:4">
      <c r="A67" s="43" t="s">
        <v>234</v>
      </c>
      <c r="B67" s="43" t="s">
        <v>3204</v>
      </c>
      <c r="C67" s="489">
        <v>0</v>
      </c>
      <c r="D67" s="489">
        <v>6.08</v>
      </c>
    </row>
    <row r="68" spans="1:4">
      <c r="A68" s="43" t="s">
        <v>3237</v>
      </c>
      <c r="B68" s="43" t="s">
        <v>3205</v>
      </c>
      <c r="C68" s="489">
        <v>12.19</v>
      </c>
      <c r="D68" s="489">
        <v>43.38</v>
      </c>
    </row>
    <row r="69" spans="1:4">
      <c r="A69" s="43" t="s">
        <v>3237</v>
      </c>
      <c r="B69" s="43" t="s">
        <v>1551</v>
      </c>
      <c r="C69" s="489">
        <v>0</v>
      </c>
      <c r="D69" s="489">
        <v>0</v>
      </c>
    </row>
    <row r="70" spans="1:4">
      <c r="A70" s="43" t="s">
        <v>3237</v>
      </c>
      <c r="B70" s="43" t="s">
        <v>3318</v>
      </c>
      <c r="C70" s="489">
        <v>50.82</v>
      </c>
      <c r="D70" s="489">
        <v>14.18</v>
      </c>
    </row>
    <row r="71" spans="1:4">
      <c r="A71" s="43" t="s">
        <v>3237</v>
      </c>
      <c r="B71" s="43" t="s">
        <v>3206</v>
      </c>
      <c r="C71" s="489">
        <v>51.21</v>
      </c>
      <c r="D71" s="489">
        <v>7.29</v>
      </c>
    </row>
    <row r="72" spans="1:4">
      <c r="A72" s="43" t="s">
        <v>3237</v>
      </c>
      <c r="B72" s="43" t="s">
        <v>3207</v>
      </c>
      <c r="C72" s="489">
        <v>1.63</v>
      </c>
      <c r="D72" s="489">
        <v>8.48</v>
      </c>
    </row>
    <row r="73" spans="1:4">
      <c r="A73" s="43" t="s">
        <v>3237</v>
      </c>
      <c r="B73" s="43" t="s">
        <v>3208</v>
      </c>
      <c r="C73" s="489">
        <v>1.77</v>
      </c>
      <c r="D73" s="489">
        <v>11.4</v>
      </c>
    </row>
    <row r="74" spans="1:4">
      <c r="A74" s="43" t="s">
        <v>234</v>
      </c>
      <c r="B74" s="43" t="s">
        <v>3209</v>
      </c>
      <c r="C74" s="489">
        <v>0</v>
      </c>
      <c r="D74" s="489">
        <v>3.7</v>
      </c>
    </row>
    <row r="75" spans="1:4">
      <c r="A75" s="43" t="s">
        <v>2968</v>
      </c>
      <c r="B75" s="43" t="s">
        <v>3210</v>
      </c>
      <c r="C75" s="489">
        <v>1.93</v>
      </c>
      <c r="D75" s="489">
        <v>3.25</v>
      </c>
    </row>
    <row r="76" spans="1:4">
      <c r="A76" s="43" t="s">
        <v>234</v>
      </c>
      <c r="B76" s="43" t="s">
        <v>879</v>
      </c>
      <c r="C76" s="489">
        <v>9.8699999999999992</v>
      </c>
      <c r="D76" s="489">
        <v>8.5399999999999991</v>
      </c>
    </row>
    <row r="77" spans="1:4">
      <c r="A77" s="43" t="s">
        <v>234</v>
      </c>
      <c r="B77" s="43" t="s">
        <v>3211</v>
      </c>
      <c r="C77" s="489">
        <v>22.33</v>
      </c>
      <c r="D77" s="489">
        <v>3.04</v>
      </c>
    </row>
    <row r="78" spans="1:4">
      <c r="A78" s="43" t="s">
        <v>3237</v>
      </c>
      <c r="B78" s="43" t="s">
        <v>3212</v>
      </c>
      <c r="C78" s="489">
        <v>18.489999999999998</v>
      </c>
      <c r="D78" s="489">
        <v>10.54</v>
      </c>
    </row>
    <row r="79" spans="1:4">
      <c r="A79" s="43" t="s">
        <v>3237</v>
      </c>
      <c r="B79" s="43" t="s">
        <v>3213</v>
      </c>
      <c r="C79" s="489">
        <v>11.23</v>
      </c>
      <c r="D79" s="489">
        <v>1.5</v>
      </c>
    </row>
    <row r="80" spans="1:4">
      <c r="A80" s="43" t="s">
        <v>234</v>
      </c>
      <c r="B80" s="43" t="s">
        <v>3214</v>
      </c>
      <c r="C80" s="489">
        <v>6.14</v>
      </c>
      <c r="D80" s="489">
        <v>4.05</v>
      </c>
    </row>
    <row r="81" spans="1:4">
      <c r="A81" s="43" t="s">
        <v>234</v>
      </c>
      <c r="B81" s="43" t="s">
        <v>3215</v>
      </c>
      <c r="C81" s="489">
        <v>9.09</v>
      </c>
      <c r="D81" s="489">
        <v>9.14</v>
      </c>
    </row>
    <row r="82" spans="1:4">
      <c r="A82" s="43" t="s">
        <v>234</v>
      </c>
      <c r="B82" s="43" t="s">
        <v>3216</v>
      </c>
      <c r="C82" s="489">
        <v>10.16</v>
      </c>
      <c r="D82" s="489">
        <v>7.05</v>
      </c>
    </row>
    <row r="83" spans="1:4">
      <c r="A83" s="43" t="s">
        <v>3237</v>
      </c>
      <c r="B83" s="43" t="s">
        <v>3217</v>
      </c>
      <c r="C83" s="489">
        <v>0</v>
      </c>
      <c r="D83" s="489">
        <v>129.47</v>
      </c>
    </row>
    <row r="84" spans="1:4">
      <c r="A84" s="43" t="s">
        <v>3237</v>
      </c>
      <c r="B84" s="43" t="s">
        <v>3218</v>
      </c>
      <c r="C84" s="489">
        <v>1.03</v>
      </c>
      <c r="D84" s="489">
        <v>6.36</v>
      </c>
    </row>
    <row r="85" spans="1:4">
      <c r="A85" s="43" t="s">
        <v>3237</v>
      </c>
      <c r="B85" s="43" t="s">
        <v>3219</v>
      </c>
      <c r="C85" s="489">
        <v>2.5299999999999998</v>
      </c>
      <c r="D85" s="489">
        <v>1.51</v>
      </c>
    </row>
    <row r="86" spans="1:4">
      <c r="A86" s="43" t="s">
        <v>234</v>
      </c>
      <c r="B86" s="43" t="s">
        <v>3187</v>
      </c>
      <c r="C86" s="489">
        <v>28.48</v>
      </c>
      <c r="D86" s="489">
        <v>18.46</v>
      </c>
    </row>
    <row r="87" spans="1:4">
      <c r="A87" s="43" t="s">
        <v>3237</v>
      </c>
      <c r="B87" s="43" t="s">
        <v>3188</v>
      </c>
      <c r="C87" s="489">
        <v>0</v>
      </c>
      <c r="D87" s="489">
        <v>0</v>
      </c>
    </row>
    <row r="88" spans="1:4">
      <c r="A88" s="43" t="s">
        <v>234</v>
      </c>
      <c r="B88" s="43" t="s">
        <v>878</v>
      </c>
      <c r="C88" s="489">
        <v>22.27</v>
      </c>
      <c r="D88" s="489">
        <v>27.09</v>
      </c>
    </row>
    <row r="89" spans="1:4">
      <c r="A89" s="43" t="s">
        <v>3237</v>
      </c>
      <c r="B89" s="43" t="s">
        <v>3189</v>
      </c>
      <c r="C89" s="489">
        <v>3.73</v>
      </c>
      <c r="D89" s="489">
        <v>3.58</v>
      </c>
    </row>
    <row r="90" spans="1:4">
      <c r="A90" s="43" t="s">
        <v>3237</v>
      </c>
      <c r="B90" s="43" t="s">
        <v>3395</v>
      </c>
      <c r="C90" s="489">
        <v>0</v>
      </c>
      <c r="D90" s="489">
        <v>2.04</v>
      </c>
    </row>
    <row r="91" spans="1:4">
      <c r="A91" s="43" t="s">
        <v>3237</v>
      </c>
      <c r="B91" s="43" t="s">
        <v>3191</v>
      </c>
      <c r="C91" s="489">
        <v>0</v>
      </c>
      <c r="D91" s="489">
        <v>3.19</v>
      </c>
    </row>
    <row r="92" spans="1:4">
      <c r="A92" s="43" t="s">
        <v>234</v>
      </c>
      <c r="B92" s="43" t="s">
        <v>234</v>
      </c>
      <c r="C92" s="489">
        <v>25.99</v>
      </c>
      <c r="D92" s="489">
        <v>4.33</v>
      </c>
    </row>
    <row r="93" spans="1:4">
      <c r="A93" s="43" t="s">
        <v>234</v>
      </c>
      <c r="B93" s="43" t="s">
        <v>544</v>
      </c>
      <c r="C93" s="489">
        <v>38.17</v>
      </c>
      <c r="D93" s="489">
        <v>7.52</v>
      </c>
    </row>
    <row r="94" spans="1:4">
      <c r="A94" s="43" t="s">
        <v>234</v>
      </c>
      <c r="B94" s="43" t="s">
        <v>3192</v>
      </c>
      <c r="C94" s="489">
        <v>8.0399999999999991</v>
      </c>
      <c r="D94" s="489">
        <v>3.56</v>
      </c>
    </row>
    <row r="95" spans="1:4">
      <c r="A95" s="43" t="s">
        <v>3237</v>
      </c>
      <c r="B95" s="43" t="s">
        <v>3193</v>
      </c>
      <c r="C95" s="489">
        <v>0</v>
      </c>
      <c r="D95" s="489">
        <v>2.2999999999999998</v>
      </c>
    </row>
    <row r="96" spans="1:4">
      <c r="A96" s="43" t="s">
        <v>3237</v>
      </c>
      <c r="B96" s="43" t="s">
        <v>3194</v>
      </c>
      <c r="C96" s="489">
        <v>0</v>
      </c>
      <c r="D96" s="489">
        <v>0</v>
      </c>
    </row>
    <row r="97" spans="1:4">
      <c r="A97" s="43" t="s">
        <v>233</v>
      </c>
      <c r="B97" s="43" t="s">
        <v>233</v>
      </c>
      <c r="C97" s="489">
        <v>12.76</v>
      </c>
      <c r="D97" s="489">
        <v>4.0199999999999996</v>
      </c>
    </row>
    <row r="98" spans="1:4">
      <c r="A98" s="43" t="s">
        <v>233</v>
      </c>
      <c r="B98" s="43" t="s">
        <v>3195</v>
      </c>
      <c r="C98" s="489">
        <v>19.59</v>
      </c>
      <c r="D98" s="489">
        <v>11.54</v>
      </c>
    </row>
    <row r="99" spans="1:4">
      <c r="A99" s="43" t="s">
        <v>233</v>
      </c>
      <c r="B99" s="43" t="s">
        <v>3196</v>
      </c>
      <c r="C99" s="489" t="s">
        <v>3482</v>
      </c>
      <c r="D99" s="489" t="s">
        <v>3482</v>
      </c>
    </row>
    <row r="100" spans="1:4">
      <c r="A100" s="43" t="s">
        <v>233</v>
      </c>
      <c r="B100" s="43" t="s">
        <v>2952</v>
      </c>
      <c r="C100" s="489">
        <v>25.91</v>
      </c>
      <c r="D100" s="489">
        <v>41.97</v>
      </c>
    </row>
    <row r="101" spans="1:4">
      <c r="A101" s="43" t="s">
        <v>233</v>
      </c>
      <c r="B101" s="43" t="s">
        <v>3197</v>
      </c>
      <c r="C101" s="489">
        <v>2.57</v>
      </c>
      <c r="D101" s="489">
        <v>4.57</v>
      </c>
    </row>
    <row r="102" spans="1:4">
      <c r="A102" s="43" t="s">
        <v>233</v>
      </c>
      <c r="B102" s="43" t="s">
        <v>3198</v>
      </c>
      <c r="C102" s="489">
        <v>9.7799999999999994</v>
      </c>
      <c r="D102" s="489">
        <v>6.48</v>
      </c>
    </row>
    <row r="103" spans="1:4">
      <c r="A103" s="43" t="s">
        <v>233</v>
      </c>
      <c r="B103" s="43" t="s">
        <v>3199</v>
      </c>
      <c r="C103" s="489">
        <v>3.69</v>
      </c>
      <c r="D103" s="489">
        <v>4.7699999999999996</v>
      </c>
    </row>
    <row r="104" spans="1:4">
      <c r="A104" s="43" t="s">
        <v>233</v>
      </c>
      <c r="B104" s="43" t="s">
        <v>3200</v>
      </c>
      <c r="C104" s="489">
        <v>0</v>
      </c>
      <c r="D104" s="489">
        <v>27.74</v>
      </c>
    </row>
    <row r="105" spans="1:4">
      <c r="A105" s="43" t="s">
        <v>233</v>
      </c>
      <c r="B105" s="43" t="s">
        <v>3201</v>
      </c>
      <c r="C105" s="489">
        <v>1.55</v>
      </c>
      <c r="D105" s="489">
        <v>5.49</v>
      </c>
    </row>
    <row r="106" spans="1:4">
      <c r="A106" s="43" t="s">
        <v>233</v>
      </c>
      <c r="B106" s="43" t="s">
        <v>3170</v>
      </c>
      <c r="C106" s="489">
        <v>15.77</v>
      </c>
      <c r="D106" s="489">
        <v>3.43</v>
      </c>
    </row>
    <row r="107" spans="1:4">
      <c r="A107" s="43" t="s">
        <v>233</v>
      </c>
      <c r="B107" s="43" t="s">
        <v>3171</v>
      </c>
      <c r="C107" s="489">
        <v>11.58</v>
      </c>
      <c r="D107" s="489">
        <v>4.7</v>
      </c>
    </row>
    <row r="108" spans="1:4">
      <c r="A108" s="43" t="s">
        <v>233</v>
      </c>
      <c r="B108" s="43" t="s">
        <v>3172</v>
      </c>
      <c r="C108" s="489">
        <v>0</v>
      </c>
      <c r="D108" s="489">
        <v>2.02</v>
      </c>
    </row>
    <row r="109" spans="1:4">
      <c r="A109" s="43" t="s">
        <v>233</v>
      </c>
      <c r="B109" s="43" t="s">
        <v>3173</v>
      </c>
      <c r="C109" s="489">
        <v>12.67</v>
      </c>
      <c r="D109" s="489">
        <v>7.18</v>
      </c>
    </row>
    <row r="110" spans="1:4">
      <c r="A110" s="43" t="s">
        <v>233</v>
      </c>
      <c r="B110" s="43" t="s">
        <v>3174</v>
      </c>
      <c r="C110" s="489">
        <v>53.33</v>
      </c>
      <c r="D110" s="489">
        <v>36.86</v>
      </c>
    </row>
    <row r="111" spans="1:4">
      <c r="A111" s="43" t="s">
        <v>233</v>
      </c>
      <c r="B111" s="43" t="s">
        <v>875</v>
      </c>
      <c r="C111" s="489">
        <v>0</v>
      </c>
      <c r="D111" s="489">
        <v>5.3</v>
      </c>
    </row>
    <row r="112" spans="1:4">
      <c r="A112" s="43" t="s">
        <v>233</v>
      </c>
      <c r="B112" s="43" t="s">
        <v>3175</v>
      </c>
      <c r="C112" s="489">
        <v>3.3</v>
      </c>
      <c r="D112" s="489">
        <v>5.5</v>
      </c>
    </row>
    <row r="113" spans="1:4">
      <c r="A113" s="43" t="s">
        <v>233</v>
      </c>
      <c r="B113" s="43" t="s">
        <v>3176</v>
      </c>
      <c r="C113" s="489">
        <v>25.41</v>
      </c>
      <c r="D113" s="489">
        <v>4.62</v>
      </c>
    </row>
    <row r="114" spans="1:4">
      <c r="A114" s="43" t="s">
        <v>233</v>
      </c>
      <c r="B114" s="43" t="s">
        <v>3177</v>
      </c>
      <c r="C114" s="489" t="s">
        <v>3482</v>
      </c>
      <c r="D114" s="489" t="s">
        <v>3482</v>
      </c>
    </row>
    <row r="115" spans="1:4">
      <c r="A115" s="43" t="s">
        <v>233</v>
      </c>
      <c r="B115" s="43" t="s">
        <v>3178</v>
      </c>
      <c r="C115" s="489">
        <v>0</v>
      </c>
      <c r="D115" s="489">
        <v>0</v>
      </c>
    </row>
    <row r="116" spans="1:4">
      <c r="A116" s="43" t="s">
        <v>233</v>
      </c>
      <c r="B116" s="43" t="s">
        <v>3179</v>
      </c>
      <c r="C116" s="489">
        <v>8.34</v>
      </c>
      <c r="D116" s="489">
        <v>6.14</v>
      </c>
    </row>
    <row r="117" spans="1:4">
      <c r="A117" s="43" t="s">
        <v>233</v>
      </c>
      <c r="B117" s="43" t="s">
        <v>876</v>
      </c>
      <c r="C117" s="489">
        <v>4.74</v>
      </c>
      <c r="D117" s="489">
        <v>11.31</v>
      </c>
    </row>
    <row r="118" spans="1:4">
      <c r="A118" s="43" t="s">
        <v>233</v>
      </c>
      <c r="B118" s="43" t="s">
        <v>3180</v>
      </c>
      <c r="C118" s="489">
        <v>21.03</v>
      </c>
      <c r="D118" s="489">
        <v>36.26</v>
      </c>
    </row>
    <row r="119" spans="1:4">
      <c r="A119" s="43" t="s">
        <v>233</v>
      </c>
      <c r="B119" s="43" t="s">
        <v>3181</v>
      </c>
      <c r="C119" s="489">
        <v>10.82</v>
      </c>
      <c r="D119" s="489">
        <v>12.72</v>
      </c>
    </row>
    <row r="120" spans="1:4">
      <c r="A120" s="43" t="s">
        <v>233</v>
      </c>
      <c r="B120" s="43" t="s">
        <v>3182</v>
      </c>
      <c r="C120" s="489">
        <v>0</v>
      </c>
      <c r="D120" s="489">
        <v>0</v>
      </c>
    </row>
    <row r="121" spans="1:4">
      <c r="A121" s="43" t="s">
        <v>233</v>
      </c>
      <c r="B121" s="43" t="s">
        <v>3183</v>
      </c>
      <c r="C121" s="489">
        <v>16.59</v>
      </c>
      <c r="D121" s="489">
        <v>7.05</v>
      </c>
    </row>
    <row r="122" spans="1:4">
      <c r="A122" s="43" t="s">
        <v>233</v>
      </c>
      <c r="B122" s="43" t="s">
        <v>3184</v>
      </c>
      <c r="C122" s="489">
        <v>2.06</v>
      </c>
      <c r="D122" s="489">
        <v>6.87</v>
      </c>
    </row>
    <row r="123" spans="1:4">
      <c r="A123" s="43" t="s">
        <v>233</v>
      </c>
      <c r="B123" s="43" t="s">
        <v>888</v>
      </c>
      <c r="C123" s="489">
        <v>0</v>
      </c>
      <c r="D123" s="489">
        <v>75.180000000000007</v>
      </c>
    </row>
    <row r="124" spans="1:4">
      <c r="A124" s="43" t="s">
        <v>233</v>
      </c>
      <c r="B124" s="43" t="s">
        <v>3185</v>
      </c>
      <c r="C124" s="489">
        <v>0</v>
      </c>
      <c r="D124" s="489">
        <v>6.23</v>
      </c>
    </row>
    <row r="125" spans="1:4">
      <c r="A125" s="43" t="s">
        <v>233</v>
      </c>
      <c r="B125" s="43" t="s">
        <v>877</v>
      </c>
      <c r="C125" s="489">
        <v>0</v>
      </c>
      <c r="D125" s="489">
        <v>15.48</v>
      </c>
    </row>
    <row r="126" spans="1:4">
      <c r="A126" s="43" t="s">
        <v>233</v>
      </c>
      <c r="B126" s="43" t="s">
        <v>3186</v>
      </c>
      <c r="C126" s="489">
        <v>2.69</v>
      </c>
      <c r="D126" s="489">
        <v>17.100000000000001</v>
      </c>
    </row>
    <row r="127" spans="1:4">
      <c r="A127" s="43" t="s">
        <v>233</v>
      </c>
      <c r="B127" s="43" t="s">
        <v>3152</v>
      </c>
      <c r="C127" s="489">
        <v>14.07</v>
      </c>
      <c r="D127" s="489">
        <v>3.66</v>
      </c>
    </row>
    <row r="128" spans="1:4">
      <c r="A128" s="43" t="s">
        <v>233</v>
      </c>
      <c r="B128" s="43" t="s">
        <v>3316</v>
      </c>
      <c r="C128" s="489">
        <v>0.75</v>
      </c>
      <c r="D128" s="489">
        <v>4.3899999999999997</v>
      </c>
    </row>
    <row r="129" spans="1:4">
      <c r="A129" s="43" t="s">
        <v>233</v>
      </c>
      <c r="B129" s="43" t="s">
        <v>3153</v>
      </c>
      <c r="C129" s="489">
        <v>2.1800000000000002</v>
      </c>
      <c r="D129" s="489">
        <v>6.93</v>
      </c>
    </row>
    <row r="130" spans="1:4">
      <c r="A130" s="43" t="s">
        <v>233</v>
      </c>
      <c r="B130" s="43" t="s">
        <v>3154</v>
      </c>
      <c r="C130" s="489">
        <v>0</v>
      </c>
      <c r="D130" s="489">
        <v>8.61</v>
      </c>
    </row>
    <row r="131" spans="1:4">
      <c r="A131" s="43" t="s">
        <v>233</v>
      </c>
      <c r="B131" s="43" t="s">
        <v>3396</v>
      </c>
      <c r="C131" s="489">
        <v>0</v>
      </c>
      <c r="D131" s="489">
        <v>2.36</v>
      </c>
    </row>
    <row r="132" spans="1:4">
      <c r="A132" s="43" t="s">
        <v>233</v>
      </c>
      <c r="B132" s="43" t="s">
        <v>3155</v>
      </c>
      <c r="C132" s="489">
        <v>2.0099999999999998</v>
      </c>
      <c r="D132" s="489">
        <v>9.44</v>
      </c>
    </row>
    <row r="133" spans="1:4">
      <c r="A133" s="43" t="s">
        <v>233</v>
      </c>
      <c r="B133" s="43" t="s">
        <v>3317</v>
      </c>
      <c r="C133" s="489">
        <v>30.14</v>
      </c>
      <c r="D133" s="489">
        <v>26.1</v>
      </c>
    </row>
    <row r="134" spans="1:4">
      <c r="A134" s="43" t="s">
        <v>233</v>
      </c>
      <c r="B134" s="43" t="s">
        <v>3156</v>
      </c>
      <c r="C134" s="489">
        <v>2.09</v>
      </c>
      <c r="D134" s="489">
        <v>4.29</v>
      </c>
    </row>
    <row r="135" spans="1:4">
      <c r="A135" s="43" t="s">
        <v>230</v>
      </c>
      <c r="B135" s="43" t="s">
        <v>230</v>
      </c>
      <c r="C135" s="489">
        <v>25.36</v>
      </c>
      <c r="D135" s="489">
        <v>5.31</v>
      </c>
    </row>
    <row r="136" spans="1:4">
      <c r="A136" s="43" t="s">
        <v>230</v>
      </c>
      <c r="B136" s="43" t="s">
        <v>3157</v>
      </c>
      <c r="C136" s="489">
        <v>19.010000000000002</v>
      </c>
      <c r="D136" s="489">
        <v>4.01</v>
      </c>
    </row>
    <row r="137" spans="1:4">
      <c r="A137" s="43" t="s">
        <v>230</v>
      </c>
      <c r="B137" s="43" t="s">
        <v>3158</v>
      </c>
      <c r="C137" s="489">
        <v>26.12</v>
      </c>
      <c r="D137" s="489">
        <v>6.87</v>
      </c>
    </row>
    <row r="138" spans="1:4">
      <c r="A138" s="43" t="s">
        <v>230</v>
      </c>
      <c r="B138" s="43" t="s">
        <v>874</v>
      </c>
      <c r="C138" s="489">
        <v>0</v>
      </c>
      <c r="D138" s="489">
        <v>10.95</v>
      </c>
    </row>
    <row r="139" spans="1:4">
      <c r="A139" s="43" t="s">
        <v>230</v>
      </c>
      <c r="B139" s="43" t="s">
        <v>3159</v>
      </c>
      <c r="C139" s="489">
        <v>0</v>
      </c>
      <c r="D139" s="489">
        <v>0</v>
      </c>
    </row>
    <row r="140" spans="1:4">
      <c r="A140" s="43" t="s">
        <v>230</v>
      </c>
      <c r="B140" s="43" t="s">
        <v>3160</v>
      </c>
      <c r="C140" s="489">
        <v>6.77</v>
      </c>
      <c r="D140" s="489">
        <v>6.57</v>
      </c>
    </row>
    <row r="141" spans="1:4">
      <c r="A141" s="43" t="s">
        <v>230</v>
      </c>
      <c r="B141" s="43" t="s">
        <v>3161</v>
      </c>
      <c r="C141" s="489">
        <v>23.61</v>
      </c>
      <c r="D141" s="489">
        <v>23.62</v>
      </c>
    </row>
    <row r="142" spans="1:4">
      <c r="A142" s="43" t="s">
        <v>230</v>
      </c>
      <c r="B142" s="43" t="s">
        <v>3162</v>
      </c>
      <c r="C142" s="489">
        <v>0</v>
      </c>
      <c r="D142" s="489">
        <v>1.88</v>
      </c>
    </row>
    <row r="143" spans="1:4">
      <c r="A143" s="43" t="s">
        <v>230</v>
      </c>
      <c r="B143" s="43" t="s">
        <v>3163</v>
      </c>
      <c r="C143" s="489">
        <v>5.4</v>
      </c>
      <c r="D143" s="489">
        <v>3.04</v>
      </c>
    </row>
    <row r="144" spans="1:4">
      <c r="A144" s="43" t="s">
        <v>230</v>
      </c>
      <c r="B144" s="43" t="s">
        <v>3164</v>
      </c>
      <c r="C144" s="489">
        <v>0</v>
      </c>
      <c r="D144" s="489">
        <v>0.87</v>
      </c>
    </row>
    <row r="145" spans="1:4">
      <c r="A145" s="43" t="s">
        <v>230</v>
      </c>
      <c r="B145" s="43" t="s">
        <v>3165</v>
      </c>
      <c r="C145" s="489">
        <v>0</v>
      </c>
      <c r="D145" s="489">
        <v>0</v>
      </c>
    </row>
    <row r="146" spans="1:4">
      <c r="A146" s="43" t="s">
        <v>230</v>
      </c>
      <c r="B146" s="43" t="s">
        <v>3166</v>
      </c>
      <c r="C146" s="489">
        <v>37</v>
      </c>
      <c r="D146" s="489">
        <v>52.07</v>
      </c>
    </row>
    <row r="147" spans="1:4">
      <c r="A147" s="43" t="s">
        <v>230</v>
      </c>
      <c r="B147" s="43" t="s">
        <v>3167</v>
      </c>
      <c r="C147" s="489">
        <v>8.9499999999999993</v>
      </c>
      <c r="D147" s="489">
        <v>6.16</v>
      </c>
    </row>
    <row r="148" spans="1:4">
      <c r="A148" s="43" t="s">
        <v>230</v>
      </c>
      <c r="B148" s="43" t="s">
        <v>3168</v>
      </c>
      <c r="C148" s="489">
        <v>8.7200000000000006</v>
      </c>
      <c r="D148" s="489">
        <v>10.9</v>
      </c>
    </row>
    <row r="149" spans="1:4">
      <c r="A149" s="43" t="s">
        <v>230</v>
      </c>
      <c r="B149" s="43" t="s">
        <v>3169</v>
      </c>
      <c r="C149" s="489">
        <v>10.68</v>
      </c>
      <c r="D149" s="489">
        <v>10.91</v>
      </c>
    </row>
    <row r="150" spans="1:4">
      <c r="A150" s="43" t="s">
        <v>230</v>
      </c>
      <c r="B150" s="43" t="s">
        <v>3136</v>
      </c>
      <c r="C150" s="489">
        <v>3.59</v>
      </c>
      <c r="D150" s="489">
        <v>2.68</v>
      </c>
    </row>
    <row r="151" spans="1:4">
      <c r="A151" s="43" t="s">
        <v>230</v>
      </c>
      <c r="B151" s="43" t="s">
        <v>3137</v>
      </c>
      <c r="C151" s="489">
        <v>7.91</v>
      </c>
      <c r="D151" s="489">
        <v>3.45</v>
      </c>
    </row>
    <row r="152" spans="1:4">
      <c r="A152" s="43" t="s">
        <v>230</v>
      </c>
      <c r="B152" s="43" t="s">
        <v>3138</v>
      </c>
      <c r="C152" s="489">
        <v>5.88</v>
      </c>
      <c r="D152" s="489">
        <v>7.57</v>
      </c>
    </row>
    <row r="153" spans="1:4">
      <c r="A153" s="43" t="s">
        <v>230</v>
      </c>
      <c r="B153" s="43" t="s">
        <v>3139</v>
      </c>
      <c r="C153" s="489">
        <v>0</v>
      </c>
      <c r="D153" s="489">
        <v>0.35</v>
      </c>
    </row>
    <row r="154" spans="1:4">
      <c r="A154" s="43" t="s">
        <v>230</v>
      </c>
      <c r="B154" s="43" t="s">
        <v>3140</v>
      </c>
      <c r="C154" s="489">
        <v>24.18</v>
      </c>
      <c r="D154" s="489">
        <v>18.63</v>
      </c>
    </row>
    <row r="155" spans="1:4">
      <c r="A155" s="43" t="s">
        <v>230</v>
      </c>
      <c r="B155" s="43" t="s">
        <v>886</v>
      </c>
      <c r="C155" s="489">
        <v>0</v>
      </c>
      <c r="D155" s="489">
        <v>6.48</v>
      </c>
    </row>
    <row r="156" spans="1:4">
      <c r="A156" s="43" t="s">
        <v>230</v>
      </c>
      <c r="B156" s="43" t="s">
        <v>870</v>
      </c>
      <c r="C156" s="489">
        <v>0</v>
      </c>
      <c r="D156" s="489">
        <v>3.75</v>
      </c>
    </row>
    <row r="157" spans="1:4">
      <c r="A157" s="43" t="s">
        <v>230</v>
      </c>
      <c r="B157" s="43" t="s">
        <v>3141</v>
      </c>
      <c r="C157" s="489">
        <v>0</v>
      </c>
      <c r="D157" s="489">
        <v>0</v>
      </c>
    </row>
    <row r="158" spans="1:4">
      <c r="A158" s="43" t="s">
        <v>230</v>
      </c>
      <c r="B158" s="43" t="s">
        <v>3142</v>
      </c>
      <c r="C158" s="489">
        <v>20.13</v>
      </c>
      <c r="D158" s="489">
        <v>5.96</v>
      </c>
    </row>
    <row r="159" spans="1:4">
      <c r="A159" s="43" t="s">
        <v>230</v>
      </c>
      <c r="B159" s="43" t="s">
        <v>871</v>
      </c>
      <c r="C159" s="489">
        <v>27.48</v>
      </c>
      <c r="D159" s="489">
        <v>7.38</v>
      </c>
    </row>
    <row r="160" spans="1:4">
      <c r="A160" s="43" t="s">
        <v>230</v>
      </c>
      <c r="B160" s="43" t="s">
        <v>872</v>
      </c>
      <c r="C160" s="489">
        <v>8.39</v>
      </c>
      <c r="D160" s="489">
        <v>6.23</v>
      </c>
    </row>
    <row r="161" spans="1:4">
      <c r="A161" s="43" t="s">
        <v>230</v>
      </c>
      <c r="B161" s="43" t="s">
        <v>3143</v>
      </c>
      <c r="C161" s="489">
        <v>1.28</v>
      </c>
      <c r="D161" s="489">
        <v>0.61</v>
      </c>
    </row>
    <row r="162" spans="1:4">
      <c r="A162" s="43" t="s">
        <v>230</v>
      </c>
      <c r="B162" s="43" t="s">
        <v>3144</v>
      </c>
      <c r="C162" s="489">
        <v>24.07</v>
      </c>
      <c r="D162" s="489">
        <v>14.93</v>
      </c>
    </row>
    <row r="163" spans="1:4">
      <c r="A163" s="43" t="s">
        <v>230</v>
      </c>
      <c r="B163" s="43" t="s">
        <v>873</v>
      </c>
      <c r="C163" s="489">
        <v>44.69</v>
      </c>
      <c r="D163" s="489">
        <v>10.76</v>
      </c>
    </row>
    <row r="164" spans="1:4">
      <c r="A164" s="43" t="s">
        <v>230</v>
      </c>
      <c r="B164" s="43" t="s">
        <v>3145</v>
      </c>
      <c r="C164" s="489">
        <v>0</v>
      </c>
      <c r="D164" s="489">
        <v>2.65</v>
      </c>
    </row>
    <row r="165" spans="1:4">
      <c r="A165" s="43" t="s">
        <v>230</v>
      </c>
      <c r="B165" s="43" t="s">
        <v>3146</v>
      </c>
      <c r="C165" s="489">
        <v>0</v>
      </c>
      <c r="D165" s="489">
        <v>0</v>
      </c>
    </row>
    <row r="166" spans="1:4">
      <c r="A166" s="43" t="s">
        <v>230</v>
      </c>
      <c r="B166" s="43" t="s">
        <v>3147</v>
      </c>
      <c r="C166" s="489">
        <v>11.69</v>
      </c>
      <c r="D166" s="489">
        <v>16.670000000000002</v>
      </c>
    </row>
    <row r="167" spans="1:4">
      <c r="A167" s="43" t="s">
        <v>230</v>
      </c>
      <c r="B167" s="43" t="s">
        <v>3148</v>
      </c>
      <c r="C167" s="489">
        <v>0</v>
      </c>
      <c r="D167" s="489">
        <v>0.77</v>
      </c>
    </row>
    <row r="168" spans="1:4">
      <c r="A168" s="43" t="s">
        <v>230</v>
      </c>
      <c r="B168" s="43" t="s">
        <v>3149</v>
      </c>
      <c r="C168" s="489">
        <v>1.82</v>
      </c>
      <c r="D168" s="489">
        <v>5.71</v>
      </c>
    </row>
    <row r="169" spans="1:4">
      <c r="A169" s="43" t="s">
        <v>230</v>
      </c>
      <c r="B169" s="43" t="s">
        <v>3150</v>
      </c>
      <c r="C169" s="489">
        <v>12.51</v>
      </c>
      <c r="D169" s="489">
        <v>9.31</v>
      </c>
    </row>
    <row r="170" spans="1:4">
      <c r="A170" s="43" t="s">
        <v>230</v>
      </c>
      <c r="B170" s="43" t="s">
        <v>3151</v>
      </c>
      <c r="C170" s="489">
        <v>16.78</v>
      </c>
      <c r="D170" s="489">
        <v>8.16</v>
      </c>
    </row>
    <row r="171" spans="1:4">
      <c r="A171" s="43" t="s">
        <v>230</v>
      </c>
      <c r="B171" s="43" t="s">
        <v>3118</v>
      </c>
      <c r="C171" s="489">
        <v>3.9</v>
      </c>
      <c r="D171" s="489">
        <v>4.41</v>
      </c>
    </row>
    <row r="172" spans="1:4">
      <c r="A172" s="43" t="s">
        <v>230</v>
      </c>
      <c r="B172" s="43" t="s">
        <v>3119</v>
      </c>
      <c r="C172" s="489">
        <v>14.65</v>
      </c>
      <c r="D172" s="489">
        <v>23.64</v>
      </c>
    </row>
    <row r="173" spans="1:4">
      <c r="A173" s="43" t="s">
        <v>230</v>
      </c>
      <c r="B173" s="43" t="s">
        <v>3120</v>
      </c>
      <c r="C173" s="489">
        <v>34.04</v>
      </c>
      <c r="D173" s="489">
        <v>27.67</v>
      </c>
    </row>
    <row r="174" spans="1:4">
      <c r="A174" s="43" t="s">
        <v>230</v>
      </c>
      <c r="B174" s="43" t="s">
        <v>3121</v>
      </c>
      <c r="C174" s="489">
        <v>15.88</v>
      </c>
      <c r="D174" s="489">
        <v>20.190000000000001</v>
      </c>
    </row>
    <row r="175" spans="1:4">
      <c r="A175" s="43" t="s">
        <v>230</v>
      </c>
      <c r="B175" s="43" t="s">
        <v>3122</v>
      </c>
      <c r="C175" s="489">
        <v>0</v>
      </c>
      <c r="D175" s="489">
        <v>0</v>
      </c>
    </row>
    <row r="176" spans="1:4">
      <c r="A176" s="43" t="s">
        <v>230</v>
      </c>
      <c r="B176" s="43" t="s">
        <v>3123</v>
      </c>
      <c r="C176" s="489">
        <v>6.41</v>
      </c>
      <c r="D176" s="489">
        <v>8.6199999999999992</v>
      </c>
    </row>
    <row r="177" spans="1:4">
      <c r="A177" s="43" t="s">
        <v>230</v>
      </c>
      <c r="B177" s="43" t="s">
        <v>3124</v>
      </c>
      <c r="C177" s="489">
        <v>15.58</v>
      </c>
      <c r="D177" s="489">
        <v>6.09</v>
      </c>
    </row>
    <row r="178" spans="1:4">
      <c r="A178" s="43" t="s">
        <v>230</v>
      </c>
      <c r="B178" s="43" t="s">
        <v>3125</v>
      </c>
      <c r="C178" s="489">
        <v>17.82</v>
      </c>
      <c r="D178" s="489">
        <v>6.58</v>
      </c>
    </row>
    <row r="179" spans="1:4">
      <c r="A179" s="43" t="s">
        <v>230</v>
      </c>
      <c r="B179" s="43" t="s">
        <v>3126</v>
      </c>
      <c r="C179" s="489">
        <v>2.12</v>
      </c>
      <c r="D179" s="489">
        <v>22.85</v>
      </c>
    </row>
    <row r="180" spans="1:4">
      <c r="A180" s="43" t="s">
        <v>230</v>
      </c>
      <c r="B180" s="43" t="s">
        <v>868</v>
      </c>
      <c r="C180" s="489">
        <v>0</v>
      </c>
      <c r="D180" s="489">
        <v>0</v>
      </c>
    </row>
    <row r="181" spans="1:4">
      <c r="A181" s="43" t="s">
        <v>230</v>
      </c>
      <c r="B181" s="43" t="s">
        <v>3127</v>
      </c>
      <c r="C181" s="489">
        <v>30.81</v>
      </c>
      <c r="D181" s="489">
        <v>2.88</v>
      </c>
    </row>
    <row r="182" spans="1:4">
      <c r="A182" s="43" t="s">
        <v>230</v>
      </c>
      <c r="B182" s="43" t="s">
        <v>3128</v>
      </c>
      <c r="C182" s="489">
        <v>26.91</v>
      </c>
      <c r="D182" s="489">
        <v>3.8</v>
      </c>
    </row>
    <row r="183" spans="1:4">
      <c r="A183" s="43" t="s">
        <v>230</v>
      </c>
      <c r="B183" s="43" t="s">
        <v>3129</v>
      </c>
      <c r="C183" s="489">
        <v>14.05</v>
      </c>
      <c r="D183" s="489">
        <v>10.5</v>
      </c>
    </row>
    <row r="184" spans="1:4">
      <c r="A184" s="43" t="s">
        <v>230</v>
      </c>
      <c r="B184" s="43" t="s">
        <v>3130</v>
      </c>
      <c r="C184" s="489">
        <v>34.36</v>
      </c>
      <c r="D184" s="489">
        <v>14.56</v>
      </c>
    </row>
    <row r="185" spans="1:4">
      <c r="A185" s="43" t="s">
        <v>230</v>
      </c>
      <c r="B185" s="43" t="s">
        <v>3131</v>
      </c>
      <c r="C185" s="489">
        <v>18.809999999999999</v>
      </c>
      <c r="D185" s="489">
        <v>14.64</v>
      </c>
    </row>
    <row r="186" spans="1:4">
      <c r="A186" s="43" t="s">
        <v>230</v>
      </c>
      <c r="B186" s="43" t="s">
        <v>3132</v>
      </c>
      <c r="C186" s="489">
        <v>24.45</v>
      </c>
      <c r="D186" s="489">
        <v>15.84</v>
      </c>
    </row>
    <row r="187" spans="1:4">
      <c r="A187" s="43" t="s">
        <v>230</v>
      </c>
      <c r="B187" s="43" t="s">
        <v>869</v>
      </c>
      <c r="C187" s="489">
        <v>40.83</v>
      </c>
      <c r="D187" s="489">
        <v>13.09</v>
      </c>
    </row>
    <row r="188" spans="1:4">
      <c r="A188" s="43" t="s">
        <v>3133</v>
      </c>
      <c r="B188" s="43" t="s">
        <v>3133</v>
      </c>
      <c r="C188" s="489">
        <v>6.88</v>
      </c>
      <c r="D188" s="489">
        <v>3</v>
      </c>
    </row>
    <row r="189" spans="1:4">
      <c r="A189" s="43" t="s">
        <v>3133</v>
      </c>
      <c r="B189" s="43" t="s">
        <v>3134</v>
      </c>
      <c r="C189" s="489">
        <v>0</v>
      </c>
      <c r="D189" s="489">
        <v>0</v>
      </c>
    </row>
    <row r="190" spans="1:4">
      <c r="A190" s="43" t="s">
        <v>3133</v>
      </c>
      <c r="B190" s="43" t="s">
        <v>3135</v>
      </c>
      <c r="C190" s="489">
        <v>9.58</v>
      </c>
      <c r="D190" s="489">
        <v>34.46</v>
      </c>
    </row>
    <row r="191" spans="1:4">
      <c r="A191" s="43" t="s">
        <v>3133</v>
      </c>
      <c r="B191" s="43" t="s">
        <v>1313</v>
      </c>
      <c r="C191" s="489">
        <v>0</v>
      </c>
      <c r="D191" s="489">
        <v>3.44</v>
      </c>
    </row>
    <row r="192" spans="1:4">
      <c r="A192" s="43" t="s">
        <v>3133</v>
      </c>
      <c r="B192" s="43" t="s">
        <v>3103</v>
      </c>
      <c r="C192" s="489">
        <v>13.57</v>
      </c>
      <c r="D192" s="489">
        <v>29.92</v>
      </c>
    </row>
    <row r="193" spans="1:4">
      <c r="A193" s="43" t="s">
        <v>3133</v>
      </c>
      <c r="B193" s="43" t="s">
        <v>3104</v>
      </c>
      <c r="C193" s="489">
        <v>0</v>
      </c>
      <c r="D193" s="489">
        <v>203.94</v>
      </c>
    </row>
    <row r="194" spans="1:4">
      <c r="A194" s="43" t="s">
        <v>3133</v>
      </c>
      <c r="B194" s="43" t="s">
        <v>864</v>
      </c>
      <c r="C194" s="489">
        <v>0</v>
      </c>
      <c r="D194" s="489">
        <v>0</v>
      </c>
    </row>
    <row r="195" spans="1:4">
      <c r="A195" s="43" t="s">
        <v>3133</v>
      </c>
      <c r="B195" s="43" t="s">
        <v>3105</v>
      </c>
      <c r="C195" s="489">
        <v>12.59</v>
      </c>
      <c r="D195" s="489">
        <v>7.23</v>
      </c>
    </row>
    <row r="196" spans="1:4">
      <c r="A196" s="43" t="s">
        <v>3133</v>
      </c>
      <c r="B196" s="43" t="s">
        <v>3315</v>
      </c>
      <c r="C196" s="489">
        <v>14.45</v>
      </c>
      <c r="D196" s="489">
        <v>2.2200000000000002</v>
      </c>
    </row>
    <row r="197" spans="1:4">
      <c r="A197" s="43" t="s">
        <v>3133</v>
      </c>
      <c r="B197" s="43" t="s">
        <v>3106</v>
      </c>
      <c r="C197" s="489">
        <v>19.850000000000001</v>
      </c>
      <c r="D197" s="489">
        <v>105.6</v>
      </c>
    </row>
    <row r="198" spans="1:4">
      <c r="A198" s="43" t="s">
        <v>3133</v>
      </c>
      <c r="B198" s="43" t="s">
        <v>3107</v>
      </c>
      <c r="C198" s="489">
        <v>0</v>
      </c>
      <c r="D198" s="489">
        <v>16.55</v>
      </c>
    </row>
    <row r="199" spans="1:4">
      <c r="A199" s="43" t="s">
        <v>3133</v>
      </c>
      <c r="B199" s="43" t="s">
        <v>3108</v>
      </c>
      <c r="C199" s="489">
        <v>0</v>
      </c>
      <c r="D199" s="489">
        <v>0.18</v>
      </c>
    </row>
    <row r="200" spans="1:4">
      <c r="A200" s="43" t="s">
        <v>3133</v>
      </c>
      <c r="B200" s="43" t="s">
        <v>3109</v>
      </c>
      <c r="C200" s="489">
        <v>0</v>
      </c>
      <c r="D200" s="489">
        <v>9.15</v>
      </c>
    </row>
    <row r="201" spans="1:4">
      <c r="A201" s="43" t="s">
        <v>3133</v>
      </c>
      <c r="B201" s="43" t="s">
        <v>3110</v>
      </c>
      <c r="C201" s="489">
        <v>11.3</v>
      </c>
      <c r="D201" s="489">
        <v>8.1999999999999993</v>
      </c>
    </row>
    <row r="202" spans="1:4">
      <c r="A202" s="43" t="s">
        <v>3133</v>
      </c>
      <c r="B202" s="43" t="s">
        <v>3111</v>
      </c>
      <c r="C202" s="489">
        <v>0</v>
      </c>
      <c r="D202" s="489">
        <v>398.48</v>
      </c>
    </row>
    <row r="203" spans="1:4">
      <c r="A203" s="43" t="s">
        <v>3133</v>
      </c>
      <c r="B203" s="43" t="s">
        <v>3112</v>
      </c>
      <c r="C203" s="489">
        <v>0</v>
      </c>
      <c r="D203" s="489">
        <v>0</v>
      </c>
    </row>
    <row r="204" spans="1:4">
      <c r="A204" s="43" t="s">
        <v>3133</v>
      </c>
      <c r="B204" s="43" t="s">
        <v>865</v>
      </c>
      <c r="C204" s="489">
        <v>22.37</v>
      </c>
      <c r="D204" s="489">
        <v>30.78</v>
      </c>
    </row>
    <row r="205" spans="1:4">
      <c r="A205" s="43" t="s">
        <v>3133</v>
      </c>
      <c r="B205" s="43" t="s">
        <v>866</v>
      </c>
      <c r="C205" s="489">
        <v>0</v>
      </c>
      <c r="D205" s="489">
        <v>0</v>
      </c>
    </row>
    <row r="206" spans="1:4">
      <c r="A206" s="43" t="s">
        <v>3133</v>
      </c>
      <c r="B206" s="43" t="s">
        <v>3113</v>
      </c>
      <c r="C206" s="489">
        <v>2.81</v>
      </c>
      <c r="D206" s="489">
        <v>7.3</v>
      </c>
    </row>
    <row r="207" spans="1:4">
      <c r="A207" s="43" t="s">
        <v>3133</v>
      </c>
      <c r="B207" s="43" t="s">
        <v>3114</v>
      </c>
      <c r="C207" s="489">
        <v>0</v>
      </c>
      <c r="D207" s="489">
        <v>1.29</v>
      </c>
    </row>
    <row r="208" spans="1:4">
      <c r="A208" s="43" t="s">
        <v>3133</v>
      </c>
      <c r="B208" s="43" t="s">
        <v>3115</v>
      </c>
      <c r="C208" s="489">
        <v>16.55</v>
      </c>
      <c r="D208" s="489">
        <v>17.54</v>
      </c>
    </row>
    <row r="209" spans="1:4">
      <c r="A209" s="43" t="s">
        <v>3133</v>
      </c>
      <c r="B209" s="43" t="s">
        <v>3116</v>
      </c>
      <c r="C209" s="489">
        <v>2.77</v>
      </c>
      <c r="D209" s="489">
        <v>17.63</v>
      </c>
    </row>
    <row r="210" spans="1:4">
      <c r="A210" s="43" t="s">
        <v>3133</v>
      </c>
      <c r="B210" s="43" t="s">
        <v>3117</v>
      </c>
      <c r="C210" s="489">
        <v>0</v>
      </c>
      <c r="D210" s="489">
        <v>0</v>
      </c>
    </row>
    <row r="211" spans="1:4">
      <c r="A211" s="43" t="s">
        <v>3133</v>
      </c>
      <c r="B211" s="43" t="s">
        <v>867</v>
      </c>
      <c r="C211" s="489">
        <v>35.29</v>
      </c>
      <c r="D211" s="489">
        <v>27.07</v>
      </c>
    </row>
    <row r="212" spans="1:4">
      <c r="A212" s="43" t="s">
        <v>3133</v>
      </c>
      <c r="B212" s="43" t="s">
        <v>3086</v>
      </c>
      <c r="C212" s="489">
        <v>16</v>
      </c>
      <c r="D212" s="489">
        <v>1.1200000000000001</v>
      </c>
    </row>
    <row r="213" spans="1:4">
      <c r="A213" s="43" t="s">
        <v>3133</v>
      </c>
      <c r="B213" s="43" t="s">
        <v>3087</v>
      </c>
      <c r="C213" s="489">
        <v>44.45</v>
      </c>
      <c r="D213" s="489">
        <v>131.6</v>
      </c>
    </row>
    <row r="214" spans="1:4">
      <c r="A214" s="43" t="s">
        <v>3133</v>
      </c>
      <c r="B214" s="43" t="s">
        <v>3088</v>
      </c>
      <c r="C214" s="489">
        <v>0</v>
      </c>
      <c r="D214" s="489">
        <v>23.84</v>
      </c>
    </row>
    <row r="215" spans="1:4">
      <c r="A215" s="43" t="s">
        <v>3133</v>
      </c>
      <c r="B215" s="43" t="s">
        <v>3089</v>
      </c>
      <c r="C215" s="489">
        <v>5.99</v>
      </c>
      <c r="D215" s="489">
        <v>33.729999999999997</v>
      </c>
    </row>
    <row r="216" spans="1:4">
      <c r="A216" s="43" t="s">
        <v>3133</v>
      </c>
      <c r="B216" s="43" t="s">
        <v>3090</v>
      </c>
      <c r="C216" s="489">
        <v>0</v>
      </c>
      <c r="D216" s="489">
        <v>0</v>
      </c>
    </row>
    <row r="217" spans="1:4">
      <c r="A217" s="43" t="s">
        <v>3133</v>
      </c>
      <c r="B217" s="43" t="s">
        <v>3091</v>
      </c>
      <c r="C217" s="489">
        <v>0</v>
      </c>
      <c r="D217" s="489">
        <v>0</v>
      </c>
    </row>
    <row r="218" spans="1:4">
      <c r="A218" s="43" t="s">
        <v>3133</v>
      </c>
      <c r="B218" s="43" t="s">
        <v>3092</v>
      </c>
      <c r="C218" s="489">
        <v>9.1199999999999992</v>
      </c>
      <c r="D218" s="489">
        <v>24.51</v>
      </c>
    </row>
    <row r="219" spans="1:4">
      <c r="A219" s="43" t="s">
        <v>3133</v>
      </c>
      <c r="B219" s="43" t="s">
        <v>3093</v>
      </c>
      <c r="C219" s="489">
        <v>0</v>
      </c>
      <c r="D219" s="489">
        <v>0.23</v>
      </c>
    </row>
    <row r="220" spans="1:4">
      <c r="A220" s="43" t="s">
        <v>3133</v>
      </c>
      <c r="B220" s="43" t="s">
        <v>3094</v>
      </c>
      <c r="C220" s="489">
        <v>26.18</v>
      </c>
      <c r="D220" s="489">
        <v>16.5</v>
      </c>
    </row>
    <row r="221" spans="1:4">
      <c r="A221" s="43" t="s">
        <v>3133</v>
      </c>
      <c r="B221" s="43" t="s">
        <v>3095</v>
      </c>
      <c r="C221" s="489">
        <v>0</v>
      </c>
      <c r="D221" s="489">
        <v>0</v>
      </c>
    </row>
    <row r="222" spans="1:4">
      <c r="A222" s="43" t="s">
        <v>3133</v>
      </c>
      <c r="B222" s="43" t="s">
        <v>3096</v>
      </c>
      <c r="C222" s="489">
        <v>0</v>
      </c>
      <c r="D222" s="489">
        <v>0</v>
      </c>
    </row>
    <row r="223" spans="1:4">
      <c r="A223" s="43" t="s">
        <v>3133</v>
      </c>
      <c r="B223" s="43" t="s">
        <v>3097</v>
      </c>
      <c r="C223" s="489">
        <v>26.14</v>
      </c>
      <c r="D223" s="489">
        <v>3.69</v>
      </c>
    </row>
    <row r="224" spans="1:4">
      <c r="A224" s="43" t="s">
        <v>3133</v>
      </c>
      <c r="B224" s="43" t="s">
        <v>3098</v>
      </c>
      <c r="C224" s="489">
        <v>24.97</v>
      </c>
      <c r="D224" s="489">
        <v>10.51</v>
      </c>
    </row>
    <row r="225" spans="1:4">
      <c r="A225" s="43" t="s">
        <v>3133</v>
      </c>
      <c r="B225" s="43" t="s">
        <v>861</v>
      </c>
      <c r="C225" s="489">
        <v>8.6199999999999992</v>
      </c>
      <c r="D225" s="489">
        <v>33.08</v>
      </c>
    </row>
    <row r="226" spans="1:4">
      <c r="A226" s="43" t="s">
        <v>3133</v>
      </c>
      <c r="B226" s="43" t="s">
        <v>3099</v>
      </c>
      <c r="C226" s="489">
        <v>13.69</v>
      </c>
      <c r="D226" s="489">
        <v>9.6</v>
      </c>
    </row>
    <row r="227" spans="1:4">
      <c r="A227" s="43" t="s">
        <v>3133</v>
      </c>
      <c r="B227" s="43" t="s">
        <v>862</v>
      </c>
      <c r="C227" s="489">
        <v>0</v>
      </c>
      <c r="D227" s="489">
        <v>13.01</v>
      </c>
    </row>
    <row r="228" spans="1:4">
      <c r="A228" s="43" t="s">
        <v>3133</v>
      </c>
      <c r="B228" s="43" t="s">
        <v>3100</v>
      </c>
      <c r="C228" s="489">
        <v>43.54</v>
      </c>
      <c r="D228" s="489">
        <v>60.31</v>
      </c>
    </row>
    <row r="229" spans="1:4">
      <c r="A229" s="43" t="s">
        <v>3133</v>
      </c>
      <c r="B229" s="43" t="s">
        <v>3101</v>
      </c>
      <c r="C229" s="489">
        <v>13.15</v>
      </c>
      <c r="D229" s="489">
        <v>6.73</v>
      </c>
    </row>
    <row r="230" spans="1:4">
      <c r="A230" s="43" t="s">
        <v>3133</v>
      </c>
      <c r="B230" s="43" t="s">
        <v>863</v>
      </c>
      <c r="C230" s="489">
        <v>15.24</v>
      </c>
      <c r="D230" s="489">
        <v>1.34</v>
      </c>
    </row>
    <row r="231" spans="1:4">
      <c r="A231" s="43" t="s">
        <v>3133</v>
      </c>
      <c r="B231" s="43" t="s">
        <v>3102</v>
      </c>
      <c r="C231" s="489">
        <v>25.89</v>
      </c>
      <c r="D231" s="489">
        <v>19.38</v>
      </c>
    </row>
    <row r="232" spans="1:4">
      <c r="A232" s="43" t="s">
        <v>3133</v>
      </c>
      <c r="B232" s="43" t="s">
        <v>3072</v>
      </c>
      <c r="C232" s="489">
        <v>4.18</v>
      </c>
      <c r="D232" s="489">
        <v>8.6999999999999993</v>
      </c>
    </row>
    <row r="233" spans="1:4">
      <c r="A233" s="43" t="s">
        <v>3133</v>
      </c>
      <c r="B233" s="43" t="s">
        <v>3073</v>
      </c>
      <c r="C233" s="489">
        <v>0</v>
      </c>
      <c r="D233" s="489">
        <v>1.35</v>
      </c>
    </row>
    <row r="234" spans="1:4">
      <c r="A234" s="43" t="s">
        <v>3133</v>
      </c>
      <c r="B234" s="43" t="s">
        <v>3074</v>
      </c>
      <c r="C234" s="489">
        <v>53.68</v>
      </c>
      <c r="D234" s="489">
        <v>12.49</v>
      </c>
    </row>
    <row r="235" spans="1:4">
      <c r="A235" s="43" t="s">
        <v>3133</v>
      </c>
      <c r="B235" s="43" t="s">
        <v>3075</v>
      </c>
      <c r="C235" s="489">
        <v>0</v>
      </c>
      <c r="D235" s="489">
        <v>0</v>
      </c>
    </row>
    <row r="236" spans="1:4">
      <c r="A236" s="43" t="s">
        <v>3133</v>
      </c>
      <c r="B236" s="43" t="s">
        <v>3076</v>
      </c>
      <c r="C236" s="489">
        <v>15.12</v>
      </c>
      <c r="D236" s="489">
        <v>10.71</v>
      </c>
    </row>
    <row r="237" spans="1:4">
      <c r="A237" s="43" t="s">
        <v>3133</v>
      </c>
      <c r="B237" s="43" t="s">
        <v>857</v>
      </c>
      <c r="C237" s="489">
        <v>0</v>
      </c>
      <c r="D237" s="489">
        <v>34.54</v>
      </c>
    </row>
    <row r="238" spans="1:4">
      <c r="A238" s="43" t="s">
        <v>3133</v>
      </c>
      <c r="B238" s="43" t="s">
        <v>3077</v>
      </c>
      <c r="C238" s="489">
        <v>14.91</v>
      </c>
      <c r="D238" s="489">
        <v>7.06</v>
      </c>
    </row>
    <row r="239" spans="1:4">
      <c r="A239" s="43" t="s">
        <v>3133</v>
      </c>
      <c r="B239" s="43" t="s">
        <v>3078</v>
      </c>
      <c r="C239" s="489">
        <v>8.75</v>
      </c>
      <c r="D239" s="489">
        <v>1.08</v>
      </c>
    </row>
    <row r="240" spans="1:4">
      <c r="A240" s="43" t="s">
        <v>3133</v>
      </c>
      <c r="B240" s="43" t="s">
        <v>2890</v>
      </c>
      <c r="C240" s="489">
        <v>0</v>
      </c>
      <c r="D240" s="489">
        <v>0</v>
      </c>
    </row>
    <row r="241" spans="1:4">
      <c r="A241" s="43" t="s">
        <v>3133</v>
      </c>
      <c r="B241" s="43" t="s">
        <v>3079</v>
      </c>
      <c r="C241" s="489">
        <v>19.28</v>
      </c>
      <c r="D241" s="489">
        <v>12.36</v>
      </c>
    </row>
    <row r="242" spans="1:4">
      <c r="A242" s="43" t="s">
        <v>3133</v>
      </c>
      <c r="B242" s="43" t="s">
        <v>858</v>
      </c>
      <c r="C242" s="489">
        <v>2.7</v>
      </c>
      <c r="D242" s="489">
        <v>1.99</v>
      </c>
    </row>
    <row r="243" spans="1:4">
      <c r="A243" s="43" t="s">
        <v>3133</v>
      </c>
      <c r="B243" s="43" t="s">
        <v>2228</v>
      </c>
      <c r="C243" s="489">
        <v>0.31</v>
      </c>
      <c r="D243" s="489">
        <v>6.5</v>
      </c>
    </row>
    <row r="244" spans="1:4">
      <c r="A244" s="43" t="s">
        <v>3133</v>
      </c>
      <c r="B244" s="43" t="s">
        <v>3080</v>
      </c>
      <c r="C244" s="489">
        <v>11.26</v>
      </c>
      <c r="D244" s="489">
        <v>4.91</v>
      </c>
    </row>
    <row r="245" spans="1:4">
      <c r="A245" s="43" t="s">
        <v>3133</v>
      </c>
      <c r="B245" s="43" t="s">
        <v>859</v>
      </c>
      <c r="C245" s="489">
        <v>0</v>
      </c>
      <c r="D245" s="489">
        <v>28.23</v>
      </c>
    </row>
    <row r="246" spans="1:4">
      <c r="A246" s="43" t="s">
        <v>3133</v>
      </c>
      <c r="B246" s="43" t="s">
        <v>860</v>
      </c>
      <c r="C246" s="489">
        <v>0</v>
      </c>
      <c r="D246" s="489">
        <v>0</v>
      </c>
    </row>
    <row r="247" spans="1:4">
      <c r="A247" s="43" t="s">
        <v>3133</v>
      </c>
      <c r="B247" s="43" t="s">
        <v>3081</v>
      </c>
      <c r="C247" s="489">
        <v>22.55</v>
      </c>
      <c r="D247" s="489">
        <v>21.79</v>
      </c>
    </row>
    <row r="248" spans="1:4">
      <c r="A248" s="43" t="s">
        <v>3133</v>
      </c>
      <c r="B248" s="43" t="s">
        <v>3082</v>
      </c>
      <c r="C248" s="489">
        <v>12.55</v>
      </c>
      <c r="D248" s="489">
        <v>32.700000000000003</v>
      </c>
    </row>
    <row r="249" spans="1:4">
      <c r="A249" s="43" t="s">
        <v>3133</v>
      </c>
      <c r="B249" s="43" t="s">
        <v>3083</v>
      </c>
      <c r="C249" s="489">
        <v>1.79</v>
      </c>
      <c r="D249" s="489">
        <v>2.23</v>
      </c>
    </row>
    <row r="250" spans="1:4">
      <c r="A250" s="43" t="s">
        <v>3133</v>
      </c>
      <c r="B250" s="43" t="s">
        <v>3084</v>
      </c>
      <c r="C250" s="489">
        <v>0</v>
      </c>
      <c r="D250" s="489">
        <v>16.04</v>
      </c>
    </row>
    <row r="251" spans="1:4">
      <c r="A251" s="43" t="s">
        <v>3133</v>
      </c>
      <c r="B251" s="43" t="s">
        <v>3085</v>
      </c>
      <c r="C251" s="489">
        <v>40.450000000000003</v>
      </c>
      <c r="D251" s="489">
        <v>4.1500000000000004</v>
      </c>
    </row>
    <row r="252" spans="1:4">
      <c r="A252" s="43" t="s">
        <v>3133</v>
      </c>
      <c r="B252" s="43" t="s">
        <v>3314</v>
      </c>
      <c r="C252" s="489">
        <v>0</v>
      </c>
      <c r="D252" s="489">
        <v>0</v>
      </c>
    </row>
    <row r="253" spans="1:4">
      <c r="A253" s="43" t="s">
        <v>3133</v>
      </c>
      <c r="B253" s="43" t="s">
        <v>3055</v>
      </c>
      <c r="C253" s="489">
        <v>31.87</v>
      </c>
      <c r="D253" s="489">
        <v>25.21</v>
      </c>
    </row>
    <row r="254" spans="1:4">
      <c r="A254" s="43" t="s">
        <v>3133</v>
      </c>
      <c r="B254" s="43" t="s">
        <v>3056</v>
      </c>
      <c r="C254" s="489">
        <v>9.65</v>
      </c>
      <c r="D254" s="489">
        <v>10.44</v>
      </c>
    </row>
    <row r="255" spans="1:4">
      <c r="A255" s="43" t="s">
        <v>3133</v>
      </c>
      <c r="B255" s="43" t="s">
        <v>3057</v>
      </c>
      <c r="C255" s="489">
        <v>0</v>
      </c>
      <c r="D255" s="489">
        <v>0</v>
      </c>
    </row>
    <row r="256" spans="1:4">
      <c r="A256" s="43" t="s">
        <v>3133</v>
      </c>
      <c r="B256" s="43" t="s">
        <v>3058</v>
      </c>
      <c r="C256" s="489">
        <v>14.9</v>
      </c>
      <c r="D256" s="489">
        <v>5.6</v>
      </c>
    </row>
    <row r="257" spans="1:4">
      <c r="A257" s="43" t="s">
        <v>3133</v>
      </c>
      <c r="B257" s="43" t="s">
        <v>3059</v>
      </c>
      <c r="C257" s="489">
        <v>13.05</v>
      </c>
      <c r="D257" s="489">
        <v>13.04</v>
      </c>
    </row>
    <row r="258" spans="1:4">
      <c r="A258" s="43" t="s">
        <v>3133</v>
      </c>
      <c r="B258" s="43" t="s">
        <v>3060</v>
      </c>
      <c r="C258" s="489">
        <v>19.04</v>
      </c>
      <c r="D258" s="489">
        <v>4.4400000000000004</v>
      </c>
    </row>
    <row r="259" spans="1:4">
      <c r="A259" s="43" t="s">
        <v>3133</v>
      </c>
      <c r="B259" s="43" t="s">
        <v>854</v>
      </c>
      <c r="C259" s="489">
        <v>1.17</v>
      </c>
      <c r="D259" s="489">
        <v>1.3</v>
      </c>
    </row>
    <row r="260" spans="1:4">
      <c r="A260" s="43" t="s">
        <v>3133</v>
      </c>
      <c r="B260" s="43" t="s">
        <v>855</v>
      </c>
      <c r="C260" s="489">
        <v>15.05</v>
      </c>
      <c r="D260" s="489">
        <v>5.66</v>
      </c>
    </row>
    <row r="261" spans="1:4">
      <c r="A261" s="43" t="s">
        <v>3133</v>
      </c>
      <c r="B261" s="43" t="s">
        <v>3061</v>
      </c>
      <c r="C261" s="489">
        <v>0</v>
      </c>
      <c r="D261" s="489">
        <v>0.1</v>
      </c>
    </row>
    <row r="262" spans="1:4">
      <c r="A262" s="43" t="s">
        <v>3133</v>
      </c>
      <c r="B262" s="43" t="s">
        <v>3062</v>
      </c>
      <c r="C262" s="489">
        <v>0</v>
      </c>
      <c r="D262" s="489">
        <v>2.34</v>
      </c>
    </row>
    <row r="263" spans="1:4">
      <c r="A263" s="43" t="s">
        <v>3133</v>
      </c>
      <c r="B263" s="43" t="s">
        <v>3063</v>
      </c>
      <c r="C263" s="489">
        <v>6.33</v>
      </c>
      <c r="D263" s="489">
        <v>14.18</v>
      </c>
    </row>
    <row r="264" spans="1:4">
      <c r="A264" s="43" t="s">
        <v>3133</v>
      </c>
      <c r="B264" s="43" t="s">
        <v>3064</v>
      </c>
      <c r="C264" s="489">
        <v>0</v>
      </c>
      <c r="D264" s="489">
        <v>0</v>
      </c>
    </row>
    <row r="265" spans="1:4">
      <c r="A265" s="43" t="s">
        <v>3133</v>
      </c>
      <c r="B265" s="43" t="s">
        <v>3065</v>
      </c>
      <c r="C265" s="489">
        <v>4.6100000000000003</v>
      </c>
      <c r="D265" s="489">
        <v>0</v>
      </c>
    </row>
    <row r="266" spans="1:4">
      <c r="A266" s="43" t="s">
        <v>3133</v>
      </c>
      <c r="B266" s="43" t="s">
        <v>3066</v>
      </c>
      <c r="C266" s="489">
        <v>0</v>
      </c>
      <c r="D266" s="489">
        <v>8.33</v>
      </c>
    </row>
    <row r="267" spans="1:4">
      <c r="A267" s="43" t="s">
        <v>3133</v>
      </c>
      <c r="B267" s="43" t="s">
        <v>3067</v>
      </c>
      <c r="C267" s="489">
        <v>12.7</v>
      </c>
      <c r="D267" s="489">
        <v>9.1300000000000008</v>
      </c>
    </row>
    <row r="268" spans="1:4">
      <c r="A268" s="43" t="s">
        <v>3133</v>
      </c>
      <c r="B268" s="43" t="s">
        <v>3068</v>
      </c>
      <c r="C268" s="489">
        <v>0</v>
      </c>
      <c r="D268" s="489">
        <v>9.59</v>
      </c>
    </row>
    <row r="269" spans="1:4">
      <c r="A269" s="43" t="s">
        <v>3133</v>
      </c>
      <c r="B269" s="43" t="s">
        <v>3069</v>
      </c>
      <c r="C269" s="489">
        <v>0</v>
      </c>
      <c r="D269" s="489">
        <v>27.74</v>
      </c>
    </row>
    <row r="270" spans="1:4">
      <c r="A270" s="43" t="s">
        <v>3070</v>
      </c>
      <c r="B270" s="43" t="s">
        <v>3070</v>
      </c>
      <c r="C270" s="489">
        <v>27.51</v>
      </c>
      <c r="D270" s="489">
        <v>7.26</v>
      </c>
    </row>
    <row r="271" spans="1:4">
      <c r="A271" s="43" t="s">
        <v>3070</v>
      </c>
      <c r="B271" s="43" t="s">
        <v>3071</v>
      </c>
      <c r="C271" s="489">
        <v>3.4</v>
      </c>
      <c r="D271" s="489">
        <v>73.86</v>
      </c>
    </row>
    <row r="272" spans="1:4">
      <c r="A272" s="43" t="s">
        <v>3070</v>
      </c>
      <c r="B272" s="43" t="s">
        <v>856</v>
      </c>
      <c r="C272" s="489">
        <v>17.05</v>
      </c>
      <c r="D272" s="489">
        <v>9.18</v>
      </c>
    </row>
    <row r="273" spans="1:4">
      <c r="A273" s="43" t="s">
        <v>3070</v>
      </c>
      <c r="B273" s="43" t="s">
        <v>3037</v>
      </c>
      <c r="C273" s="489">
        <v>30.08</v>
      </c>
      <c r="D273" s="489">
        <v>16.489999999999998</v>
      </c>
    </row>
    <row r="274" spans="1:4">
      <c r="A274" s="43" t="s">
        <v>3070</v>
      </c>
      <c r="B274" s="43" t="s">
        <v>3038</v>
      </c>
      <c r="C274" s="489">
        <v>22.37</v>
      </c>
      <c r="D274" s="489">
        <v>8.0399999999999991</v>
      </c>
    </row>
    <row r="275" spans="1:4">
      <c r="A275" s="43" t="s">
        <v>3070</v>
      </c>
      <c r="B275" s="43" t="s">
        <v>2101</v>
      </c>
      <c r="C275" s="489">
        <v>0</v>
      </c>
      <c r="D275" s="489">
        <v>0</v>
      </c>
    </row>
    <row r="276" spans="1:4">
      <c r="A276" s="43" t="s">
        <v>3070</v>
      </c>
      <c r="B276" s="43" t="s">
        <v>3039</v>
      </c>
      <c r="C276" s="489">
        <v>0</v>
      </c>
      <c r="D276" s="489">
        <v>0.84</v>
      </c>
    </row>
    <row r="277" spans="1:4">
      <c r="A277" s="43" t="s">
        <v>3070</v>
      </c>
      <c r="B277" s="43" t="s">
        <v>3040</v>
      </c>
      <c r="C277" s="489">
        <v>11.67</v>
      </c>
      <c r="D277" s="489">
        <v>12.98</v>
      </c>
    </row>
    <row r="278" spans="1:4">
      <c r="A278" s="43" t="s">
        <v>3070</v>
      </c>
      <c r="B278" s="43" t="s">
        <v>852</v>
      </c>
      <c r="C278" s="489">
        <v>28.32</v>
      </c>
      <c r="D278" s="489">
        <v>0.75</v>
      </c>
    </row>
    <row r="279" spans="1:4">
      <c r="A279" s="43" t="s">
        <v>3070</v>
      </c>
      <c r="B279" s="43" t="s">
        <v>3041</v>
      </c>
      <c r="C279" s="489">
        <v>0</v>
      </c>
      <c r="D279" s="489">
        <v>0</v>
      </c>
    </row>
    <row r="280" spans="1:4">
      <c r="A280" s="43" t="s">
        <v>3070</v>
      </c>
      <c r="B280" s="43" t="s">
        <v>3042</v>
      </c>
      <c r="C280" s="489">
        <v>0</v>
      </c>
      <c r="D280" s="489">
        <v>0</v>
      </c>
    </row>
    <row r="281" spans="1:4">
      <c r="A281" s="43" t="s">
        <v>3070</v>
      </c>
      <c r="B281" s="43" t="s">
        <v>3043</v>
      </c>
      <c r="C281" s="489">
        <v>0</v>
      </c>
      <c r="D281" s="489">
        <v>20.03</v>
      </c>
    </row>
    <row r="282" spans="1:4">
      <c r="A282" s="43" t="s">
        <v>3070</v>
      </c>
      <c r="B282" s="43" t="s">
        <v>3044</v>
      </c>
      <c r="C282" s="489">
        <v>0</v>
      </c>
      <c r="D282" s="489">
        <v>2.2000000000000002</v>
      </c>
    </row>
    <row r="283" spans="1:4">
      <c r="A283" s="43" t="s">
        <v>3070</v>
      </c>
      <c r="B283" s="43" t="s">
        <v>3045</v>
      </c>
      <c r="C283" s="489">
        <v>5.8</v>
      </c>
      <c r="D283" s="489">
        <v>3.96</v>
      </c>
    </row>
    <row r="284" spans="1:4">
      <c r="A284" s="43" t="s">
        <v>3070</v>
      </c>
      <c r="B284" s="43" t="s">
        <v>3313</v>
      </c>
      <c r="C284" s="489">
        <v>23.32</v>
      </c>
      <c r="D284" s="489">
        <v>27.16</v>
      </c>
    </row>
    <row r="285" spans="1:4">
      <c r="A285" s="43" t="s">
        <v>3070</v>
      </c>
      <c r="B285" s="43" t="s">
        <v>3046</v>
      </c>
      <c r="C285" s="489">
        <v>14.72</v>
      </c>
      <c r="D285" s="489">
        <v>10.23</v>
      </c>
    </row>
    <row r="286" spans="1:4">
      <c r="A286" s="43" t="s">
        <v>3070</v>
      </c>
      <c r="B286" s="43" t="s">
        <v>3047</v>
      </c>
      <c r="C286" s="489">
        <v>5.07</v>
      </c>
      <c r="D286" s="489">
        <v>3.94</v>
      </c>
    </row>
    <row r="287" spans="1:4">
      <c r="A287" s="43" t="s">
        <v>3070</v>
      </c>
      <c r="B287" s="43" t="s">
        <v>3048</v>
      </c>
      <c r="C287" s="489">
        <v>6.07</v>
      </c>
      <c r="D287" s="489">
        <v>5.99</v>
      </c>
    </row>
    <row r="288" spans="1:4">
      <c r="A288" s="43" t="s">
        <v>3070</v>
      </c>
      <c r="B288" s="43" t="s">
        <v>3049</v>
      </c>
      <c r="C288" s="489">
        <v>0</v>
      </c>
      <c r="D288" s="489">
        <v>7.27</v>
      </c>
    </row>
    <row r="289" spans="1:4">
      <c r="A289" s="43" t="s">
        <v>3070</v>
      </c>
      <c r="B289" s="43" t="s">
        <v>3050</v>
      </c>
      <c r="C289" s="489">
        <v>0.72</v>
      </c>
      <c r="D289" s="489">
        <v>5.31</v>
      </c>
    </row>
    <row r="290" spans="1:4">
      <c r="A290" s="43" t="s">
        <v>3070</v>
      </c>
      <c r="B290" s="43" t="s">
        <v>3051</v>
      </c>
      <c r="C290" s="489">
        <v>21.35</v>
      </c>
      <c r="D290" s="489">
        <v>16.440000000000001</v>
      </c>
    </row>
    <row r="291" spans="1:4">
      <c r="A291" s="43" t="s">
        <v>3070</v>
      </c>
      <c r="B291" s="43" t="s">
        <v>853</v>
      </c>
      <c r="C291" s="489">
        <v>7.83</v>
      </c>
      <c r="D291" s="489">
        <v>11.97</v>
      </c>
    </row>
    <row r="292" spans="1:4">
      <c r="A292" s="43" t="s">
        <v>3070</v>
      </c>
      <c r="B292" s="43" t="s">
        <v>3052</v>
      </c>
      <c r="C292" s="489">
        <v>8.09</v>
      </c>
      <c r="D292" s="489">
        <v>5.56</v>
      </c>
    </row>
    <row r="293" spans="1:4">
      <c r="A293" s="43" t="s">
        <v>3070</v>
      </c>
      <c r="B293" s="43" t="s">
        <v>3312</v>
      </c>
      <c r="C293" s="489">
        <v>0</v>
      </c>
      <c r="D293" s="489">
        <v>5.53</v>
      </c>
    </row>
    <row r="294" spans="1:4">
      <c r="A294" s="43" t="s">
        <v>3070</v>
      </c>
      <c r="B294" s="43" t="s">
        <v>3053</v>
      </c>
      <c r="C294" s="489">
        <v>3.35</v>
      </c>
      <c r="D294" s="489">
        <v>41.05</v>
      </c>
    </row>
    <row r="295" spans="1:4">
      <c r="A295" s="43" t="s">
        <v>3070</v>
      </c>
      <c r="B295" s="43" t="s">
        <v>3054</v>
      </c>
      <c r="C295" s="489">
        <v>0</v>
      </c>
      <c r="D295" s="489">
        <v>3.12</v>
      </c>
    </row>
    <row r="296" spans="1:4">
      <c r="A296" s="43" t="s">
        <v>3070</v>
      </c>
      <c r="B296" s="43" t="s">
        <v>3020</v>
      </c>
      <c r="C296" s="489">
        <v>0</v>
      </c>
      <c r="D296" s="489">
        <v>2.33</v>
      </c>
    </row>
    <row r="297" spans="1:4">
      <c r="A297" s="43" t="s">
        <v>3070</v>
      </c>
      <c r="B297" s="43" t="s">
        <v>3021</v>
      </c>
      <c r="C297" s="489">
        <v>11.31</v>
      </c>
      <c r="D297" s="489">
        <v>30.2</v>
      </c>
    </row>
    <row r="298" spans="1:4">
      <c r="A298" s="43" t="s">
        <v>3070</v>
      </c>
      <c r="B298" s="43" t="s">
        <v>850</v>
      </c>
      <c r="C298" s="489">
        <v>12.73</v>
      </c>
      <c r="D298" s="489">
        <v>3.12</v>
      </c>
    </row>
    <row r="299" spans="1:4">
      <c r="A299" s="43" t="s">
        <v>3070</v>
      </c>
      <c r="B299" s="43" t="s">
        <v>1953</v>
      </c>
      <c r="C299" s="489">
        <v>5.91</v>
      </c>
      <c r="D299" s="489">
        <v>7.05</v>
      </c>
    </row>
    <row r="300" spans="1:4">
      <c r="A300" s="43" t="s">
        <v>3070</v>
      </c>
      <c r="B300" s="43" t="s">
        <v>3022</v>
      </c>
      <c r="C300" s="489">
        <v>0</v>
      </c>
      <c r="D300" s="489">
        <v>6.15</v>
      </c>
    </row>
    <row r="301" spans="1:4">
      <c r="A301" s="43" t="s">
        <v>3070</v>
      </c>
      <c r="B301" s="43" t="s">
        <v>3023</v>
      </c>
      <c r="C301" s="489">
        <v>37.26</v>
      </c>
      <c r="D301" s="489">
        <v>3.43</v>
      </c>
    </row>
    <row r="302" spans="1:4">
      <c r="A302" s="43" t="s">
        <v>3070</v>
      </c>
      <c r="B302" s="43" t="s">
        <v>3024</v>
      </c>
      <c r="C302" s="489">
        <v>0</v>
      </c>
      <c r="D302" s="489">
        <v>0</v>
      </c>
    </row>
    <row r="303" spans="1:4">
      <c r="A303" s="43" t="s">
        <v>3070</v>
      </c>
      <c r="B303" s="43" t="s">
        <v>3025</v>
      </c>
      <c r="C303" s="489">
        <v>0</v>
      </c>
      <c r="D303" s="489">
        <v>3.58</v>
      </c>
    </row>
    <row r="304" spans="1:4">
      <c r="A304" s="43" t="s">
        <v>3070</v>
      </c>
      <c r="B304" s="43" t="s">
        <v>3026</v>
      </c>
      <c r="C304" s="489">
        <v>0</v>
      </c>
      <c r="D304" s="489">
        <v>15.47</v>
      </c>
    </row>
    <row r="305" spans="1:4">
      <c r="A305" s="43" t="s">
        <v>3070</v>
      </c>
      <c r="B305" s="43" t="s">
        <v>3027</v>
      </c>
      <c r="C305" s="489">
        <v>0</v>
      </c>
      <c r="D305" s="489">
        <v>2.2999999999999998</v>
      </c>
    </row>
    <row r="306" spans="1:4">
      <c r="A306" s="43" t="s">
        <v>3070</v>
      </c>
      <c r="B306" s="43" t="s">
        <v>3028</v>
      </c>
      <c r="C306" s="489">
        <v>24.58</v>
      </c>
      <c r="D306" s="489">
        <v>8.82</v>
      </c>
    </row>
    <row r="307" spans="1:4">
      <c r="A307" s="43" t="s">
        <v>3070</v>
      </c>
      <c r="B307" s="43" t="s">
        <v>3029</v>
      </c>
      <c r="C307" s="489">
        <v>2.36</v>
      </c>
      <c r="D307" s="489">
        <v>3.86</v>
      </c>
    </row>
    <row r="308" spans="1:4">
      <c r="A308" s="43" t="s">
        <v>3070</v>
      </c>
      <c r="B308" s="43" t="s">
        <v>3030</v>
      </c>
      <c r="C308" s="489">
        <v>12.49</v>
      </c>
      <c r="D308" s="489">
        <v>90.44</v>
      </c>
    </row>
    <row r="309" spans="1:4">
      <c r="A309" s="43" t="s">
        <v>3070</v>
      </c>
      <c r="B309" s="43" t="s">
        <v>3031</v>
      </c>
      <c r="C309" s="489">
        <v>7.04</v>
      </c>
      <c r="D309" s="489">
        <v>3.34</v>
      </c>
    </row>
    <row r="310" spans="1:4">
      <c r="A310" s="43" t="s">
        <v>230</v>
      </c>
      <c r="B310" s="43" t="s">
        <v>3032</v>
      </c>
      <c r="C310" s="489">
        <v>0.93</v>
      </c>
      <c r="D310" s="489">
        <v>35.28</v>
      </c>
    </row>
    <row r="311" spans="1:4">
      <c r="A311" s="43" t="s">
        <v>3070</v>
      </c>
      <c r="B311" s="43" t="s">
        <v>3033</v>
      </c>
      <c r="C311" s="489">
        <v>0</v>
      </c>
      <c r="D311" s="489">
        <v>2.0299999999999998</v>
      </c>
    </row>
    <row r="312" spans="1:4">
      <c r="A312" s="43" t="s">
        <v>3070</v>
      </c>
      <c r="B312" s="43" t="s">
        <v>851</v>
      </c>
      <c r="C312" s="489">
        <v>0</v>
      </c>
      <c r="D312" s="489">
        <v>0</v>
      </c>
    </row>
    <row r="313" spans="1:4">
      <c r="A313" s="43" t="s">
        <v>3070</v>
      </c>
      <c r="B313" s="43" t="s">
        <v>3034</v>
      </c>
      <c r="C313" s="489">
        <v>4.43</v>
      </c>
      <c r="D313" s="489">
        <v>4.04</v>
      </c>
    </row>
    <row r="314" spans="1:4">
      <c r="A314" s="43" t="s">
        <v>3070</v>
      </c>
      <c r="B314" s="43" t="s">
        <v>3035</v>
      </c>
      <c r="C314" s="489">
        <v>1.38</v>
      </c>
      <c r="D314" s="489">
        <v>18.86</v>
      </c>
    </row>
    <row r="315" spans="1:4">
      <c r="A315" s="43" t="s">
        <v>3070</v>
      </c>
      <c r="B315" s="43" t="s">
        <v>3036</v>
      </c>
      <c r="C315" s="489">
        <v>4.8</v>
      </c>
      <c r="D315" s="489">
        <v>10.28</v>
      </c>
    </row>
    <row r="316" spans="1:4">
      <c r="A316" s="43" t="s">
        <v>3070</v>
      </c>
      <c r="B316" s="43" t="s">
        <v>3256</v>
      </c>
      <c r="C316" s="489">
        <v>17.53</v>
      </c>
      <c r="D316" s="489">
        <v>8.33</v>
      </c>
    </row>
    <row r="317" spans="1:4">
      <c r="A317" s="43" t="s">
        <v>3070</v>
      </c>
      <c r="B317" s="43" t="s">
        <v>3004</v>
      </c>
      <c r="C317" s="489">
        <v>0</v>
      </c>
      <c r="D317" s="489">
        <v>0.79</v>
      </c>
    </row>
    <row r="318" spans="1:4">
      <c r="A318" s="43" t="s">
        <v>3070</v>
      </c>
      <c r="B318" s="43" t="s">
        <v>3005</v>
      </c>
      <c r="C318" s="489">
        <v>7.63</v>
      </c>
      <c r="D318" s="489">
        <v>5.53</v>
      </c>
    </row>
    <row r="319" spans="1:4">
      <c r="A319" s="43" t="s">
        <v>3070</v>
      </c>
      <c r="B319" s="43" t="s">
        <v>3006</v>
      </c>
      <c r="C319" s="489">
        <v>3.2</v>
      </c>
      <c r="D319" s="489">
        <v>0.13</v>
      </c>
    </row>
    <row r="320" spans="1:4">
      <c r="A320" s="43" t="s">
        <v>3070</v>
      </c>
      <c r="B320" s="43" t="s">
        <v>3007</v>
      </c>
      <c r="C320" s="489">
        <v>7.3</v>
      </c>
      <c r="D320" s="489">
        <v>5.63</v>
      </c>
    </row>
    <row r="321" spans="1:4">
      <c r="A321" s="43" t="s">
        <v>3070</v>
      </c>
      <c r="B321" s="43" t="s">
        <v>3008</v>
      </c>
      <c r="C321" s="489">
        <v>0</v>
      </c>
      <c r="D321" s="489">
        <v>0</v>
      </c>
    </row>
    <row r="322" spans="1:4">
      <c r="A322" s="43" t="s">
        <v>3070</v>
      </c>
      <c r="B322" s="43" t="s">
        <v>3009</v>
      </c>
      <c r="C322" s="489">
        <v>1.1100000000000001</v>
      </c>
      <c r="D322" s="489">
        <v>3.06</v>
      </c>
    </row>
    <row r="323" spans="1:4">
      <c r="A323" s="43" t="s">
        <v>3070</v>
      </c>
      <c r="B323" s="43" t="s">
        <v>3311</v>
      </c>
      <c r="C323" s="489">
        <v>6.5</v>
      </c>
      <c r="D323" s="489">
        <v>3.15</v>
      </c>
    </row>
    <row r="324" spans="1:4">
      <c r="A324" s="43" t="s">
        <v>3070</v>
      </c>
      <c r="B324" s="43" t="s">
        <v>3010</v>
      </c>
      <c r="C324" s="489">
        <v>0</v>
      </c>
      <c r="D324" s="489">
        <v>4.37</v>
      </c>
    </row>
    <row r="325" spans="1:4">
      <c r="A325" s="43" t="s">
        <v>3070</v>
      </c>
      <c r="B325" s="43" t="s">
        <v>3011</v>
      </c>
      <c r="C325" s="489">
        <v>17.760000000000002</v>
      </c>
      <c r="D325" s="489">
        <v>8.26</v>
      </c>
    </row>
    <row r="326" spans="1:4">
      <c r="A326" s="43" t="s">
        <v>3070</v>
      </c>
      <c r="B326" s="43" t="s">
        <v>3012</v>
      </c>
      <c r="C326" s="489">
        <v>5.18</v>
      </c>
      <c r="D326" s="489">
        <v>1.91</v>
      </c>
    </row>
    <row r="327" spans="1:4">
      <c r="A327" s="43" t="s">
        <v>3070</v>
      </c>
      <c r="B327" s="43" t="s">
        <v>3013</v>
      </c>
      <c r="C327" s="489">
        <v>4.5</v>
      </c>
      <c r="D327" s="489">
        <v>6.13</v>
      </c>
    </row>
    <row r="328" spans="1:4">
      <c r="A328" s="43" t="s">
        <v>3014</v>
      </c>
      <c r="B328" s="43" t="s">
        <v>3014</v>
      </c>
      <c r="C328" s="489">
        <v>24.58</v>
      </c>
      <c r="D328" s="489">
        <v>3.74</v>
      </c>
    </row>
    <row r="329" spans="1:4">
      <c r="A329" s="43" t="s">
        <v>3014</v>
      </c>
      <c r="B329" s="43" t="s">
        <v>3015</v>
      </c>
      <c r="C329" s="489">
        <v>19.670000000000002</v>
      </c>
      <c r="D329" s="489">
        <v>5.43</v>
      </c>
    </row>
    <row r="330" spans="1:4">
      <c r="A330" s="43" t="s">
        <v>2723</v>
      </c>
      <c r="B330" s="43" t="s">
        <v>847</v>
      </c>
      <c r="C330" s="489">
        <v>0</v>
      </c>
      <c r="D330" s="489">
        <v>30.07</v>
      </c>
    </row>
    <row r="331" spans="1:4">
      <c r="A331" s="43" t="s">
        <v>3014</v>
      </c>
      <c r="B331" s="43" t="s">
        <v>3016</v>
      </c>
      <c r="C331" s="489">
        <v>0</v>
      </c>
      <c r="D331" s="489">
        <v>27.97</v>
      </c>
    </row>
    <row r="332" spans="1:4">
      <c r="A332" s="43" t="s">
        <v>3014</v>
      </c>
      <c r="B332" s="43" t="s">
        <v>848</v>
      </c>
      <c r="C332" s="489">
        <v>0</v>
      </c>
      <c r="D332" s="489">
        <v>9.0399999999999991</v>
      </c>
    </row>
    <row r="333" spans="1:4">
      <c r="A333" s="43" t="s">
        <v>2968</v>
      </c>
      <c r="B333" s="43" t="s">
        <v>849</v>
      </c>
      <c r="C333" s="489">
        <v>14.17</v>
      </c>
      <c r="D333" s="489">
        <v>10.7</v>
      </c>
    </row>
    <row r="334" spans="1:4">
      <c r="A334" s="43" t="s">
        <v>2968</v>
      </c>
      <c r="B334" s="43" t="s">
        <v>3017</v>
      </c>
      <c r="C334" s="489">
        <v>19.36</v>
      </c>
      <c r="D334" s="489">
        <v>0.56000000000000005</v>
      </c>
    </row>
    <row r="335" spans="1:4">
      <c r="A335" s="43" t="s">
        <v>3014</v>
      </c>
      <c r="B335" s="43" t="s">
        <v>3018</v>
      </c>
      <c r="C335" s="489">
        <v>8.77</v>
      </c>
      <c r="D335" s="489">
        <v>26.54</v>
      </c>
    </row>
    <row r="336" spans="1:4">
      <c r="A336" s="43" t="s">
        <v>3014</v>
      </c>
      <c r="B336" s="43" t="s">
        <v>3019</v>
      </c>
      <c r="C336" s="489">
        <v>31.55</v>
      </c>
      <c r="D336" s="489">
        <v>4.1100000000000003</v>
      </c>
    </row>
    <row r="337" spans="1:4">
      <c r="A337" s="43" t="s">
        <v>3014</v>
      </c>
      <c r="B337" s="43" t="s">
        <v>3255</v>
      </c>
      <c r="C337" s="489">
        <v>0</v>
      </c>
      <c r="D337" s="489">
        <v>0</v>
      </c>
    </row>
    <row r="338" spans="1:4">
      <c r="A338" s="43" t="s">
        <v>3014</v>
      </c>
      <c r="B338" s="43" t="s">
        <v>2985</v>
      </c>
      <c r="C338" s="489">
        <v>2.1800000000000002</v>
      </c>
      <c r="D338" s="489">
        <v>3.56</v>
      </c>
    </row>
    <row r="339" spans="1:4">
      <c r="A339" s="43" t="s">
        <v>3014</v>
      </c>
      <c r="B339" s="43" t="s">
        <v>2986</v>
      </c>
      <c r="C339" s="489">
        <v>9.35</v>
      </c>
      <c r="D339" s="489">
        <v>4.13</v>
      </c>
    </row>
    <row r="340" spans="1:4">
      <c r="A340" s="43" t="s">
        <v>2723</v>
      </c>
      <c r="B340" s="43" t="s">
        <v>2987</v>
      </c>
      <c r="C340" s="489">
        <v>14.15</v>
      </c>
      <c r="D340" s="489">
        <v>2.41</v>
      </c>
    </row>
    <row r="341" spans="1:4">
      <c r="A341" s="43" t="s">
        <v>2723</v>
      </c>
      <c r="B341" s="43" t="s">
        <v>2988</v>
      </c>
      <c r="C341" s="489">
        <v>0</v>
      </c>
      <c r="D341" s="489">
        <v>0.23</v>
      </c>
    </row>
    <row r="342" spans="1:4">
      <c r="A342" s="43" t="s">
        <v>2723</v>
      </c>
      <c r="B342" s="43" t="s">
        <v>2989</v>
      </c>
      <c r="C342" s="489">
        <v>0</v>
      </c>
      <c r="D342" s="489">
        <v>0</v>
      </c>
    </row>
    <row r="343" spans="1:4">
      <c r="A343" s="43" t="s">
        <v>3014</v>
      </c>
      <c r="B343" s="43" t="s">
        <v>1685</v>
      </c>
      <c r="C343" s="489">
        <v>0</v>
      </c>
      <c r="D343" s="489">
        <v>0</v>
      </c>
    </row>
    <row r="344" spans="1:4">
      <c r="A344" s="43" t="s">
        <v>3014</v>
      </c>
      <c r="B344" s="43" t="s">
        <v>2990</v>
      </c>
      <c r="C344" s="489">
        <v>2.08</v>
      </c>
      <c r="D344" s="489">
        <v>5.71</v>
      </c>
    </row>
    <row r="345" spans="1:4">
      <c r="A345" s="43" t="s">
        <v>3014</v>
      </c>
      <c r="B345" s="43" t="s">
        <v>2991</v>
      </c>
      <c r="C345" s="489">
        <v>23.15</v>
      </c>
      <c r="D345" s="489">
        <v>9.74</v>
      </c>
    </row>
    <row r="346" spans="1:4">
      <c r="A346" s="43" t="s">
        <v>2723</v>
      </c>
      <c r="B346" s="43" t="s">
        <v>2992</v>
      </c>
      <c r="C346" s="489">
        <v>0</v>
      </c>
      <c r="D346" s="489">
        <v>2.0499999999999998</v>
      </c>
    </row>
    <row r="347" spans="1:4">
      <c r="A347" s="43" t="s">
        <v>3014</v>
      </c>
      <c r="B347" s="43" t="s">
        <v>2993</v>
      </c>
      <c r="C347" s="489">
        <v>0</v>
      </c>
      <c r="D347" s="489">
        <v>18.079999999999998</v>
      </c>
    </row>
    <row r="348" spans="1:4">
      <c r="A348" s="43" t="s">
        <v>3014</v>
      </c>
      <c r="B348" s="43" t="s">
        <v>2994</v>
      </c>
      <c r="C348" s="489">
        <v>26.77</v>
      </c>
      <c r="D348" s="489">
        <v>19.52</v>
      </c>
    </row>
    <row r="349" spans="1:4">
      <c r="A349" s="43" t="s">
        <v>2968</v>
      </c>
      <c r="B349" s="43" t="s">
        <v>2995</v>
      </c>
      <c r="C349" s="489">
        <v>1.98</v>
      </c>
      <c r="D349" s="489">
        <v>5.65</v>
      </c>
    </row>
    <row r="350" spans="1:4">
      <c r="A350" s="43" t="s">
        <v>2723</v>
      </c>
      <c r="B350" s="43" t="s">
        <v>2996</v>
      </c>
      <c r="C350" s="489">
        <v>15.54</v>
      </c>
      <c r="D350" s="489">
        <v>3.09</v>
      </c>
    </row>
    <row r="351" spans="1:4">
      <c r="A351" s="43" t="s">
        <v>3014</v>
      </c>
      <c r="B351" s="43" t="s">
        <v>2997</v>
      </c>
      <c r="C351" s="489">
        <v>5.21</v>
      </c>
      <c r="D351" s="489">
        <v>7.68</v>
      </c>
    </row>
    <row r="352" spans="1:4">
      <c r="A352" s="43" t="s">
        <v>2968</v>
      </c>
      <c r="B352" s="43" t="s">
        <v>2998</v>
      </c>
      <c r="C352" s="489">
        <v>3.19</v>
      </c>
      <c r="D352" s="489">
        <v>5.99</v>
      </c>
    </row>
    <row r="353" spans="1:4">
      <c r="A353" s="43" t="s">
        <v>3014</v>
      </c>
      <c r="B353" s="43" t="s">
        <v>2999</v>
      </c>
      <c r="C353" s="489">
        <v>28.26</v>
      </c>
      <c r="D353" s="489">
        <v>10.98</v>
      </c>
    </row>
    <row r="354" spans="1:4">
      <c r="A354" s="43" t="s">
        <v>3014</v>
      </c>
      <c r="B354" s="43" t="s">
        <v>3000</v>
      </c>
      <c r="C354" s="489">
        <v>0</v>
      </c>
      <c r="D354" s="489">
        <v>6.46</v>
      </c>
    </row>
    <row r="355" spans="1:4">
      <c r="A355" s="43" t="s">
        <v>3014</v>
      </c>
      <c r="B355" s="43" t="s">
        <v>3001</v>
      </c>
      <c r="C355" s="489">
        <v>33.85</v>
      </c>
      <c r="D355" s="489">
        <v>9.1199999999999992</v>
      </c>
    </row>
    <row r="356" spans="1:4">
      <c r="A356" s="43" t="s">
        <v>2723</v>
      </c>
      <c r="B356" s="43" t="s">
        <v>3002</v>
      </c>
      <c r="C356" s="489">
        <v>0</v>
      </c>
      <c r="D356" s="489">
        <v>0</v>
      </c>
    </row>
    <row r="357" spans="1:4">
      <c r="A357" s="43" t="s">
        <v>2968</v>
      </c>
      <c r="B357" s="43" t="s">
        <v>3003</v>
      </c>
      <c r="C357" s="489">
        <v>7.89</v>
      </c>
      <c r="D357" s="489">
        <v>8.57</v>
      </c>
    </row>
    <row r="358" spans="1:4">
      <c r="A358" s="43" t="s">
        <v>3014</v>
      </c>
      <c r="B358" s="43" t="s">
        <v>2966</v>
      </c>
      <c r="C358" s="489">
        <v>0</v>
      </c>
      <c r="D358" s="489">
        <v>1.06</v>
      </c>
    </row>
    <row r="359" spans="1:4">
      <c r="A359" s="43" t="s">
        <v>3014</v>
      </c>
      <c r="B359" s="43" t="s">
        <v>2967</v>
      </c>
      <c r="C359" s="489">
        <v>1.37</v>
      </c>
      <c r="D359" s="489">
        <v>3.72</v>
      </c>
    </row>
    <row r="360" spans="1:4">
      <c r="A360" s="43" t="s">
        <v>2968</v>
      </c>
      <c r="B360" s="43" t="s">
        <v>2968</v>
      </c>
      <c r="C360" s="489">
        <v>26.66</v>
      </c>
      <c r="D360" s="489">
        <v>6.37</v>
      </c>
    </row>
    <row r="361" spans="1:4">
      <c r="A361" s="43" t="s">
        <v>3014</v>
      </c>
      <c r="B361" s="43" t="s">
        <v>2969</v>
      </c>
      <c r="C361" s="489">
        <v>0</v>
      </c>
      <c r="D361" s="489">
        <v>7.37</v>
      </c>
    </row>
    <row r="362" spans="1:4">
      <c r="A362" s="43" t="s">
        <v>3014</v>
      </c>
      <c r="B362" s="43" t="s">
        <v>2970</v>
      </c>
      <c r="C362" s="489">
        <v>1.1499999999999999</v>
      </c>
      <c r="D362" s="489">
        <v>5.57</v>
      </c>
    </row>
    <row r="363" spans="1:4">
      <c r="A363" s="43" t="s">
        <v>3014</v>
      </c>
      <c r="B363" s="43" t="s">
        <v>2971</v>
      </c>
      <c r="C363" s="489">
        <v>16.760000000000002</v>
      </c>
      <c r="D363" s="489">
        <v>5.21</v>
      </c>
    </row>
    <row r="364" spans="1:4">
      <c r="A364" s="43" t="s">
        <v>2968</v>
      </c>
      <c r="B364" s="43" t="s">
        <v>2972</v>
      </c>
      <c r="C364" s="489">
        <v>0</v>
      </c>
      <c r="D364" s="489">
        <v>6.9</v>
      </c>
    </row>
    <row r="365" spans="1:4">
      <c r="A365" s="43" t="s">
        <v>3014</v>
      </c>
      <c r="B365" s="43" t="s">
        <v>2973</v>
      </c>
      <c r="C365" s="489">
        <v>0.46</v>
      </c>
      <c r="D365" s="489">
        <v>11.77</v>
      </c>
    </row>
    <row r="366" spans="1:4">
      <c r="A366" s="43" t="s">
        <v>3014</v>
      </c>
      <c r="B366" s="43" t="s">
        <v>2974</v>
      </c>
      <c r="C366" s="489">
        <v>2.4900000000000002</v>
      </c>
      <c r="D366" s="489">
        <v>1.48</v>
      </c>
    </row>
    <row r="367" spans="1:4">
      <c r="A367" s="43" t="s">
        <v>2968</v>
      </c>
      <c r="B367" s="43" t="s">
        <v>2975</v>
      </c>
      <c r="C367" s="489">
        <v>0</v>
      </c>
      <c r="D367" s="489">
        <v>2.63</v>
      </c>
    </row>
    <row r="368" spans="1:4">
      <c r="A368" s="43" t="s">
        <v>3014</v>
      </c>
      <c r="B368" s="43" t="s">
        <v>2976</v>
      </c>
      <c r="C368" s="489">
        <v>5.42</v>
      </c>
      <c r="D368" s="489">
        <v>7.04</v>
      </c>
    </row>
    <row r="369" spans="1:4">
      <c r="A369" s="43" t="s">
        <v>3014</v>
      </c>
      <c r="B369" s="43" t="s">
        <v>2977</v>
      </c>
      <c r="C369" s="489">
        <v>0</v>
      </c>
      <c r="D369" s="489">
        <v>5.76</v>
      </c>
    </row>
    <row r="370" spans="1:4">
      <c r="A370" s="43" t="s">
        <v>3014</v>
      </c>
      <c r="B370" s="43" t="s">
        <v>2978</v>
      </c>
      <c r="C370" s="489">
        <v>0</v>
      </c>
      <c r="D370" s="489">
        <v>3.13</v>
      </c>
    </row>
    <row r="371" spans="1:4">
      <c r="A371" s="43" t="s">
        <v>3014</v>
      </c>
      <c r="B371" s="43" t="s">
        <v>2979</v>
      </c>
      <c r="C371" s="489">
        <v>6.43</v>
      </c>
      <c r="D371" s="489">
        <v>5.77</v>
      </c>
    </row>
    <row r="372" spans="1:4">
      <c r="A372" s="43" t="s">
        <v>3014</v>
      </c>
      <c r="B372" s="43" t="s">
        <v>2980</v>
      </c>
      <c r="C372" s="489">
        <v>1.88</v>
      </c>
      <c r="D372" s="489">
        <v>111.15</v>
      </c>
    </row>
    <row r="373" spans="1:4">
      <c r="A373" s="43" t="s">
        <v>3014</v>
      </c>
      <c r="B373" s="43" t="s">
        <v>2981</v>
      </c>
      <c r="C373" s="489">
        <v>0</v>
      </c>
      <c r="D373" s="489">
        <v>3.26</v>
      </c>
    </row>
    <row r="374" spans="1:4">
      <c r="A374" s="43" t="s">
        <v>2968</v>
      </c>
      <c r="B374" s="43" t="s">
        <v>2982</v>
      </c>
      <c r="C374" s="489">
        <v>21.5</v>
      </c>
      <c r="D374" s="489">
        <v>4.74</v>
      </c>
    </row>
    <row r="375" spans="1:4">
      <c r="A375" s="43" t="s">
        <v>3014</v>
      </c>
      <c r="B375" s="43" t="s">
        <v>2847</v>
      </c>
      <c r="C375" s="489">
        <v>8.51</v>
      </c>
      <c r="D375" s="489">
        <v>14.76</v>
      </c>
    </row>
    <row r="376" spans="1:4">
      <c r="A376" s="43" t="s">
        <v>3014</v>
      </c>
      <c r="B376" s="43" t="s">
        <v>3310</v>
      </c>
      <c r="C376" s="489">
        <v>12.46</v>
      </c>
      <c r="D376" s="489">
        <v>4.4000000000000004</v>
      </c>
    </row>
    <row r="377" spans="1:4">
      <c r="A377" s="43" t="s">
        <v>2968</v>
      </c>
      <c r="B377" s="43" t="s">
        <v>2983</v>
      </c>
      <c r="C377" s="489">
        <v>30.77</v>
      </c>
      <c r="D377" s="489">
        <v>17.77</v>
      </c>
    </row>
    <row r="378" spans="1:4">
      <c r="A378" s="43" t="s">
        <v>2984</v>
      </c>
      <c r="B378" s="43" t="s">
        <v>2984</v>
      </c>
      <c r="C378" s="489">
        <v>19.52</v>
      </c>
      <c r="D378" s="489">
        <v>13.7</v>
      </c>
    </row>
    <row r="379" spans="1:4">
      <c r="A379" s="43" t="s">
        <v>2984</v>
      </c>
      <c r="B379" s="43" t="s">
        <v>845</v>
      </c>
      <c r="C379" s="489">
        <v>8.06</v>
      </c>
      <c r="D379" s="489">
        <v>92.89</v>
      </c>
    </row>
    <row r="380" spans="1:4">
      <c r="A380" s="43" t="s">
        <v>2984</v>
      </c>
      <c r="B380" s="43" t="s">
        <v>2950</v>
      </c>
      <c r="C380" s="489">
        <v>0</v>
      </c>
      <c r="D380" s="489">
        <v>3.73</v>
      </c>
    </row>
    <row r="381" spans="1:4">
      <c r="A381" s="43" t="s">
        <v>2984</v>
      </c>
      <c r="B381" s="43" t="s">
        <v>2951</v>
      </c>
      <c r="C381" s="489">
        <v>7.8</v>
      </c>
      <c r="D381" s="489">
        <v>2.68</v>
      </c>
    </row>
    <row r="382" spans="1:4">
      <c r="A382" s="43" t="s">
        <v>284</v>
      </c>
      <c r="B382" s="43" t="s">
        <v>2952</v>
      </c>
      <c r="C382" s="489">
        <v>0</v>
      </c>
      <c r="D382" s="489">
        <v>0</v>
      </c>
    </row>
    <row r="383" spans="1:4">
      <c r="A383" s="43" t="s">
        <v>284</v>
      </c>
      <c r="B383" s="43" t="s">
        <v>2953</v>
      </c>
      <c r="C383" s="489">
        <v>16.940000000000001</v>
      </c>
      <c r="D383" s="489">
        <v>6.61</v>
      </c>
    </row>
    <row r="384" spans="1:4">
      <c r="A384" s="43" t="s">
        <v>2926</v>
      </c>
      <c r="B384" s="43" t="s">
        <v>2954</v>
      </c>
      <c r="C384" s="489">
        <v>13.24</v>
      </c>
      <c r="D384" s="489">
        <v>0.71</v>
      </c>
    </row>
    <row r="385" spans="1:4">
      <c r="A385" s="43" t="s">
        <v>284</v>
      </c>
      <c r="B385" s="43" t="s">
        <v>1833</v>
      </c>
      <c r="C385" s="489">
        <v>0</v>
      </c>
      <c r="D385" s="489">
        <v>9.49</v>
      </c>
    </row>
    <row r="386" spans="1:4">
      <c r="A386" s="43" t="s">
        <v>2984</v>
      </c>
      <c r="B386" s="43" t="s">
        <v>2955</v>
      </c>
      <c r="C386" s="489">
        <v>7.06</v>
      </c>
      <c r="D386" s="489">
        <v>7.04</v>
      </c>
    </row>
    <row r="387" spans="1:4">
      <c r="A387" s="43" t="s">
        <v>2984</v>
      </c>
      <c r="B387" s="43" t="s">
        <v>2956</v>
      </c>
      <c r="C387" s="489">
        <v>10.56</v>
      </c>
      <c r="D387" s="489">
        <v>1.47</v>
      </c>
    </row>
    <row r="388" spans="1:4">
      <c r="A388" s="43" t="s">
        <v>2984</v>
      </c>
      <c r="B388" s="43" t="s">
        <v>2957</v>
      </c>
      <c r="C388" s="489">
        <v>22.1</v>
      </c>
      <c r="D388" s="489">
        <v>30.38</v>
      </c>
    </row>
    <row r="389" spans="1:4">
      <c r="A389" s="43" t="s">
        <v>2984</v>
      </c>
      <c r="B389" s="43" t="s">
        <v>2958</v>
      </c>
      <c r="C389" s="489">
        <v>19.55</v>
      </c>
      <c r="D389" s="489">
        <v>5.66</v>
      </c>
    </row>
    <row r="390" spans="1:4">
      <c r="A390" s="43" t="s">
        <v>2926</v>
      </c>
      <c r="B390" s="43" t="s">
        <v>2959</v>
      </c>
      <c r="C390" s="489">
        <v>37.57</v>
      </c>
      <c r="D390" s="489">
        <v>6.41</v>
      </c>
    </row>
    <row r="391" spans="1:4">
      <c r="A391" s="43" t="s">
        <v>2926</v>
      </c>
      <c r="B391" s="43" t="s">
        <v>2960</v>
      </c>
      <c r="C391" s="489">
        <v>2.02</v>
      </c>
      <c r="D391" s="489">
        <v>6.68</v>
      </c>
    </row>
    <row r="392" spans="1:4">
      <c r="A392" s="43" t="s">
        <v>2984</v>
      </c>
      <c r="B392" s="43" t="s">
        <v>2961</v>
      </c>
      <c r="C392" s="489">
        <v>0</v>
      </c>
      <c r="D392" s="489">
        <v>1.01</v>
      </c>
    </row>
    <row r="393" spans="1:4">
      <c r="A393" s="43" t="s">
        <v>2926</v>
      </c>
      <c r="B393" s="43" t="s">
        <v>846</v>
      </c>
      <c r="C393" s="489">
        <v>28.08</v>
      </c>
      <c r="D393" s="489">
        <v>11.73</v>
      </c>
    </row>
    <row r="394" spans="1:4">
      <c r="A394" s="43" t="s">
        <v>2984</v>
      </c>
      <c r="B394" s="43" t="s">
        <v>2962</v>
      </c>
      <c r="C394" s="489">
        <v>10.94</v>
      </c>
      <c r="D394" s="489">
        <v>7.73</v>
      </c>
    </row>
    <row r="395" spans="1:4">
      <c r="A395" s="43" t="s">
        <v>2926</v>
      </c>
      <c r="B395" s="43" t="s">
        <v>2963</v>
      </c>
      <c r="C395" s="489">
        <v>0</v>
      </c>
      <c r="D395" s="489">
        <v>0</v>
      </c>
    </row>
    <row r="396" spans="1:4">
      <c r="A396" s="43" t="s">
        <v>284</v>
      </c>
      <c r="B396" s="43" t="s">
        <v>2361</v>
      </c>
      <c r="C396" s="489">
        <v>0</v>
      </c>
      <c r="D396" s="489">
        <v>13.77</v>
      </c>
    </row>
    <row r="397" spans="1:4">
      <c r="A397" s="43" t="s">
        <v>2984</v>
      </c>
      <c r="B397" s="43" t="s">
        <v>2964</v>
      </c>
      <c r="C397" s="489">
        <v>0</v>
      </c>
      <c r="D397" s="489">
        <v>2.58</v>
      </c>
    </row>
    <row r="398" spans="1:4">
      <c r="A398" s="43" t="s">
        <v>284</v>
      </c>
      <c r="B398" s="43" t="s">
        <v>2965</v>
      </c>
      <c r="C398" s="489">
        <v>0</v>
      </c>
      <c r="D398" s="489">
        <v>0</v>
      </c>
    </row>
    <row r="399" spans="1:4">
      <c r="A399" s="43" t="s">
        <v>2926</v>
      </c>
      <c r="B399" s="43" t="s">
        <v>2934</v>
      </c>
      <c r="C399" s="489">
        <v>13.03</v>
      </c>
      <c r="D399" s="489">
        <v>2.93</v>
      </c>
    </row>
    <row r="400" spans="1:4">
      <c r="A400" s="43" t="s">
        <v>2926</v>
      </c>
      <c r="B400" s="43" t="s">
        <v>2935</v>
      </c>
      <c r="C400" s="489">
        <v>6.07</v>
      </c>
      <c r="D400" s="489">
        <v>2.1800000000000002</v>
      </c>
    </row>
    <row r="401" spans="1:4">
      <c r="A401" s="43" t="s">
        <v>284</v>
      </c>
      <c r="B401" s="43" t="s">
        <v>2936</v>
      </c>
      <c r="C401" s="489">
        <v>0</v>
      </c>
      <c r="D401" s="489">
        <v>0</v>
      </c>
    </row>
    <row r="402" spans="1:4">
      <c r="A402" s="43" t="s">
        <v>2984</v>
      </c>
      <c r="B402" s="43" t="s">
        <v>2937</v>
      </c>
      <c r="C402" s="489">
        <v>26.5</v>
      </c>
      <c r="D402" s="489">
        <v>4.6500000000000004</v>
      </c>
    </row>
    <row r="403" spans="1:4">
      <c r="A403" s="43" t="s">
        <v>2926</v>
      </c>
      <c r="B403" s="43" t="s">
        <v>843</v>
      </c>
      <c r="C403" s="489">
        <v>29.61</v>
      </c>
      <c r="D403" s="489">
        <v>65.739999999999995</v>
      </c>
    </row>
    <row r="404" spans="1:4">
      <c r="A404" s="43" t="s">
        <v>2984</v>
      </c>
      <c r="B404" s="43" t="s">
        <v>2938</v>
      </c>
      <c r="C404" s="489">
        <v>6.59</v>
      </c>
      <c r="D404" s="489">
        <v>1.54</v>
      </c>
    </row>
    <row r="405" spans="1:4">
      <c r="A405" s="43" t="s">
        <v>2984</v>
      </c>
      <c r="B405" s="43" t="s">
        <v>2939</v>
      </c>
      <c r="C405" s="489">
        <v>1.99</v>
      </c>
      <c r="D405" s="489">
        <v>3.84</v>
      </c>
    </row>
    <row r="406" spans="1:4">
      <c r="A406" s="43" t="s">
        <v>2984</v>
      </c>
      <c r="B406" s="43" t="s">
        <v>2940</v>
      </c>
      <c r="C406" s="489">
        <v>0</v>
      </c>
      <c r="D406" s="489">
        <v>0</v>
      </c>
    </row>
    <row r="407" spans="1:4">
      <c r="A407" s="43" t="s">
        <v>2926</v>
      </c>
      <c r="B407" s="43" t="s">
        <v>2941</v>
      </c>
      <c r="C407" s="489">
        <v>0</v>
      </c>
      <c r="D407" s="489">
        <v>1.84</v>
      </c>
    </row>
    <row r="408" spans="1:4">
      <c r="A408" s="43" t="s">
        <v>2926</v>
      </c>
      <c r="B408" s="43" t="s">
        <v>844</v>
      </c>
      <c r="C408" s="489">
        <v>35.33</v>
      </c>
      <c r="D408" s="489">
        <v>9.24</v>
      </c>
    </row>
    <row r="409" spans="1:4">
      <c r="A409" s="43" t="s">
        <v>2712</v>
      </c>
      <c r="B409" s="43" t="s">
        <v>2942</v>
      </c>
      <c r="C409" s="489">
        <v>32.69</v>
      </c>
      <c r="D409" s="489">
        <v>12.98</v>
      </c>
    </row>
    <row r="410" spans="1:4">
      <c r="A410" s="43" t="s">
        <v>2926</v>
      </c>
      <c r="B410" s="43" t="s">
        <v>2943</v>
      </c>
      <c r="C410" s="489">
        <v>23.43</v>
      </c>
      <c r="D410" s="489">
        <v>10.18</v>
      </c>
    </row>
    <row r="411" spans="1:4">
      <c r="A411" s="43" t="s">
        <v>2984</v>
      </c>
      <c r="B411" s="43" t="s">
        <v>2944</v>
      </c>
      <c r="C411" s="489">
        <v>28.7</v>
      </c>
      <c r="D411" s="489">
        <v>8.61</v>
      </c>
    </row>
    <row r="412" spans="1:4">
      <c r="A412" s="43" t="s">
        <v>284</v>
      </c>
      <c r="B412" s="43" t="s">
        <v>284</v>
      </c>
      <c r="C412" s="489">
        <v>19.47</v>
      </c>
      <c r="D412" s="489">
        <v>9.31</v>
      </c>
    </row>
    <row r="413" spans="1:4">
      <c r="A413" s="43" t="s">
        <v>2926</v>
      </c>
      <c r="B413" s="43" t="s">
        <v>1725</v>
      </c>
      <c r="C413" s="489">
        <v>35.119999999999997</v>
      </c>
      <c r="D413" s="489">
        <v>16.25</v>
      </c>
    </row>
    <row r="414" spans="1:4">
      <c r="A414" s="43" t="s">
        <v>2984</v>
      </c>
      <c r="B414" s="43" t="s">
        <v>2945</v>
      </c>
      <c r="C414" s="489">
        <v>1.1100000000000001</v>
      </c>
      <c r="D414" s="489">
        <v>0.11</v>
      </c>
    </row>
    <row r="415" spans="1:4">
      <c r="A415" s="43" t="s">
        <v>2926</v>
      </c>
      <c r="B415" s="43" t="s">
        <v>3309</v>
      </c>
      <c r="C415" s="489">
        <v>32.18</v>
      </c>
      <c r="D415" s="489">
        <v>2.19</v>
      </c>
    </row>
    <row r="416" spans="1:4">
      <c r="A416" s="43" t="s">
        <v>2712</v>
      </c>
      <c r="B416" s="43" t="s">
        <v>2946</v>
      </c>
      <c r="C416" s="489">
        <v>12.15</v>
      </c>
      <c r="D416" s="489">
        <v>6.8</v>
      </c>
    </row>
    <row r="417" spans="1:4">
      <c r="A417" s="43" t="s">
        <v>2712</v>
      </c>
      <c r="B417" s="43" t="s">
        <v>2947</v>
      </c>
      <c r="C417" s="489">
        <v>0</v>
      </c>
      <c r="D417" s="489">
        <v>0</v>
      </c>
    </row>
    <row r="418" spans="1:4">
      <c r="A418" s="43" t="s">
        <v>2984</v>
      </c>
      <c r="B418" s="43" t="s">
        <v>2948</v>
      </c>
      <c r="C418" s="489">
        <v>15.43</v>
      </c>
      <c r="D418" s="489">
        <v>8.61</v>
      </c>
    </row>
    <row r="419" spans="1:4">
      <c r="A419" s="43" t="s">
        <v>2984</v>
      </c>
      <c r="B419" s="43" t="s">
        <v>2949</v>
      </c>
      <c r="C419" s="489">
        <v>1.4</v>
      </c>
      <c r="D419" s="489">
        <v>7.05</v>
      </c>
    </row>
    <row r="420" spans="1:4">
      <c r="A420" s="43" t="s">
        <v>284</v>
      </c>
      <c r="B420" s="43" t="s">
        <v>2917</v>
      </c>
      <c r="C420" s="489">
        <v>0</v>
      </c>
      <c r="D420" s="489">
        <v>0</v>
      </c>
    </row>
    <row r="421" spans="1:4">
      <c r="A421" s="43" t="s">
        <v>2926</v>
      </c>
      <c r="B421" s="43" t="s">
        <v>2918</v>
      </c>
      <c r="C421" s="489">
        <v>29.42</v>
      </c>
      <c r="D421" s="489">
        <v>8.75</v>
      </c>
    </row>
    <row r="422" spans="1:4">
      <c r="A422" s="43" t="s">
        <v>284</v>
      </c>
      <c r="B422" s="43" t="s">
        <v>2919</v>
      </c>
      <c r="C422" s="489">
        <v>0</v>
      </c>
      <c r="D422" s="489">
        <v>0</v>
      </c>
    </row>
    <row r="423" spans="1:4">
      <c r="A423" s="43" t="s">
        <v>284</v>
      </c>
      <c r="B423" s="43" t="s">
        <v>2920</v>
      </c>
      <c r="C423" s="489">
        <v>7.8</v>
      </c>
      <c r="D423" s="489">
        <v>11.51</v>
      </c>
    </row>
    <row r="424" spans="1:4">
      <c r="A424" s="43" t="s">
        <v>2984</v>
      </c>
      <c r="B424" s="43" t="s">
        <v>2921</v>
      </c>
      <c r="C424" s="489">
        <v>0</v>
      </c>
      <c r="D424" s="489">
        <v>0.67</v>
      </c>
    </row>
    <row r="425" spans="1:4">
      <c r="A425" s="43" t="s">
        <v>2926</v>
      </c>
      <c r="B425" s="43" t="s">
        <v>2922</v>
      </c>
      <c r="C425" s="489">
        <v>76.5</v>
      </c>
      <c r="D425" s="489">
        <v>4.4000000000000004</v>
      </c>
    </row>
    <row r="426" spans="1:4">
      <c r="A426" s="43" t="s">
        <v>2984</v>
      </c>
      <c r="B426" s="43" t="s">
        <v>2923</v>
      </c>
      <c r="C426" s="489">
        <v>0</v>
      </c>
      <c r="D426" s="489">
        <v>5.36</v>
      </c>
    </row>
    <row r="427" spans="1:4">
      <c r="A427" s="43" t="s">
        <v>2926</v>
      </c>
      <c r="B427" s="43" t="s">
        <v>2924</v>
      </c>
      <c r="C427" s="489">
        <v>22.17</v>
      </c>
      <c r="D427" s="489">
        <v>15.54</v>
      </c>
    </row>
    <row r="428" spans="1:4">
      <c r="A428" s="43" t="s">
        <v>2926</v>
      </c>
      <c r="B428" s="43" t="s">
        <v>1050</v>
      </c>
      <c r="C428" s="489">
        <v>10.77</v>
      </c>
      <c r="D428" s="489">
        <v>5.77</v>
      </c>
    </row>
    <row r="429" spans="1:4">
      <c r="A429" s="43" t="s">
        <v>2712</v>
      </c>
      <c r="B429" s="43" t="s">
        <v>1252</v>
      </c>
      <c r="C429" s="489">
        <v>25.4</v>
      </c>
      <c r="D429" s="489">
        <v>10.050000000000001</v>
      </c>
    </row>
    <row r="430" spans="1:4">
      <c r="A430" s="43" t="s">
        <v>2984</v>
      </c>
      <c r="B430" s="43" t="s">
        <v>2925</v>
      </c>
      <c r="C430" s="489">
        <v>20.329999999999998</v>
      </c>
      <c r="D430" s="489">
        <v>35.130000000000003</v>
      </c>
    </row>
    <row r="431" spans="1:4">
      <c r="A431" s="43" t="s">
        <v>284</v>
      </c>
      <c r="B431" s="43" t="s">
        <v>687</v>
      </c>
      <c r="C431" s="489">
        <v>11.89</v>
      </c>
      <c r="D431" s="489">
        <v>25.21</v>
      </c>
    </row>
    <row r="432" spans="1:4">
      <c r="A432" s="43" t="s">
        <v>2926</v>
      </c>
      <c r="B432" s="43" t="s">
        <v>2926</v>
      </c>
      <c r="C432" s="489">
        <v>6.26</v>
      </c>
      <c r="D432" s="489">
        <v>6.89</v>
      </c>
    </row>
    <row r="433" spans="1:4">
      <c r="A433" s="43" t="s">
        <v>2984</v>
      </c>
      <c r="B433" s="43" t="s">
        <v>2927</v>
      </c>
      <c r="C433" s="489">
        <v>0</v>
      </c>
      <c r="D433" s="489">
        <v>4.7</v>
      </c>
    </row>
    <row r="434" spans="1:4">
      <c r="A434" s="43" t="s">
        <v>2984</v>
      </c>
      <c r="B434" s="43" t="s">
        <v>2928</v>
      </c>
      <c r="C434" s="489">
        <v>0</v>
      </c>
      <c r="D434" s="489">
        <v>6.53</v>
      </c>
    </row>
    <row r="435" spans="1:4">
      <c r="A435" s="43" t="s">
        <v>2984</v>
      </c>
      <c r="B435" s="43" t="s">
        <v>2929</v>
      </c>
      <c r="C435" s="489">
        <v>8.6199999999999992</v>
      </c>
      <c r="D435" s="489">
        <v>2.76</v>
      </c>
    </row>
    <row r="436" spans="1:4">
      <c r="A436" s="43" t="s">
        <v>2712</v>
      </c>
      <c r="B436" s="43" t="s">
        <v>2930</v>
      </c>
      <c r="C436" s="489">
        <v>0</v>
      </c>
      <c r="D436" s="489">
        <v>0</v>
      </c>
    </row>
    <row r="437" spans="1:4">
      <c r="A437" s="43" t="s">
        <v>284</v>
      </c>
      <c r="B437" s="43" t="s">
        <v>2931</v>
      </c>
      <c r="C437" s="489">
        <v>0</v>
      </c>
      <c r="D437" s="489">
        <v>0</v>
      </c>
    </row>
    <row r="438" spans="1:4">
      <c r="A438" s="43" t="s">
        <v>2712</v>
      </c>
      <c r="B438" s="43" t="s">
        <v>2932</v>
      </c>
      <c r="C438" s="489">
        <v>0</v>
      </c>
      <c r="D438" s="489">
        <v>0</v>
      </c>
    </row>
    <row r="439" spans="1:4">
      <c r="A439" s="43" t="s">
        <v>2984</v>
      </c>
      <c r="B439" s="43" t="s">
        <v>2933</v>
      </c>
      <c r="C439" s="489">
        <v>4.1500000000000004</v>
      </c>
      <c r="D439" s="489">
        <v>4.22</v>
      </c>
    </row>
    <row r="440" spans="1:4">
      <c r="A440" s="43" t="s">
        <v>2984</v>
      </c>
      <c r="B440" s="43" t="s">
        <v>3397</v>
      </c>
      <c r="C440" s="489">
        <v>5.44</v>
      </c>
      <c r="D440" s="489">
        <v>5.45</v>
      </c>
    </row>
    <row r="441" spans="1:4">
      <c r="A441" s="43" t="s">
        <v>2984</v>
      </c>
      <c r="B441" s="43" t="s">
        <v>2900</v>
      </c>
      <c r="C441" s="489">
        <v>0.55000000000000004</v>
      </c>
      <c r="D441" s="489">
        <v>6.11</v>
      </c>
    </row>
    <row r="442" spans="1:4">
      <c r="A442" s="43" t="s">
        <v>2926</v>
      </c>
      <c r="B442" s="43" t="s">
        <v>2901</v>
      </c>
      <c r="C442" s="489">
        <v>0</v>
      </c>
      <c r="D442" s="489">
        <v>95.46</v>
      </c>
    </row>
    <row r="443" spans="1:4">
      <c r="A443" s="43" t="s">
        <v>2926</v>
      </c>
      <c r="B443" s="43" t="s">
        <v>2902</v>
      </c>
      <c r="C443" s="489">
        <v>0</v>
      </c>
      <c r="D443" s="489">
        <v>3.77</v>
      </c>
    </row>
    <row r="444" spans="1:4">
      <c r="A444" s="43" t="s">
        <v>2712</v>
      </c>
      <c r="B444" s="43" t="s">
        <v>2903</v>
      </c>
      <c r="C444" s="489">
        <v>11.99</v>
      </c>
      <c r="D444" s="489">
        <v>2.16</v>
      </c>
    </row>
    <row r="445" spans="1:4">
      <c r="A445" s="43" t="s">
        <v>2926</v>
      </c>
      <c r="B445" s="43" t="s">
        <v>2904</v>
      </c>
      <c r="C445" s="489">
        <v>0</v>
      </c>
      <c r="D445" s="489">
        <v>3.67</v>
      </c>
    </row>
    <row r="446" spans="1:4">
      <c r="A446" s="43" t="s">
        <v>284</v>
      </c>
      <c r="B446" s="43" t="s">
        <v>2905</v>
      </c>
      <c r="C446" s="489">
        <v>0</v>
      </c>
      <c r="D446" s="489">
        <v>1.25</v>
      </c>
    </row>
    <row r="447" spans="1:4">
      <c r="A447" s="43" t="s">
        <v>2712</v>
      </c>
      <c r="B447" s="43" t="s">
        <v>2906</v>
      </c>
      <c r="C447" s="489">
        <v>2.4300000000000002</v>
      </c>
      <c r="D447" s="489">
        <v>2.1</v>
      </c>
    </row>
    <row r="448" spans="1:4">
      <c r="A448" s="43" t="s">
        <v>2907</v>
      </c>
      <c r="B448" s="43" t="s">
        <v>2907</v>
      </c>
      <c r="C448" s="489">
        <v>0</v>
      </c>
      <c r="D448" s="489">
        <v>3.31</v>
      </c>
    </row>
    <row r="449" spans="1:4">
      <c r="A449" s="43" t="s">
        <v>2907</v>
      </c>
      <c r="B449" s="43" t="s">
        <v>1500</v>
      </c>
      <c r="C449" s="489">
        <v>0</v>
      </c>
      <c r="D449" s="489">
        <v>0</v>
      </c>
    </row>
    <row r="450" spans="1:4">
      <c r="A450" s="43" t="s">
        <v>2907</v>
      </c>
      <c r="B450" s="43" t="s">
        <v>2908</v>
      </c>
      <c r="C450" s="489">
        <v>0</v>
      </c>
      <c r="D450" s="489">
        <v>0</v>
      </c>
    </row>
    <row r="451" spans="1:4">
      <c r="A451" s="43" t="s">
        <v>236</v>
      </c>
      <c r="B451" s="43" t="s">
        <v>842</v>
      </c>
      <c r="C451" s="489">
        <v>0</v>
      </c>
      <c r="D451" s="489">
        <v>8.75</v>
      </c>
    </row>
    <row r="452" spans="1:4">
      <c r="A452" s="43" t="s">
        <v>2907</v>
      </c>
      <c r="B452" s="43" t="s">
        <v>3308</v>
      </c>
      <c r="C452" s="489">
        <v>0</v>
      </c>
      <c r="D452" s="489">
        <v>41.8</v>
      </c>
    </row>
    <row r="453" spans="1:4">
      <c r="A453" s="43" t="s">
        <v>236</v>
      </c>
      <c r="B453" s="43" t="s">
        <v>2909</v>
      </c>
      <c r="C453" s="489">
        <v>0</v>
      </c>
      <c r="D453" s="489">
        <v>0</v>
      </c>
    </row>
    <row r="454" spans="1:4">
      <c r="A454" s="43" t="s">
        <v>236</v>
      </c>
      <c r="B454" s="43" t="s">
        <v>2910</v>
      </c>
      <c r="C454" s="489">
        <v>0</v>
      </c>
      <c r="D454" s="489">
        <v>8.6999999999999993</v>
      </c>
    </row>
    <row r="455" spans="1:4">
      <c r="A455" s="43" t="s">
        <v>2887</v>
      </c>
      <c r="B455" s="43" t="s">
        <v>2911</v>
      </c>
      <c r="C455" s="489">
        <v>8.98</v>
      </c>
      <c r="D455" s="489">
        <v>15.19</v>
      </c>
    </row>
    <row r="456" spans="1:4">
      <c r="A456" s="43" t="s">
        <v>2907</v>
      </c>
      <c r="B456" s="43" t="s">
        <v>2912</v>
      </c>
      <c r="C456" s="489">
        <v>7.2</v>
      </c>
      <c r="D456" s="489">
        <v>29.35</v>
      </c>
    </row>
    <row r="457" spans="1:4">
      <c r="A457" s="43" t="s">
        <v>236</v>
      </c>
      <c r="B457" s="43" t="s">
        <v>2913</v>
      </c>
      <c r="C457" s="489">
        <v>0</v>
      </c>
      <c r="D457" s="489">
        <v>0.45</v>
      </c>
    </row>
    <row r="458" spans="1:4">
      <c r="A458" s="43" t="s">
        <v>2887</v>
      </c>
      <c r="B458" s="43" t="s">
        <v>2914</v>
      </c>
      <c r="C458" s="489">
        <v>0</v>
      </c>
      <c r="D458" s="489">
        <v>0</v>
      </c>
    </row>
    <row r="459" spans="1:4">
      <c r="A459" s="43" t="s">
        <v>2887</v>
      </c>
      <c r="B459" s="43" t="s">
        <v>2915</v>
      </c>
      <c r="C459" s="489">
        <v>0</v>
      </c>
      <c r="D459" s="489">
        <v>0</v>
      </c>
    </row>
    <row r="460" spans="1:4">
      <c r="A460" s="43" t="s">
        <v>236</v>
      </c>
      <c r="B460" s="43" t="s">
        <v>2916</v>
      </c>
      <c r="C460" s="489">
        <v>0</v>
      </c>
      <c r="D460" s="489">
        <v>0</v>
      </c>
    </row>
    <row r="461" spans="1:4">
      <c r="A461" s="43" t="s">
        <v>2907</v>
      </c>
      <c r="B461" s="43" t="s">
        <v>2880</v>
      </c>
      <c r="C461" s="489">
        <v>0</v>
      </c>
      <c r="D461" s="489">
        <v>0</v>
      </c>
    </row>
    <row r="462" spans="1:4">
      <c r="A462" s="43" t="s">
        <v>2907</v>
      </c>
      <c r="B462" s="43" t="s">
        <v>2881</v>
      </c>
      <c r="C462" s="489">
        <v>3.67</v>
      </c>
      <c r="D462" s="489">
        <v>7.75</v>
      </c>
    </row>
    <row r="463" spans="1:4">
      <c r="A463" s="43" t="s">
        <v>2907</v>
      </c>
      <c r="B463" s="43" t="s">
        <v>2882</v>
      </c>
      <c r="C463" s="489">
        <v>11.75</v>
      </c>
      <c r="D463" s="489">
        <v>28.3</v>
      </c>
    </row>
    <row r="464" spans="1:4">
      <c r="A464" s="43" t="s">
        <v>2907</v>
      </c>
      <c r="B464" s="43" t="s">
        <v>2883</v>
      </c>
      <c r="C464" s="489">
        <v>12.9</v>
      </c>
      <c r="D464" s="489">
        <v>6.36</v>
      </c>
    </row>
    <row r="465" spans="1:4">
      <c r="A465" s="43" t="s">
        <v>236</v>
      </c>
      <c r="B465" s="43" t="s">
        <v>2884</v>
      </c>
      <c r="C465" s="489">
        <v>0</v>
      </c>
      <c r="D465" s="489">
        <v>2.21</v>
      </c>
    </row>
    <row r="466" spans="1:4">
      <c r="A466" s="43" t="s">
        <v>2907</v>
      </c>
      <c r="B466" s="43" t="s">
        <v>2885</v>
      </c>
      <c r="C466" s="489">
        <v>0</v>
      </c>
      <c r="D466" s="489">
        <v>0</v>
      </c>
    </row>
    <row r="467" spans="1:4">
      <c r="A467" s="43" t="s">
        <v>2887</v>
      </c>
      <c r="B467" s="43" t="s">
        <v>2886</v>
      </c>
      <c r="C467" s="489">
        <v>0</v>
      </c>
      <c r="D467" s="489">
        <v>5.88</v>
      </c>
    </row>
    <row r="468" spans="1:4">
      <c r="A468" s="43" t="s">
        <v>2887</v>
      </c>
      <c r="B468" s="43" t="s">
        <v>2887</v>
      </c>
      <c r="C468" s="489">
        <v>14</v>
      </c>
      <c r="D468" s="489">
        <v>4.92</v>
      </c>
    </row>
    <row r="469" spans="1:4">
      <c r="A469" s="43" t="s">
        <v>2887</v>
      </c>
      <c r="B469" s="43" t="s">
        <v>2888</v>
      </c>
      <c r="C469" s="489">
        <v>4.49</v>
      </c>
      <c r="D469" s="489">
        <v>11.3</v>
      </c>
    </row>
    <row r="470" spans="1:4">
      <c r="A470" s="43" t="s">
        <v>236</v>
      </c>
      <c r="B470" s="43" t="s">
        <v>2889</v>
      </c>
      <c r="C470" s="489">
        <v>0</v>
      </c>
      <c r="D470" s="489">
        <v>7.77</v>
      </c>
    </row>
    <row r="471" spans="1:4">
      <c r="A471" s="43" t="s">
        <v>2907</v>
      </c>
      <c r="B471" s="43" t="s">
        <v>2345</v>
      </c>
      <c r="C471" s="489">
        <v>0</v>
      </c>
      <c r="D471" s="489">
        <v>0</v>
      </c>
    </row>
    <row r="472" spans="1:4">
      <c r="A472" s="43" t="s">
        <v>236</v>
      </c>
      <c r="B472" s="43" t="s">
        <v>2890</v>
      </c>
      <c r="C472" s="489">
        <v>0</v>
      </c>
      <c r="D472" s="489">
        <v>0</v>
      </c>
    </row>
    <row r="473" spans="1:4">
      <c r="A473" s="43" t="s">
        <v>2907</v>
      </c>
      <c r="B473" s="43" t="s">
        <v>2891</v>
      </c>
      <c r="C473" s="489">
        <v>7.68</v>
      </c>
      <c r="D473" s="489">
        <v>6.71</v>
      </c>
    </row>
    <row r="474" spans="1:4">
      <c r="A474" s="43" t="s">
        <v>236</v>
      </c>
      <c r="B474" s="43" t="s">
        <v>2892</v>
      </c>
      <c r="C474" s="489">
        <v>0</v>
      </c>
      <c r="D474" s="489">
        <v>0</v>
      </c>
    </row>
    <row r="475" spans="1:4">
      <c r="A475" s="43" t="s">
        <v>2907</v>
      </c>
      <c r="B475" s="43" t="s">
        <v>2893</v>
      </c>
      <c r="C475" s="489">
        <v>0</v>
      </c>
      <c r="D475" s="489">
        <v>0.45</v>
      </c>
    </row>
    <row r="476" spans="1:4">
      <c r="A476" s="43" t="s">
        <v>236</v>
      </c>
      <c r="B476" s="43" t="s">
        <v>2894</v>
      </c>
      <c r="C476" s="489">
        <v>0</v>
      </c>
      <c r="D476" s="489">
        <v>12.93</v>
      </c>
    </row>
    <row r="477" spans="1:4">
      <c r="A477" s="43" t="s">
        <v>2907</v>
      </c>
      <c r="B477" s="43" t="s">
        <v>2895</v>
      </c>
      <c r="C477" s="489">
        <v>7.49</v>
      </c>
      <c r="D477" s="489">
        <v>5.82</v>
      </c>
    </row>
    <row r="478" spans="1:4">
      <c r="A478" s="43" t="s">
        <v>2907</v>
      </c>
      <c r="B478" s="43" t="s">
        <v>2896</v>
      </c>
      <c r="C478" s="489">
        <v>0</v>
      </c>
      <c r="D478" s="489">
        <v>0</v>
      </c>
    </row>
    <row r="479" spans="1:4">
      <c r="A479" s="43" t="s">
        <v>236</v>
      </c>
      <c r="B479" s="43" t="s">
        <v>1707</v>
      </c>
      <c r="C479" s="489">
        <v>0</v>
      </c>
      <c r="D479" s="489">
        <v>0.51</v>
      </c>
    </row>
    <row r="480" spans="1:4">
      <c r="A480" s="43" t="s">
        <v>236</v>
      </c>
      <c r="B480" s="43" t="s">
        <v>2897</v>
      </c>
      <c r="C480" s="489">
        <v>8.77</v>
      </c>
      <c r="D480" s="489">
        <v>5.75</v>
      </c>
    </row>
    <row r="481" spans="1:4">
      <c r="A481" s="43" t="s">
        <v>2887</v>
      </c>
      <c r="B481" s="43" t="s">
        <v>2898</v>
      </c>
      <c r="C481" s="489">
        <v>5.79</v>
      </c>
      <c r="D481" s="489">
        <v>5.44</v>
      </c>
    </row>
    <row r="482" spans="1:4">
      <c r="A482" s="43" t="s">
        <v>236</v>
      </c>
      <c r="B482" s="43" t="s">
        <v>2862</v>
      </c>
      <c r="C482" s="489">
        <v>0</v>
      </c>
      <c r="D482" s="489">
        <v>41.48</v>
      </c>
    </row>
    <row r="483" spans="1:4">
      <c r="A483" s="43" t="s">
        <v>236</v>
      </c>
      <c r="B483" s="43" t="s">
        <v>2863</v>
      </c>
      <c r="C483" s="489">
        <v>0</v>
      </c>
      <c r="D483" s="489">
        <v>0</v>
      </c>
    </row>
    <row r="484" spans="1:4">
      <c r="A484" s="43" t="s">
        <v>2907</v>
      </c>
      <c r="B484" s="43" t="s">
        <v>840</v>
      </c>
      <c r="C484" s="489">
        <v>5.65</v>
      </c>
      <c r="D484" s="489">
        <v>4.79</v>
      </c>
    </row>
    <row r="485" spans="1:4">
      <c r="A485" s="43" t="s">
        <v>2907</v>
      </c>
      <c r="B485" s="43" t="s">
        <v>2864</v>
      </c>
      <c r="C485" s="489">
        <v>0.31</v>
      </c>
      <c r="D485" s="489">
        <v>9.43</v>
      </c>
    </row>
    <row r="486" spans="1:4">
      <c r="A486" s="43" t="s">
        <v>2907</v>
      </c>
      <c r="B486" s="43" t="s">
        <v>2865</v>
      </c>
      <c r="C486" s="489">
        <v>0</v>
      </c>
      <c r="D486" s="489">
        <v>6.32</v>
      </c>
    </row>
    <row r="487" spans="1:4">
      <c r="A487" s="43" t="s">
        <v>236</v>
      </c>
      <c r="B487" s="43" t="s">
        <v>2866</v>
      </c>
      <c r="C487" s="489">
        <v>9.91</v>
      </c>
      <c r="D487" s="489">
        <v>25.29</v>
      </c>
    </row>
    <row r="488" spans="1:4">
      <c r="A488" s="43" t="s">
        <v>236</v>
      </c>
      <c r="B488" s="43" t="s">
        <v>2867</v>
      </c>
      <c r="C488" s="489">
        <v>1.22</v>
      </c>
      <c r="D488" s="489">
        <v>1.65</v>
      </c>
    </row>
    <row r="489" spans="1:4">
      <c r="A489" s="43" t="s">
        <v>2907</v>
      </c>
      <c r="B489" s="43" t="s">
        <v>2868</v>
      </c>
      <c r="C489" s="489">
        <v>0</v>
      </c>
      <c r="D489" s="489">
        <v>0</v>
      </c>
    </row>
    <row r="490" spans="1:4">
      <c r="A490" s="43" t="s">
        <v>236</v>
      </c>
      <c r="B490" s="43" t="s">
        <v>2869</v>
      </c>
      <c r="C490" s="489">
        <v>0</v>
      </c>
      <c r="D490" s="489">
        <v>3.5</v>
      </c>
    </row>
    <row r="491" spans="1:4">
      <c r="A491" s="43" t="s">
        <v>236</v>
      </c>
      <c r="B491" s="43" t="s">
        <v>2870</v>
      </c>
      <c r="C491" s="489">
        <v>0</v>
      </c>
      <c r="D491" s="489">
        <v>0</v>
      </c>
    </row>
    <row r="492" spans="1:4">
      <c r="A492" s="43" t="s">
        <v>2907</v>
      </c>
      <c r="B492" s="43" t="s">
        <v>2871</v>
      </c>
      <c r="C492" s="489">
        <v>0</v>
      </c>
      <c r="D492" s="489">
        <v>0</v>
      </c>
    </row>
    <row r="493" spans="1:4">
      <c r="A493" s="43" t="s">
        <v>236</v>
      </c>
      <c r="B493" s="43" t="s">
        <v>3307</v>
      </c>
      <c r="C493" s="489">
        <v>15.68</v>
      </c>
      <c r="D493" s="489">
        <v>56.18</v>
      </c>
    </row>
    <row r="494" spans="1:4">
      <c r="A494" s="43" t="s">
        <v>236</v>
      </c>
      <c r="B494" s="43" t="s">
        <v>2872</v>
      </c>
      <c r="C494" s="489">
        <v>0</v>
      </c>
      <c r="D494" s="489">
        <v>0</v>
      </c>
    </row>
    <row r="495" spans="1:4">
      <c r="A495" s="43" t="s">
        <v>2907</v>
      </c>
      <c r="B495" s="43" t="s">
        <v>2873</v>
      </c>
      <c r="C495" s="489">
        <v>11.51</v>
      </c>
      <c r="D495" s="489">
        <v>3.45</v>
      </c>
    </row>
    <row r="496" spans="1:4">
      <c r="A496" s="43" t="s">
        <v>2907</v>
      </c>
      <c r="B496" s="43" t="s">
        <v>2874</v>
      </c>
      <c r="C496" s="489">
        <v>24.51</v>
      </c>
      <c r="D496" s="489">
        <v>8.83</v>
      </c>
    </row>
    <row r="497" spans="1:4">
      <c r="A497" s="43" t="s">
        <v>236</v>
      </c>
      <c r="B497" s="43" t="s">
        <v>2875</v>
      </c>
      <c r="C497" s="489">
        <v>0</v>
      </c>
      <c r="D497" s="489">
        <v>0</v>
      </c>
    </row>
    <row r="498" spans="1:4">
      <c r="A498" s="43" t="s">
        <v>236</v>
      </c>
      <c r="B498" s="43" t="s">
        <v>2876</v>
      </c>
      <c r="C498" s="489">
        <v>0</v>
      </c>
      <c r="D498" s="489">
        <v>0</v>
      </c>
    </row>
    <row r="499" spans="1:4">
      <c r="A499" s="43" t="s">
        <v>2887</v>
      </c>
      <c r="B499" s="43" t="s">
        <v>2877</v>
      </c>
      <c r="C499" s="489">
        <v>3.02</v>
      </c>
      <c r="D499" s="489">
        <v>0</v>
      </c>
    </row>
    <row r="500" spans="1:4">
      <c r="A500" s="43" t="s">
        <v>2907</v>
      </c>
      <c r="B500" s="43" t="s">
        <v>2878</v>
      </c>
      <c r="C500" s="489">
        <v>6.57</v>
      </c>
      <c r="D500" s="489">
        <v>10.210000000000001</v>
      </c>
    </row>
    <row r="501" spans="1:4">
      <c r="A501" s="43" t="s">
        <v>2887</v>
      </c>
      <c r="B501" s="43" t="s">
        <v>841</v>
      </c>
      <c r="C501" s="489">
        <v>0</v>
      </c>
      <c r="D501" s="489">
        <v>0.66</v>
      </c>
    </row>
    <row r="502" spans="1:4">
      <c r="A502" s="43" t="s">
        <v>2887</v>
      </c>
      <c r="B502" s="43" t="s">
        <v>2879</v>
      </c>
      <c r="C502" s="489">
        <v>0</v>
      </c>
      <c r="D502" s="489">
        <v>0</v>
      </c>
    </row>
    <row r="503" spans="1:4">
      <c r="A503" s="43" t="s">
        <v>2907</v>
      </c>
      <c r="B503" s="43" t="s">
        <v>2846</v>
      </c>
      <c r="C503" s="489">
        <v>0</v>
      </c>
      <c r="D503" s="489">
        <v>18.600000000000001</v>
      </c>
    </row>
    <row r="504" spans="1:4">
      <c r="A504" s="43" t="s">
        <v>2907</v>
      </c>
      <c r="B504" s="43" t="s">
        <v>2847</v>
      </c>
      <c r="C504" s="489">
        <v>0</v>
      </c>
      <c r="D504" s="489">
        <v>0</v>
      </c>
    </row>
    <row r="505" spans="1:4">
      <c r="A505" s="43" t="s">
        <v>236</v>
      </c>
      <c r="B505" s="43" t="s">
        <v>837</v>
      </c>
      <c r="C505" s="489">
        <v>16.27</v>
      </c>
      <c r="D505" s="489">
        <v>3.42</v>
      </c>
    </row>
    <row r="506" spans="1:4">
      <c r="A506" s="43" t="s">
        <v>2907</v>
      </c>
      <c r="B506" s="43" t="s">
        <v>1241</v>
      </c>
      <c r="C506" s="489">
        <v>0</v>
      </c>
      <c r="D506" s="489">
        <v>2.71</v>
      </c>
    </row>
    <row r="507" spans="1:4">
      <c r="A507" s="43" t="s">
        <v>236</v>
      </c>
      <c r="B507" s="43" t="s">
        <v>2848</v>
      </c>
      <c r="C507" s="489">
        <v>13.66</v>
      </c>
      <c r="D507" s="489">
        <v>12.6</v>
      </c>
    </row>
    <row r="508" spans="1:4">
      <c r="A508" s="43" t="s">
        <v>2887</v>
      </c>
      <c r="B508" s="43" t="s">
        <v>2849</v>
      </c>
      <c r="C508" s="489">
        <v>0</v>
      </c>
      <c r="D508" s="489">
        <v>1.55</v>
      </c>
    </row>
    <row r="509" spans="1:4">
      <c r="A509" s="43" t="s">
        <v>236</v>
      </c>
      <c r="B509" s="43" t="s">
        <v>3398</v>
      </c>
      <c r="C509" s="489">
        <v>0</v>
      </c>
      <c r="D509" s="489">
        <v>8.24</v>
      </c>
    </row>
    <row r="510" spans="1:4">
      <c r="A510" s="43" t="s">
        <v>2850</v>
      </c>
      <c r="B510" s="43" t="s">
        <v>2850</v>
      </c>
      <c r="C510" s="489">
        <v>23.57</v>
      </c>
      <c r="D510" s="489">
        <v>5.72</v>
      </c>
    </row>
    <row r="511" spans="1:4">
      <c r="A511" s="43" t="s">
        <v>2850</v>
      </c>
      <c r="B511" s="43" t="s">
        <v>3305</v>
      </c>
      <c r="C511" s="489">
        <v>0</v>
      </c>
      <c r="D511" s="489">
        <v>14.07</v>
      </c>
    </row>
    <row r="512" spans="1:4">
      <c r="A512" s="43" t="s">
        <v>2814</v>
      </c>
      <c r="B512" s="43" t="s">
        <v>3306</v>
      </c>
      <c r="C512" s="489">
        <v>0</v>
      </c>
      <c r="D512" s="489">
        <v>0</v>
      </c>
    </row>
    <row r="513" spans="1:4">
      <c r="A513" s="43" t="s">
        <v>2850</v>
      </c>
      <c r="B513" s="43" t="s">
        <v>839</v>
      </c>
      <c r="C513" s="489">
        <v>27.18</v>
      </c>
      <c r="D513" s="489">
        <v>26.02</v>
      </c>
    </row>
    <row r="514" spans="1:4">
      <c r="A514" s="43" t="s">
        <v>2814</v>
      </c>
      <c r="B514" s="43" t="s">
        <v>2851</v>
      </c>
      <c r="C514" s="489">
        <v>16.8</v>
      </c>
      <c r="D514" s="489">
        <v>5.26</v>
      </c>
    </row>
    <row r="515" spans="1:4">
      <c r="A515" s="43" t="s">
        <v>2814</v>
      </c>
      <c r="B515" s="43" t="s">
        <v>2852</v>
      </c>
      <c r="C515" s="489">
        <v>21.55</v>
      </c>
      <c r="D515" s="489">
        <v>7.5</v>
      </c>
    </row>
    <row r="516" spans="1:4">
      <c r="A516" s="43" t="s">
        <v>2814</v>
      </c>
      <c r="B516" s="43" t="s">
        <v>2853</v>
      </c>
      <c r="C516" s="489">
        <v>0.81</v>
      </c>
      <c r="D516" s="489">
        <v>7.7</v>
      </c>
    </row>
    <row r="517" spans="1:4">
      <c r="A517" s="43" t="s">
        <v>2814</v>
      </c>
      <c r="B517" s="43" t="s">
        <v>2854</v>
      </c>
      <c r="C517" s="489">
        <v>0</v>
      </c>
      <c r="D517" s="489">
        <v>4.78</v>
      </c>
    </row>
    <row r="518" spans="1:4">
      <c r="A518" s="43" t="s">
        <v>2814</v>
      </c>
      <c r="B518" s="43" t="s">
        <v>2855</v>
      </c>
      <c r="C518" s="489">
        <v>0</v>
      </c>
      <c r="D518" s="489">
        <v>16.329999999999998</v>
      </c>
    </row>
    <row r="519" spans="1:4">
      <c r="A519" s="43" t="s">
        <v>2850</v>
      </c>
      <c r="B519" s="43" t="s">
        <v>2856</v>
      </c>
      <c r="C519" s="489">
        <v>4.99</v>
      </c>
      <c r="D519" s="489">
        <v>5.14</v>
      </c>
    </row>
    <row r="520" spans="1:4">
      <c r="A520" s="43" t="s">
        <v>2850</v>
      </c>
      <c r="B520" s="43" t="s">
        <v>2857</v>
      </c>
      <c r="C520" s="489">
        <v>0</v>
      </c>
      <c r="D520" s="489">
        <v>1.6</v>
      </c>
    </row>
    <row r="521" spans="1:4">
      <c r="A521" s="43" t="s">
        <v>2814</v>
      </c>
      <c r="B521" s="43" t="s">
        <v>2858</v>
      </c>
      <c r="C521" s="489">
        <v>0</v>
      </c>
      <c r="D521" s="489">
        <v>7.67</v>
      </c>
    </row>
    <row r="522" spans="1:4">
      <c r="A522" s="43" t="s">
        <v>2850</v>
      </c>
      <c r="B522" s="43" t="s">
        <v>2859</v>
      </c>
      <c r="C522" s="489">
        <v>17.3</v>
      </c>
      <c r="D522" s="489">
        <v>7.19</v>
      </c>
    </row>
    <row r="523" spans="1:4">
      <c r="A523" s="43" t="s">
        <v>2850</v>
      </c>
      <c r="B523" s="43" t="s">
        <v>2860</v>
      </c>
      <c r="C523" s="489">
        <v>0</v>
      </c>
      <c r="D523" s="489">
        <v>2.74</v>
      </c>
    </row>
    <row r="524" spans="1:4">
      <c r="A524" s="43" t="s">
        <v>2814</v>
      </c>
      <c r="B524" s="43" t="s">
        <v>2861</v>
      </c>
      <c r="C524" s="489">
        <v>0</v>
      </c>
      <c r="D524" s="489">
        <v>3.57</v>
      </c>
    </row>
    <row r="525" spans="1:4">
      <c r="A525" s="43" t="s">
        <v>2814</v>
      </c>
      <c r="B525" s="43" t="s">
        <v>2828</v>
      </c>
      <c r="C525" s="489">
        <v>0</v>
      </c>
      <c r="D525" s="489">
        <v>4.95</v>
      </c>
    </row>
    <row r="526" spans="1:4">
      <c r="A526" s="43" t="s">
        <v>2850</v>
      </c>
      <c r="B526" s="43" t="s">
        <v>2829</v>
      </c>
      <c r="C526" s="489">
        <v>0</v>
      </c>
      <c r="D526" s="489">
        <v>4.5</v>
      </c>
    </row>
    <row r="527" spans="1:4">
      <c r="A527" s="43" t="s">
        <v>2850</v>
      </c>
      <c r="B527" s="43" t="s">
        <v>2830</v>
      </c>
      <c r="C527" s="489">
        <v>5.93</v>
      </c>
      <c r="D527" s="489">
        <v>37.58</v>
      </c>
    </row>
    <row r="528" spans="1:4">
      <c r="A528" s="43" t="s">
        <v>2850</v>
      </c>
      <c r="B528" s="43" t="s">
        <v>2831</v>
      </c>
      <c r="C528" s="489">
        <v>0.16</v>
      </c>
      <c r="D528" s="489">
        <v>6.78</v>
      </c>
    </row>
    <row r="529" spans="1:4">
      <c r="A529" s="43" t="s">
        <v>2850</v>
      </c>
      <c r="B529" s="43" t="s">
        <v>835</v>
      </c>
      <c r="C529" s="489">
        <v>27.56</v>
      </c>
      <c r="D529" s="489">
        <v>5.33</v>
      </c>
    </row>
    <row r="530" spans="1:4">
      <c r="A530" s="43" t="s">
        <v>2814</v>
      </c>
      <c r="B530" s="43" t="s">
        <v>2832</v>
      </c>
      <c r="C530" s="489">
        <v>0</v>
      </c>
      <c r="D530" s="489">
        <v>2.4</v>
      </c>
    </row>
    <row r="531" spans="1:4">
      <c r="A531" s="43" t="s">
        <v>2814</v>
      </c>
      <c r="B531" s="43" t="s">
        <v>2833</v>
      </c>
      <c r="C531" s="489">
        <v>0</v>
      </c>
      <c r="D531" s="489">
        <v>0</v>
      </c>
    </row>
    <row r="532" spans="1:4">
      <c r="A532" s="43" t="s">
        <v>284</v>
      </c>
      <c r="B532" s="43" t="s">
        <v>2834</v>
      </c>
      <c r="C532" s="489">
        <v>0</v>
      </c>
      <c r="D532" s="489">
        <v>9.61</v>
      </c>
    </row>
    <row r="533" spans="1:4">
      <c r="A533" s="43" t="s">
        <v>2850</v>
      </c>
      <c r="B533" s="43" t="s">
        <v>3399</v>
      </c>
      <c r="C533" s="489">
        <v>2.95</v>
      </c>
      <c r="D533" s="489">
        <v>1.66</v>
      </c>
    </row>
    <row r="534" spans="1:4">
      <c r="A534" s="43" t="s">
        <v>2850</v>
      </c>
      <c r="B534" s="43" t="s">
        <v>2836</v>
      </c>
      <c r="C534" s="489">
        <v>25.17</v>
      </c>
      <c r="D534" s="489">
        <v>13.36</v>
      </c>
    </row>
    <row r="535" spans="1:4">
      <c r="A535" s="43" t="s">
        <v>2814</v>
      </c>
      <c r="B535" s="43" t="s">
        <v>2837</v>
      </c>
      <c r="C535" s="489">
        <v>0</v>
      </c>
      <c r="D535" s="489">
        <v>2.21</v>
      </c>
    </row>
    <row r="536" spans="1:4">
      <c r="A536" s="43" t="s">
        <v>2814</v>
      </c>
      <c r="B536" s="43" t="s">
        <v>2838</v>
      </c>
      <c r="C536" s="489">
        <v>0</v>
      </c>
      <c r="D536" s="489">
        <v>2.25</v>
      </c>
    </row>
    <row r="537" spans="1:4">
      <c r="A537" s="43" t="s">
        <v>2850</v>
      </c>
      <c r="B537" s="43" t="s">
        <v>3400</v>
      </c>
      <c r="C537" s="489">
        <v>13.53</v>
      </c>
      <c r="D537" s="489">
        <v>6.41</v>
      </c>
    </row>
    <row r="538" spans="1:4">
      <c r="A538" s="43" t="s">
        <v>284</v>
      </c>
      <c r="B538" s="43" t="s">
        <v>2840</v>
      </c>
      <c r="C538" s="489">
        <v>2.79</v>
      </c>
      <c r="D538" s="489">
        <v>5.28</v>
      </c>
    </row>
    <row r="539" spans="1:4">
      <c r="A539" s="43" t="s">
        <v>284</v>
      </c>
      <c r="B539" s="43" t="s">
        <v>283</v>
      </c>
      <c r="C539" s="489">
        <v>7.15</v>
      </c>
      <c r="D539" s="489">
        <v>37.409999999999997</v>
      </c>
    </row>
    <row r="540" spans="1:4">
      <c r="A540" s="43" t="s">
        <v>2850</v>
      </c>
      <c r="B540" s="43" t="s">
        <v>3401</v>
      </c>
      <c r="C540" s="489">
        <v>26.57</v>
      </c>
      <c r="D540" s="489">
        <v>6.94</v>
      </c>
    </row>
    <row r="541" spans="1:4">
      <c r="A541" s="43" t="s">
        <v>2814</v>
      </c>
      <c r="B541" s="43" t="s">
        <v>836</v>
      </c>
      <c r="C541" s="489">
        <v>7.36</v>
      </c>
      <c r="D541" s="489">
        <v>10.19</v>
      </c>
    </row>
    <row r="542" spans="1:4">
      <c r="A542" s="43" t="s">
        <v>2814</v>
      </c>
      <c r="B542" s="43" t="s">
        <v>2842</v>
      </c>
      <c r="C542" s="489">
        <v>1.5</v>
      </c>
      <c r="D542" s="489">
        <v>4.83</v>
      </c>
    </row>
    <row r="543" spans="1:4">
      <c r="A543" s="43" t="s">
        <v>2850</v>
      </c>
      <c r="B543" s="43" t="s">
        <v>2843</v>
      </c>
      <c r="C543" s="489">
        <v>31.34</v>
      </c>
      <c r="D543" s="489">
        <v>11</v>
      </c>
    </row>
    <row r="544" spans="1:4">
      <c r="A544" s="43" t="s">
        <v>2814</v>
      </c>
      <c r="B544" s="43" t="s">
        <v>2844</v>
      </c>
      <c r="C544" s="489">
        <v>0</v>
      </c>
      <c r="D544" s="489">
        <v>3.24</v>
      </c>
    </row>
    <row r="545" spans="1:4">
      <c r="A545" s="43" t="s">
        <v>2814</v>
      </c>
      <c r="B545" s="43" t="s">
        <v>2845</v>
      </c>
      <c r="C545" s="489">
        <v>0</v>
      </c>
      <c r="D545" s="489">
        <v>0</v>
      </c>
    </row>
    <row r="546" spans="1:4">
      <c r="A546" s="43" t="s">
        <v>2814</v>
      </c>
      <c r="B546" s="43" t="s">
        <v>2810</v>
      </c>
      <c r="C546" s="489">
        <v>15.11</v>
      </c>
      <c r="D546" s="489">
        <v>9.48</v>
      </c>
    </row>
    <row r="547" spans="1:4">
      <c r="A547" s="43" t="s">
        <v>2850</v>
      </c>
      <c r="B547" s="43" t="s">
        <v>834</v>
      </c>
      <c r="C547" s="489">
        <v>5.85</v>
      </c>
      <c r="D547" s="489">
        <v>6.5</v>
      </c>
    </row>
    <row r="548" spans="1:4">
      <c r="A548" s="43" t="s">
        <v>2850</v>
      </c>
      <c r="B548" s="43" t="s">
        <v>2811</v>
      </c>
      <c r="C548" s="489">
        <v>8.65</v>
      </c>
      <c r="D548" s="489">
        <v>6.98</v>
      </c>
    </row>
    <row r="549" spans="1:4">
      <c r="A549" s="43" t="s">
        <v>2850</v>
      </c>
      <c r="B549" s="43" t="s">
        <v>767</v>
      </c>
      <c r="C549" s="489">
        <v>32.61</v>
      </c>
      <c r="D549" s="489">
        <v>71.89</v>
      </c>
    </row>
    <row r="550" spans="1:4">
      <c r="A550" s="43" t="s">
        <v>2814</v>
      </c>
      <c r="B550" s="43" t="s">
        <v>2812</v>
      </c>
      <c r="C550" s="489">
        <v>12.41</v>
      </c>
      <c r="D550" s="489">
        <v>6.2</v>
      </c>
    </row>
    <row r="551" spans="1:4">
      <c r="A551" s="43" t="s">
        <v>2814</v>
      </c>
      <c r="B551" s="43" t="s">
        <v>2813</v>
      </c>
      <c r="C551" s="489">
        <v>0</v>
      </c>
      <c r="D551" s="489">
        <v>0</v>
      </c>
    </row>
    <row r="552" spans="1:4">
      <c r="A552" s="43" t="s">
        <v>2814</v>
      </c>
      <c r="B552" s="43" t="s">
        <v>2814</v>
      </c>
      <c r="C552" s="489">
        <v>0.59</v>
      </c>
      <c r="D552" s="489">
        <v>5.0199999999999996</v>
      </c>
    </row>
    <row r="553" spans="1:4">
      <c r="A553" s="43" t="s">
        <v>2814</v>
      </c>
      <c r="B553" s="43" t="s">
        <v>2815</v>
      </c>
      <c r="C553" s="489">
        <v>14.31</v>
      </c>
      <c r="D553" s="489">
        <v>5.17</v>
      </c>
    </row>
    <row r="554" spans="1:4">
      <c r="A554" s="43" t="s">
        <v>2850</v>
      </c>
      <c r="B554" s="43" t="s">
        <v>3303</v>
      </c>
      <c r="C554" s="489">
        <v>4.79</v>
      </c>
      <c r="D554" s="489">
        <v>7.66</v>
      </c>
    </row>
    <row r="555" spans="1:4">
      <c r="A555" s="43" t="s">
        <v>2850</v>
      </c>
      <c r="B555" s="43" t="s">
        <v>2816</v>
      </c>
      <c r="C555" s="489">
        <v>14.51</v>
      </c>
      <c r="D555" s="489">
        <v>6.45</v>
      </c>
    </row>
    <row r="556" spans="1:4">
      <c r="A556" s="43" t="s">
        <v>2814</v>
      </c>
      <c r="B556" s="43" t="s">
        <v>2817</v>
      </c>
      <c r="C556" s="489">
        <v>2.61</v>
      </c>
      <c r="D556" s="489">
        <v>6.84</v>
      </c>
    </row>
    <row r="557" spans="1:4">
      <c r="A557" s="43" t="s">
        <v>284</v>
      </c>
      <c r="B557" s="43" t="s">
        <v>3304</v>
      </c>
      <c r="C557" s="489">
        <v>0</v>
      </c>
      <c r="D557" s="489">
        <v>0</v>
      </c>
    </row>
    <row r="558" spans="1:4">
      <c r="A558" s="43" t="s">
        <v>2814</v>
      </c>
      <c r="B558" s="43" t="s">
        <v>2818</v>
      </c>
      <c r="C558" s="489">
        <v>15.2</v>
      </c>
      <c r="D558" s="489">
        <v>7.53</v>
      </c>
    </row>
    <row r="559" spans="1:4">
      <c r="A559" s="43" t="s">
        <v>2814</v>
      </c>
      <c r="B559" s="43" t="s">
        <v>2819</v>
      </c>
      <c r="C559" s="489">
        <v>0</v>
      </c>
      <c r="D559" s="489">
        <v>4.2300000000000004</v>
      </c>
    </row>
    <row r="560" spans="1:4">
      <c r="A560" s="43" t="s">
        <v>2814</v>
      </c>
      <c r="B560" s="43" t="s">
        <v>2820</v>
      </c>
      <c r="C560" s="489">
        <v>2.4900000000000002</v>
      </c>
      <c r="D560" s="489">
        <v>3.61</v>
      </c>
    </row>
    <row r="561" spans="1:4">
      <c r="A561" s="43" t="s">
        <v>2850</v>
      </c>
      <c r="B561" s="43" t="s">
        <v>2821</v>
      </c>
      <c r="C561" s="489">
        <v>0</v>
      </c>
      <c r="D561" s="489">
        <v>3.86</v>
      </c>
    </row>
    <row r="562" spans="1:4">
      <c r="A562" s="43" t="s">
        <v>2850</v>
      </c>
      <c r="B562" s="43" t="s">
        <v>2822</v>
      </c>
      <c r="C562" s="489">
        <v>0</v>
      </c>
      <c r="D562" s="489">
        <v>1.51</v>
      </c>
    </row>
    <row r="563" spans="1:4">
      <c r="A563" s="43" t="s">
        <v>2814</v>
      </c>
      <c r="B563" s="43" t="s">
        <v>2823</v>
      </c>
      <c r="C563" s="489">
        <v>0</v>
      </c>
      <c r="D563" s="489">
        <v>265.45</v>
      </c>
    </row>
    <row r="564" spans="1:4">
      <c r="A564" s="43" t="s">
        <v>2814</v>
      </c>
      <c r="B564" s="43" t="s">
        <v>2824</v>
      </c>
      <c r="C564" s="489">
        <v>12.44</v>
      </c>
      <c r="D564" s="489">
        <v>5.93</v>
      </c>
    </row>
    <row r="565" spans="1:4">
      <c r="A565" s="43" t="s">
        <v>2850</v>
      </c>
      <c r="B565" s="43" t="s">
        <v>2825</v>
      </c>
      <c r="C565" s="489">
        <v>0</v>
      </c>
      <c r="D565" s="489">
        <v>4.18</v>
      </c>
    </row>
    <row r="566" spans="1:4">
      <c r="A566" s="43" t="s">
        <v>2850</v>
      </c>
      <c r="B566" s="43" t="s">
        <v>2826</v>
      </c>
      <c r="C566" s="489">
        <v>12.76</v>
      </c>
      <c r="D566" s="489">
        <v>24.43</v>
      </c>
    </row>
    <row r="567" spans="1:4">
      <c r="A567" s="43" t="s">
        <v>2850</v>
      </c>
      <c r="B567" s="43" t="s">
        <v>2827</v>
      </c>
      <c r="C567" s="489">
        <v>8.3000000000000007</v>
      </c>
      <c r="D567" s="489">
        <v>4.8600000000000003</v>
      </c>
    </row>
    <row r="568" spans="1:4">
      <c r="A568" s="43" t="s">
        <v>2850</v>
      </c>
      <c r="B568" s="43" t="s">
        <v>2794</v>
      </c>
      <c r="C568" s="489">
        <v>0</v>
      </c>
      <c r="D568" s="489">
        <v>17.940000000000001</v>
      </c>
    </row>
    <row r="569" spans="1:4">
      <c r="A569" s="43" t="s">
        <v>2814</v>
      </c>
      <c r="B569" s="43" t="s">
        <v>832</v>
      </c>
      <c r="C569" s="489">
        <v>6.85</v>
      </c>
      <c r="D569" s="489">
        <v>6.55</v>
      </c>
    </row>
    <row r="570" spans="1:4">
      <c r="A570" s="43" t="s">
        <v>2850</v>
      </c>
      <c r="B570" s="43" t="s">
        <v>2795</v>
      </c>
      <c r="C570" s="489">
        <v>0</v>
      </c>
      <c r="D570" s="489">
        <v>88.14</v>
      </c>
    </row>
    <row r="571" spans="1:4">
      <c r="A571" s="43" t="s">
        <v>2850</v>
      </c>
      <c r="B571" s="43" t="s">
        <v>2796</v>
      </c>
      <c r="C571" s="489">
        <v>28.56</v>
      </c>
      <c r="D571" s="489">
        <v>69.81</v>
      </c>
    </row>
    <row r="572" spans="1:4">
      <c r="A572" s="43" t="s">
        <v>2850</v>
      </c>
      <c r="B572" s="43" t="s">
        <v>2797</v>
      </c>
      <c r="C572" s="489">
        <v>15.77</v>
      </c>
      <c r="D572" s="489">
        <v>3.36</v>
      </c>
    </row>
    <row r="573" spans="1:4">
      <c r="A573" s="43" t="s">
        <v>2814</v>
      </c>
      <c r="B573" s="43" t="s">
        <v>2798</v>
      </c>
      <c r="C573" s="489">
        <v>8.35</v>
      </c>
      <c r="D573" s="489">
        <v>9.82</v>
      </c>
    </row>
    <row r="574" spans="1:4">
      <c r="A574" s="43" t="s">
        <v>2850</v>
      </c>
      <c r="B574" s="43" t="s">
        <v>2799</v>
      </c>
      <c r="C574" s="489">
        <v>0</v>
      </c>
      <c r="D574" s="489">
        <v>5.63</v>
      </c>
    </row>
    <row r="575" spans="1:4">
      <c r="A575" s="43" t="s">
        <v>2850</v>
      </c>
      <c r="B575" s="43" t="s">
        <v>3301</v>
      </c>
      <c r="C575" s="489">
        <v>0</v>
      </c>
      <c r="D575" s="489">
        <v>0</v>
      </c>
    </row>
    <row r="576" spans="1:4">
      <c r="A576" s="43" t="s">
        <v>2814</v>
      </c>
      <c r="B576" s="43" t="s">
        <v>2079</v>
      </c>
      <c r="C576" s="489">
        <v>0</v>
      </c>
      <c r="D576" s="489">
        <v>0</v>
      </c>
    </row>
    <row r="577" spans="1:4">
      <c r="A577" s="43" t="s">
        <v>290</v>
      </c>
      <c r="B577" s="43" t="s">
        <v>290</v>
      </c>
      <c r="C577" s="489">
        <v>31.19</v>
      </c>
      <c r="D577" s="489">
        <v>5.55</v>
      </c>
    </row>
    <row r="578" spans="1:4">
      <c r="A578" s="43" t="s">
        <v>290</v>
      </c>
      <c r="B578" s="43" t="s">
        <v>2800</v>
      </c>
      <c r="C578" s="489">
        <v>0</v>
      </c>
      <c r="D578" s="489">
        <v>0</v>
      </c>
    </row>
    <row r="579" spans="1:4">
      <c r="A579" s="43" t="s">
        <v>290</v>
      </c>
      <c r="B579" s="43" t="s">
        <v>2801</v>
      </c>
      <c r="C579" s="489">
        <v>0</v>
      </c>
      <c r="D579" s="489">
        <v>2.2000000000000002</v>
      </c>
    </row>
    <row r="580" spans="1:4">
      <c r="A580" s="43" t="s">
        <v>2785</v>
      </c>
      <c r="B580" s="43" t="s">
        <v>2802</v>
      </c>
      <c r="C580" s="489">
        <v>1.84</v>
      </c>
      <c r="D580" s="489">
        <v>12.44</v>
      </c>
    </row>
    <row r="581" spans="1:4">
      <c r="A581" s="43" t="s">
        <v>290</v>
      </c>
      <c r="B581" s="43" t="s">
        <v>2803</v>
      </c>
      <c r="C581" s="489">
        <v>6.98</v>
      </c>
      <c r="D581" s="489">
        <v>3.06</v>
      </c>
    </row>
    <row r="582" spans="1:4">
      <c r="A582" s="43" t="s">
        <v>290</v>
      </c>
      <c r="B582" s="43" t="s">
        <v>2804</v>
      </c>
      <c r="C582" s="489">
        <v>0</v>
      </c>
      <c r="D582" s="489">
        <v>2.4300000000000002</v>
      </c>
    </row>
    <row r="583" spans="1:4">
      <c r="A583" s="43" t="s">
        <v>2774</v>
      </c>
      <c r="B583" s="43" t="s">
        <v>2805</v>
      </c>
      <c r="C583" s="489">
        <v>12.97</v>
      </c>
      <c r="D583" s="489">
        <v>10.91</v>
      </c>
    </row>
    <row r="584" spans="1:4">
      <c r="A584" s="43" t="s">
        <v>290</v>
      </c>
      <c r="B584" s="43" t="s">
        <v>3302</v>
      </c>
      <c r="C584" s="489">
        <v>2.25</v>
      </c>
      <c r="D584" s="489">
        <v>20.28</v>
      </c>
    </row>
    <row r="585" spans="1:4">
      <c r="A585" s="43" t="s">
        <v>290</v>
      </c>
      <c r="B585" s="43" t="s">
        <v>2806</v>
      </c>
      <c r="C585" s="489">
        <v>0</v>
      </c>
      <c r="D585" s="489">
        <v>2.04</v>
      </c>
    </row>
    <row r="586" spans="1:4">
      <c r="A586" s="43" t="s">
        <v>290</v>
      </c>
      <c r="B586" s="43" t="s">
        <v>2807</v>
      </c>
      <c r="C586" s="489">
        <v>5.63</v>
      </c>
      <c r="D586" s="489">
        <v>29.76</v>
      </c>
    </row>
    <row r="587" spans="1:4">
      <c r="A587" s="43" t="s">
        <v>290</v>
      </c>
      <c r="B587" s="43" t="s">
        <v>833</v>
      </c>
      <c r="C587" s="489">
        <v>28.56</v>
      </c>
      <c r="D587" s="489">
        <v>8.17</v>
      </c>
    </row>
    <row r="588" spans="1:4">
      <c r="A588" s="43" t="s">
        <v>2785</v>
      </c>
      <c r="B588" s="43" t="s">
        <v>2808</v>
      </c>
      <c r="C588" s="489">
        <v>21.02</v>
      </c>
      <c r="D588" s="489">
        <v>8.56</v>
      </c>
    </row>
    <row r="589" spans="1:4">
      <c r="A589" s="43" t="s">
        <v>290</v>
      </c>
      <c r="B589" s="43" t="s">
        <v>2809</v>
      </c>
      <c r="C589" s="489">
        <v>10.46</v>
      </c>
      <c r="D589" s="489">
        <v>6.86</v>
      </c>
    </row>
    <row r="590" spans="1:4">
      <c r="A590" s="43" t="s">
        <v>290</v>
      </c>
      <c r="B590" s="43" t="s">
        <v>2776</v>
      </c>
      <c r="C590" s="489">
        <v>1.1599999999999999</v>
      </c>
      <c r="D590" s="489">
        <v>1.71</v>
      </c>
    </row>
    <row r="591" spans="1:4">
      <c r="A591" s="43" t="s">
        <v>290</v>
      </c>
      <c r="B591" s="43" t="s">
        <v>2777</v>
      </c>
      <c r="C591" s="489">
        <v>12.23</v>
      </c>
      <c r="D591" s="489">
        <v>3.82</v>
      </c>
    </row>
    <row r="592" spans="1:4">
      <c r="A592" s="43" t="s">
        <v>290</v>
      </c>
      <c r="B592" s="43" t="s">
        <v>2778</v>
      </c>
      <c r="C592" s="489">
        <v>0</v>
      </c>
      <c r="D592" s="489">
        <v>4.82</v>
      </c>
    </row>
    <row r="593" spans="1:4">
      <c r="A593" s="43" t="s">
        <v>290</v>
      </c>
      <c r="B593" s="43" t="s">
        <v>2779</v>
      </c>
      <c r="C593" s="489">
        <v>5.93</v>
      </c>
      <c r="D593" s="489">
        <v>8.36</v>
      </c>
    </row>
    <row r="594" spans="1:4">
      <c r="A594" s="43" t="s">
        <v>2785</v>
      </c>
      <c r="B594" s="43" t="s">
        <v>2780</v>
      </c>
      <c r="C594" s="489">
        <v>0</v>
      </c>
      <c r="D594" s="489">
        <v>16.61</v>
      </c>
    </row>
    <row r="595" spans="1:4">
      <c r="A595" s="43" t="s">
        <v>2785</v>
      </c>
      <c r="B595" s="43" t="s">
        <v>2781</v>
      </c>
      <c r="C595" s="489">
        <v>0</v>
      </c>
      <c r="D595" s="489">
        <v>4.1500000000000004</v>
      </c>
    </row>
    <row r="596" spans="1:4">
      <c r="A596" s="43" t="s">
        <v>2774</v>
      </c>
      <c r="B596" s="43" t="s">
        <v>2782</v>
      </c>
      <c r="C596" s="489">
        <v>0</v>
      </c>
      <c r="D596" s="489">
        <v>2.67</v>
      </c>
    </row>
    <row r="597" spans="1:4">
      <c r="A597" s="43" t="s">
        <v>2774</v>
      </c>
      <c r="B597" s="43" t="s">
        <v>2783</v>
      </c>
      <c r="C597" s="489">
        <v>0</v>
      </c>
      <c r="D597" s="489">
        <v>7.71</v>
      </c>
    </row>
    <row r="598" spans="1:4">
      <c r="A598" s="43" t="s">
        <v>2774</v>
      </c>
      <c r="B598" s="43" t="s">
        <v>830</v>
      </c>
      <c r="C598" s="489">
        <v>48.82</v>
      </c>
      <c r="D598" s="489">
        <v>19.52</v>
      </c>
    </row>
    <row r="599" spans="1:4">
      <c r="A599" s="43" t="s">
        <v>2785</v>
      </c>
      <c r="B599" s="43" t="s">
        <v>2784</v>
      </c>
      <c r="C599" s="489">
        <v>0</v>
      </c>
      <c r="D599" s="489">
        <v>2.02</v>
      </c>
    </row>
    <row r="600" spans="1:4">
      <c r="A600" s="43" t="s">
        <v>2785</v>
      </c>
      <c r="B600" s="43" t="s">
        <v>2785</v>
      </c>
      <c r="C600" s="489">
        <v>9.9</v>
      </c>
      <c r="D600" s="489">
        <v>3.64</v>
      </c>
    </row>
    <row r="601" spans="1:4">
      <c r="A601" s="43" t="s">
        <v>290</v>
      </c>
      <c r="B601" s="43" t="s">
        <v>2786</v>
      </c>
      <c r="C601" s="489">
        <v>20.87</v>
      </c>
      <c r="D601" s="489">
        <v>4.88</v>
      </c>
    </row>
    <row r="602" spans="1:4">
      <c r="A602" s="43" t="s">
        <v>290</v>
      </c>
      <c r="B602" s="43" t="s">
        <v>831</v>
      </c>
      <c r="C602" s="489">
        <v>28.96</v>
      </c>
      <c r="D602" s="489">
        <v>147.93</v>
      </c>
    </row>
    <row r="603" spans="1:4">
      <c r="A603" s="43" t="s">
        <v>290</v>
      </c>
      <c r="B603" s="43" t="s">
        <v>2787</v>
      </c>
      <c r="C603" s="489">
        <v>5.91</v>
      </c>
      <c r="D603" s="489">
        <v>4.1100000000000003</v>
      </c>
    </row>
    <row r="604" spans="1:4">
      <c r="A604" s="43" t="s">
        <v>2785</v>
      </c>
      <c r="B604" s="43" t="s">
        <v>2788</v>
      </c>
      <c r="C604" s="489">
        <v>6.43</v>
      </c>
      <c r="D604" s="489">
        <v>11.32</v>
      </c>
    </row>
    <row r="605" spans="1:4">
      <c r="A605" s="43" t="s">
        <v>2774</v>
      </c>
      <c r="B605" s="43" t="s">
        <v>2789</v>
      </c>
      <c r="C605" s="489">
        <v>25.31</v>
      </c>
      <c r="D605" s="489">
        <v>6.56</v>
      </c>
    </row>
    <row r="606" spans="1:4">
      <c r="A606" s="43" t="s">
        <v>2785</v>
      </c>
      <c r="B606" s="43" t="s">
        <v>2790</v>
      </c>
      <c r="C606" s="489">
        <v>10.5</v>
      </c>
      <c r="D606" s="489">
        <v>11.37</v>
      </c>
    </row>
    <row r="607" spans="1:4">
      <c r="A607" s="43" t="s">
        <v>290</v>
      </c>
      <c r="B607" s="43" t="s">
        <v>2791</v>
      </c>
      <c r="C607" s="489">
        <v>0</v>
      </c>
      <c r="D607" s="489">
        <v>1.27</v>
      </c>
    </row>
    <row r="608" spans="1:4">
      <c r="A608" s="43" t="s">
        <v>290</v>
      </c>
      <c r="B608" s="43" t="s">
        <v>2792</v>
      </c>
      <c r="C608" s="489">
        <v>17.38</v>
      </c>
      <c r="D608" s="489">
        <v>8.3000000000000007</v>
      </c>
    </row>
    <row r="609" spans="1:4">
      <c r="A609" s="43" t="s">
        <v>2785</v>
      </c>
      <c r="B609" s="43" t="s">
        <v>2793</v>
      </c>
      <c r="C609" s="489">
        <v>0</v>
      </c>
      <c r="D609" s="489">
        <v>0</v>
      </c>
    </row>
    <row r="610" spans="1:4">
      <c r="A610" s="43" t="s">
        <v>2774</v>
      </c>
      <c r="B610" s="43" t="s">
        <v>3402</v>
      </c>
      <c r="C610" s="489">
        <v>22.82</v>
      </c>
      <c r="D610" s="489">
        <v>5.46</v>
      </c>
    </row>
    <row r="611" spans="1:4">
      <c r="A611" s="43" t="s">
        <v>2785</v>
      </c>
      <c r="B611" s="43" t="s">
        <v>2762</v>
      </c>
      <c r="C611" s="489">
        <v>0</v>
      </c>
      <c r="D611" s="489">
        <v>8.6300000000000008</v>
      </c>
    </row>
    <row r="612" spans="1:4">
      <c r="A612" s="43" t="s">
        <v>290</v>
      </c>
      <c r="B612" s="43" t="s">
        <v>2763</v>
      </c>
      <c r="C612" s="489">
        <v>22.53</v>
      </c>
      <c r="D612" s="489">
        <v>32.24</v>
      </c>
    </row>
    <row r="613" spans="1:4">
      <c r="A613" s="43" t="s">
        <v>2774</v>
      </c>
      <c r="B613" s="43" t="s">
        <v>2764</v>
      </c>
      <c r="C613" s="489">
        <v>13.25</v>
      </c>
      <c r="D613" s="489">
        <v>5.71</v>
      </c>
    </row>
    <row r="614" spans="1:4">
      <c r="A614" s="43" t="s">
        <v>2785</v>
      </c>
      <c r="B614" s="43" t="s">
        <v>2765</v>
      </c>
      <c r="C614" s="489">
        <v>21.54</v>
      </c>
      <c r="D614" s="489">
        <v>6.63</v>
      </c>
    </row>
    <row r="615" spans="1:4">
      <c r="A615" s="43" t="s">
        <v>2785</v>
      </c>
      <c r="B615" s="43" t="s">
        <v>2766</v>
      </c>
      <c r="C615" s="489">
        <v>8.89</v>
      </c>
      <c r="D615" s="489">
        <v>10.26</v>
      </c>
    </row>
    <row r="616" spans="1:4">
      <c r="A616" s="43" t="s">
        <v>290</v>
      </c>
      <c r="B616" s="43" t="s">
        <v>2767</v>
      </c>
      <c r="C616" s="489">
        <v>0</v>
      </c>
      <c r="D616" s="489">
        <v>0</v>
      </c>
    </row>
    <row r="617" spans="1:4">
      <c r="A617" s="43" t="s">
        <v>2510</v>
      </c>
      <c r="B617" s="43" t="s">
        <v>2768</v>
      </c>
      <c r="C617" s="489">
        <v>0</v>
      </c>
      <c r="D617" s="489">
        <v>0</v>
      </c>
    </row>
    <row r="618" spans="1:4">
      <c r="A618" s="43" t="s">
        <v>290</v>
      </c>
      <c r="B618" s="43" t="s">
        <v>2769</v>
      </c>
      <c r="C618" s="489">
        <v>15.78</v>
      </c>
      <c r="D618" s="489">
        <v>3.53</v>
      </c>
    </row>
    <row r="619" spans="1:4">
      <c r="A619" s="43" t="s">
        <v>2785</v>
      </c>
      <c r="B619" s="43" t="s">
        <v>2770</v>
      </c>
      <c r="C619" s="489">
        <v>0</v>
      </c>
      <c r="D619" s="489">
        <v>6.64</v>
      </c>
    </row>
    <row r="620" spans="1:4">
      <c r="A620" s="43" t="s">
        <v>2774</v>
      </c>
      <c r="B620" s="43" t="s">
        <v>828</v>
      </c>
      <c r="C620" s="489">
        <v>13.04</v>
      </c>
      <c r="D620" s="489">
        <v>11.27</v>
      </c>
    </row>
    <row r="621" spans="1:4">
      <c r="A621" s="43" t="s">
        <v>290</v>
      </c>
      <c r="B621" s="43" t="s">
        <v>829</v>
      </c>
      <c r="C621" s="489">
        <v>34.950000000000003</v>
      </c>
      <c r="D621" s="489">
        <v>4.92</v>
      </c>
    </row>
    <row r="622" spans="1:4">
      <c r="A622" s="43" t="s">
        <v>2774</v>
      </c>
      <c r="B622" s="43" t="s">
        <v>2604</v>
      </c>
      <c r="C622" s="489">
        <v>0</v>
      </c>
      <c r="D622" s="489">
        <v>3.81</v>
      </c>
    </row>
    <row r="623" spans="1:4">
      <c r="A623" s="43" t="s">
        <v>2774</v>
      </c>
      <c r="B623" s="43" t="s">
        <v>1726</v>
      </c>
      <c r="C623" s="489">
        <v>5.84</v>
      </c>
      <c r="D623" s="489">
        <v>7.44</v>
      </c>
    </row>
    <row r="624" spans="1:4">
      <c r="A624" s="43" t="s">
        <v>229</v>
      </c>
      <c r="B624" s="43" t="s">
        <v>2083</v>
      </c>
      <c r="C624" s="489">
        <v>0</v>
      </c>
      <c r="D624" s="489">
        <v>0</v>
      </c>
    </row>
    <row r="625" spans="1:4">
      <c r="A625" s="43" t="s">
        <v>2510</v>
      </c>
      <c r="B625" s="43" t="s">
        <v>2771</v>
      </c>
      <c r="C625" s="489">
        <v>63.19</v>
      </c>
      <c r="D625" s="489">
        <v>3.45</v>
      </c>
    </row>
    <row r="626" spans="1:4">
      <c r="A626" s="43" t="s">
        <v>2785</v>
      </c>
      <c r="B626" s="43" t="s">
        <v>2772</v>
      </c>
      <c r="C626" s="489">
        <v>4.24</v>
      </c>
      <c r="D626" s="489">
        <v>3.43</v>
      </c>
    </row>
    <row r="627" spans="1:4">
      <c r="A627" s="43" t="s">
        <v>2774</v>
      </c>
      <c r="B627" s="43" t="s">
        <v>2773</v>
      </c>
      <c r="C627" s="489">
        <v>0</v>
      </c>
      <c r="D627" s="489">
        <v>0</v>
      </c>
    </row>
    <row r="628" spans="1:4">
      <c r="A628" s="43" t="s">
        <v>2774</v>
      </c>
      <c r="B628" s="43" t="s">
        <v>2774</v>
      </c>
      <c r="C628" s="489">
        <v>15.29</v>
      </c>
      <c r="D628" s="489">
        <v>5.79</v>
      </c>
    </row>
    <row r="629" spans="1:4">
      <c r="A629" s="43" t="s">
        <v>2774</v>
      </c>
      <c r="B629" s="43" t="s">
        <v>2775</v>
      </c>
      <c r="C629" s="489">
        <v>0</v>
      </c>
      <c r="D629" s="489">
        <v>3.82</v>
      </c>
    </row>
    <row r="630" spans="1:4">
      <c r="A630" s="43" t="s">
        <v>2774</v>
      </c>
      <c r="B630" s="43" t="s">
        <v>2744</v>
      </c>
      <c r="C630" s="489">
        <v>0</v>
      </c>
      <c r="D630" s="489">
        <v>3.63</v>
      </c>
    </row>
    <row r="631" spans="1:4">
      <c r="A631" s="43" t="s">
        <v>2774</v>
      </c>
      <c r="B631" s="43" t="s">
        <v>2745</v>
      </c>
      <c r="C631" s="489">
        <v>0</v>
      </c>
      <c r="D631" s="489">
        <v>0.05</v>
      </c>
    </row>
    <row r="632" spans="1:4">
      <c r="A632" s="43" t="s">
        <v>290</v>
      </c>
      <c r="B632" s="43" t="s">
        <v>2746</v>
      </c>
      <c r="C632" s="489">
        <v>16.100000000000001</v>
      </c>
      <c r="D632" s="489">
        <v>6.56</v>
      </c>
    </row>
    <row r="633" spans="1:4">
      <c r="A633" s="43" t="s">
        <v>2785</v>
      </c>
      <c r="B633" s="43" t="s">
        <v>2747</v>
      </c>
      <c r="C633" s="489">
        <v>0</v>
      </c>
      <c r="D633" s="489">
        <v>0</v>
      </c>
    </row>
    <row r="634" spans="1:4">
      <c r="A634" s="43" t="s">
        <v>2785</v>
      </c>
      <c r="B634" s="43" t="s">
        <v>2748</v>
      </c>
      <c r="C634" s="489">
        <v>0</v>
      </c>
      <c r="D634" s="489">
        <v>0.97</v>
      </c>
    </row>
    <row r="635" spans="1:4">
      <c r="A635" s="43" t="s">
        <v>290</v>
      </c>
      <c r="B635" s="43" t="s">
        <v>2749</v>
      </c>
      <c r="C635" s="489">
        <v>0</v>
      </c>
      <c r="D635" s="489">
        <v>2.1800000000000002</v>
      </c>
    </row>
    <row r="636" spans="1:4">
      <c r="A636" s="43" t="s">
        <v>2774</v>
      </c>
      <c r="B636" s="43" t="s">
        <v>825</v>
      </c>
      <c r="C636" s="489">
        <v>10.43</v>
      </c>
      <c r="D636" s="489">
        <v>7.63</v>
      </c>
    </row>
    <row r="637" spans="1:4">
      <c r="A637" s="43" t="s">
        <v>290</v>
      </c>
      <c r="B637" s="43" t="s">
        <v>2750</v>
      </c>
      <c r="C637" s="489">
        <v>0</v>
      </c>
      <c r="D637" s="489">
        <v>0.8</v>
      </c>
    </row>
    <row r="638" spans="1:4">
      <c r="A638" s="43" t="s">
        <v>290</v>
      </c>
      <c r="B638" s="43" t="s">
        <v>2751</v>
      </c>
      <c r="C638" s="489">
        <v>13.31</v>
      </c>
      <c r="D638" s="489">
        <v>5.13</v>
      </c>
    </row>
    <row r="639" spans="1:4">
      <c r="A639" s="43" t="s">
        <v>290</v>
      </c>
      <c r="B639" s="43" t="s">
        <v>2752</v>
      </c>
      <c r="C639" s="489">
        <v>13.11</v>
      </c>
      <c r="D639" s="489">
        <v>6.45</v>
      </c>
    </row>
    <row r="640" spans="1:4">
      <c r="A640" s="43" t="s">
        <v>2785</v>
      </c>
      <c r="B640" s="43" t="s">
        <v>826</v>
      </c>
      <c r="C640" s="489">
        <v>3.89</v>
      </c>
      <c r="D640" s="489">
        <v>11.4</v>
      </c>
    </row>
    <row r="641" spans="1:4">
      <c r="A641" s="43" t="s">
        <v>2774</v>
      </c>
      <c r="B641" s="43" t="s">
        <v>2753</v>
      </c>
      <c r="C641" s="489">
        <v>28.11</v>
      </c>
      <c r="D641" s="489">
        <v>17.13</v>
      </c>
    </row>
    <row r="642" spans="1:4">
      <c r="A642" s="43" t="s">
        <v>290</v>
      </c>
      <c r="B642" s="43" t="s">
        <v>2754</v>
      </c>
      <c r="C642" s="489">
        <v>0</v>
      </c>
      <c r="D642" s="489">
        <v>2.2799999999999998</v>
      </c>
    </row>
    <row r="643" spans="1:4">
      <c r="A643" s="43" t="s">
        <v>2774</v>
      </c>
      <c r="B643" s="43" t="s">
        <v>827</v>
      </c>
      <c r="C643" s="489">
        <v>13.81</v>
      </c>
      <c r="D643" s="489">
        <v>12.59</v>
      </c>
    </row>
    <row r="644" spans="1:4">
      <c r="A644" s="43" t="s">
        <v>2774</v>
      </c>
      <c r="B644" s="43" t="s">
        <v>2755</v>
      </c>
      <c r="C644" s="489">
        <v>0</v>
      </c>
      <c r="D644" s="489">
        <v>3.94</v>
      </c>
    </row>
    <row r="645" spans="1:4">
      <c r="A645" s="43" t="s">
        <v>290</v>
      </c>
      <c r="B645" s="43" t="s">
        <v>2756</v>
      </c>
      <c r="C645" s="489">
        <v>0</v>
      </c>
      <c r="D645" s="489">
        <v>3.68</v>
      </c>
    </row>
    <row r="646" spans="1:4">
      <c r="A646" s="43" t="s">
        <v>2774</v>
      </c>
      <c r="B646" s="43" t="s">
        <v>2757</v>
      </c>
      <c r="C646" s="489">
        <v>14.52</v>
      </c>
      <c r="D646" s="489">
        <v>5.94</v>
      </c>
    </row>
    <row r="647" spans="1:4">
      <c r="A647" s="43" t="s">
        <v>290</v>
      </c>
      <c r="B647" s="43" t="s">
        <v>2758</v>
      </c>
      <c r="C647" s="489">
        <v>0</v>
      </c>
      <c r="D647" s="489">
        <v>0</v>
      </c>
    </row>
    <row r="648" spans="1:4">
      <c r="A648" s="43" t="s">
        <v>290</v>
      </c>
      <c r="B648" s="43" t="s">
        <v>2759</v>
      </c>
      <c r="C648" s="489">
        <v>7.9</v>
      </c>
      <c r="D648" s="489">
        <v>8.5299999999999994</v>
      </c>
    </row>
    <row r="649" spans="1:4">
      <c r="A649" s="43" t="s">
        <v>2785</v>
      </c>
      <c r="B649" s="43" t="s">
        <v>2760</v>
      </c>
      <c r="C649" s="489">
        <v>0</v>
      </c>
      <c r="D649" s="489">
        <v>2.56</v>
      </c>
    </row>
    <row r="650" spans="1:4">
      <c r="A650" s="43" t="s">
        <v>2720</v>
      </c>
      <c r="B650" s="43" t="s">
        <v>2728</v>
      </c>
      <c r="C650" s="489">
        <v>0</v>
      </c>
      <c r="D650" s="489">
        <v>0</v>
      </c>
    </row>
    <row r="651" spans="1:4">
      <c r="A651" s="43" t="s">
        <v>2723</v>
      </c>
      <c r="B651" s="43" t="s">
        <v>2729</v>
      </c>
      <c r="C651" s="489">
        <v>19.97</v>
      </c>
      <c r="D651" s="489">
        <v>3.07</v>
      </c>
    </row>
    <row r="652" spans="1:4">
      <c r="A652" s="43" t="s">
        <v>2723</v>
      </c>
      <c r="B652" s="43" t="s">
        <v>2730</v>
      </c>
      <c r="C652" s="489">
        <v>0</v>
      </c>
      <c r="D652" s="489">
        <v>0</v>
      </c>
    </row>
    <row r="653" spans="1:4">
      <c r="A653" s="43" t="s">
        <v>2712</v>
      </c>
      <c r="B653" s="43" t="s">
        <v>2731</v>
      </c>
      <c r="C653" s="489">
        <v>9.35</v>
      </c>
      <c r="D653" s="489">
        <v>62.81</v>
      </c>
    </row>
    <row r="654" spans="1:4">
      <c r="A654" s="43" t="s">
        <v>2720</v>
      </c>
      <c r="B654" s="43" t="s">
        <v>2732</v>
      </c>
      <c r="C654" s="489">
        <v>28.97</v>
      </c>
      <c r="D654" s="489">
        <v>20.14</v>
      </c>
    </row>
    <row r="655" spans="1:4">
      <c r="A655" s="43" t="s">
        <v>2720</v>
      </c>
      <c r="B655" s="43" t="s">
        <v>2733</v>
      </c>
      <c r="C655" s="489">
        <v>25.1</v>
      </c>
      <c r="D655" s="489">
        <v>9.36</v>
      </c>
    </row>
    <row r="656" spans="1:4">
      <c r="A656" s="43" t="s">
        <v>2723</v>
      </c>
      <c r="B656" s="43" t="s">
        <v>2734</v>
      </c>
      <c r="C656" s="489">
        <v>0</v>
      </c>
      <c r="D656" s="489">
        <v>0</v>
      </c>
    </row>
    <row r="657" spans="1:4">
      <c r="A657" s="43" t="s">
        <v>2720</v>
      </c>
      <c r="B657" s="43" t="s">
        <v>1472</v>
      </c>
      <c r="C657" s="489">
        <v>0</v>
      </c>
      <c r="D657" s="489">
        <v>0</v>
      </c>
    </row>
    <row r="658" spans="1:4">
      <c r="A658" s="43" t="s">
        <v>2720</v>
      </c>
      <c r="B658" s="43" t="s">
        <v>1400</v>
      </c>
      <c r="C658" s="489">
        <v>0</v>
      </c>
      <c r="D658" s="489">
        <v>0</v>
      </c>
    </row>
    <row r="659" spans="1:4">
      <c r="A659" s="43" t="s">
        <v>2712</v>
      </c>
      <c r="B659" s="43" t="s">
        <v>2735</v>
      </c>
      <c r="C659" s="489">
        <v>0</v>
      </c>
      <c r="D659" s="489">
        <v>0</v>
      </c>
    </row>
    <row r="660" spans="1:4">
      <c r="A660" s="43" t="s">
        <v>2723</v>
      </c>
      <c r="B660" s="43" t="s">
        <v>2736</v>
      </c>
      <c r="C660" s="489">
        <v>11.94</v>
      </c>
      <c r="D660" s="489">
        <v>6.85</v>
      </c>
    </row>
    <row r="661" spans="1:4">
      <c r="A661" s="43" t="s">
        <v>2723</v>
      </c>
      <c r="B661" s="43" t="s">
        <v>824</v>
      </c>
      <c r="C661" s="489">
        <v>13.83</v>
      </c>
      <c r="D661" s="489">
        <v>4.6900000000000004</v>
      </c>
    </row>
    <row r="662" spans="1:4">
      <c r="A662" s="43" t="s">
        <v>2723</v>
      </c>
      <c r="B662" s="43" t="s">
        <v>2737</v>
      </c>
      <c r="C662" s="489">
        <v>14.77</v>
      </c>
      <c r="D662" s="489">
        <v>5.38</v>
      </c>
    </row>
    <row r="663" spans="1:4">
      <c r="A663" s="43" t="s">
        <v>2720</v>
      </c>
      <c r="B663" s="43" t="s">
        <v>2738</v>
      </c>
      <c r="C663" s="489">
        <v>41.39</v>
      </c>
      <c r="D663" s="489">
        <v>9.59</v>
      </c>
    </row>
    <row r="664" spans="1:4">
      <c r="A664" s="43" t="s">
        <v>2712</v>
      </c>
      <c r="B664" s="43" t="s">
        <v>740</v>
      </c>
      <c r="C664" s="489">
        <v>7.17</v>
      </c>
      <c r="D664" s="489">
        <v>4.3499999999999996</v>
      </c>
    </row>
    <row r="665" spans="1:4">
      <c r="A665" s="43" t="s">
        <v>2712</v>
      </c>
      <c r="B665" s="43" t="s">
        <v>2739</v>
      </c>
      <c r="C665" s="489">
        <v>14.39</v>
      </c>
      <c r="D665" s="489">
        <v>17.71</v>
      </c>
    </row>
    <row r="666" spans="1:4">
      <c r="A666" s="43" t="s">
        <v>2720</v>
      </c>
      <c r="B666" s="43" t="s">
        <v>2740</v>
      </c>
      <c r="C666" s="489">
        <v>0</v>
      </c>
      <c r="D666" s="489">
        <v>0</v>
      </c>
    </row>
    <row r="667" spans="1:4">
      <c r="A667" s="43" t="s">
        <v>2723</v>
      </c>
      <c r="B667" s="43" t="s">
        <v>2741</v>
      </c>
      <c r="C667" s="489">
        <v>7.5</v>
      </c>
      <c r="D667" s="489">
        <v>8.2100000000000009</v>
      </c>
    </row>
    <row r="668" spans="1:4">
      <c r="A668" s="43" t="s">
        <v>2712</v>
      </c>
      <c r="B668" s="43" t="s">
        <v>2742</v>
      </c>
      <c r="C668" s="489">
        <v>0</v>
      </c>
      <c r="D668" s="489">
        <v>0</v>
      </c>
    </row>
    <row r="669" spans="1:4">
      <c r="A669" s="43" t="s">
        <v>2712</v>
      </c>
      <c r="B669" s="43" t="s">
        <v>2743</v>
      </c>
      <c r="C669" s="489">
        <v>0</v>
      </c>
      <c r="D669" s="489">
        <v>0.85</v>
      </c>
    </row>
    <row r="670" spans="1:4">
      <c r="A670" s="43" t="s">
        <v>2712</v>
      </c>
      <c r="B670" s="43" t="s">
        <v>2710</v>
      </c>
      <c r="C670" s="489">
        <v>0</v>
      </c>
      <c r="D670" s="489">
        <v>0.54</v>
      </c>
    </row>
    <row r="671" spans="1:4">
      <c r="A671" s="43" t="s">
        <v>2720</v>
      </c>
      <c r="B671" s="43" t="s">
        <v>823</v>
      </c>
      <c r="C671" s="489">
        <v>0</v>
      </c>
      <c r="D671" s="489">
        <v>0</v>
      </c>
    </row>
    <row r="672" spans="1:4">
      <c r="A672" s="43" t="s">
        <v>2712</v>
      </c>
      <c r="B672" s="43" t="s">
        <v>2711</v>
      </c>
      <c r="C672" s="489">
        <v>16.010000000000002</v>
      </c>
      <c r="D672" s="489">
        <v>4.22</v>
      </c>
    </row>
    <row r="673" spans="1:4">
      <c r="A673" s="43" t="s">
        <v>2712</v>
      </c>
      <c r="B673" s="43" t="s">
        <v>2712</v>
      </c>
      <c r="C673" s="489">
        <v>33.799999999999997</v>
      </c>
      <c r="D673" s="489">
        <v>5.07</v>
      </c>
    </row>
    <row r="674" spans="1:4">
      <c r="A674" s="43" t="s">
        <v>2723</v>
      </c>
      <c r="B674" s="43" t="s">
        <v>2713</v>
      </c>
      <c r="C674" s="489">
        <v>5.78</v>
      </c>
      <c r="D674" s="489">
        <v>3.52</v>
      </c>
    </row>
    <row r="675" spans="1:4">
      <c r="A675" s="43" t="s">
        <v>2712</v>
      </c>
      <c r="B675" s="43" t="s">
        <v>2714</v>
      </c>
      <c r="C675" s="489">
        <v>0</v>
      </c>
      <c r="D675" s="489">
        <v>0</v>
      </c>
    </row>
    <row r="676" spans="1:4">
      <c r="A676" s="43" t="s">
        <v>2723</v>
      </c>
      <c r="B676" s="43" t="s">
        <v>2715</v>
      </c>
      <c r="C676" s="489">
        <v>11.32</v>
      </c>
      <c r="D676" s="489">
        <v>1.25</v>
      </c>
    </row>
    <row r="677" spans="1:4">
      <c r="A677" s="43" t="s">
        <v>2720</v>
      </c>
      <c r="B677" s="43" t="s">
        <v>2716</v>
      </c>
      <c r="C677" s="489">
        <v>7.29</v>
      </c>
      <c r="D677" s="489">
        <v>2.56</v>
      </c>
    </row>
    <row r="678" spans="1:4">
      <c r="A678" s="43" t="s">
        <v>2723</v>
      </c>
      <c r="B678" s="43" t="s">
        <v>2717</v>
      </c>
      <c r="C678" s="489">
        <v>0</v>
      </c>
      <c r="D678" s="489">
        <v>0</v>
      </c>
    </row>
    <row r="679" spans="1:4">
      <c r="A679" s="43" t="s">
        <v>2723</v>
      </c>
      <c r="B679" s="43" t="s">
        <v>2718</v>
      </c>
      <c r="C679" s="489">
        <v>0.36</v>
      </c>
      <c r="D679" s="489">
        <v>1.19</v>
      </c>
    </row>
    <row r="680" spans="1:4">
      <c r="A680" s="43" t="s">
        <v>2712</v>
      </c>
      <c r="B680" s="43" t="s">
        <v>2719</v>
      </c>
      <c r="C680" s="489">
        <v>0</v>
      </c>
      <c r="D680" s="489">
        <v>0</v>
      </c>
    </row>
    <row r="681" spans="1:4">
      <c r="A681" s="43" t="s">
        <v>2720</v>
      </c>
      <c r="B681" s="43" t="s">
        <v>2720</v>
      </c>
      <c r="C681" s="489">
        <v>0.04</v>
      </c>
      <c r="D681" s="489">
        <v>0.52</v>
      </c>
    </row>
    <row r="682" spans="1:4">
      <c r="A682" s="43" t="s">
        <v>2720</v>
      </c>
      <c r="B682" s="43" t="s">
        <v>2116</v>
      </c>
      <c r="C682" s="489">
        <v>0</v>
      </c>
      <c r="D682" s="489">
        <v>30.8</v>
      </c>
    </row>
    <row r="683" spans="1:4">
      <c r="A683" s="43" t="s">
        <v>2712</v>
      </c>
      <c r="B683" s="43" t="s">
        <v>2721</v>
      </c>
      <c r="C683" s="489">
        <v>1.79</v>
      </c>
      <c r="D683" s="489">
        <v>0.85</v>
      </c>
    </row>
    <row r="684" spans="1:4">
      <c r="A684" s="43" t="s">
        <v>2723</v>
      </c>
      <c r="B684" s="43" t="s">
        <v>2722</v>
      </c>
      <c r="C684" s="489">
        <v>8.25</v>
      </c>
      <c r="D684" s="489">
        <v>3.82</v>
      </c>
    </row>
    <row r="685" spans="1:4">
      <c r="A685" s="43" t="s">
        <v>2723</v>
      </c>
      <c r="B685" s="43" t="s">
        <v>2723</v>
      </c>
      <c r="C685" s="489">
        <v>7.73</v>
      </c>
      <c r="D685" s="489">
        <v>2.58</v>
      </c>
    </row>
    <row r="686" spans="1:4">
      <c r="A686" s="43" t="s">
        <v>2720</v>
      </c>
      <c r="B686" s="43" t="s">
        <v>2724</v>
      </c>
      <c r="C686" s="489">
        <v>31.8</v>
      </c>
      <c r="D686" s="489">
        <v>2.91</v>
      </c>
    </row>
    <row r="687" spans="1:4">
      <c r="A687" s="43" t="s">
        <v>2712</v>
      </c>
      <c r="B687" s="43" t="s">
        <v>2725</v>
      </c>
      <c r="C687" s="489">
        <v>10.17</v>
      </c>
      <c r="D687" s="489">
        <v>2.9</v>
      </c>
    </row>
    <row r="688" spans="1:4">
      <c r="A688" s="43" t="s">
        <v>2712</v>
      </c>
      <c r="B688" s="43" t="s">
        <v>2726</v>
      </c>
      <c r="C688" s="489">
        <v>0</v>
      </c>
      <c r="D688" s="489">
        <v>12.66</v>
      </c>
    </row>
    <row r="689" spans="1:4">
      <c r="A689" s="43" t="s">
        <v>2720</v>
      </c>
      <c r="B689" s="43" t="s">
        <v>2727</v>
      </c>
      <c r="C689" s="489">
        <v>10.37</v>
      </c>
      <c r="D689" s="489">
        <v>3.31</v>
      </c>
    </row>
    <row r="690" spans="1:4">
      <c r="A690" s="43" t="s">
        <v>2720</v>
      </c>
      <c r="B690" s="43" t="s">
        <v>2690</v>
      </c>
      <c r="C690" s="489">
        <v>0</v>
      </c>
      <c r="D690" s="489">
        <v>28.42</v>
      </c>
    </row>
    <row r="691" spans="1:4">
      <c r="A691" s="43" t="s">
        <v>2723</v>
      </c>
      <c r="B691" s="43" t="s">
        <v>2691</v>
      </c>
      <c r="C691" s="489">
        <v>11.6</v>
      </c>
      <c r="D691" s="489">
        <v>7.64</v>
      </c>
    </row>
    <row r="692" spans="1:4">
      <c r="A692" s="43" t="s">
        <v>2723</v>
      </c>
      <c r="B692" s="43" t="s">
        <v>2692</v>
      </c>
      <c r="C692" s="489">
        <v>0</v>
      </c>
      <c r="D692" s="489">
        <v>0</v>
      </c>
    </row>
    <row r="693" spans="1:4">
      <c r="A693" s="43" t="s">
        <v>2723</v>
      </c>
      <c r="B693" s="43" t="s">
        <v>2693</v>
      </c>
      <c r="C693" s="489">
        <v>37.020000000000003</v>
      </c>
      <c r="D693" s="489">
        <v>4.7699999999999996</v>
      </c>
    </row>
    <row r="694" spans="1:4">
      <c r="A694" s="43" t="s">
        <v>2720</v>
      </c>
      <c r="B694" s="43" t="s">
        <v>2694</v>
      </c>
      <c r="C694" s="489">
        <v>3.27</v>
      </c>
      <c r="D694" s="489">
        <v>0.14000000000000001</v>
      </c>
    </row>
    <row r="695" spans="1:4">
      <c r="A695" s="43" t="s">
        <v>2720</v>
      </c>
      <c r="B695" s="43" t="s">
        <v>2695</v>
      </c>
      <c r="C695" s="489">
        <v>12.78</v>
      </c>
      <c r="D695" s="489">
        <v>7.97</v>
      </c>
    </row>
    <row r="696" spans="1:4">
      <c r="A696" s="43" t="s">
        <v>2720</v>
      </c>
      <c r="B696" s="43" t="s">
        <v>2696</v>
      </c>
      <c r="C696" s="489">
        <v>0</v>
      </c>
      <c r="D696" s="489">
        <v>0</v>
      </c>
    </row>
    <row r="697" spans="1:4">
      <c r="A697" s="43" t="s">
        <v>2723</v>
      </c>
      <c r="B697" s="43" t="s">
        <v>3300</v>
      </c>
      <c r="C697" s="489">
        <v>5.7</v>
      </c>
      <c r="D697" s="489">
        <v>3.3</v>
      </c>
    </row>
    <row r="698" spans="1:4">
      <c r="A698" s="43" t="s">
        <v>2712</v>
      </c>
      <c r="B698" s="43" t="s">
        <v>2697</v>
      </c>
      <c r="C698" s="489">
        <v>0</v>
      </c>
      <c r="D698" s="489">
        <v>0</v>
      </c>
    </row>
    <row r="699" spans="1:4">
      <c r="A699" s="43" t="s">
        <v>2712</v>
      </c>
      <c r="B699" s="43" t="s">
        <v>2698</v>
      </c>
      <c r="C699" s="489">
        <v>6.14</v>
      </c>
      <c r="D699" s="489">
        <v>5.23</v>
      </c>
    </row>
    <row r="700" spans="1:4">
      <c r="A700" s="43" t="s">
        <v>2712</v>
      </c>
      <c r="B700" s="43" t="s">
        <v>2699</v>
      </c>
      <c r="C700" s="489">
        <v>0</v>
      </c>
      <c r="D700" s="489">
        <v>0</v>
      </c>
    </row>
    <row r="701" spans="1:4">
      <c r="A701" s="43" t="s">
        <v>2700</v>
      </c>
      <c r="B701" s="43" t="s">
        <v>2700</v>
      </c>
      <c r="C701" s="489">
        <v>20.399999999999999</v>
      </c>
      <c r="D701" s="489">
        <v>1.76</v>
      </c>
    </row>
    <row r="702" spans="1:4">
      <c r="A702" s="43" t="s">
        <v>2706</v>
      </c>
      <c r="B702" s="43" t="s">
        <v>2701</v>
      </c>
      <c r="C702" s="489">
        <v>0</v>
      </c>
      <c r="D702" s="489">
        <v>0</v>
      </c>
    </row>
    <row r="703" spans="1:4">
      <c r="A703" s="43" t="s">
        <v>2700</v>
      </c>
      <c r="B703" s="43" t="s">
        <v>2702</v>
      </c>
      <c r="C703" s="489">
        <v>0</v>
      </c>
      <c r="D703" s="489">
        <v>0.7</v>
      </c>
    </row>
    <row r="704" spans="1:4">
      <c r="A704" s="43" t="s">
        <v>2706</v>
      </c>
      <c r="B704" s="43" t="s">
        <v>2703</v>
      </c>
      <c r="C704" s="489">
        <v>0.01</v>
      </c>
      <c r="D704" s="489">
        <v>0</v>
      </c>
    </row>
    <row r="705" spans="1:4">
      <c r="A705" s="43" t="s">
        <v>2700</v>
      </c>
      <c r="B705" s="43" t="s">
        <v>2704</v>
      </c>
      <c r="C705" s="489">
        <v>0</v>
      </c>
      <c r="D705" s="489">
        <v>0</v>
      </c>
    </row>
    <row r="706" spans="1:4">
      <c r="A706" s="43" t="s">
        <v>2706</v>
      </c>
      <c r="B706" s="43" t="s">
        <v>2705</v>
      </c>
      <c r="C706" s="489">
        <v>22.94</v>
      </c>
      <c r="D706" s="489">
        <v>7.89</v>
      </c>
    </row>
    <row r="707" spans="1:4">
      <c r="A707" s="43" t="s">
        <v>2706</v>
      </c>
      <c r="B707" s="43" t="s">
        <v>2706</v>
      </c>
      <c r="C707" s="489">
        <v>15.65</v>
      </c>
      <c r="D707" s="489">
        <v>7.42</v>
      </c>
    </row>
    <row r="708" spans="1:4">
      <c r="A708" s="43" t="s">
        <v>2700</v>
      </c>
      <c r="B708" s="43" t="s">
        <v>2707</v>
      </c>
      <c r="C708" s="489">
        <v>21.04</v>
      </c>
      <c r="D708" s="489">
        <v>2.8</v>
      </c>
    </row>
    <row r="709" spans="1:4">
      <c r="A709" s="43" t="s">
        <v>2706</v>
      </c>
      <c r="B709" s="43" t="s">
        <v>2708</v>
      </c>
      <c r="C709" s="489">
        <v>2.67</v>
      </c>
      <c r="D709" s="489">
        <v>2.91</v>
      </c>
    </row>
    <row r="710" spans="1:4">
      <c r="A710" s="43" t="s">
        <v>2706</v>
      </c>
      <c r="B710" s="43" t="s">
        <v>2709</v>
      </c>
      <c r="C710" s="489">
        <v>6.22</v>
      </c>
      <c r="D710" s="489">
        <v>30.23</v>
      </c>
    </row>
    <row r="711" spans="1:4">
      <c r="A711" s="43" t="s">
        <v>2700</v>
      </c>
      <c r="B711" s="43" t="s">
        <v>2674</v>
      </c>
      <c r="C711" s="489">
        <v>6.07</v>
      </c>
      <c r="D711" s="489">
        <v>3.2</v>
      </c>
    </row>
    <row r="712" spans="1:4">
      <c r="A712" s="43" t="s">
        <v>2700</v>
      </c>
      <c r="B712" s="43" t="s">
        <v>2675</v>
      </c>
      <c r="C712" s="489">
        <v>3.94</v>
      </c>
      <c r="D712" s="489">
        <v>1.36</v>
      </c>
    </row>
    <row r="713" spans="1:4">
      <c r="A713" s="43" t="s">
        <v>2700</v>
      </c>
      <c r="B713" s="43" t="s">
        <v>2676</v>
      </c>
      <c r="C713" s="489">
        <v>2.11</v>
      </c>
      <c r="D713" s="489">
        <v>83.84</v>
      </c>
    </row>
    <row r="714" spans="1:4">
      <c r="A714" s="43" t="s">
        <v>2706</v>
      </c>
      <c r="B714" s="43" t="s">
        <v>820</v>
      </c>
      <c r="C714" s="489">
        <v>15.27</v>
      </c>
      <c r="D714" s="489">
        <v>0</v>
      </c>
    </row>
    <row r="715" spans="1:4">
      <c r="A715" s="43" t="s">
        <v>2700</v>
      </c>
      <c r="B715" s="43" t="s">
        <v>2677</v>
      </c>
      <c r="C715" s="489">
        <v>11.54</v>
      </c>
      <c r="D715" s="489">
        <v>1.45</v>
      </c>
    </row>
    <row r="716" spans="1:4">
      <c r="A716" s="43" t="s">
        <v>2700</v>
      </c>
      <c r="B716" s="43" t="s">
        <v>2678</v>
      </c>
      <c r="C716" s="489">
        <v>26.31</v>
      </c>
      <c r="D716" s="489">
        <v>19.010000000000002</v>
      </c>
    </row>
    <row r="717" spans="1:4">
      <c r="A717" s="43" t="s">
        <v>2706</v>
      </c>
      <c r="B717" s="43" t="s">
        <v>2679</v>
      </c>
      <c r="C717" s="489">
        <v>0</v>
      </c>
      <c r="D717" s="489">
        <v>0.09</v>
      </c>
    </row>
    <row r="718" spans="1:4">
      <c r="A718" s="43" t="s">
        <v>2700</v>
      </c>
      <c r="B718" s="43" t="s">
        <v>821</v>
      </c>
      <c r="C718" s="489">
        <v>14.73</v>
      </c>
      <c r="D718" s="489">
        <v>10.27</v>
      </c>
    </row>
    <row r="719" spans="1:4">
      <c r="A719" s="43" t="s">
        <v>2706</v>
      </c>
      <c r="B719" s="43" t="s">
        <v>2591</v>
      </c>
      <c r="C719" s="489">
        <v>0</v>
      </c>
      <c r="D719" s="489">
        <v>0</v>
      </c>
    </row>
    <row r="720" spans="1:4">
      <c r="A720" s="43" t="s">
        <v>2700</v>
      </c>
      <c r="B720" s="43" t="s">
        <v>2680</v>
      </c>
      <c r="C720" s="489">
        <v>18.420000000000002</v>
      </c>
      <c r="D720" s="489">
        <v>5.0599999999999996</v>
      </c>
    </row>
    <row r="721" spans="1:4">
      <c r="A721" s="43" t="s">
        <v>2700</v>
      </c>
      <c r="B721" s="43" t="s">
        <v>2681</v>
      </c>
      <c r="C721" s="489">
        <v>13.76</v>
      </c>
      <c r="D721" s="489">
        <v>4.1900000000000004</v>
      </c>
    </row>
    <row r="722" spans="1:4">
      <c r="A722" s="43" t="s">
        <v>2700</v>
      </c>
      <c r="B722" s="43" t="s">
        <v>822</v>
      </c>
      <c r="C722" s="489">
        <v>9.01</v>
      </c>
      <c r="D722" s="489">
        <v>4.83</v>
      </c>
    </row>
    <row r="723" spans="1:4">
      <c r="A723" s="43" t="s">
        <v>2706</v>
      </c>
      <c r="B723" s="43" t="s">
        <v>2682</v>
      </c>
      <c r="C723" s="489">
        <v>9.3800000000000008</v>
      </c>
      <c r="D723" s="489">
        <v>0.78</v>
      </c>
    </row>
    <row r="724" spans="1:4">
      <c r="A724" s="43" t="s">
        <v>2700</v>
      </c>
      <c r="B724" s="43" t="s">
        <v>2683</v>
      </c>
      <c r="C724" s="489">
        <v>0</v>
      </c>
      <c r="D724" s="489">
        <v>0</v>
      </c>
    </row>
    <row r="725" spans="1:4">
      <c r="A725" s="43" t="s">
        <v>2706</v>
      </c>
      <c r="B725" s="43" t="s">
        <v>2684</v>
      </c>
      <c r="C725" s="489">
        <v>18.489999999999998</v>
      </c>
      <c r="D725" s="489">
        <v>0</v>
      </c>
    </row>
    <row r="726" spans="1:4">
      <c r="A726" s="43" t="s">
        <v>2706</v>
      </c>
      <c r="B726" s="43" t="s">
        <v>2685</v>
      </c>
      <c r="C726" s="489">
        <v>0</v>
      </c>
      <c r="D726" s="489">
        <v>0</v>
      </c>
    </row>
    <row r="727" spans="1:4">
      <c r="A727" s="43" t="s">
        <v>2700</v>
      </c>
      <c r="B727" s="43" t="s">
        <v>2686</v>
      </c>
      <c r="C727" s="489">
        <v>0</v>
      </c>
      <c r="D727" s="489">
        <v>22.97</v>
      </c>
    </row>
    <row r="728" spans="1:4">
      <c r="A728" s="43" t="s">
        <v>2700</v>
      </c>
      <c r="B728" s="43" t="s">
        <v>2687</v>
      </c>
      <c r="C728" s="489">
        <v>4.42</v>
      </c>
      <c r="D728" s="489">
        <v>0.21</v>
      </c>
    </row>
    <row r="729" spans="1:4">
      <c r="A729" s="43" t="s">
        <v>2706</v>
      </c>
      <c r="B729" s="43" t="s">
        <v>2688</v>
      </c>
      <c r="C729" s="489">
        <v>15.31</v>
      </c>
      <c r="D729" s="489">
        <v>38.409999999999997</v>
      </c>
    </row>
    <row r="730" spans="1:4">
      <c r="A730" s="43" t="s">
        <v>2700</v>
      </c>
      <c r="B730" s="43" t="s">
        <v>2689</v>
      </c>
      <c r="C730" s="489">
        <v>4.12</v>
      </c>
      <c r="D730" s="489">
        <v>1.58</v>
      </c>
    </row>
    <row r="731" spans="1:4">
      <c r="A731" s="43" t="s">
        <v>2700</v>
      </c>
      <c r="B731" s="43" t="s">
        <v>2656</v>
      </c>
      <c r="C731" s="489">
        <v>0</v>
      </c>
      <c r="D731" s="489">
        <v>0</v>
      </c>
    </row>
    <row r="732" spans="1:4">
      <c r="A732" s="43" t="s">
        <v>2700</v>
      </c>
      <c r="B732" s="43" t="s">
        <v>2657</v>
      </c>
      <c r="C732" s="489">
        <v>1.94</v>
      </c>
      <c r="D732" s="489">
        <v>1.72</v>
      </c>
    </row>
    <row r="733" spans="1:4">
      <c r="A733" s="43" t="s">
        <v>2706</v>
      </c>
      <c r="B733" s="43" t="s">
        <v>818</v>
      </c>
      <c r="C733" s="489">
        <v>27.69</v>
      </c>
      <c r="D733" s="489">
        <v>4.9000000000000004</v>
      </c>
    </row>
    <row r="734" spans="1:4">
      <c r="A734" s="43" t="s">
        <v>2700</v>
      </c>
      <c r="B734" s="43" t="s">
        <v>2658</v>
      </c>
      <c r="C734" s="489">
        <v>0</v>
      </c>
      <c r="D734" s="489">
        <v>0</v>
      </c>
    </row>
    <row r="735" spans="1:4">
      <c r="A735" s="43" t="s">
        <v>2700</v>
      </c>
      <c r="B735" s="43" t="s">
        <v>2659</v>
      </c>
      <c r="C735" s="489">
        <v>0</v>
      </c>
      <c r="D735" s="489">
        <v>0</v>
      </c>
    </row>
    <row r="736" spans="1:4">
      <c r="A736" s="43" t="s">
        <v>2700</v>
      </c>
      <c r="B736" s="43" t="s">
        <v>819</v>
      </c>
      <c r="C736" s="489">
        <v>45.13</v>
      </c>
      <c r="D736" s="489">
        <v>2.52</v>
      </c>
    </row>
    <row r="737" spans="1:4">
      <c r="A737" s="43" t="s">
        <v>2706</v>
      </c>
      <c r="B737" s="43" t="s">
        <v>2660</v>
      </c>
      <c r="C737" s="489">
        <v>16.87</v>
      </c>
      <c r="D737" s="489">
        <v>7.24</v>
      </c>
    </row>
    <row r="738" spans="1:4">
      <c r="A738" s="43" t="s">
        <v>2706</v>
      </c>
      <c r="B738" s="43" t="s">
        <v>2661</v>
      </c>
      <c r="C738" s="489">
        <v>0</v>
      </c>
      <c r="D738" s="489">
        <v>0</v>
      </c>
    </row>
    <row r="739" spans="1:4">
      <c r="A739" s="43" t="s">
        <v>2700</v>
      </c>
      <c r="B739" s="43" t="s">
        <v>2662</v>
      </c>
      <c r="C739" s="489">
        <v>43.98</v>
      </c>
      <c r="D739" s="489">
        <v>1.88</v>
      </c>
    </row>
    <row r="740" spans="1:4">
      <c r="A740" s="43" t="s">
        <v>2706</v>
      </c>
      <c r="B740" s="43" t="s">
        <v>2663</v>
      </c>
      <c r="C740" s="489">
        <v>41.4</v>
      </c>
      <c r="D740" s="489">
        <v>19.079999999999998</v>
      </c>
    </row>
    <row r="741" spans="1:4">
      <c r="A741" s="43" t="s">
        <v>2706</v>
      </c>
      <c r="B741" s="43" t="s">
        <v>2664</v>
      </c>
      <c r="C741" s="489">
        <v>5.26</v>
      </c>
      <c r="D741" s="489">
        <v>1.0900000000000001</v>
      </c>
    </row>
    <row r="742" spans="1:4">
      <c r="A742" s="43" t="s">
        <v>2700</v>
      </c>
      <c r="B742" s="43" t="s">
        <v>2665</v>
      </c>
      <c r="C742" s="489">
        <v>7.96</v>
      </c>
      <c r="D742" s="489">
        <v>5.8</v>
      </c>
    </row>
    <row r="743" spans="1:4">
      <c r="A743" s="43" t="s">
        <v>2706</v>
      </c>
      <c r="B743" s="43" t="s">
        <v>2666</v>
      </c>
      <c r="C743" s="489">
        <v>0</v>
      </c>
      <c r="D743" s="489">
        <v>0</v>
      </c>
    </row>
    <row r="744" spans="1:4">
      <c r="A744" s="43" t="s">
        <v>2706</v>
      </c>
      <c r="B744" s="43" t="s">
        <v>2667</v>
      </c>
      <c r="C744" s="489">
        <v>0</v>
      </c>
      <c r="D744" s="489">
        <v>0</v>
      </c>
    </row>
    <row r="745" spans="1:4">
      <c r="A745" s="43" t="s">
        <v>2700</v>
      </c>
      <c r="B745" s="43" t="s">
        <v>2668</v>
      </c>
      <c r="C745" s="489">
        <v>0</v>
      </c>
      <c r="D745" s="489">
        <v>0</v>
      </c>
    </row>
    <row r="746" spans="1:4">
      <c r="A746" s="43" t="s">
        <v>2706</v>
      </c>
      <c r="B746" s="43" t="s">
        <v>2669</v>
      </c>
      <c r="C746" s="489">
        <v>0</v>
      </c>
      <c r="D746" s="489">
        <v>0</v>
      </c>
    </row>
    <row r="747" spans="1:4">
      <c r="A747" s="43" t="s">
        <v>2700</v>
      </c>
      <c r="B747" s="43" t="s">
        <v>2670</v>
      </c>
      <c r="C747" s="489">
        <v>0</v>
      </c>
      <c r="D747" s="489">
        <v>0</v>
      </c>
    </row>
    <row r="748" spans="1:4">
      <c r="A748" s="43" t="s">
        <v>2700</v>
      </c>
      <c r="B748" s="43" t="s">
        <v>2671</v>
      </c>
      <c r="C748" s="489">
        <v>11.36</v>
      </c>
      <c r="D748" s="489">
        <v>3.35</v>
      </c>
    </row>
    <row r="749" spans="1:4">
      <c r="A749" s="43" t="s">
        <v>2706</v>
      </c>
      <c r="B749" s="43" t="s">
        <v>2672</v>
      </c>
      <c r="C749" s="489">
        <v>11.46</v>
      </c>
      <c r="D749" s="489">
        <v>5.61</v>
      </c>
    </row>
    <row r="750" spans="1:4">
      <c r="A750" s="43" t="s">
        <v>2700</v>
      </c>
      <c r="B750" s="43" t="s">
        <v>2673</v>
      </c>
      <c r="C750" s="489">
        <v>14.28</v>
      </c>
      <c r="D750" s="489">
        <v>0</v>
      </c>
    </row>
    <row r="751" spans="1:4">
      <c r="A751" s="43" t="s">
        <v>2706</v>
      </c>
      <c r="B751" s="43" t="s">
        <v>2639</v>
      </c>
      <c r="C751" s="489">
        <v>50.92</v>
      </c>
      <c r="D751" s="489">
        <v>2.67</v>
      </c>
    </row>
    <row r="752" spans="1:4">
      <c r="A752" s="43" t="s">
        <v>2700</v>
      </c>
      <c r="B752" s="43" t="s">
        <v>987</v>
      </c>
      <c r="C752" s="489">
        <v>0</v>
      </c>
      <c r="D752" s="489">
        <v>0</v>
      </c>
    </row>
    <row r="753" spans="1:4">
      <c r="A753" s="43" t="s">
        <v>2700</v>
      </c>
      <c r="B753" s="43" t="s">
        <v>3403</v>
      </c>
      <c r="C753" s="489">
        <v>0</v>
      </c>
      <c r="D753" s="489">
        <v>10.119999999999999</v>
      </c>
    </row>
    <row r="754" spans="1:4">
      <c r="A754" s="43" t="s">
        <v>2700</v>
      </c>
      <c r="B754" s="43" t="s">
        <v>2029</v>
      </c>
      <c r="C754" s="489">
        <v>4.78</v>
      </c>
      <c r="D754" s="489">
        <v>3</v>
      </c>
    </row>
    <row r="755" spans="1:4">
      <c r="A755" s="43" t="s">
        <v>2706</v>
      </c>
      <c r="B755" s="43" t="s">
        <v>2641</v>
      </c>
      <c r="C755" s="489">
        <v>12.93</v>
      </c>
      <c r="D755" s="489">
        <v>0</v>
      </c>
    </row>
    <row r="756" spans="1:4">
      <c r="A756" s="43" t="s">
        <v>2700</v>
      </c>
      <c r="B756" s="43" t="s">
        <v>2642</v>
      </c>
      <c r="C756" s="489">
        <v>2.0099999999999998</v>
      </c>
      <c r="D756" s="489">
        <v>1.54</v>
      </c>
    </row>
    <row r="757" spans="1:4">
      <c r="A757" s="43" t="s">
        <v>2700</v>
      </c>
      <c r="B757" s="43" t="s">
        <v>2643</v>
      </c>
      <c r="C757" s="489">
        <v>0</v>
      </c>
      <c r="D757" s="489">
        <v>0</v>
      </c>
    </row>
    <row r="758" spans="1:4">
      <c r="A758" s="43" t="s">
        <v>2700</v>
      </c>
      <c r="B758" s="43" t="s">
        <v>2644</v>
      </c>
      <c r="C758" s="489">
        <v>0</v>
      </c>
      <c r="D758" s="489">
        <v>0</v>
      </c>
    </row>
    <row r="759" spans="1:4">
      <c r="A759" s="43" t="s">
        <v>2700</v>
      </c>
      <c r="B759" s="43" t="s">
        <v>2645</v>
      </c>
      <c r="C759" s="489">
        <v>15.82</v>
      </c>
      <c r="D759" s="489">
        <v>32.35</v>
      </c>
    </row>
    <row r="760" spans="1:4">
      <c r="A760" s="43" t="s">
        <v>2706</v>
      </c>
      <c r="B760" s="43" t="s">
        <v>817</v>
      </c>
      <c r="C760" s="489">
        <v>0</v>
      </c>
      <c r="D760" s="489">
        <v>39.03</v>
      </c>
    </row>
    <row r="761" spans="1:4">
      <c r="A761" s="43" t="s">
        <v>2706</v>
      </c>
      <c r="B761" s="43" t="s">
        <v>2646</v>
      </c>
      <c r="C761" s="489">
        <v>0</v>
      </c>
      <c r="D761" s="489">
        <v>0</v>
      </c>
    </row>
    <row r="762" spans="1:4">
      <c r="A762" s="43" t="s">
        <v>2700</v>
      </c>
      <c r="B762" s="43" t="s">
        <v>2647</v>
      </c>
      <c r="C762" s="489">
        <v>2.31</v>
      </c>
      <c r="D762" s="489">
        <v>1.76</v>
      </c>
    </row>
    <row r="763" spans="1:4">
      <c r="A763" s="43" t="s">
        <v>2706</v>
      </c>
      <c r="B763" s="43" t="s">
        <v>2648</v>
      </c>
      <c r="C763" s="489">
        <v>0</v>
      </c>
      <c r="D763" s="489">
        <v>0</v>
      </c>
    </row>
    <row r="764" spans="1:4">
      <c r="A764" s="43" t="s">
        <v>2706</v>
      </c>
      <c r="B764" s="43" t="s">
        <v>2649</v>
      </c>
      <c r="C764" s="489">
        <v>0</v>
      </c>
      <c r="D764" s="489">
        <v>2.0699999999999998</v>
      </c>
    </row>
    <row r="765" spans="1:4">
      <c r="A765" s="43" t="s">
        <v>2706</v>
      </c>
      <c r="B765" s="43" t="s">
        <v>2650</v>
      </c>
      <c r="C765" s="489">
        <v>3.83</v>
      </c>
      <c r="D765" s="489">
        <v>2.71</v>
      </c>
    </row>
    <row r="766" spans="1:4">
      <c r="A766" s="43" t="s">
        <v>2651</v>
      </c>
      <c r="B766" s="43" t="s">
        <v>2651</v>
      </c>
      <c r="C766" s="489">
        <v>28.39</v>
      </c>
      <c r="D766" s="489">
        <v>10.26</v>
      </c>
    </row>
    <row r="767" spans="1:4">
      <c r="A767" s="43" t="s">
        <v>2651</v>
      </c>
      <c r="B767" s="43" t="s">
        <v>2652</v>
      </c>
      <c r="C767" s="489">
        <v>15.43</v>
      </c>
      <c r="D767" s="489">
        <v>8.52</v>
      </c>
    </row>
    <row r="768" spans="1:4">
      <c r="A768" s="43" t="s">
        <v>2651</v>
      </c>
      <c r="B768" s="43" t="s">
        <v>2653</v>
      </c>
      <c r="C768" s="489">
        <v>38.979999999999997</v>
      </c>
      <c r="D768" s="489">
        <v>48.77</v>
      </c>
    </row>
    <row r="769" spans="1:4">
      <c r="A769" s="43" t="s">
        <v>503</v>
      </c>
      <c r="B769" s="43" t="s">
        <v>2654</v>
      </c>
      <c r="C769" s="489">
        <v>0</v>
      </c>
      <c r="D769" s="489">
        <v>5.64</v>
      </c>
    </row>
    <row r="770" spans="1:4">
      <c r="A770" s="43" t="s">
        <v>2651</v>
      </c>
      <c r="B770" s="43" t="s">
        <v>2655</v>
      </c>
      <c r="C770" s="489">
        <v>0</v>
      </c>
      <c r="D770" s="489">
        <v>19.63</v>
      </c>
    </row>
    <row r="771" spans="1:4">
      <c r="A771" s="43" t="s">
        <v>503</v>
      </c>
      <c r="B771" s="43" t="s">
        <v>2623</v>
      </c>
      <c r="C771" s="489">
        <v>15.01</v>
      </c>
      <c r="D771" s="489">
        <v>5.22</v>
      </c>
    </row>
    <row r="772" spans="1:4">
      <c r="A772" s="43" t="s">
        <v>2651</v>
      </c>
      <c r="B772" s="43" t="s">
        <v>680</v>
      </c>
      <c r="C772" s="489">
        <v>7.53</v>
      </c>
      <c r="D772" s="489">
        <v>11.23</v>
      </c>
    </row>
    <row r="773" spans="1:4">
      <c r="A773" s="43" t="s">
        <v>2651</v>
      </c>
      <c r="B773" s="43" t="s">
        <v>2624</v>
      </c>
      <c r="C773" s="489">
        <v>0</v>
      </c>
      <c r="D773" s="489">
        <v>4.78</v>
      </c>
    </row>
    <row r="774" spans="1:4">
      <c r="A774" s="43" t="s">
        <v>2651</v>
      </c>
      <c r="B774" s="43" t="s">
        <v>816</v>
      </c>
      <c r="C774" s="489">
        <v>5.54</v>
      </c>
      <c r="D774" s="489">
        <v>8.69</v>
      </c>
    </row>
    <row r="775" spans="1:4">
      <c r="A775" s="43" t="s">
        <v>2651</v>
      </c>
      <c r="B775" s="43" t="s">
        <v>2625</v>
      </c>
      <c r="C775" s="489">
        <v>0</v>
      </c>
      <c r="D775" s="489">
        <v>2.91</v>
      </c>
    </row>
    <row r="776" spans="1:4">
      <c r="A776" s="43" t="s">
        <v>503</v>
      </c>
      <c r="B776" s="43" t="s">
        <v>503</v>
      </c>
      <c r="C776" s="489">
        <v>18.87</v>
      </c>
      <c r="D776" s="489">
        <v>2.2799999999999998</v>
      </c>
    </row>
    <row r="777" spans="1:4">
      <c r="A777" s="43" t="s">
        <v>503</v>
      </c>
      <c r="B777" s="43" t="s">
        <v>2626</v>
      </c>
      <c r="C777" s="489">
        <v>0</v>
      </c>
      <c r="D777" s="489">
        <v>0</v>
      </c>
    </row>
    <row r="778" spans="1:4">
      <c r="A778" s="43" t="s">
        <v>503</v>
      </c>
      <c r="B778" s="43" t="s">
        <v>490</v>
      </c>
      <c r="C778" s="489" t="s">
        <v>3482</v>
      </c>
      <c r="D778" s="489" t="s">
        <v>3482</v>
      </c>
    </row>
    <row r="779" spans="1:4">
      <c r="A779" s="43" t="s">
        <v>503</v>
      </c>
      <c r="B779" s="43" t="s">
        <v>2627</v>
      </c>
      <c r="C779" s="489">
        <v>0</v>
      </c>
      <c r="D779" s="489">
        <v>0</v>
      </c>
    </row>
    <row r="780" spans="1:4">
      <c r="A780" s="43" t="s">
        <v>2651</v>
      </c>
      <c r="B780" s="43" t="s">
        <v>2628</v>
      </c>
      <c r="C780" s="489">
        <v>5.03</v>
      </c>
      <c r="D780" s="489">
        <v>2.78</v>
      </c>
    </row>
    <row r="781" spans="1:4">
      <c r="A781" s="43" t="s">
        <v>503</v>
      </c>
      <c r="B781" s="43" t="s">
        <v>2629</v>
      </c>
      <c r="C781" s="489">
        <v>0</v>
      </c>
      <c r="D781" s="489">
        <v>0</v>
      </c>
    </row>
    <row r="782" spans="1:4">
      <c r="A782" s="43" t="s">
        <v>2651</v>
      </c>
      <c r="B782" s="43" t="s">
        <v>2630</v>
      </c>
      <c r="C782" s="489">
        <v>0</v>
      </c>
      <c r="D782" s="489">
        <v>8.2100000000000009</v>
      </c>
    </row>
    <row r="783" spans="1:4">
      <c r="A783" s="43" t="s">
        <v>503</v>
      </c>
      <c r="B783" s="43" t="s">
        <v>2631</v>
      </c>
      <c r="C783" s="489">
        <v>0</v>
      </c>
      <c r="D783" s="489">
        <v>5.19</v>
      </c>
    </row>
    <row r="784" spans="1:4">
      <c r="A784" s="43" t="s">
        <v>2651</v>
      </c>
      <c r="B784" s="43" t="s">
        <v>2632</v>
      </c>
      <c r="C784" s="489">
        <v>5.78</v>
      </c>
      <c r="D784" s="489">
        <v>3.98</v>
      </c>
    </row>
    <row r="785" spans="1:4">
      <c r="A785" s="43" t="s">
        <v>2651</v>
      </c>
      <c r="B785" s="43" t="s">
        <v>2633</v>
      </c>
      <c r="C785" s="489">
        <v>4.0199999999999996</v>
      </c>
      <c r="D785" s="489">
        <v>3.81</v>
      </c>
    </row>
    <row r="786" spans="1:4">
      <c r="A786" s="43" t="s">
        <v>2651</v>
      </c>
      <c r="B786" s="43" t="s">
        <v>2634</v>
      </c>
      <c r="C786" s="489">
        <v>5.95</v>
      </c>
      <c r="D786" s="489">
        <v>12.62</v>
      </c>
    </row>
    <row r="787" spans="1:4">
      <c r="A787" s="43" t="s">
        <v>503</v>
      </c>
      <c r="B787" s="43" t="s">
        <v>2635</v>
      </c>
      <c r="C787" s="489">
        <v>0</v>
      </c>
      <c r="D787" s="489">
        <v>0</v>
      </c>
    </row>
    <row r="788" spans="1:4">
      <c r="A788" s="43" t="s">
        <v>2651</v>
      </c>
      <c r="B788" s="43" t="s">
        <v>2636</v>
      </c>
      <c r="C788" s="489">
        <v>36.65</v>
      </c>
      <c r="D788" s="489">
        <v>28.37</v>
      </c>
    </row>
    <row r="789" spans="1:4">
      <c r="A789" s="43" t="s">
        <v>2651</v>
      </c>
      <c r="B789" s="43" t="s">
        <v>2637</v>
      </c>
      <c r="C789" s="489">
        <v>8.31</v>
      </c>
      <c r="D789" s="489">
        <v>7.58</v>
      </c>
    </row>
    <row r="790" spans="1:4">
      <c r="A790" s="43" t="s">
        <v>503</v>
      </c>
      <c r="B790" s="43" t="s">
        <v>2638</v>
      </c>
      <c r="C790" s="489">
        <v>0</v>
      </c>
      <c r="D790" s="489">
        <v>0.74</v>
      </c>
    </row>
    <row r="791" spans="1:4">
      <c r="A791" s="43" t="s">
        <v>503</v>
      </c>
      <c r="B791" s="43" t="s">
        <v>2605</v>
      </c>
      <c r="C791" s="489">
        <v>0</v>
      </c>
      <c r="D791" s="489">
        <v>0</v>
      </c>
    </row>
    <row r="792" spans="1:4">
      <c r="A792" s="43" t="s">
        <v>503</v>
      </c>
      <c r="B792" s="43" t="s">
        <v>2606</v>
      </c>
      <c r="C792" s="489">
        <v>0</v>
      </c>
      <c r="D792" s="489">
        <v>4.0199999999999996</v>
      </c>
    </row>
    <row r="793" spans="1:4">
      <c r="A793" s="43" t="s">
        <v>2651</v>
      </c>
      <c r="B793" s="43" t="s">
        <v>2607</v>
      </c>
      <c r="C793" s="489">
        <v>13.79</v>
      </c>
      <c r="D793" s="489">
        <v>7.51</v>
      </c>
    </row>
    <row r="794" spans="1:4">
      <c r="A794" s="43" t="s">
        <v>503</v>
      </c>
      <c r="B794" s="43" t="s">
        <v>2608</v>
      </c>
      <c r="C794" s="489">
        <v>0</v>
      </c>
      <c r="D794" s="489">
        <v>4.1399999999999997</v>
      </c>
    </row>
    <row r="795" spans="1:4">
      <c r="A795" s="43" t="s">
        <v>2651</v>
      </c>
      <c r="B795" s="43" t="s">
        <v>2609</v>
      </c>
      <c r="C795" s="489">
        <v>27.06</v>
      </c>
      <c r="D795" s="489">
        <v>19.36</v>
      </c>
    </row>
    <row r="796" spans="1:4">
      <c r="A796" s="43" t="s">
        <v>2651</v>
      </c>
      <c r="B796" s="43" t="s">
        <v>2610</v>
      </c>
      <c r="C796" s="489">
        <v>5.09</v>
      </c>
      <c r="D796" s="489">
        <v>7.77</v>
      </c>
    </row>
    <row r="797" spans="1:4">
      <c r="A797" s="43" t="s">
        <v>2651</v>
      </c>
      <c r="B797" s="43" t="s">
        <v>2611</v>
      </c>
      <c r="C797" s="489">
        <v>1.56</v>
      </c>
      <c r="D797" s="489">
        <v>3.42</v>
      </c>
    </row>
    <row r="798" spans="1:4">
      <c r="A798" s="43" t="s">
        <v>2651</v>
      </c>
      <c r="B798" s="43" t="s">
        <v>2612</v>
      </c>
      <c r="C798" s="489">
        <v>4.0199999999999996</v>
      </c>
      <c r="D798" s="489">
        <v>3.21</v>
      </c>
    </row>
    <row r="799" spans="1:4">
      <c r="A799" s="43" t="s">
        <v>2651</v>
      </c>
      <c r="B799" s="43" t="s">
        <v>815</v>
      </c>
      <c r="C799" s="489">
        <v>3.3</v>
      </c>
      <c r="D799" s="489">
        <v>9.16</v>
      </c>
    </row>
    <row r="800" spans="1:4">
      <c r="A800" s="43" t="s">
        <v>2651</v>
      </c>
      <c r="B800" s="43" t="s">
        <v>2613</v>
      </c>
      <c r="C800" s="489">
        <v>0</v>
      </c>
      <c r="D800" s="489">
        <v>7.21</v>
      </c>
    </row>
    <row r="801" spans="1:4">
      <c r="A801" s="43" t="s">
        <v>2651</v>
      </c>
      <c r="B801" s="43" t="s">
        <v>2614</v>
      </c>
      <c r="C801" s="489">
        <v>0</v>
      </c>
      <c r="D801" s="489">
        <v>7.28</v>
      </c>
    </row>
    <row r="802" spans="1:4">
      <c r="A802" s="43" t="s">
        <v>2615</v>
      </c>
      <c r="B802" s="43" t="s">
        <v>2615</v>
      </c>
      <c r="C802" s="489">
        <v>9.24</v>
      </c>
      <c r="D802" s="489">
        <v>3.63</v>
      </c>
    </row>
    <row r="803" spans="1:4">
      <c r="A803" s="43" t="s">
        <v>2603</v>
      </c>
      <c r="B803" s="43" t="s">
        <v>2616</v>
      </c>
      <c r="C803" s="489">
        <v>2.11</v>
      </c>
      <c r="D803" s="489">
        <v>9.68</v>
      </c>
    </row>
    <row r="804" spans="1:4">
      <c r="A804" s="43" t="s">
        <v>2603</v>
      </c>
      <c r="B804" s="43" t="s">
        <v>2617</v>
      </c>
      <c r="C804" s="489">
        <v>19.61</v>
      </c>
      <c r="D804" s="489">
        <v>49.3</v>
      </c>
    </row>
    <row r="805" spans="1:4">
      <c r="A805" s="43" t="s">
        <v>2603</v>
      </c>
      <c r="B805" s="43" t="s">
        <v>2618</v>
      </c>
      <c r="C805" s="489">
        <v>0</v>
      </c>
      <c r="D805" s="489">
        <v>1.46</v>
      </c>
    </row>
    <row r="806" spans="1:4">
      <c r="A806" s="43" t="s">
        <v>2603</v>
      </c>
      <c r="B806" s="43" t="s">
        <v>2619</v>
      </c>
      <c r="C806" s="489">
        <v>0</v>
      </c>
      <c r="D806" s="489">
        <v>1.52</v>
      </c>
    </row>
    <row r="807" spans="1:4">
      <c r="A807" s="43" t="s">
        <v>2590</v>
      </c>
      <c r="B807" s="43" t="s">
        <v>1629</v>
      </c>
      <c r="C807" s="489">
        <v>0</v>
      </c>
      <c r="D807" s="489">
        <v>0</v>
      </c>
    </row>
    <row r="808" spans="1:4">
      <c r="A808" s="43" t="s">
        <v>2615</v>
      </c>
      <c r="B808" s="43" t="s">
        <v>2620</v>
      </c>
      <c r="C808" s="489">
        <v>0</v>
      </c>
      <c r="D808" s="489">
        <v>6.78</v>
      </c>
    </row>
    <row r="809" spans="1:4">
      <c r="A809" s="43" t="s">
        <v>2590</v>
      </c>
      <c r="B809" s="43" t="s">
        <v>2621</v>
      </c>
      <c r="C809" s="489">
        <v>14.67</v>
      </c>
      <c r="D809" s="489">
        <v>4.57</v>
      </c>
    </row>
    <row r="810" spans="1:4">
      <c r="A810" s="43" t="s">
        <v>2590</v>
      </c>
      <c r="B810" s="43" t="s">
        <v>2622</v>
      </c>
      <c r="C810" s="489">
        <v>0</v>
      </c>
      <c r="D810" s="489">
        <v>0</v>
      </c>
    </row>
    <row r="811" spans="1:4">
      <c r="A811" s="43" t="s">
        <v>2615</v>
      </c>
      <c r="B811" s="43" t="s">
        <v>2591</v>
      </c>
      <c r="C811" s="489">
        <v>2.67</v>
      </c>
      <c r="D811" s="489">
        <v>252.76</v>
      </c>
    </row>
    <row r="812" spans="1:4">
      <c r="A812" s="43" t="s">
        <v>2603</v>
      </c>
      <c r="B812" s="43" t="s">
        <v>2592</v>
      </c>
      <c r="C812" s="489">
        <v>4.0999999999999996</v>
      </c>
      <c r="D812" s="489">
        <v>0</v>
      </c>
    </row>
    <row r="813" spans="1:4">
      <c r="A813" s="43" t="s">
        <v>2615</v>
      </c>
      <c r="B813" s="43" t="s">
        <v>2593</v>
      </c>
      <c r="C813" s="489">
        <v>0</v>
      </c>
      <c r="D813" s="489">
        <v>0</v>
      </c>
    </row>
    <row r="814" spans="1:4">
      <c r="A814" s="43" t="s">
        <v>2615</v>
      </c>
      <c r="B814" s="43" t="s">
        <v>2594</v>
      </c>
      <c r="C814" s="489">
        <v>0</v>
      </c>
      <c r="D814" s="489">
        <v>0</v>
      </c>
    </row>
    <row r="815" spans="1:4">
      <c r="A815" s="43" t="s">
        <v>2615</v>
      </c>
      <c r="B815" s="43" t="s">
        <v>2595</v>
      </c>
      <c r="C815" s="489">
        <v>0</v>
      </c>
      <c r="D815" s="489">
        <v>0</v>
      </c>
    </row>
    <row r="816" spans="1:4">
      <c r="A816" s="43" t="s">
        <v>2603</v>
      </c>
      <c r="B816" s="43" t="s">
        <v>2596</v>
      </c>
      <c r="C816" s="489">
        <v>0</v>
      </c>
      <c r="D816" s="489">
        <v>0</v>
      </c>
    </row>
    <row r="817" spans="1:4">
      <c r="A817" s="43" t="s">
        <v>2615</v>
      </c>
      <c r="B817" s="43" t="s">
        <v>2597</v>
      </c>
      <c r="C817" s="489">
        <v>0</v>
      </c>
      <c r="D817" s="489">
        <v>0</v>
      </c>
    </row>
    <row r="818" spans="1:4">
      <c r="A818" s="43" t="s">
        <v>2615</v>
      </c>
      <c r="B818" s="43" t="s">
        <v>812</v>
      </c>
      <c r="C818" s="489">
        <v>3.42</v>
      </c>
      <c r="D818" s="489">
        <v>132.44999999999999</v>
      </c>
    </row>
    <row r="819" spans="1:4">
      <c r="A819" s="43" t="s">
        <v>2603</v>
      </c>
      <c r="B819" s="43" t="s">
        <v>2598</v>
      </c>
      <c r="C819" s="489">
        <v>0</v>
      </c>
      <c r="D819" s="489">
        <v>0.21</v>
      </c>
    </row>
    <row r="820" spans="1:4">
      <c r="A820" s="43" t="s">
        <v>2615</v>
      </c>
      <c r="B820" s="43" t="s">
        <v>2599</v>
      </c>
      <c r="C820" s="489">
        <v>0</v>
      </c>
      <c r="D820" s="489">
        <v>0</v>
      </c>
    </row>
    <row r="821" spans="1:4">
      <c r="A821" s="43" t="s">
        <v>2590</v>
      </c>
      <c r="B821" s="43" t="s">
        <v>2600</v>
      </c>
      <c r="C821" s="489">
        <v>0.56000000000000005</v>
      </c>
      <c r="D821" s="489">
        <v>1.85</v>
      </c>
    </row>
    <row r="822" spans="1:4">
      <c r="A822" s="43" t="s">
        <v>2603</v>
      </c>
      <c r="B822" s="43" t="s">
        <v>2601</v>
      </c>
      <c r="C822" s="489">
        <v>0</v>
      </c>
      <c r="D822" s="489">
        <v>0.95</v>
      </c>
    </row>
    <row r="823" spans="1:4">
      <c r="A823" s="43" t="s">
        <v>2603</v>
      </c>
      <c r="B823" s="43" t="s">
        <v>2602</v>
      </c>
      <c r="C823" s="489">
        <v>0</v>
      </c>
      <c r="D823" s="489">
        <v>197.02</v>
      </c>
    </row>
    <row r="824" spans="1:4">
      <c r="A824" s="43" t="s">
        <v>2615</v>
      </c>
      <c r="B824" s="43" t="s">
        <v>813</v>
      </c>
      <c r="C824" s="489">
        <v>16.260000000000002</v>
      </c>
      <c r="D824" s="489">
        <v>10.38</v>
      </c>
    </row>
    <row r="825" spans="1:4">
      <c r="A825" s="43" t="s">
        <v>2615</v>
      </c>
      <c r="B825" s="43" t="s">
        <v>814</v>
      </c>
      <c r="C825" s="489">
        <v>15.33</v>
      </c>
      <c r="D825" s="489">
        <v>222.01</v>
      </c>
    </row>
    <row r="826" spans="1:4">
      <c r="A826" s="43" t="s">
        <v>2603</v>
      </c>
      <c r="B826" s="43" t="s">
        <v>3299</v>
      </c>
      <c r="C826" s="489">
        <v>0</v>
      </c>
      <c r="D826" s="489">
        <v>0.5</v>
      </c>
    </row>
    <row r="827" spans="1:4">
      <c r="A827" s="43" t="s">
        <v>2603</v>
      </c>
      <c r="B827" s="43" t="s">
        <v>2603</v>
      </c>
      <c r="C827" s="489">
        <v>0</v>
      </c>
      <c r="D827" s="489">
        <v>0</v>
      </c>
    </row>
    <row r="828" spans="1:4">
      <c r="A828" s="43" t="s">
        <v>2590</v>
      </c>
      <c r="B828" s="43" t="s">
        <v>2604</v>
      </c>
      <c r="C828" s="489">
        <v>0</v>
      </c>
      <c r="D828" s="489">
        <v>1.65</v>
      </c>
    </row>
    <row r="829" spans="1:4">
      <c r="A829" s="43" t="s">
        <v>2603</v>
      </c>
      <c r="B829" s="43" t="s">
        <v>3257</v>
      </c>
      <c r="C829" s="489">
        <v>0</v>
      </c>
      <c r="D829" s="489">
        <v>0</v>
      </c>
    </row>
    <row r="830" spans="1:4">
      <c r="A830" s="43" t="s">
        <v>2603</v>
      </c>
      <c r="B830" s="43" t="s">
        <v>3258</v>
      </c>
      <c r="C830" s="489">
        <v>11.17</v>
      </c>
      <c r="D830" s="489">
        <v>3.83</v>
      </c>
    </row>
    <row r="831" spans="1:4">
      <c r="A831" s="43" t="s">
        <v>2603</v>
      </c>
      <c r="B831" s="43" t="s">
        <v>3259</v>
      </c>
      <c r="C831" s="489">
        <v>6.21</v>
      </c>
      <c r="D831" s="489">
        <v>5.5</v>
      </c>
    </row>
    <row r="832" spans="1:4">
      <c r="A832" s="43" t="s">
        <v>2603</v>
      </c>
      <c r="B832" s="43" t="s">
        <v>2572</v>
      </c>
      <c r="C832" s="489">
        <v>0</v>
      </c>
      <c r="D832" s="489">
        <v>1.04</v>
      </c>
    </row>
    <row r="833" spans="1:4">
      <c r="A833" s="43" t="s">
        <v>2615</v>
      </c>
      <c r="B833" s="43" t="s">
        <v>2573</v>
      </c>
      <c r="C833" s="489">
        <v>0</v>
      </c>
      <c r="D833" s="489">
        <v>0</v>
      </c>
    </row>
    <row r="834" spans="1:4">
      <c r="A834" s="43" t="s">
        <v>2603</v>
      </c>
      <c r="B834" s="43" t="s">
        <v>2574</v>
      </c>
      <c r="C834" s="489">
        <v>0</v>
      </c>
      <c r="D834" s="489">
        <v>0.45</v>
      </c>
    </row>
    <row r="835" spans="1:4">
      <c r="A835" s="43" t="s">
        <v>2590</v>
      </c>
      <c r="B835" s="43" t="s">
        <v>2575</v>
      </c>
      <c r="C835" s="489">
        <v>0</v>
      </c>
      <c r="D835" s="489">
        <v>0</v>
      </c>
    </row>
    <row r="836" spans="1:4">
      <c r="A836" s="43" t="s">
        <v>2615</v>
      </c>
      <c r="B836" s="43" t="s">
        <v>2576</v>
      </c>
      <c r="C836" s="489">
        <v>2.82</v>
      </c>
      <c r="D836" s="489">
        <v>3.46</v>
      </c>
    </row>
    <row r="837" spans="1:4">
      <c r="A837" s="43" t="s">
        <v>2615</v>
      </c>
      <c r="B837" s="43" t="s">
        <v>2577</v>
      </c>
      <c r="C837" s="489">
        <v>0</v>
      </c>
      <c r="D837" s="489">
        <v>0.34</v>
      </c>
    </row>
    <row r="838" spans="1:4">
      <c r="A838" s="43" t="s">
        <v>2615</v>
      </c>
      <c r="B838" s="43" t="s">
        <v>2578</v>
      </c>
      <c r="C838" s="489">
        <v>37.5</v>
      </c>
      <c r="D838" s="489">
        <v>20.29</v>
      </c>
    </row>
    <row r="839" spans="1:4">
      <c r="A839" s="43" t="s">
        <v>2590</v>
      </c>
      <c r="B839" s="43" t="s">
        <v>2579</v>
      </c>
      <c r="C839" s="489">
        <v>0</v>
      </c>
      <c r="D839" s="489">
        <v>0</v>
      </c>
    </row>
    <row r="840" spans="1:4">
      <c r="A840" s="43" t="s">
        <v>2615</v>
      </c>
      <c r="B840" s="43" t="s">
        <v>811</v>
      </c>
      <c r="C840" s="489">
        <v>35.92</v>
      </c>
      <c r="D840" s="489">
        <v>0</v>
      </c>
    </row>
    <row r="841" spans="1:4">
      <c r="A841" s="43" t="s">
        <v>2615</v>
      </c>
      <c r="B841" s="43" t="s">
        <v>2580</v>
      </c>
      <c r="C841" s="489">
        <v>0</v>
      </c>
      <c r="D841" s="489">
        <v>0</v>
      </c>
    </row>
    <row r="842" spans="1:4">
      <c r="A842" s="43" t="s">
        <v>2615</v>
      </c>
      <c r="B842" s="43" t="s">
        <v>2581</v>
      </c>
      <c r="C842" s="489">
        <v>0</v>
      </c>
      <c r="D842" s="489">
        <v>38.72</v>
      </c>
    </row>
    <row r="843" spans="1:4">
      <c r="A843" s="43" t="s">
        <v>2603</v>
      </c>
      <c r="B843" s="43" t="s">
        <v>2582</v>
      </c>
      <c r="C843" s="489">
        <v>6.31</v>
      </c>
      <c r="D843" s="489">
        <v>1.91</v>
      </c>
    </row>
    <row r="844" spans="1:4">
      <c r="A844" s="43" t="s">
        <v>2603</v>
      </c>
      <c r="B844" s="43" t="s">
        <v>2583</v>
      </c>
      <c r="C844" s="489">
        <v>0</v>
      </c>
      <c r="D844" s="489">
        <v>0</v>
      </c>
    </row>
    <row r="845" spans="1:4">
      <c r="A845" s="43" t="s">
        <v>2615</v>
      </c>
      <c r="B845" s="43" t="s">
        <v>2584</v>
      </c>
      <c r="C845" s="489">
        <v>0</v>
      </c>
      <c r="D845" s="489">
        <v>1.79</v>
      </c>
    </row>
    <row r="846" spans="1:4">
      <c r="A846" s="43" t="s">
        <v>2603</v>
      </c>
      <c r="B846" s="43" t="s">
        <v>2585</v>
      </c>
      <c r="C846" s="489">
        <v>5.38</v>
      </c>
      <c r="D846" s="489">
        <v>1.54</v>
      </c>
    </row>
    <row r="847" spans="1:4">
      <c r="A847" s="43" t="s">
        <v>2590</v>
      </c>
      <c r="B847" s="43" t="s">
        <v>2586</v>
      </c>
      <c r="C847" s="489">
        <v>0</v>
      </c>
      <c r="D847" s="489">
        <v>0</v>
      </c>
    </row>
    <row r="848" spans="1:4">
      <c r="A848" s="43" t="s">
        <v>2590</v>
      </c>
      <c r="B848" s="43" t="s">
        <v>2587</v>
      </c>
      <c r="C848" s="489">
        <v>18.95</v>
      </c>
      <c r="D848" s="489">
        <v>1.07</v>
      </c>
    </row>
    <row r="849" spans="1:4">
      <c r="A849" s="43" t="s">
        <v>2603</v>
      </c>
      <c r="B849" s="43" t="s">
        <v>2588</v>
      </c>
      <c r="C849" s="489">
        <v>2.91</v>
      </c>
      <c r="D849" s="489">
        <v>0.85</v>
      </c>
    </row>
    <row r="850" spans="1:4">
      <c r="A850" s="43" t="s">
        <v>2590</v>
      </c>
      <c r="B850" s="43" t="s">
        <v>2589</v>
      </c>
      <c r="C850" s="489">
        <v>5.93</v>
      </c>
      <c r="D850" s="489">
        <v>11.1</v>
      </c>
    </row>
    <row r="851" spans="1:4">
      <c r="A851" s="43" t="s">
        <v>2590</v>
      </c>
      <c r="B851" s="43" t="s">
        <v>2590</v>
      </c>
      <c r="C851" s="489">
        <v>0</v>
      </c>
      <c r="D851" s="489">
        <v>0.98</v>
      </c>
    </row>
    <row r="852" spans="1:4">
      <c r="A852" s="43" t="s">
        <v>2603</v>
      </c>
      <c r="B852" s="43" t="s">
        <v>2555</v>
      </c>
      <c r="C852" s="489">
        <v>0</v>
      </c>
      <c r="D852" s="489">
        <v>27.1</v>
      </c>
    </row>
    <row r="853" spans="1:4">
      <c r="A853" s="43" t="s">
        <v>2603</v>
      </c>
      <c r="B853" s="43" t="s">
        <v>2556</v>
      </c>
      <c r="C853" s="489">
        <v>0</v>
      </c>
      <c r="D853" s="489">
        <v>0</v>
      </c>
    </row>
    <row r="854" spans="1:4">
      <c r="A854" s="43" t="s">
        <v>2615</v>
      </c>
      <c r="B854" s="43" t="s">
        <v>2557</v>
      </c>
      <c r="C854" s="489">
        <v>0</v>
      </c>
      <c r="D854" s="489">
        <v>0</v>
      </c>
    </row>
    <row r="855" spans="1:4">
      <c r="A855" s="43" t="s">
        <v>2590</v>
      </c>
      <c r="B855" s="43" t="s">
        <v>2558</v>
      </c>
      <c r="C855" s="489">
        <v>0</v>
      </c>
      <c r="D855" s="489">
        <v>0</v>
      </c>
    </row>
    <row r="856" spans="1:4">
      <c r="A856" s="43" t="s">
        <v>2615</v>
      </c>
      <c r="B856" s="43" t="s">
        <v>2559</v>
      </c>
      <c r="C856" s="489">
        <v>0</v>
      </c>
      <c r="D856" s="489">
        <v>0</v>
      </c>
    </row>
    <row r="857" spans="1:4">
      <c r="A857" s="43" t="s">
        <v>2590</v>
      </c>
      <c r="B857" s="43" t="s">
        <v>2560</v>
      </c>
      <c r="C857" s="489">
        <v>0</v>
      </c>
      <c r="D857" s="489">
        <v>0</v>
      </c>
    </row>
    <row r="858" spans="1:4">
      <c r="A858" s="43" t="s">
        <v>2603</v>
      </c>
      <c r="B858" s="43" t="s">
        <v>2561</v>
      </c>
      <c r="C858" s="489">
        <v>0</v>
      </c>
      <c r="D858" s="489">
        <v>0.6</v>
      </c>
    </row>
    <row r="859" spans="1:4">
      <c r="A859" s="43" t="s">
        <v>2615</v>
      </c>
      <c r="B859" s="43" t="s">
        <v>2562</v>
      </c>
      <c r="C859" s="489">
        <v>0</v>
      </c>
      <c r="D859" s="489">
        <v>0</v>
      </c>
    </row>
    <row r="860" spans="1:4">
      <c r="A860" s="43" t="s">
        <v>2590</v>
      </c>
      <c r="B860" s="43" t="s">
        <v>2563</v>
      </c>
      <c r="C860" s="489">
        <v>0.47</v>
      </c>
      <c r="D860" s="489">
        <v>0.81</v>
      </c>
    </row>
    <row r="861" spans="1:4">
      <c r="A861" s="43" t="s">
        <v>2603</v>
      </c>
      <c r="B861" s="43" t="s">
        <v>2564</v>
      </c>
      <c r="C861" s="489">
        <v>2.9</v>
      </c>
      <c r="D861" s="489">
        <v>1.72</v>
      </c>
    </row>
    <row r="862" spans="1:4">
      <c r="A862" s="43" t="s">
        <v>2615</v>
      </c>
      <c r="B862" s="43" t="s">
        <v>2565</v>
      </c>
      <c r="C862" s="489">
        <v>0</v>
      </c>
      <c r="D862" s="489">
        <v>0</v>
      </c>
    </row>
    <row r="863" spans="1:4">
      <c r="A863" s="43" t="s">
        <v>229</v>
      </c>
      <c r="B863" s="43" t="s">
        <v>229</v>
      </c>
      <c r="C863" s="489">
        <v>20.66</v>
      </c>
      <c r="D863" s="489">
        <v>6.17</v>
      </c>
    </row>
    <row r="864" spans="1:4">
      <c r="A864" s="43" t="s">
        <v>229</v>
      </c>
      <c r="B864" s="43" t="s">
        <v>2566</v>
      </c>
      <c r="C864" s="489">
        <v>4.43</v>
      </c>
      <c r="D864" s="489">
        <v>4.66</v>
      </c>
    </row>
    <row r="865" spans="1:4">
      <c r="A865" s="43" t="s">
        <v>2510</v>
      </c>
      <c r="B865" s="43" t="s">
        <v>2567</v>
      </c>
      <c r="C865" s="489">
        <v>37.86</v>
      </c>
      <c r="D865" s="489">
        <v>19.46</v>
      </c>
    </row>
    <row r="866" spans="1:4">
      <c r="A866" s="43" t="s">
        <v>229</v>
      </c>
      <c r="B866" s="43" t="s">
        <v>2568</v>
      </c>
      <c r="C866" s="489">
        <v>0</v>
      </c>
      <c r="D866" s="489">
        <v>0</v>
      </c>
    </row>
    <row r="867" spans="1:4">
      <c r="A867" s="43" t="s">
        <v>229</v>
      </c>
      <c r="B867" s="43" t="s">
        <v>2569</v>
      </c>
      <c r="C867" s="489">
        <v>2.5499999999999998</v>
      </c>
      <c r="D867" s="489">
        <v>4.42</v>
      </c>
    </row>
    <row r="868" spans="1:4">
      <c r="A868" s="43" t="s">
        <v>229</v>
      </c>
      <c r="B868" s="43" t="s">
        <v>810</v>
      </c>
      <c r="C868" s="489">
        <v>50.08</v>
      </c>
      <c r="D868" s="489">
        <v>1021.59</v>
      </c>
    </row>
    <row r="869" spans="1:4">
      <c r="A869" s="43" t="s">
        <v>229</v>
      </c>
      <c r="B869" s="43" t="s">
        <v>2570</v>
      </c>
      <c r="C869" s="489">
        <v>0</v>
      </c>
      <c r="D869" s="489">
        <v>0</v>
      </c>
    </row>
    <row r="870" spans="1:4">
      <c r="A870" s="43" t="s">
        <v>229</v>
      </c>
      <c r="B870" s="43" t="s">
        <v>2571</v>
      </c>
      <c r="C870" s="489">
        <v>1.04</v>
      </c>
      <c r="D870" s="489">
        <v>2.91</v>
      </c>
    </row>
    <row r="871" spans="1:4">
      <c r="A871" s="43" t="s">
        <v>229</v>
      </c>
      <c r="B871" s="43" t="s">
        <v>716</v>
      </c>
      <c r="C871" s="489">
        <v>19.68</v>
      </c>
      <c r="D871" s="489">
        <v>8.7899999999999991</v>
      </c>
    </row>
    <row r="872" spans="1:4">
      <c r="A872" s="43" t="s">
        <v>229</v>
      </c>
      <c r="B872" s="43" t="s">
        <v>2539</v>
      </c>
      <c r="C872" s="489">
        <v>0</v>
      </c>
      <c r="D872" s="489">
        <v>0</v>
      </c>
    </row>
    <row r="873" spans="1:4">
      <c r="A873" s="43" t="s">
        <v>229</v>
      </c>
      <c r="B873" s="43" t="s">
        <v>2540</v>
      </c>
      <c r="C873" s="489">
        <v>0</v>
      </c>
      <c r="D873" s="489">
        <v>9.92</v>
      </c>
    </row>
    <row r="874" spans="1:4">
      <c r="A874" s="43" t="s">
        <v>2510</v>
      </c>
      <c r="B874" s="43" t="s">
        <v>2541</v>
      </c>
      <c r="C874" s="489">
        <v>0</v>
      </c>
      <c r="D874" s="489">
        <v>8.2899999999999991</v>
      </c>
    </row>
    <row r="875" spans="1:4">
      <c r="A875" s="43" t="s">
        <v>229</v>
      </c>
      <c r="B875" s="43" t="s">
        <v>2542</v>
      </c>
      <c r="C875" s="489">
        <v>0</v>
      </c>
      <c r="D875" s="489">
        <v>0</v>
      </c>
    </row>
    <row r="876" spans="1:4">
      <c r="A876" s="43" t="s">
        <v>229</v>
      </c>
      <c r="B876" s="43" t="s">
        <v>2543</v>
      </c>
      <c r="C876" s="489">
        <v>2.16</v>
      </c>
      <c r="D876" s="489">
        <v>4.88</v>
      </c>
    </row>
    <row r="877" spans="1:4">
      <c r="A877" s="43" t="s">
        <v>229</v>
      </c>
      <c r="B877" s="43" t="s">
        <v>1587</v>
      </c>
      <c r="C877" s="489">
        <v>16.09</v>
      </c>
      <c r="D877" s="489">
        <v>4.68</v>
      </c>
    </row>
    <row r="878" spans="1:4">
      <c r="A878" s="43" t="s">
        <v>229</v>
      </c>
      <c r="B878" s="43" t="s">
        <v>1017</v>
      </c>
      <c r="C878" s="489">
        <v>0</v>
      </c>
      <c r="D878" s="489">
        <v>0</v>
      </c>
    </row>
    <row r="879" spans="1:4">
      <c r="A879" s="43" t="s">
        <v>229</v>
      </c>
      <c r="B879" s="43" t="s">
        <v>1200</v>
      </c>
      <c r="C879" s="489">
        <v>0</v>
      </c>
      <c r="D879" s="489">
        <v>12.37</v>
      </c>
    </row>
    <row r="880" spans="1:4">
      <c r="A880" s="43" t="s">
        <v>2510</v>
      </c>
      <c r="B880" s="43" t="s">
        <v>2544</v>
      </c>
      <c r="C880" s="489">
        <v>0</v>
      </c>
      <c r="D880" s="489">
        <v>0</v>
      </c>
    </row>
    <row r="881" spans="1:4">
      <c r="A881" s="43" t="s">
        <v>2510</v>
      </c>
      <c r="B881" s="43" t="s">
        <v>2545</v>
      </c>
      <c r="C881" s="489">
        <v>10.84</v>
      </c>
      <c r="D881" s="489">
        <v>6.4</v>
      </c>
    </row>
    <row r="882" spans="1:4">
      <c r="A882" s="43" t="s">
        <v>229</v>
      </c>
      <c r="B882" s="43" t="s">
        <v>2546</v>
      </c>
      <c r="C882" s="489">
        <v>0</v>
      </c>
      <c r="D882" s="489">
        <v>0</v>
      </c>
    </row>
    <row r="883" spans="1:4">
      <c r="A883" s="43" t="s">
        <v>229</v>
      </c>
      <c r="B883" s="43" t="s">
        <v>1599</v>
      </c>
      <c r="C883" s="489">
        <v>0</v>
      </c>
      <c r="D883" s="489">
        <v>3.21</v>
      </c>
    </row>
    <row r="884" spans="1:4">
      <c r="A884" s="43" t="s">
        <v>229</v>
      </c>
      <c r="B884" s="43" t="s">
        <v>2547</v>
      </c>
      <c r="C884" s="489">
        <v>0</v>
      </c>
      <c r="D884" s="489">
        <v>0</v>
      </c>
    </row>
    <row r="885" spans="1:4">
      <c r="A885" s="43" t="s">
        <v>2510</v>
      </c>
      <c r="B885" s="43" t="s">
        <v>2548</v>
      </c>
      <c r="C885" s="489">
        <v>5.04</v>
      </c>
      <c r="D885" s="489">
        <v>2.34</v>
      </c>
    </row>
    <row r="886" spans="1:4">
      <c r="A886" s="43" t="s">
        <v>229</v>
      </c>
      <c r="B886" s="43" t="s">
        <v>2549</v>
      </c>
      <c r="C886" s="489">
        <v>0</v>
      </c>
      <c r="D886" s="489">
        <v>0</v>
      </c>
    </row>
    <row r="887" spans="1:4">
      <c r="A887" s="43" t="s">
        <v>229</v>
      </c>
      <c r="B887" s="43" t="s">
        <v>2550</v>
      </c>
      <c r="C887" s="489">
        <v>0</v>
      </c>
      <c r="D887" s="489">
        <v>4.45</v>
      </c>
    </row>
    <row r="888" spans="1:4">
      <c r="A888" s="43" t="s">
        <v>2510</v>
      </c>
      <c r="B888" s="43" t="s">
        <v>2551</v>
      </c>
      <c r="C888" s="489">
        <v>0</v>
      </c>
      <c r="D888" s="489">
        <v>0</v>
      </c>
    </row>
    <row r="889" spans="1:4">
      <c r="A889" s="43" t="s">
        <v>2510</v>
      </c>
      <c r="B889" s="43" t="s">
        <v>2552</v>
      </c>
      <c r="C889" s="489">
        <v>0.31</v>
      </c>
      <c r="D889" s="489">
        <v>2.46</v>
      </c>
    </row>
    <row r="890" spans="1:4">
      <c r="A890" s="43" t="s">
        <v>229</v>
      </c>
      <c r="B890" s="43" t="s">
        <v>2553</v>
      </c>
      <c r="C890" s="489">
        <v>0</v>
      </c>
      <c r="D890" s="489">
        <v>0</v>
      </c>
    </row>
    <row r="891" spans="1:4">
      <c r="A891" s="43" t="s">
        <v>2510</v>
      </c>
      <c r="B891" s="43" t="s">
        <v>2554</v>
      </c>
      <c r="C891" s="489">
        <v>0</v>
      </c>
      <c r="D891" s="489">
        <v>0</v>
      </c>
    </row>
    <row r="892" spans="1:4">
      <c r="A892" s="43" t="s">
        <v>2510</v>
      </c>
      <c r="B892" s="43" t="s">
        <v>2522</v>
      </c>
      <c r="C892" s="489">
        <v>11.24</v>
      </c>
      <c r="D892" s="489">
        <v>7.54</v>
      </c>
    </row>
    <row r="893" spans="1:4">
      <c r="A893" s="43" t="s">
        <v>229</v>
      </c>
      <c r="B893" s="43" t="s">
        <v>2523</v>
      </c>
      <c r="C893" s="489">
        <v>0</v>
      </c>
      <c r="D893" s="489">
        <v>0</v>
      </c>
    </row>
    <row r="894" spans="1:4">
      <c r="A894" s="43" t="s">
        <v>229</v>
      </c>
      <c r="B894" s="43" t="s">
        <v>2524</v>
      </c>
      <c r="C894" s="489">
        <v>0</v>
      </c>
      <c r="D894" s="489">
        <v>14.1</v>
      </c>
    </row>
    <row r="895" spans="1:4">
      <c r="A895" s="43" t="s">
        <v>229</v>
      </c>
      <c r="B895" s="43" t="s">
        <v>2525</v>
      </c>
      <c r="C895" s="489">
        <v>0</v>
      </c>
      <c r="D895" s="489">
        <v>154.6</v>
      </c>
    </row>
    <row r="896" spans="1:4">
      <c r="A896" s="43" t="s">
        <v>2510</v>
      </c>
      <c r="B896" s="43" t="s">
        <v>2526</v>
      </c>
      <c r="C896" s="489">
        <v>0</v>
      </c>
      <c r="D896" s="489">
        <v>0.98</v>
      </c>
    </row>
    <row r="897" spans="1:4">
      <c r="A897" s="43" t="s">
        <v>229</v>
      </c>
      <c r="B897" s="43" t="s">
        <v>808</v>
      </c>
      <c r="C897" s="489">
        <v>30.91</v>
      </c>
      <c r="D897" s="489">
        <v>8.31</v>
      </c>
    </row>
    <row r="898" spans="1:4">
      <c r="A898" s="43" t="s">
        <v>229</v>
      </c>
      <c r="B898" s="43" t="s">
        <v>2527</v>
      </c>
      <c r="C898" s="489">
        <v>14.75</v>
      </c>
      <c r="D898" s="489">
        <v>13.83</v>
      </c>
    </row>
    <row r="899" spans="1:4">
      <c r="A899" s="43" t="s">
        <v>2510</v>
      </c>
      <c r="B899" s="43" t="s">
        <v>2528</v>
      </c>
      <c r="C899" s="489">
        <v>0</v>
      </c>
      <c r="D899" s="489">
        <v>76.540000000000006</v>
      </c>
    </row>
    <row r="900" spans="1:4">
      <c r="A900" s="43" t="s">
        <v>229</v>
      </c>
      <c r="B900" s="43" t="s">
        <v>2529</v>
      </c>
      <c r="C900" s="489">
        <v>5.7</v>
      </c>
      <c r="D900" s="489">
        <v>6.57</v>
      </c>
    </row>
    <row r="901" spans="1:4">
      <c r="A901" s="43" t="s">
        <v>229</v>
      </c>
      <c r="B901" s="43" t="s">
        <v>2530</v>
      </c>
      <c r="C901" s="489">
        <v>1.99</v>
      </c>
      <c r="D901" s="489">
        <v>1.98</v>
      </c>
    </row>
    <row r="902" spans="1:4">
      <c r="A902" s="43" t="s">
        <v>2510</v>
      </c>
      <c r="B902" s="43" t="s">
        <v>809</v>
      </c>
      <c r="C902" s="489">
        <v>0</v>
      </c>
      <c r="D902" s="489">
        <v>5.66</v>
      </c>
    </row>
    <row r="903" spans="1:4">
      <c r="A903" s="43" t="s">
        <v>229</v>
      </c>
      <c r="B903" s="43" t="s">
        <v>2531</v>
      </c>
      <c r="C903" s="489">
        <v>12.14</v>
      </c>
      <c r="D903" s="489">
        <v>18.079999999999998</v>
      </c>
    </row>
    <row r="904" spans="1:4">
      <c r="A904" s="43" t="s">
        <v>2510</v>
      </c>
      <c r="B904" s="43" t="s">
        <v>2532</v>
      </c>
      <c r="C904" s="489">
        <v>0</v>
      </c>
      <c r="D904" s="489">
        <v>2.41</v>
      </c>
    </row>
    <row r="905" spans="1:4">
      <c r="A905" s="43" t="s">
        <v>2510</v>
      </c>
      <c r="B905" s="43" t="s">
        <v>1746</v>
      </c>
      <c r="C905" s="489">
        <v>0</v>
      </c>
      <c r="D905" s="489">
        <v>1.41</v>
      </c>
    </row>
    <row r="906" spans="1:4">
      <c r="A906" s="43" t="s">
        <v>2510</v>
      </c>
      <c r="B906" s="43" t="s">
        <v>2533</v>
      </c>
      <c r="C906" s="489">
        <v>0</v>
      </c>
      <c r="D906" s="489">
        <v>0.33</v>
      </c>
    </row>
    <row r="907" spans="1:4">
      <c r="A907" s="43" t="s">
        <v>229</v>
      </c>
      <c r="B907" s="43" t="s">
        <v>2534</v>
      </c>
      <c r="C907" s="489">
        <v>0</v>
      </c>
      <c r="D907" s="489">
        <v>19.5</v>
      </c>
    </row>
    <row r="908" spans="1:4">
      <c r="A908" s="43" t="s">
        <v>229</v>
      </c>
      <c r="B908" s="43" t="s">
        <v>2535</v>
      </c>
      <c r="C908" s="489">
        <v>0</v>
      </c>
      <c r="D908" s="489">
        <v>11.61</v>
      </c>
    </row>
    <row r="909" spans="1:4">
      <c r="A909" s="43" t="s">
        <v>229</v>
      </c>
      <c r="B909" s="43" t="s">
        <v>2536</v>
      </c>
      <c r="C909" s="489">
        <v>0</v>
      </c>
      <c r="D909" s="489">
        <v>5.47</v>
      </c>
    </row>
    <row r="910" spans="1:4">
      <c r="A910" s="43" t="s">
        <v>2510</v>
      </c>
      <c r="B910" s="43" t="s">
        <v>2537</v>
      </c>
      <c r="C910" s="489">
        <v>0</v>
      </c>
      <c r="D910" s="489">
        <v>10.26</v>
      </c>
    </row>
    <row r="911" spans="1:4">
      <c r="A911" s="43" t="s">
        <v>229</v>
      </c>
      <c r="B911" s="43" t="s">
        <v>2538</v>
      </c>
      <c r="C911" s="489">
        <v>11.44</v>
      </c>
      <c r="D911" s="489">
        <v>38.96</v>
      </c>
    </row>
    <row r="912" spans="1:4">
      <c r="A912" s="43" t="s">
        <v>229</v>
      </c>
      <c r="B912" s="43" t="s">
        <v>2504</v>
      </c>
      <c r="C912" s="489">
        <v>0</v>
      </c>
      <c r="D912" s="489">
        <v>7.23</v>
      </c>
    </row>
    <row r="913" spans="1:4">
      <c r="A913" s="43" t="s">
        <v>229</v>
      </c>
      <c r="B913" s="43" t="s">
        <v>2505</v>
      </c>
      <c r="C913" s="489">
        <v>0</v>
      </c>
      <c r="D913" s="489">
        <v>4.21</v>
      </c>
    </row>
    <row r="914" spans="1:4">
      <c r="A914" s="43" t="s">
        <v>229</v>
      </c>
      <c r="B914" s="43" t="s">
        <v>2506</v>
      </c>
      <c r="C914" s="489">
        <v>0</v>
      </c>
      <c r="D914" s="489">
        <v>0</v>
      </c>
    </row>
    <row r="915" spans="1:4">
      <c r="A915" s="43" t="s">
        <v>229</v>
      </c>
      <c r="B915" s="43" t="s">
        <v>2507</v>
      </c>
      <c r="C915" s="489">
        <v>12.81</v>
      </c>
      <c r="D915" s="489">
        <v>29.07</v>
      </c>
    </row>
    <row r="916" spans="1:4">
      <c r="A916" s="43" t="s">
        <v>2510</v>
      </c>
      <c r="B916" s="43" t="s">
        <v>2247</v>
      </c>
      <c r="C916" s="489">
        <v>0</v>
      </c>
      <c r="D916" s="489">
        <v>0</v>
      </c>
    </row>
    <row r="917" spans="1:4">
      <c r="A917" s="43" t="s">
        <v>229</v>
      </c>
      <c r="B917" s="43" t="s">
        <v>2508</v>
      </c>
      <c r="C917" s="489">
        <v>1.96</v>
      </c>
      <c r="D917" s="489">
        <v>2.56</v>
      </c>
    </row>
    <row r="918" spans="1:4">
      <c r="A918" s="43" t="s">
        <v>229</v>
      </c>
      <c r="B918" s="43" t="s">
        <v>2509</v>
      </c>
      <c r="C918" s="489">
        <v>8.6999999999999993</v>
      </c>
      <c r="D918" s="489">
        <v>2.96</v>
      </c>
    </row>
    <row r="919" spans="1:4">
      <c r="A919" s="43" t="s">
        <v>2510</v>
      </c>
      <c r="B919" s="43" t="s">
        <v>2510</v>
      </c>
      <c r="C919" s="489">
        <v>15.25</v>
      </c>
      <c r="D919" s="489">
        <v>4.97</v>
      </c>
    </row>
    <row r="920" spans="1:4">
      <c r="A920" s="43" t="s">
        <v>2510</v>
      </c>
      <c r="B920" s="43" t="s">
        <v>2511</v>
      </c>
      <c r="C920" s="489">
        <v>7.17</v>
      </c>
      <c r="D920" s="489">
        <v>5.08</v>
      </c>
    </row>
    <row r="921" spans="1:4">
      <c r="A921" s="43" t="s">
        <v>229</v>
      </c>
      <c r="B921" s="43" t="s">
        <v>2512</v>
      </c>
      <c r="C921" s="489">
        <v>15.64</v>
      </c>
      <c r="D921" s="489">
        <v>1.45</v>
      </c>
    </row>
    <row r="922" spans="1:4">
      <c r="A922" s="43" t="s">
        <v>2510</v>
      </c>
      <c r="B922" s="43" t="s">
        <v>2513</v>
      </c>
      <c r="C922" s="489">
        <v>0</v>
      </c>
      <c r="D922" s="489">
        <v>18.77</v>
      </c>
    </row>
    <row r="923" spans="1:4">
      <c r="A923" s="43" t="s">
        <v>229</v>
      </c>
      <c r="B923" s="43" t="s">
        <v>2514</v>
      </c>
      <c r="C923" s="489">
        <v>0</v>
      </c>
      <c r="D923" s="489">
        <v>0</v>
      </c>
    </row>
    <row r="924" spans="1:4">
      <c r="A924" s="43" t="s">
        <v>2510</v>
      </c>
      <c r="B924" s="43" t="s">
        <v>2515</v>
      </c>
      <c r="C924" s="489">
        <v>0</v>
      </c>
      <c r="D924" s="489">
        <v>0</v>
      </c>
    </row>
    <row r="925" spans="1:4">
      <c r="A925" s="43" t="s">
        <v>2510</v>
      </c>
      <c r="B925" s="43" t="s">
        <v>807</v>
      </c>
      <c r="C925" s="489">
        <v>19.55</v>
      </c>
      <c r="D925" s="489">
        <v>3.2</v>
      </c>
    </row>
    <row r="926" spans="1:4">
      <c r="A926" s="43" t="s">
        <v>229</v>
      </c>
      <c r="B926" s="43" t="s">
        <v>2516</v>
      </c>
      <c r="C926" s="489">
        <v>0</v>
      </c>
      <c r="D926" s="489">
        <v>0</v>
      </c>
    </row>
    <row r="927" spans="1:4">
      <c r="A927" s="43" t="s">
        <v>229</v>
      </c>
      <c r="B927" s="43" t="s">
        <v>2517</v>
      </c>
      <c r="C927" s="489">
        <v>0</v>
      </c>
      <c r="D927" s="489">
        <v>0</v>
      </c>
    </row>
    <row r="928" spans="1:4">
      <c r="A928" s="43" t="s">
        <v>2510</v>
      </c>
      <c r="B928" s="43" t="s">
        <v>2518</v>
      </c>
      <c r="C928" s="489">
        <v>39.93</v>
      </c>
      <c r="D928" s="489">
        <v>3.82</v>
      </c>
    </row>
    <row r="929" spans="1:4">
      <c r="A929" s="43" t="s">
        <v>229</v>
      </c>
      <c r="B929" s="43" t="s">
        <v>2519</v>
      </c>
      <c r="C929" s="489">
        <v>14.69</v>
      </c>
      <c r="D929" s="489">
        <v>15.48</v>
      </c>
    </row>
    <row r="930" spans="1:4">
      <c r="A930" s="43" t="s">
        <v>229</v>
      </c>
      <c r="B930" s="43" t="s">
        <v>2520</v>
      </c>
      <c r="C930" s="489">
        <v>0</v>
      </c>
      <c r="D930" s="489">
        <v>3.18</v>
      </c>
    </row>
    <row r="931" spans="1:4">
      <c r="A931" s="43" t="s">
        <v>229</v>
      </c>
      <c r="B931" s="43" t="s">
        <v>2521</v>
      </c>
      <c r="C931" s="489">
        <v>0</v>
      </c>
      <c r="D931" s="489">
        <v>0</v>
      </c>
    </row>
    <row r="932" spans="1:4">
      <c r="A932" s="43" t="s">
        <v>229</v>
      </c>
      <c r="B932" s="43" t="s">
        <v>2491</v>
      </c>
      <c r="C932" s="489">
        <v>5.04</v>
      </c>
      <c r="D932" s="489">
        <v>15.35</v>
      </c>
    </row>
    <row r="933" spans="1:4">
      <c r="A933" s="43" t="s">
        <v>229</v>
      </c>
      <c r="B933" s="43" t="s">
        <v>2492</v>
      </c>
      <c r="C933" s="489">
        <v>0</v>
      </c>
      <c r="D933" s="489">
        <v>0</v>
      </c>
    </row>
    <row r="934" spans="1:4">
      <c r="A934" s="43" t="s">
        <v>229</v>
      </c>
      <c r="B934" s="43" t="s">
        <v>2493</v>
      </c>
      <c r="C934" s="489">
        <v>0</v>
      </c>
      <c r="D934" s="489">
        <v>0</v>
      </c>
    </row>
    <row r="935" spans="1:4">
      <c r="A935" s="43" t="s">
        <v>229</v>
      </c>
      <c r="B935" s="43" t="s">
        <v>2494</v>
      </c>
      <c r="C935" s="489">
        <v>3.05</v>
      </c>
      <c r="D935" s="489">
        <v>2.34</v>
      </c>
    </row>
    <row r="936" spans="1:4">
      <c r="A936" s="43" t="s">
        <v>229</v>
      </c>
      <c r="B936" s="43" t="s">
        <v>2495</v>
      </c>
      <c r="C936" s="489">
        <v>1.82</v>
      </c>
      <c r="D936" s="489">
        <v>2.29</v>
      </c>
    </row>
    <row r="937" spans="1:4">
      <c r="A937" s="43" t="s">
        <v>229</v>
      </c>
      <c r="B937" s="43" t="s">
        <v>764</v>
      </c>
      <c r="C937" s="489">
        <v>24.26</v>
      </c>
      <c r="D937" s="489">
        <v>90.83</v>
      </c>
    </row>
    <row r="938" spans="1:4">
      <c r="A938" s="43" t="s">
        <v>504</v>
      </c>
      <c r="B938" s="43" t="s">
        <v>504</v>
      </c>
      <c r="C938" s="489">
        <v>27.88</v>
      </c>
      <c r="D938" s="489">
        <v>7.21</v>
      </c>
    </row>
    <row r="939" spans="1:4">
      <c r="A939" s="43" t="s">
        <v>504</v>
      </c>
      <c r="B939" s="43" t="s">
        <v>803</v>
      </c>
      <c r="C939" s="489">
        <v>0</v>
      </c>
      <c r="D939" s="489">
        <v>0</v>
      </c>
    </row>
    <row r="940" spans="1:4">
      <c r="A940" s="43" t="s">
        <v>504</v>
      </c>
      <c r="B940" s="43" t="s">
        <v>2496</v>
      </c>
      <c r="C940" s="489">
        <v>0.92</v>
      </c>
      <c r="D940" s="489">
        <v>1.71</v>
      </c>
    </row>
    <row r="941" spans="1:4">
      <c r="A941" s="43" t="s">
        <v>504</v>
      </c>
      <c r="B941" s="43" t="s">
        <v>2497</v>
      </c>
      <c r="C941" s="489">
        <v>2.52</v>
      </c>
      <c r="D941" s="489">
        <v>29.55</v>
      </c>
    </row>
    <row r="942" spans="1:4">
      <c r="A942" s="43" t="s">
        <v>2468</v>
      </c>
      <c r="B942" s="43" t="s">
        <v>1393</v>
      </c>
      <c r="C942" s="489">
        <v>5.52</v>
      </c>
      <c r="D942" s="489">
        <v>46.71</v>
      </c>
    </row>
    <row r="943" spans="1:4">
      <c r="A943" s="43" t="s">
        <v>504</v>
      </c>
      <c r="B943" s="43" t="s">
        <v>2498</v>
      </c>
      <c r="C943" s="489">
        <v>0</v>
      </c>
      <c r="D943" s="489">
        <v>0</v>
      </c>
    </row>
    <row r="944" spans="1:4">
      <c r="A944" s="43" t="s">
        <v>504</v>
      </c>
      <c r="B944" s="43" t="s">
        <v>804</v>
      </c>
      <c r="C944" s="489">
        <v>45.08</v>
      </c>
      <c r="D944" s="489">
        <v>2.2200000000000002</v>
      </c>
    </row>
    <row r="945" spans="1:4">
      <c r="A945" s="43" t="s">
        <v>2468</v>
      </c>
      <c r="B945" s="43" t="s">
        <v>805</v>
      </c>
      <c r="C945" s="489">
        <v>0</v>
      </c>
      <c r="D945" s="489">
        <v>6.66</v>
      </c>
    </row>
    <row r="946" spans="1:4">
      <c r="A946" s="43" t="s">
        <v>504</v>
      </c>
      <c r="B946" s="43" t="s">
        <v>806</v>
      </c>
      <c r="C946" s="489">
        <v>0</v>
      </c>
      <c r="D946" s="489">
        <v>0</v>
      </c>
    </row>
    <row r="947" spans="1:4">
      <c r="A947" s="43" t="s">
        <v>504</v>
      </c>
      <c r="B947" s="43" t="s">
        <v>2499</v>
      </c>
      <c r="C947" s="489">
        <v>27.69</v>
      </c>
      <c r="D947" s="489">
        <v>1.76</v>
      </c>
    </row>
    <row r="948" spans="1:4">
      <c r="A948" s="43" t="s">
        <v>2468</v>
      </c>
      <c r="B948" s="43" t="s">
        <v>2500</v>
      </c>
      <c r="C948" s="489">
        <v>22.76</v>
      </c>
      <c r="D948" s="489">
        <v>0.96</v>
      </c>
    </row>
    <row r="949" spans="1:4">
      <c r="A949" s="43" t="s">
        <v>504</v>
      </c>
      <c r="B949" s="43" t="s">
        <v>2501</v>
      </c>
      <c r="C949" s="489">
        <v>5.86</v>
      </c>
      <c r="D949" s="489">
        <v>0.13</v>
      </c>
    </row>
    <row r="950" spans="1:4">
      <c r="A950" s="43" t="s">
        <v>504</v>
      </c>
      <c r="B950" s="43" t="s">
        <v>2502</v>
      </c>
      <c r="C950" s="489">
        <v>0</v>
      </c>
      <c r="D950" s="489">
        <v>0</v>
      </c>
    </row>
    <row r="951" spans="1:4">
      <c r="A951" s="43" t="s">
        <v>504</v>
      </c>
      <c r="B951" s="43" t="s">
        <v>2503</v>
      </c>
      <c r="C951" s="489">
        <v>0</v>
      </c>
      <c r="D951" s="489">
        <v>0</v>
      </c>
    </row>
    <row r="952" spans="1:4">
      <c r="A952" s="43" t="s">
        <v>504</v>
      </c>
      <c r="B952" s="43" t="s">
        <v>2474</v>
      </c>
      <c r="C952" s="489">
        <v>22.71</v>
      </c>
      <c r="D952" s="489">
        <v>4.9800000000000004</v>
      </c>
    </row>
    <row r="953" spans="1:4">
      <c r="A953" s="43" t="s">
        <v>504</v>
      </c>
      <c r="B953" s="43" t="s">
        <v>2475</v>
      </c>
      <c r="C953" s="489">
        <v>17.52</v>
      </c>
      <c r="D953" s="489">
        <v>0</v>
      </c>
    </row>
    <row r="954" spans="1:4">
      <c r="A954" s="43" t="s">
        <v>504</v>
      </c>
      <c r="B954" s="43" t="s">
        <v>2476</v>
      </c>
      <c r="C954" s="489">
        <v>14.97</v>
      </c>
      <c r="D954" s="489">
        <v>6.55</v>
      </c>
    </row>
    <row r="955" spans="1:4">
      <c r="A955" s="43" t="s">
        <v>504</v>
      </c>
      <c r="B955" s="43" t="s">
        <v>2477</v>
      </c>
      <c r="C955" s="489">
        <v>0</v>
      </c>
      <c r="D955" s="489">
        <v>2.0299999999999998</v>
      </c>
    </row>
    <row r="956" spans="1:4">
      <c r="A956" s="43" t="s">
        <v>2468</v>
      </c>
      <c r="B956" s="43" t="s">
        <v>1220</v>
      </c>
      <c r="C956" s="489">
        <v>16.739999999999998</v>
      </c>
      <c r="D956" s="489">
        <v>2.52</v>
      </c>
    </row>
    <row r="957" spans="1:4">
      <c r="A957" s="43" t="s">
        <v>504</v>
      </c>
      <c r="B957" s="43" t="s">
        <v>2478</v>
      </c>
      <c r="C957" s="489">
        <v>15.26</v>
      </c>
      <c r="D957" s="489">
        <v>5.0599999999999996</v>
      </c>
    </row>
    <row r="958" spans="1:4">
      <c r="A958" s="43" t="s">
        <v>2468</v>
      </c>
      <c r="B958" s="43" t="s">
        <v>2479</v>
      </c>
      <c r="C958" s="489">
        <v>0</v>
      </c>
      <c r="D958" s="489">
        <v>1.6</v>
      </c>
    </row>
    <row r="959" spans="1:4">
      <c r="A959" s="43" t="s">
        <v>504</v>
      </c>
      <c r="B959" s="43" t="s">
        <v>801</v>
      </c>
      <c r="C959" s="489">
        <v>17.52</v>
      </c>
      <c r="D959" s="489">
        <v>61.41</v>
      </c>
    </row>
    <row r="960" spans="1:4">
      <c r="A960" s="43" t="s">
        <v>2468</v>
      </c>
      <c r="B960" s="43" t="s">
        <v>2480</v>
      </c>
      <c r="C960" s="489">
        <v>0</v>
      </c>
      <c r="D960" s="489">
        <v>0.59</v>
      </c>
    </row>
    <row r="961" spans="1:4">
      <c r="A961" s="43" t="s">
        <v>2468</v>
      </c>
      <c r="B961" s="43" t="s">
        <v>802</v>
      </c>
      <c r="C961" s="489">
        <v>0</v>
      </c>
      <c r="D961" s="489">
        <v>0</v>
      </c>
    </row>
    <row r="962" spans="1:4">
      <c r="A962" s="43" t="s">
        <v>2057</v>
      </c>
      <c r="B962" s="43" t="s">
        <v>2481</v>
      </c>
      <c r="C962" s="489">
        <v>0</v>
      </c>
      <c r="D962" s="489">
        <v>1.25</v>
      </c>
    </row>
    <row r="963" spans="1:4">
      <c r="A963" s="43" t="s">
        <v>504</v>
      </c>
      <c r="B963" s="43" t="s">
        <v>2482</v>
      </c>
      <c r="C963" s="489">
        <v>0</v>
      </c>
      <c r="D963" s="489">
        <v>0</v>
      </c>
    </row>
    <row r="964" spans="1:4">
      <c r="A964" s="43" t="s">
        <v>504</v>
      </c>
      <c r="B964" s="43" t="s">
        <v>2483</v>
      </c>
      <c r="C964" s="489">
        <v>19.54</v>
      </c>
      <c r="D964" s="489">
        <v>0.9</v>
      </c>
    </row>
    <row r="965" spans="1:4">
      <c r="A965" s="43" t="s">
        <v>504</v>
      </c>
      <c r="B965" s="43" t="s">
        <v>2484</v>
      </c>
      <c r="C965" s="489">
        <v>0</v>
      </c>
      <c r="D965" s="489">
        <v>0.23</v>
      </c>
    </row>
    <row r="966" spans="1:4">
      <c r="A966" s="43" t="s">
        <v>504</v>
      </c>
      <c r="B966" s="43" t="s">
        <v>2485</v>
      </c>
      <c r="C966" s="489">
        <v>8.02</v>
      </c>
      <c r="D966" s="489">
        <v>7.36</v>
      </c>
    </row>
    <row r="967" spans="1:4">
      <c r="A967" s="43" t="s">
        <v>504</v>
      </c>
      <c r="B967" s="43" t="s">
        <v>2486</v>
      </c>
      <c r="C967" s="489">
        <v>0</v>
      </c>
      <c r="D967" s="489">
        <v>0</v>
      </c>
    </row>
    <row r="968" spans="1:4">
      <c r="A968" s="43" t="s">
        <v>504</v>
      </c>
      <c r="B968" s="43" t="s">
        <v>2487</v>
      </c>
      <c r="C968" s="489">
        <v>0</v>
      </c>
      <c r="D968" s="489">
        <v>0</v>
      </c>
    </row>
    <row r="969" spans="1:4">
      <c r="A969" s="43" t="s">
        <v>2468</v>
      </c>
      <c r="B969" s="43" t="s">
        <v>2488</v>
      </c>
      <c r="C969" s="489">
        <v>5.94</v>
      </c>
      <c r="D969" s="489">
        <v>1.75</v>
      </c>
    </row>
    <row r="970" spans="1:4">
      <c r="A970" s="43" t="s">
        <v>504</v>
      </c>
      <c r="B970" s="43" t="s">
        <v>2489</v>
      </c>
      <c r="C970" s="489">
        <v>33.44</v>
      </c>
      <c r="D970" s="489">
        <v>123.32</v>
      </c>
    </row>
    <row r="971" spans="1:4">
      <c r="A971" s="43" t="s">
        <v>2468</v>
      </c>
      <c r="B971" s="43" t="s">
        <v>2490</v>
      </c>
      <c r="C971" s="489">
        <v>0</v>
      </c>
      <c r="D971" s="489">
        <v>0</v>
      </c>
    </row>
    <row r="972" spans="1:4">
      <c r="A972" s="43" t="s">
        <v>504</v>
      </c>
      <c r="B972" s="43" t="s">
        <v>2461</v>
      </c>
      <c r="C972" s="489">
        <v>0</v>
      </c>
      <c r="D972" s="489">
        <v>0</v>
      </c>
    </row>
    <row r="973" spans="1:4">
      <c r="A973" s="43" t="s">
        <v>504</v>
      </c>
      <c r="B973" s="43" t="s">
        <v>2462</v>
      </c>
      <c r="C973" s="489">
        <v>0</v>
      </c>
      <c r="D973" s="489">
        <v>7.92</v>
      </c>
    </row>
    <row r="974" spans="1:4">
      <c r="A974" s="43" t="s">
        <v>504</v>
      </c>
      <c r="B974" s="43" t="s">
        <v>795</v>
      </c>
      <c r="C974" s="489">
        <v>40.840000000000003</v>
      </c>
      <c r="D974" s="489">
        <v>5.89</v>
      </c>
    </row>
    <row r="975" spans="1:4">
      <c r="A975" s="43" t="s">
        <v>504</v>
      </c>
      <c r="B975" s="43" t="s">
        <v>2463</v>
      </c>
      <c r="C975" s="489">
        <v>0</v>
      </c>
      <c r="D975" s="489">
        <v>0</v>
      </c>
    </row>
    <row r="976" spans="1:4">
      <c r="A976" s="43" t="s">
        <v>2468</v>
      </c>
      <c r="B976" s="43" t="s">
        <v>2464</v>
      </c>
      <c r="C976" s="489">
        <v>13.35</v>
      </c>
      <c r="D976" s="489">
        <v>3.76</v>
      </c>
    </row>
    <row r="977" spans="1:4">
      <c r="A977" s="43" t="s">
        <v>504</v>
      </c>
      <c r="B977" s="43" t="s">
        <v>796</v>
      </c>
      <c r="C977" s="489">
        <v>0</v>
      </c>
      <c r="D977" s="489">
        <v>0</v>
      </c>
    </row>
    <row r="978" spans="1:4">
      <c r="A978" s="43" t="s">
        <v>504</v>
      </c>
      <c r="B978" s="43" t="s">
        <v>2116</v>
      </c>
      <c r="C978" s="489">
        <v>0</v>
      </c>
      <c r="D978" s="489">
        <v>0</v>
      </c>
    </row>
    <row r="979" spans="1:4">
      <c r="A979" s="43" t="s">
        <v>504</v>
      </c>
      <c r="B979" s="43" t="s">
        <v>2465</v>
      </c>
      <c r="C979" s="489">
        <v>0</v>
      </c>
      <c r="D979" s="489">
        <v>0</v>
      </c>
    </row>
    <row r="980" spans="1:4">
      <c r="A980" s="43" t="s">
        <v>504</v>
      </c>
      <c r="B980" s="43" t="s">
        <v>797</v>
      </c>
      <c r="C980" s="489">
        <v>0</v>
      </c>
      <c r="D980" s="489">
        <v>103.05</v>
      </c>
    </row>
    <row r="981" spans="1:4">
      <c r="A981" s="43" t="s">
        <v>2057</v>
      </c>
      <c r="B981" s="43" t="s">
        <v>2466</v>
      </c>
      <c r="C981" s="489">
        <v>40.96</v>
      </c>
      <c r="D981" s="489">
        <v>3.03</v>
      </c>
    </row>
    <row r="982" spans="1:4">
      <c r="A982" s="43" t="s">
        <v>504</v>
      </c>
      <c r="B982" s="43" t="s">
        <v>2467</v>
      </c>
      <c r="C982" s="489">
        <v>10.220000000000001</v>
      </c>
      <c r="D982" s="489">
        <v>0</v>
      </c>
    </row>
    <row r="983" spans="1:4">
      <c r="A983" s="43" t="s">
        <v>504</v>
      </c>
      <c r="B983" s="43" t="s">
        <v>798</v>
      </c>
      <c r="C983" s="489">
        <v>0</v>
      </c>
      <c r="D983" s="489">
        <v>0</v>
      </c>
    </row>
    <row r="984" spans="1:4">
      <c r="A984" s="43" t="s">
        <v>2468</v>
      </c>
      <c r="B984" s="43" t="s">
        <v>2468</v>
      </c>
      <c r="C984" s="489">
        <v>8.93</v>
      </c>
      <c r="D984" s="489">
        <v>2.72</v>
      </c>
    </row>
    <row r="985" spans="1:4">
      <c r="A985" s="43" t="s">
        <v>504</v>
      </c>
      <c r="B985" s="43" t="s">
        <v>2469</v>
      </c>
      <c r="C985" s="489">
        <v>0</v>
      </c>
      <c r="D985" s="489">
        <v>0</v>
      </c>
    </row>
    <row r="986" spans="1:4">
      <c r="A986" s="43" t="s">
        <v>504</v>
      </c>
      <c r="B986" s="43" t="s">
        <v>2470</v>
      </c>
      <c r="C986" s="489">
        <v>31.27</v>
      </c>
      <c r="D986" s="489">
        <v>32.15</v>
      </c>
    </row>
    <row r="987" spans="1:4">
      <c r="A987" s="43" t="s">
        <v>504</v>
      </c>
      <c r="B987" s="43" t="s">
        <v>2471</v>
      </c>
      <c r="C987" s="489">
        <v>8.0399999999999991</v>
      </c>
      <c r="D987" s="489">
        <v>14.29</v>
      </c>
    </row>
    <row r="988" spans="1:4">
      <c r="A988" s="43" t="s">
        <v>504</v>
      </c>
      <c r="B988" s="43" t="s">
        <v>2472</v>
      </c>
      <c r="C988" s="489">
        <v>35.659999999999997</v>
      </c>
      <c r="D988" s="489">
        <v>25.42</v>
      </c>
    </row>
    <row r="989" spans="1:4">
      <c r="A989" s="43" t="s">
        <v>504</v>
      </c>
      <c r="B989" s="43" t="s">
        <v>2473</v>
      </c>
      <c r="C989" s="489">
        <v>47.73</v>
      </c>
      <c r="D989" s="489">
        <v>186.8</v>
      </c>
    </row>
    <row r="990" spans="1:4">
      <c r="A990" s="43" t="s">
        <v>2468</v>
      </c>
      <c r="B990" s="43" t="s">
        <v>799</v>
      </c>
      <c r="C990" s="489">
        <v>0</v>
      </c>
      <c r="D990" s="489">
        <v>0</v>
      </c>
    </row>
    <row r="991" spans="1:4">
      <c r="A991" s="43" t="s">
        <v>504</v>
      </c>
      <c r="B991" s="43" t="s">
        <v>800</v>
      </c>
      <c r="C991" s="489">
        <v>28.43</v>
      </c>
      <c r="D991" s="489">
        <v>14.14</v>
      </c>
    </row>
    <row r="992" spans="1:4">
      <c r="A992" s="43" t="s">
        <v>504</v>
      </c>
      <c r="B992" s="43" t="s">
        <v>2444</v>
      </c>
      <c r="C992" s="489">
        <v>8.8800000000000008</v>
      </c>
      <c r="D992" s="489">
        <v>4.29</v>
      </c>
    </row>
    <row r="993" spans="1:4">
      <c r="A993" s="43" t="s">
        <v>504</v>
      </c>
      <c r="B993" s="43" t="s">
        <v>491</v>
      </c>
      <c r="C993" s="489" t="s">
        <v>3482</v>
      </c>
      <c r="D993" s="489" t="s">
        <v>3482</v>
      </c>
    </row>
    <row r="994" spans="1:4">
      <c r="A994" s="43" t="s">
        <v>504</v>
      </c>
      <c r="B994" s="43" t="s">
        <v>2445</v>
      </c>
      <c r="C994" s="489">
        <v>55.71</v>
      </c>
      <c r="D994" s="489">
        <v>59.59</v>
      </c>
    </row>
    <row r="995" spans="1:4">
      <c r="A995" s="43" t="s">
        <v>504</v>
      </c>
      <c r="B995" s="43" t="s">
        <v>2446</v>
      </c>
      <c r="C995" s="489">
        <v>10.18</v>
      </c>
      <c r="D995" s="489">
        <v>7.13</v>
      </c>
    </row>
    <row r="996" spans="1:4">
      <c r="A996" s="43" t="s">
        <v>2468</v>
      </c>
      <c r="B996" s="43" t="s">
        <v>2447</v>
      </c>
      <c r="C996" s="489">
        <v>52.4</v>
      </c>
      <c r="D996" s="489">
        <v>3.55</v>
      </c>
    </row>
    <row r="997" spans="1:4">
      <c r="A997" s="43" t="s">
        <v>504</v>
      </c>
      <c r="B997" s="43" t="s">
        <v>2448</v>
      </c>
      <c r="C997" s="489">
        <v>20.29</v>
      </c>
      <c r="D997" s="489">
        <v>0.31</v>
      </c>
    </row>
    <row r="998" spans="1:4">
      <c r="A998" s="43" t="s">
        <v>504</v>
      </c>
      <c r="B998" s="43" t="s">
        <v>2449</v>
      </c>
      <c r="C998" s="489">
        <v>0</v>
      </c>
      <c r="D998" s="489">
        <v>0</v>
      </c>
    </row>
    <row r="999" spans="1:4">
      <c r="A999" s="43" t="s">
        <v>504</v>
      </c>
      <c r="B999" s="43" t="s">
        <v>2212</v>
      </c>
      <c r="C999" s="489">
        <v>22.27</v>
      </c>
      <c r="D999" s="489">
        <v>0.99</v>
      </c>
    </row>
    <row r="1000" spans="1:4">
      <c r="A1000" s="43" t="s">
        <v>504</v>
      </c>
      <c r="B1000" s="43" t="s">
        <v>2450</v>
      </c>
      <c r="C1000" s="489">
        <v>0</v>
      </c>
      <c r="D1000" s="489">
        <v>0</v>
      </c>
    </row>
    <row r="1001" spans="1:4">
      <c r="A1001" s="43" t="s">
        <v>504</v>
      </c>
      <c r="B1001" s="43" t="s">
        <v>2451</v>
      </c>
      <c r="C1001" s="489">
        <v>0</v>
      </c>
      <c r="D1001" s="489">
        <v>0</v>
      </c>
    </row>
    <row r="1002" spans="1:4">
      <c r="A1002" s="43" t="s">
        <v>2468</v>
      </c>
      <c r="B1002" s="43" t="s">
        <v>2452</v>
      </c>
      <c r="C1002" s="489">
        <v>10.86</v>
      </c>
      <c r="D1002" s="489">
        <v>25.25</v>
      </c>
    </row>
    <row r="1003" spans="1:4">
      <c r="A1003" s="43" t="s">
        <v>504</v>
      </c>
      <c r="B1003" s="43" t="s">
        <v>2453</v>
      </c>
      <c r="C1003" s="489">
        <v>24.32</v>
      </c>
      <c r="D1003" s="489">
        <v>9.1199999999999992</v>
      </c>
    </row>
    <row r="1004" spans="1:4">
      <c r="A1004" s="43" t="s">
        <v>2468</v>
      </c>
      <c r="B1004" s="43" t="s">
        <v>2454</v>
      </c>
      <c r="C1004" s="489">
        <v>0</v>
      </c>
      <c r="D1004" s="489">
        <v>0</v>
      </c>
    </row>
    <row r="1005" spans="1:4">
      <c r="A1005" s="43" t="s">
        <v>504</v>
      </c>
      <c r="B1005" s="43" t="s">
        <v>2455</v>
      </c>
      <c r="C1005" s="489">
        <v>0</v>
      </c>
      <c r="D1005" s="489">
        <v>26.93</v>
      </c>
    </row>
    <row r="1006" spans="1:4">
      <c r="A1006" s="43" t="s">
        <v>231</v>
      </c>
      <c r="B1006" s="43" t="s">
        <v>231</v>
      </c>
      <c r="C1006" s="489">
        <v>16.12</v>
      </c>
      <c r="D1006" s="489">
        <v>3.76</v>
      </c>
    </row>
    <row r="1007" spans="1:4">
      <c r="A1007" s="43" t="s">
        <v>2403</v>
      </c>
      <c r="B1007" s="43" t="s">
        <v>2456</v>
      </c>
      <c r="C1007" s="489">
        <v>0</v>
      </c>
      <c r="D1007" s="489">
        <v>0</v>
      </c>
    </row>
    <row r="1008" spans="1:4">
      <c r="A1008" s="43" t="s">
        <v>231</v>
      </c>
      <c r="B1008" s="43" t="s">
        <v>3404</v>
      </c>
      <c r="C1008" s="489">
        <v>0</v>
      </c>
      <c r="D1008" s="489">
        <v>11.86</v>
      </c>
    </row>
    <row r="1009" spans="1:4">
      <c r="A1009" s="43" t="s">
        <v>231</v>
      </c>
      <c r="B1009" s="43" t="s">
        <v>2458</v>
      </c>
      <c r="C1009" s="489">
        <v>0</v>
      </c>
      <c r="D1009" s="489">
        <v>0</v>
      </c>
    </row>
    <row r="1010" spans="1:4">
      <c r="A1010" s="43" t="s">
        <v>231</v>
      </c>
      <c r="B1010" s="43" t="s">
        <v>2459</v>
      </c>
      <c r="C1010" s="489">
        <v>6.38</v>
      </c>
      <c r="D1010" s="489">
        <v>9.5</v>
      </c>
    </row>
    <row r="1011" spans="1:4">
      <c r="A1011" s="43" t="s">
        <v>2403</v>
      </c>
      <c r="B1011" s="43" t="s">
        <v>2460</v>
      </c>
      <c r="C1011" s="489">
        <v>0</v>
      </c>
      <c r="D1011" s="489">
        <v>0</v>
      </c>
    </row>
    <row r="1012" spans="1:4">
      <c r="A1012" s="43" t="s">
        <v>2403</v>
      </c>
      <c r="B1012" s="43" t="s">
        <v>2427</v>
      </c>
      <c r="C1012" s="489">
        <v>18.32</v>
      </c>
      <c r="D1012" s="489">
        <v>6.76</v>
      </c>
    </row>
    <row r="1013" spans="1:4">
      <c r="A1013" s="43" t="s">
        <v>2403</v>
      </c>
      <c r="B1013" s="43" t="s">
        <v>2428</v>
      </c>
      <c r="C1013" s="489">
        <v>0</v>
      </c>
      <c r="D1013" s="489">
        <v>0</v>
      </c>
    </row>
    <row r="1014" spans="1:4">
      <c r="A1014" s="43" t="s">
        <v>2403</v>
      </c>
      <c r="B1014" s="43" t="s">
        <v>2429</v>
      </c>
      <c r="C1014" s="489">
        <v>24.89</v>
      </c>
      <c r="D1014" s="489">
        <v>1.18</v>
      </c>
    </row>
    <row r="1015" spans="1:4">
      <c r="A1015" s="43" t="s">
        <v>2403</v>
      </c>
      <c r="B1015" s="43" t="s">
        <v>2430</v>
      </c>
      <c r="C1015" s="489">
        <v>0</v>
      </c>
      <c r="D1015" s="489">
        <v>0</v>
      </c>
    </row>
    <row r="1016" spans="1:4">
      <c r="A1016" s="43" t="s">
        <v>231</v>
      </c>
      <c r="B1016" s="43" t="s">
        <v>793</v>
      </c>
      <c r="C1016" s="489">
        <v>0</v>
      </c>
      <c r="D1016" s="489">
        <v>16.52</v>
      </c>
    </row>
    <row r="1017" spans="1:4">
      <c r="A1017" s="43" t="s">
        <v>2403</v>
      </c>
      <c r="B1017" s="43" t="s">
        <v>2431</v>
      </c>
      <c r="C1017" s="489">
        <v>0</v>
      </c>
      <c r="D1017" s="489">
        <v>0</v>
      </c>
    </row>
    <row r="1018" spans="1:4">
      <c r="A1018" s="43" t="s">
        <v>231</v>
      </c>
      <c r="B1018" s="43" t="s">
        <v>3298</v>
      </c>
      <c r="C1018" s="489">
        <v>32.29</v>
      </c>
      <c r="D1018" s="489">
        <v>16.170000000000002</v>
      </c>
    </row>
    <row r="1019" spans="1:4">
      <c r="A1019" s="43" t="s">
        <v>231</v>
      </c>
      <c r="B1019" s="43" t="s">
        <v>794</v>
      </c>
      <c r="C1019" s="489">
        <v>0</v>
      </c>
      <c r="D1019" s="489">
        <v>0</v>
      </c>
    </row>
    <row r="1020" spans="1:4">
      <c r="A1020" s="43" t="s">
        <v>231</v>
      </c>
      <c r="B1020" s="43" t="s">
        <v>2432</v>
      </c>
      <c r="C1020" s="489">
        <v>0</v>
      </c>
      <c r="D1020" s="489">
        <v>0</v>
      </c>
    </row>
    <row r="1021" spans="1:4">
      <c r="A1021" s="43" t="s">
        <v>231</v>
      </c>
      <c r="B1021" s="43" t="s">
        <v>2433</v>
      </c>
      <c r="C1021" s="489">
        <v>0</v>
      </c>
      <c r="D1021" s="489">
        <v>0</v>
      </c>
    </row>
    <row r="1022" spans="1:4">
      <c r="A1022" s="43" t="s">
        <v>2403</v>
      </c>
      <c r="B1022" s="43" t="s">
        <v>731</v>
      </c>
      <c r="C1022" s="489">
        <v>0</v>
      </c>
      <c r="D1022" s="489">
        <v>0</v>
      </c>
    </row>
    <row r="1023" spans="1:4">
      <c r="A1023" s="43" t="s">
        <v>231</v>
      </c>
      <c r="B1023" s="43" t="s">
        <v>2434</v>
      </c>
      <c r="C1023" s="489" t="s">
        <v>3482</v>
      </c>
      <c r="D1023" s="489" t="s">
        <v>3482</v>
      </c>
    </row>
    <row r="1024" spans="1:4">
      <c r="A1024" s="43" t="s">
        <v>2403</v>
      </c>
      <c r="B1024" s="43" t="s">
        <v>2047</v>
      </c>
      <c r="C1024" s="489">
        <v>0</v>
      </c>
      <c r="D1024" s="489">
        <v>0</v>
      </c>
    </row>
    <row r="1025" spans="1:4">
      <c r="A1025" s="43" t="s">
        <v>2403</v>
      </c>
      <c r="B1025" s="43" t="s">
        <v>2435</v>
      </c>
      <c r="C1025" s="489">
        <v>0</v>
      </c>
      <c r="D1025" s="489">
        <v>0</v>
      </c>
    </row>
    <row r="1026" spans="1:4">
      <c r="A1026" s="43" t="s">
        <v>231</v>
      </c>
      <c r="B1026" s="43" t="s">
        <v>2436</v>
      </c>
      <c r="C1026" s="489" t="s">
        <v>3482</v>
      </c>
      <c r="D1026" s="489" t="s">
        <v>3482</v>
      </c>
    </row>
    <row r="1027" spans="1:4">
      <c r="A1027" s="43" t="s">
        <v>2403</v>
      </c>
      <c r="B1027" s="43" t="s">
        <v>2437</v>
      </c>
      <c r="C1027" s="489">
        <v>0</v>
      </c>
      <c r="D1027" s="489">
        <v>0</v>
      </c>
    </row>
    <row r="1028" spans="1:4">
      <c r="A1028" s="43" t="s">
        <v>2403</v>
      </c>
      <c r="B1028" s="43" t="s">
        <v>2438</v>
      </c>
      <c r="C1028" s="489">
        <v>0</v>
      </c>
      <c r="D1028" s="489">
        <v>0</v>
      </c>
    </row>
    <row r="1029" spans="1:4">
      <c r="A1029" s="43" t="s">
        <v>2403</v>
      </c>
      <c r="B1029" s="43" t="s">
        <v>2439</v>
      </c>
      <c r="C1029" s="489">
        <v>0</v>
      </c>
      <c r="D1029" s="489">
        <v>0</v>
      </c>
    </row>
    <row r="1030" spans="1:4">
      <c r="A1030" s="43" t="s">
        <v>2403</v>
      </c>
      <c r="B1030" s="43" t="s">
        <v>2440</v>
      </c>
      <c r="C1030" s="489">
        <v>47.98</v>
      </c>
      <c r="D1030" s="489">
        <v>1.8</v>
      </c>
    </row>
    <row r="1031" spans="1:4">
      <c r="A1031" s="43" t="s">
        <v>231</v>
      </c>
      <c r="B1031" s="43" t="s">
        <v>2441</v>
      </c>
      <c r="C1031" s="489">
        <v>29.35</v>
      </c>
      <c r="D1031" s="489">
        <v>1.1499999999999999</v>
      </c>
    </row>
    <row r="1032" spans="1:4">
      <c r="A1032" s="43" t="s">
        <v>231</v>
      </c>
      <c r="B1032" s="43" t="s">
        <v>2442</v>
      </c>
      <c r="C1032" s="489">
        <v>8.06</v>
      </c>
      <c r="D1032" s="489">
        <v>2.54</v>
      </c>
    </row>
    <row r="1033" spans="1:4">
      <c r="A1033" s="43" t="s">
        <v>231</v>
      </c>
      <c r="B1033" s="43" t="s">
        <v>2443</v>
      </c>
      <c r="C1033" s="489">
        <v>10.09</v>
      </c>
      <c r="D1033" s="489">
        <v>2.78</v>
      </c>
    </row>
    <row r="1034" spans="1:4">
      <c r="A1034" s="43" t="s">
        <v>231</v>
      </c>
      <c r="B1034" s="43" t="s">
        <v>2413</v>
      </c>
      <c r="C1034" s="489">
        <v>0</v>
      </c>
      <c r="D1034" s="489">
        <v>6.25</v>
      </c>
    </row>
    <row r="1035" spans="1:4">
      <c r="A1035" s="43" t="s">
        <v>231</v>
      </c>
      <c r="B1035" s="43" t="s">
        <v>2414</v>
      </c>
      <c r="C1035" s="489">
        <v>0</v>
      </c>
      <c r="D1035" s="489">
        <v>0</v>
      </c>
    </row>
    <row r="1036" spans="1:4">
      <c r="A1036" s="43" t="s">
        <v>231</v>
      </c>
      <c r="B1036" s="43" t="s">
        <v>2415</v>
      </c>
      <c r="C1036" s="489">
        <v>0</v>
      </c>
      <c r="D1036" s="489">
        <v>49.23</v>
      </c>
    </row>
    <row r="1037" spans="1:4">
      <c r="A1037" s="43" t="s">
        <v>2403</v>
      </c>
      <c r="B1037" s="43" t="s">
        <v>2416</v>
      </c>
      <c r="C1037" s="489">
        <v>0</v>
      </c>
      <c r="D1037" s="489">
        <v>0</v>
      </c>
    </row>
    <row r="1038" spans="1:4">
      <c r="A1038" s="43" t="s">
        <v>231</v>
      </c>
      <c r="B1038" s="43" t="s">
        <v>2268</v>
      </c>
      <c r="C1038" s="489">
        <v>36.380000000000003</v>
      </c>
      <c r="D1038" s="489">
        <v>0</v>
      </c>
    </row>
    <row r="1039" spans="1:4">
      <c r="A1039" s="43" t="s">
        <v>2403</v>
      </c>
      <c r="B1039" s="43" t="s">
        <v>2417</v>
      </c>
      <c r="C1039" s="489">
        <v>0</v>
      </c>
      <c r="D1039" s="489">
        <v>0</v>
      </c>
    </row>
    <row r="1040" spans="1:4">
      <c r="A1040" s="43" t="s">
        <v>2403</v>
      </c>
      <c r="B1040" s="43" t="s">
        <v>788</v>
      </c>
      <c r="C1040" s="489">
        <v>0</v>
      </c>
      <c r="D1040" s="489">
        <v>0</v>
      </c>
    </row>
    <row r="1041" spans="1:4">
      <c r="A1041" s="43" t="s">
        <v>2403</v>
      </c>
      <c r="B1041" s="43" t="s">
        <v>2418</v>
      </c>
      <c r="C1041" s="489">
        <v>42.49</v>
      </c>
      <c r="D1041" s="489">
        <v>6.94</v>
      </c>
    </row>
    <row r="1042" spans="1:4">
      <c r="A1042" s="43" t="s">
        <v>231</v>
      </c>
      <c r="B1042" s="43" t="s">
        <v>789</v>
      </c>
      <c r="C1042" s="489">
        <v>0</v>
      </c>
      <c r="D1042" s="489">
        <v>11.81</v>
      </c>
    </row>
    <row r="1043" spans="1:4">
      <c r="A1043" s="43" t="s">
        <v>231</v>
      </c>
      <c r="B1043" s="43" t="s">
        <v>2419</v>
      </c>
      <c r="C1043" s="489">
        <v>0</v>
      </c>
      <c r="D1043" s="489">
        <v>0</v>
      </c>
    </row>
    <row r="1044" spans="1:4">
      <c r="A1044" s="43" t="s">
        <v>2403</v>
      </c>
      <c r="B1044" s="43" t="s">
        <v>2420</v>
      </c>
      <c r="C1044" s="489">
        <v>10.58</v>
      </c>
      <c r="D1044" s="489">
        <v>1.61</v>
      </c>
    </row>
    <row r="1045" spans="1:4">
      <c r="A1045" s="43" t="s">
        <v>231</v>
      </c>
      <c r="B1045" s="43" t="s">
        <v>2345</v>
      </c>
      <c r="C1045" s="489">
        <v>0</v>
      </c>
      <c r="D1045" s="489">
        <v>0</v>
      </c>
    </row>
    <row r="1046" spans="1:4">
      <c r="A1046" s="43" t="s">
        <v>231</v>
      </c>
      <c r="B1046" s="43" t="s">
        <v>2421</v>
      </c>
      <c r="C1046" s="489">
        <v>9.3000000000000007</v>
      </c>
      <c r="D1046" s="489">
        <v>7.8</v>
      </c>
    </row>
    <row r="1047" spans="1:4">
      <c r="A1047" s="43" t="s">
        <v>231</v>
      </c>
      <c r="B1047" s="43" t="s">
        <v>790</v>
      </c>
      <c r="C1047" s="489">
        <v>21.78</v>
      </c>
      <c r="D1047" s="489">
        <v>164.93</v>
      </c>
    </row>
    <row r="1048" spans="1:4">
      <c r="A1048" s="43" t="s">
        <v>2403</v>
      </c>
      <c r="B1048" s="43" t="s">
        <v>791</v>
      </c>
      <c r="C1048" s="489">
        <v>21.26</v>
      </c>
      <c r="D1048" s="489">
        <v>12.54</v>
      </c>
    </row>
    <row r="1049" spans="1:4">
      <c r="A1049" s="43" t="s">
        <v>231</v>
      </c>
      <c r="B1049" s="43" t="s">
        <v>792</v>
      </c>
      <c r="C1049" s="489">
        <v>23.98</v>
      </c>
      <c r="D1049" s="489">
        <v>0</v>
      </c>
    </row>
    <row r="1050" spans="1:4">
      <c r="A1050" s="43" t="s">
        <v>2403</v>
      </c>
      <c r="B1050" s="43" t="s">
        <v>2422</v>
      </c>
      <c r="C1050" s="489">
        <v>0</v>
      </c>
      <c r="D1050" s="489">
        <v>0</v>
      </c>
    </row>
    <row r="1051" spans="1:4">
      <c r="A1051" s="43" t="s">
        <v>231</v>
      </c>
      <c r="B1051" s="43" t="s">
        <v>2423</v>
      </c>
      <c r="C1051" s="489" t="s">
        <v>3482</v>
      </c>
      <c r="D1051" s="489" t="s">
        <v>3482</v>
      </c>
    </row>
    <row r="1052" spans="1:4">
      <c r="A1052" s="43" t="s">
        <v>231</v>
      </c>
      <c r="B1052" s="43" t="s">
        <v>2424</v>
      </c>
      <c r="C1052" s="489">
        <v>0</v>
      </c>
      <c r="D1052" s="489">
        <v>0</v>
      </c>
    </row>
    <row r="1053" spans="1:4">
      <c r="A1053" s="43" t="s">
        <v>2403</v>
      </c>
      <c r="B1053" s="43" t="s">
        <v>2425</v>
      </c>
      <c r="C1053" s="489">
        <v>0</v>
      </c>
      <c r="D1053" s="489">
        <v>0</v>
      </c>
    </row>
    <row r="1054" spans="1:4">
      <c r="A1054" s="43" t="s">
        <v>231</v>
      </c>
      <c r="B1054" s="43" t="s">
        <v>2426</v>
      </c>
      <c r="C1054" s="489">
        <v>0</v>
      </c>
      <c r="D1054" s="489">
        <v>37.450000000000003</v>
      </c>
    </row>
    <row r="1055" spans="1:4">
      <c r="A1055" s="43" t="s">
        <v>2403</v>
      </c>
      <c r="B1055" s="43" t="s">
        <v>2394</v>
      </c>
      <c r="C1055" s="489">
        <v>6.32</v>
      </c>
      <c r="D1055" s="489">
        <v>0.28000000000000003</v>
      </c>
    </row>
    <row r="1056" spans="1:4">
      <c r="A1056" s="43" t="s">
        <v>231</v>
      </c>
      <c r="B1056" s="43" t="s">
        <v>2395</v>
      </c>
      <c r="C1056" s="489">
        <v>0</v>
      </c>
      <c r="D1056" s="489">
        <v>0</v>
      </c>
    </row>
    <row r="1057" spans="1:4">
      <c r="A1057" s="43" t="s">
        <v>231</v>
      </c>
      <c r="B1057" s="43" t="s">
        <v>2396</v>
      </c>
      <c r="C1057" s="489">
        <v>7.53</v>
      </c>
      <c r="D1057" s="489">
        <v>4.28</v>
      </c>
    </row>
    <row r="1058" spans="1:4">
      <c r="A1058" s="43" t="s">
        <v>231</v>
      </c>
      <c r="B1058" s="43" t="s">
        <v>2397</v>
      </c>
      <c r="C1058" s="489">
        <v>0</v>
      </c>
      <c r="D1058" s="489">
        <v>1.1499999999999999</v>
      </c>
    </row>
    <row r="1059" spans="1:4">
      <c r="A1059" s="43" t="s">
        <v>231</v>
      </c>
      <c r="B1059" s="43" t="s">
        <v>2398</v>
      </c>
      <c r="C1059" s="489">
        <v>0.78</v>
      </c>
      <c r="D1059" s="489">
        <v>11.13</v>
      </c>
    </row>
    <row r="1060" spans="1:4">
      <c r="A1060" s="43" t="s">
        <v>231</v>
      </c>
      <c r="B1060" s="43" t="s">
        <v>2399</v>
      </c>
      <c r="C1060" s="489">
        <v>0</v>
      </c>
      <c r="D1060" s="489">
        <v>0</v>
      </c>
    </row>
    <row r="1061" spans="1:4">
      <c r="A1061" s="43" t="s">
        <v>231</v>
      </c>
      <c r="B1061" s="43" t="s">
        <v>2400</v>
      </c>
      <c r="C1061" s="489">
        <v>0</v>
      </c>
      <c r="D1061" s="489">
        <v>5.15</v>
      </c>
    </row>
    <row r="1062" spans="1:4">
      <c r="A1062" s="43" t="s">
        <v>2403</v>
      </c>
      <c r="B1062" s="43" t="s">
        <v>2401</v>
      </c>
      <c r="C1062" s="489">
        <v>16.760000000000002</v>
      </c>
      <c r="D1062" s="489">
        <v>10.23</v>
      </c>
    </row>
    <row r="1063" spans="1:4">
      <c r="A1063" s="43" t="s">
        <v>231</v>
      </c>
      <c r="B1063" s="43" t="s">
        <v>787</v>
      </c>
      <c r="C1063" s="489">
        <v>0</v>
      </c>
      <c r="D1063" s="489">
        <v>6.54</v>
      </c>
    </row>
    <row r="1064" spans="1:4">
      <c r="A1064" s="43" t="s">
        <v>231</v>
      </c>
      <c r="B1064" s="43" t="s">
        <v>2402</v>
      </c>
      <c r="C1064" s="489">
        <v>0</v>
      </c>
      <c r="D1064" s="489">
        <v>0</v>
      </c>
    </row>
    <row r="1065" spans="1:4">
      <c r="A1065" s="43" t="s">
        <v>2403</v>
      </c>
      <c r="B1065" s="43" t="s">
        <v>2403</v>
      </c>
      <c r="C1065" s="489">
        <v>4.59</v>
      </c>
      <c r="D1065" s="489">
        <v>6.25</v>
      </c>
    </row>
    <row r="1066" spans="1:4">
      <c r="A1066" s="43" t="s">
        <v>231</v>
      </c>
      <c r="B1066" s="43" t="s">
        <v>2404</v>
      </c>
      <c r="C1066" s="489">
        <v>0</v>
      </c>
      <c r="D1066" s="489">
        <v>0</v>
      </c>
    </row>
    <row r="1067" spans="1:4">
      <c r="A1067" s="43" t="s">
        <v>231</v>
      </c>
      <c r="B1067" s="43" t="s">
        <v>2405</v>
      </c>
      <c r="C1067" s="489">
        <v>10.050000000000001</v>
      </c>
      <c r="D1067" s="489">
        <v>40.57</v>
      </c>
    </row>
    <row r="1068" spans="1:4">
      <c r="A1068" s="43" t="s">
        <v>231</v>
      </c>
      <c r="B1068" s="43" t="s">
        <v>2406</v>
      </c>
      <c r="C1068" s="489">
        <v>0</v>
      </c>
      <c r="D1068" s="489">
        <v>3.46</v>
      </c>
    </row>
    <row r="1069" spans="1:4">
      <c r="A1069" s="43" t="s">
        <v>2403</v>
      </c>
      <c r="B1069" s="43" t="s">
        <v>2407</v>
      </c>
      <c r="C1069" s="489">
        <v>0</v>
      </c>
      <c r="D1069" s="489">
        <v>0</v>
      </c>
    </row>
    <row r="1070" spans="1:4">
      <c r="A1070" s="43" t="s">
        <v>231</v>
      </c>
      <c r="B1070" s="43" t="s">
        <v>2408</v>
      </c>
      <c r="C1070" s="489">
        <v>31.96</v>
      </c>
      <c r="D1070" s="489">
        <v>31.67</v>
      </c>
    </row>
    <row r="1071" spans="1:4">
      <c r="A1071" s="43" t="s">
        <v>231</v>
      </c>
      <c r="B1071" s="43" t="s">
        <v>2409</v>
      </c>
      <c r="C1071" s="489">
        <v>0</v>
      </c>
      <c r="D1071" s="489">
        <v>0</v>
      </c>
    </row>
    <row r="1072" spans="1:4">
      <c r="A1072" s="43" t="s">
        <v>231</v>
      </c>
      <c r="B1072" s="43" t="s">
        <v>2410</v>
      </c>
      <c r="C1072" s="489">
        <v>18.77</v>
      </c>
      <c r="D1072" s="489">
        <v>2.73</v>
      </c>
    </row>
    <row r="1073" spans="1:4">
      <c r="A1073" s="43" t="s">
        <v>2411</v>
      </c>
      <c r="B1073" s="43" t="s">
        <v>2411</v>
      </c>
      <c r="C1073" s="489">
        <v>31.04</v>
      </c>
      <c r="D1073" s="489">
        <v>5.1100000000000003</v>
      </c>
    </row>
    <row r="1074" spans="1:4">
      <c r="A1074" s="43" t="s">
        <v>2372</v>
      </c>
      <c r="B1074" s="43" t="s">
        <v>2412</v>
      </c>
      <c r="C1074" s="489">
        <v>0</v>
      </c>
      <c r="D1074" s="489">
        <v>0.78</v>
      </c>
    </row>
    <row r="1075" spans="1:4">
      <c r="A1075" s="43" t="s">
        <v>502</v>
      </c>
      <c r="B1075" s="43" t="s">
        <v>2379</v>
      </c>
      <c r="C1075" s="489">
        <v>6.93</v>
      </c>
      <c r="D1075" s="489">
        <v>2.39</v>
      </c>
    </row>
    <row r="1076" spans="1:4">
      <c r="A1076" s="43" t="s">
        <v>2411</v>
      </c>
      <c r="B1076" s="43" t="s">
        <v>2380</v>
      </c>
      <c r="C1076" s="489">
        <v>8.73</v>
      </c>
      <c r="D1076" s="489">
        <v>11.58</v>
      </c>
    </row>
    <row r="1077" spans="1:4">
      <c r="A1077" s="43" t="s">
        <v>502</v>
      </c>
      <c r="B1077" s="43" t="s">
        <v>784</v>
      </c>
      <c r="C1077" s="489">
        <v>12.86</v>
      </c>
      <c r="D1077" s="489">
        <v>1.96</v>
      </c>
    </row>
    <row r="1078" spans="1:4">
      <c r="A1078" s="43" t="s">
        <v>2372</v>
      </c>
      <c r="B1078" s="43" t="s">
        <v>2381</v>
      </c>
      <c r="C1078" s="489">
        <v>19.45</v>
      </c>
      <c r="D1078" s="489">
        <v>23.21</v>
      </c>
    </row>
    <row r="1079" spans="1:4">
      <c r="A1079" s="43" t="s">
        <v>2372</v>
      </c>
      <c r="B1079" s="43" t="s">
        <v>2382</v>
      </c>
      <c r="C1079" s="489">
        <v>0</v>
      </c>
      <c r="D1079" s="489">
        <v>0</v>
      </c>
    </row>
    <row r="1080" spans="1:4">
      <c r="A1080" s="43" t="s">
        <v>2411</v>
      </c>
      <c r="B1080" s="43" t="s">
        <v>2383</v>
      </c>
      <c r="C1080" s="489">
        <v>0</v>
      </c>
      <c r="D1080" s="489">
        <v>5.2</v>
      </c>
    </row>
    <row r="1081" spans="1:4">
      <c r="A1081" s="43" t="s">
        <v>2411</v>
      </c>
      <c r="B1081" s="43" t="s">
        <v>2384</v>
      </c>
      <c r="C1081" s="489">
        <v>14.78</v>
      </c>
      <c r="D1081" s="489">
        <v>9.9499999999999993</v>
      </c>
    </row>
    <row r="1082" spans="1:4">
      <c r="A1082" s="43" t="s">
        <v>502</v>
      </c>
      <c r="B1082" s="43" t="s">
        <v>2385</v>
      </c>
      <c r="C1082" s="489">
        <v>0</v>
      </c>
      <c r="D1082" s="489">
        <v>1.32</v>
      </c>
    </row>
    <row r="1083" spans="1:4">
      <c r="A1083" s="43" t="s">
        <v>502</v>
      </c>
      <c r="B1083" s="43" t="s">
        <v>2386</v>
      </c>
      <c r="C1083" s="489">
        <v>15.79</v>
      </c>
      <c r="D1083" s="489">
        <v>3.69</v>
      </c>
    </row>
    <row r="1084" spans="1:4">
      <c r="A1084" s="43" t="s">
        <v>2411</v>
      </c>
      <c r="B1084" s="43" t="s">
        <v>2387</v>
      </c>
      <c r="C1084" s="489">
        <v>0</v>
      </c>
      <c r="D1084" s="489">
        <v>0</v>
      </c>
    </row>
    <row r="1085" spans="1:4">
      <c r="A1085" s="43" t="s">
        <v>502</v>
      </c>
      <c r="B1085" s="43" t="s">
        <v>785</v>
      </c>
      <c r="C1085" s="489">
        <v>0</v>
      </c>
      <c r="D1085" s="489">
        <v>3.1</v>
      </c>
    </row>
    <row r="1086" spans="1:4">
      <c r="A1086" s="43" t="s">
        <v>2372</v>
      </c>
      <c r="B1086" s="43" t="s">
        <v>1759</v>
      </c>
      <c r="C1086" s="489">
        <v>16.829999999999998</v>
      </c>
      <c r="D1086" s="489">
        <v>6.73</v>
      </c>
    </row>
    <row r="1087" spans="1:4">
      <c r="A1087" s="43" t="s">
        <v>502</v>
      </c>
      <c r="B1087" s="43" t="s">
        <v>502</v>
      </c>
      <c r="C1087" s="489">
        <v>6.33</v>
      </c>
      <c r="D1087" s="489">
        <v>4.62</v>
      </c>
    </row>
    <row r="1088" spans="1:4">
      <c r="A1088" s="43" t="s">
        <v>2411</v>
      </c>
      <c r="B1088" s="43" t="s">
        <v>2388</v>
      </c>
      <c r="C1088" s="489">
        <v>26.27</v>
      </c>
      <c r="D1088" s="489">
        <v>55.53</v>
      </c>
    </row>
    <row r="1089" spans="1:4">
      <c r="A1089" s="43" t="s">
        <v>2411</v>
      </c>
      <c r="B1089" s="43" t="s">
        <v>2389</v>
      </c>
      <c r="C1089" s="489">
        <v>0</v>
      </c>
      <c r="D1089" s="489">
        <v>0</v>
      </c>
    </row>
    <row r="1090" spans="1:4">
      <c r="A1090" s="43" t="s">
        <v>502</v>
      </c>
      <c r="B1090" s="43" t="s">
        <v>2390</v>
      </c>
      <c r="C1090" s="489">
        <v>16.77</v>
      </c>
      <c r="D1090" s="489">
        <v>5.82</v>
      </c>
    </row>
    <row r="1091" spans="1:4">
      <c r="A1091" s="43" t="s">
        <v>502</v>
      </c>
      <c r="B1091" s="43" t="s">
        <v>2391</v>
      </c>
      <c r="C1091" s="489">
        <v>3.89</v>
      </c>
      <c r="D1091" s="489">
        <v>3.07</v>
      </c>
    </row>
    <row r="1092" spans="1:4">
      <c r="A1092" s="43" t="s">
        <v>2372</v>
      </c>
      <c r="B1092" s="43" t="s">
        <v>786</v>
      </c>
      <c r="C1092" s="489">
        <v>0</v>
      </c>
      <c r="D1092" s="489">
        <v>0.16</v>
      </c>
    </row>
    <row r="1093" spans="1:4">
      <c r="A1093" s="43" t="s">
        <v>2372</v>
      </c>
      <c r="B1093" s="43" t="s">
        <v>2392</v>
      </c>
      <c r="C1093" s="489">
        <v>6.21</v>
      </c>
      <c r="D1093" s="489">
        <v>5.23</v>
      </c>
    </row>
    <row r="1094" spans="1:4">
      <c r="A1094" s="43" t="s">
        <v>2372</v>
      </c>
      <c r="B1094" s="43" t="s">
        <v>2393</v>
      </c>
      <c r="C1094" s="489">
        <v>19.100000000000001</v>
      </c>
      <c r="D1094" s="489">
        <v>19.93</v>
      </c>
    </row>
    <row r="1095" spans="1:4">
      <c r="A1095" s="43" t="s">
        <v>2372</v>
      </c>
      <c r="B1095" s="43" t="s">
        <v>2362</v>
      </c>
      <c r="C1095" s="489">
        <v>94.85</v>
      </c>
      <c r="D1095" s="489">
        <v>7.07</v>
      </c>
    </row>
    <row r="1096" spans="1:4">
      <c r="A1096" s="43" t="s">
        <v>2372</v>
      </c>
      <c r="B1096" s="43" t="s">
        <v>2363</v>
      </c>
      <c r="C1096" s="489">
        <v>16.88</v>
      </c>
      <c r="D1096" s="489">
        <v>22.38</v>
      </c>
    </row>
    <row r="1097" spans="1:4">
      <c r="A1097" s="43" t="s">
        <v>502</v>
      </c>
      <c r="B1097" s="43" t="s">
        <v>2364</v>
      </c>
      <c r="C1097" s="489">
        <v>33.450000000000003</v>
      </c>
      <c r="D1097" s="489">
        <v>14.2</v>
      </c>
    </row>
    <row r="1098" spans="1:4">
      <c r="A1098" s="43" t="s">
        <v>2372</v>
      </c>
      <c r="B1098" s="43" t="s">
        <v>2365</v>
      </c>
      <c r="C1098" s="489">
        <v>0</v>
      </c>
      <c r="D1098" s="489">
        <v>0</v>
      </c>
    </row>
    <row r="1099" spans="1:4">
      <c r="A1099" s="43" t="s">
        <v>502</v>
      </c>
      <c r="B1099" s="43" t="s">
        <v>963</v>
      </c>
      <c r="C1099" s="489">
        <v>0</v>
      </c>
      <c r="D1099" s="489">
        <v>7.25</v>
      </c>
    </row>
    <row r="1100" spans="1:4">
      <c r="A1100" s="43" t="s">
        <v>2372</v>
      </c>
      <c r="B1100" s="43" t="s">
        <v>782</v>
      </c>
      <c r="C1100" s="489">
        <v>3.5</v>
      </c>
      <c r="D1100" s="489">
        <v>1.75</v>
      </c>
    </row>
    <row r="1101" spans="1:4">
      <c r="A1101" s="43" t="s">
        <v>502</v>
      </c>
      <c r="B1101" s="43" t="s">
        <v>2366</v>
      </c>
      <c r="C1101" s="489">
        <v>28.06</v>
      </c>
      <c r="D1101" s="489">
        <v>4.5199999999999996</v>
      </c>
    </row>
    <row r="1102" spans="1:4">
      <c r="A1102" s="43" t="s">
        <v>2411</v>
      </c>
      <c r="B1102" s="43" t="s">
        <v>2367</v>
      </c>
      <c r="C1102" s="489">
        <v>0</v>
      </c>
      <c r="D1102" s="489">
        <v>2.52</v>
      </c>
    </row>
    <row r="1103" spans="1:4">
      <c r="A1103" s="43" t="s">
        <v>2411</v>
      </c>
      <c r="B1103" s="43" t="s">
        <v>3405</v>
      </c>
      <c r="C1103" s="489">
        <v>0</v>
      </c>
      <c r="D1103" s="489">
        <v>1.29</v>
      </c>
    </row>
    <row r="1104" spans="1:4">
      <c r="A1104" s="43" t="s">
        <v>2411</v>
      </c>
      <c r="B1104" s="43" t="s">
        <v>2369</v>
      </c>
      <c r="C1104" s="489">
        <v>0</v>
      </c>
      <c r="D1104" s="489">
        <v>9.92</v>
      </c>
    </row>
    <row r="1105" spans="1:4">
      <c r="A1105" s="43" t="s">
        <v>502</v>
      </c>
      <c r="B1105" s="43" t="s">
        <v>2370</v>
      </c>
      <c r="C1105" s="489">
        <v>0</v>
      </c>
      <c r="D1105" s="489">
        <v>2.21</v>
      </c>
    </row>
    <row r="1106" spans="1:4">
      <c r="A1106" s="43" t="s">
        <v>2411</v>
      </c>
      <c r="B1106" s="43" t="s">
        <v>2371</v>
      </c>
      <c r="C1106" s="489">
        <v>0</v>
      </c>
      <c r="D1106" s="489">
        <v>3.54</v>
      </c>
    </row>
    <row r="1107" spans="1:4">
      <c r="A1107" s="43" t="s">
        <v>2372</v>
      </c>
      <c r="B1107" s="43" t="s">
        <v>2372</v>
      </c>
      <c r="C1107" s="489">
        <v>21.27</v>
      </c>
      <c r="D1107" s="489">
        <v>5.46</v>
      </c>
    </row>
    <row r="1108" spans="1:4">
      <c r="A1108" s="43" t="s">
        <v>2411</v>
      </c>
      <c r="B1108" s="43" t="s">
        <v>2373</v>
      </c>
      <c r="C1108" s="489">
        <v>20.51</v>
      </c>
      <c r="D1108" s="489">
        <v>16.489999999999998</v>
      </c>
    </row>
    <row r="1109" spans="1:4">
      <c r="A1109" s="43" t="s">
        <v>502</v>
      </c>
      <c r="B1109" s="43" t="s">
        <v>2374</v>
      </c>
      <c r="C1109" s="489">
        <v>3.55</v>
      </c>
      <c r="D1109" s="489">
        <v>0.7</v>
      </c>
    </row>
    <row r="1110" spans="1:4">
      <c r="A1110" s="43" t="s">
        <v>2411</v>
      </c>
      <c r="B1110" s="43" t="s">
        <v>2375</v>
      </c>
      <c r="C1110" s="489">
        <v>6.9</v>
      </c>
      <c r="D1110" s="489">
        <v>3.08</v>
      </c>
    </row>
    <row r="1111" spans="1:4">
      <c r="A1111" s="43" t="s">
        <v>2372</v>
      </c>
      <c r="B1111" s="43" t="s">
        <v>3406</v>
      </c>
      <c r="C1111" s="489">
        <v>0</v>
      </c>
      <c r="D1111" s="489">
        <v>0</v>
      </c>
    </row>
    <row r="1112" spans="1:4">
      <c r="A1112" s="43" t="s">
        <v>2411</v>
      </c>
      <c r="B1112" s="43" t="s">
        <v>2376</v>
      </c>
      <c r="C1112" s="489">
        <v>29.19</v>
      </c>
      <c r="D1112" s="489">
        <v>0</v>
      </c>
    </row>
    <row r="1113" spans="1:4">
      <c r="A1113" s="43" t="s">
        <v>1309</v>
      </c>
      <c r="B1113" s="43" t="s">
        <v>2377</v>
      </c>
      <c r="C1113" s="489">
        <v>17.87</v>
      </c>
      <c r="D1113" s="489">
        <v>7.62</v>
      </c>
    </row>
    <row r="1114" spans="1:4">
      <c r="A1114" s="43" t="s">
        <v>1309</v>
      </c>
      <c r="B1114" s="43" t="s">
        <v>783</v>
      </c>
      <c r="C1114" s="489">
        <v>0</v>
      </c>
      <c r="D1114" s="489">
        <v>4.3099999999999996</v>
      </c>
    </row>
    <row r="1115" spans="1:4">
      <c r="A1115" s="43" t="s">
        <v>2372</v>
      </c>
      <c r="B1115" s="43" t="s">
        <v>2378</v>
      </c>
      <c r="C1115" s="489">
        <v>18.82</v>
      </c>
      <c r="D1115" s="489">
        <v>12.89</v>
      </c>
    </row>
    <row r="1116" spans="1:4">
      <c r="A1116" s="43" t="s">
        <v>2411</v>
      </c>
      <c r="B1116" s="43" t="s">
        <v>779</v>
      </c>
      <c r="C1116" s="489">
        <v>5.22</v>
      </c>
      <c r="D1116" s="489">
        <v>0.78</v>
      </c>
    </row>
    <row r="1117" spans="1:4">
      <c r="A1117" s="43" t="s">
        <v>1309</v>
      </c>
      <c r="B1117" s="43" t="s">
        <v>2346</v>
      </c>
      <c r="C1117" s="489">
        <v>0</v>
      </c>
      <c r="D1117" s="489">
        <v>0</v>
      </c>
    </row>
    <row r="1118" spans="1:4">
      <c r="A1118" s="43" t="s">
        <v>1309</v>
      </c>
      <c r="B1118" s="43" t="s">
        <v>2347</v>
      </c>
      <c r="C1118" s="489">
        <v>0</v>
      </c>
      <c r="D1118" s="489">
        <v>0</v>
      </c>
    </row>
    <row r="1119" spans="1:4">
      <c r="A1119" s="43" t="s">
        <v>237</v>
      </c>
      <c r="B1119" s="43" t="s">
        <v>2348</v>
      </c>
      <c r="C1119" s="489">
        <v>28.9</v>
      </c>
      <c r="D1119" s="489">
        <v>4.08</v>
      </c>
    </row>
    <row r="1120" spans="1:4">
      <c r="A1120" s="43" t="s">
        <v>502</v>
      </c>
      <c r="B1120" s="43" t="s">
        <v>780</v>
      </c>
      <c r="C1120" s="489">
        <v>0</v>
      </c>
      <c r="D1120" s="489">
        <v>52.47</v>
      </c>
    </row>
    <row r="1121" spans="1:4">
      <c r="A1121" s="43" t="s">
        <v>2349</v>
      </c>
      <c r="B1121" s="43" t="s">
        <v>2349</v>
      </c>
      <c r="C1121" s="489">
        <v>15.26</v>
      </c>
      <c r="D1121" s="489">
        <v>5.87</v>
      </c>
    </row>
    <row r="1122" spans="1:4">
      <c r="A1122" s="43" t="s">
        <v>2349</v>
      </c>
      <c r="B1122" s="43" t="s">
        <v>2350</v>
      </c>
      <c r="C1122" s="489">
        <v>4.6100000000000003</v>
      </c>
      <c r="D1122" s="489">
        <v>4.21</v>
      </c>
    </row>
    <row r="1123" spans="1:4">
      <c r="A1123" s="43" t="s">
        <v>2349</v>
      </c>
      <c r="B1123" s="43" t="s">
        <v>2351</v>
      </c>
      <c r="C1123" s="489">
        <v>28.76</v>
      </c>
      <c r="D1123" s="489">
        <v>10.08</v>
      </c>
    </row>
    <row r="1124" spans="1:4">
      <c r="A1124" s="43" t="s">
        <v>2349</v>
      </c>
      <c r="B1124" s="43" t="s">
        <v>2352</v>
      </c>
      <c r="C1124" s="489">
        <v>0</v>
      </c>
      <c r="D1124" s="489">
        <v>10.11</v>
      </c>
    </row>
    <row r="1125" spans="1:4">
      <c r="A1125" s="43" t="s">
        <v>2349</v>
      </c>
      <c r="B1125" s="43" t="s">
        <v>2353</v>
      </c>
      <c r="C1125" s="489">
        <v>24.8</v>
      </c>
      <c r="D1125" s="489">
        <v>5.63</v>
      </c>
    </row>
    <row r="1126" spans="1:4">
      <c r="A1126" s="43" t="s">
        <v>2349</v>
      </c>
      <c r="B1126" s="43" t="s">
        <v>2354</v>
      </c>
      <c r="C1126" s="489">
        <v>9.2200000000000006</v>
      </c>
      <c r="D1126" s="489">
        <v>6.42</v>
      </c>
    </row>
    <row r="1127" spans="1:4">
      <c r="A1127" s="43" t="s">
        <v>2349</v>
      </c>
      <c r="B1127" s="43" t="s">
        <v>2355</v>
      </c>
      <c r="C1127" s="489">
        <v>0</v>
      </c>
      <c r="D1127" s="489">
        <v>3.47</v>
      </c>
    </row>
    <row r="1128" spans="1:4">
      <c r="A1128" s="43" t="s">
        <v>2349</v>
      </c>
      <c r="B1128" s="43" t="s">
        <v>2356</v>
      </c>
      <c r="C1128" s="489">
        <v>7.56</v>
      </c>
      <c r="D1128" s="489">
        <v>3.06</v>
      </c>
    </row>
    <row r="1129" spans="1:4">
      <c r="A1129" s="43" t="s">
        <v>2349</v>
      </c>
      <c r="B1129" s="43" t="s">
        <v>781</v>
      </c>
      <c r="C1129" s="489">
        <v>0</v>
      </c>
      <c r="D1129" s="489">
        <v>0</v>
      </c>
    </row>
    <row r="1130" spans="1:4">
      <c r="A1130" s="43" t="s">
        <v>2349</v>
      </c>
      <c r="B1130" s="43" t="s">
        <v>2357</v>
      </c>
      <c r="C1130" s="489">
        <v>0</v>
      </c>
      <c r="D1130" s="489">
        <v>8.02</v>
      </c>
    </row>
    <row r="1131" spans="1:4">
      <c r="A1131" s="43" t="s">
        <v>2349</v>
      </c>
      <c r="B1131" s="43" t="s">
        <v>2358</v>
      </c>
      <c r="C1131" s="489">
        <v>3.29</v>
      </c>
      <c r="D1131" s="489">
        <v>9.02</v>
      </c>
    </row>
    <row r="1132" spans="1:4">
      <c r="A1132" s="43" t="s">
        <v>2349</v>
      </c>
      <c r="B1132" s="43" t="s">
        <v>543</v>
      </c>
      <c r="C1132" s="489">
        <v>0</v>
      </c>
      <c r="D1132" s="489">
        <v>0</v>
      </c>
    </row>
    <row r="1133" spans="1:4">
      <c r="A1133" s="43" t="s">
        <v>2349</v>
      </c>
      <c r="B1133" s="43" t="s">
        <v>2359</v>
      </c>
      <c r="C1133" s="489">
        <v>0</v>
      </c>
      <c r="D1133" s="489">
        <v>8.3699999999999992</v>
      </c>
    </row>
    <row r="1134" spans="1:4">
      <c r="A1134" s="43" t="s">
        <v>2349</v>
      </c>
      <c r="B1134" s="43" t="s">
        <v>3407</v>
      </c>
      <c r="C1134" s="489">
        <v>0</v>
      </c>
      <c r="D1134" s="489">
        <v>2.59</v>
      </c>
    </row>
    <row r="1135" spans="1:4">
      <c r="A1135" s="43" t="s">
        <v>2349</v>
      </c>
      <c r="B1135" s="43" t="s">
        <v>2361</v>
      </c>
      <c r="C1135" s="489">
        <v>0</v>
      </c>
      <c r="D1135" s="489">
        <v>0</v>
      </c>
    </row>
    <row r="1136" spans="1:4">
      <c r="A1136" s="43" t="s">
        <v>2349</v>
      </c>
      <c r="B1136" s="43" t="s">
        <v>2326</v>
      </c>
      <c r="C1136" s="489">
        <v>0</v>
      </c>
      <c r="D1136" s="489">
        <v>2.0499999999999998</v>
      </c>
    </row>
    <row r="1137" spans="1:4">
      <c r="A1137" s="43" t="s">
        <v>2349</v>
      </c>
      <c r="B1137" s="43" t="s">
        <v>2327</v>
      </c>
      <c r="C1137" s="489">
        <v>6.52</v>
      </c>
      <c r="D1137" s="489">
        <v>6.95</v>
      </c>
    </row>
    <row r="1138" spans="1:4">
      <c r="A1138" s="43" t="s">
        <v>2349</v>
      </c>
      <c r="B1138" s="43" t="s">
        <v>2328</v>
      </c>
      <c r="C1138" s="489">
        <v>2.6</v>
      </c>
      <c r="D1138" s="489">
        <v>2.2400000000000002</v>
      </c>
    </row>
    <row r="1139" spans="1:4">
      <c r="A1139" s="43" t="s">
        <v>2349</v>
      </c>
      <c r="B1139" s="43" t="s">
        <v>2329</v>
      </c>
      <c r="C1139" s="489">
        <v>14.08</v>
      </c>
      <c r="D1139" s="489">
        <v>19.100000000000001</v>
      </c>
    </row>
    <row r="1140" spans="1:4">
      <c r="A1140" s="43" t="s">
        <v>2349</v>
      </c>
      <c r="B1140" s="43" t="s">
        <v>2330</v>
      </c>
      <c r="C1140" s="489">
        <v>19.12</v>
      </c>
      <c r="D1140" s="489">
        <v>7.07</v>
      </c>
    </row>
    <row r="1141" spans="1:4">
      <c r="A1141" s="43" t="s">
        <v>2349</v>
      </c>
      <c r="B1141" s="43" t="s">
        <v>3408</v>
      </c>
      <c r="C1141" s="489">
        <v>0</v>
      </c>
      <c r="D1141" s="489">
        <v>9.5399999999999991</v>
      </c>
    </row>
    <row r="1142" spans="1:4">
      <c r="A1142" s="43" t="s">
        <v>2349</v>
      </c>
      <c r="B1142" s="43" t="s">
        <v>2331</v>
      </c>
      <c r="C1142" s="489">
        <v>4.34</v>
      </c>
      <c r="D1142" s="489">
        <v>15.04</v>
      </c>
    </row>
    <row r="1143" spans="1:4">
      <c r="A1143" s="43" t="s">
        <v>2349</v>
      </c>
      <c r="B1143" s="43" t="s">
        <v>2332</v>
      </c>
      <c r="C1143" s="489">
        <v>0</v>
      </c>
      <c r="D1143" s="489">
        <v>9.11</v>
      </c>
    </row>
    <row r="1144" spans="1:4">
      <c r="A1144" s="43" t="s">
        <v>2349</v>
      </c>
      <c r="B1144" s="43" t="s">
        <v>2333</v>
      </c>
      <c r="C1144" s="489">
        <v>0.83</v>
      </c>
      <c r="D1144" s="489">
        <v>8.89</v>
      </c>
    </row>
    <row r="1145" spans="1:4">
      <c r="A1145" s="43" t="s">
        <v>2349</v>
      </c>
      <c r="B1145" s="43" t="s">
        <v>2334</v>
      </c>
      <c r="C1145" s="489">
        <v>0</v>
      </c>
      <c r="D1145" s="489">
        <v>29.85</v>
      </c>
    </row>
    <row r="1146" spans="1:4">
      <c r="A1146" s="43" t="s">
        <v>2349</v>
      </c>
      <c r="B1146" s="43" t="s">
        <v>2335</v>
      </c>
      <c r="C1146" s="489">
        <v>34.270000000000003</v>
      </c>
      <c r="D1146" s="489">
        <v>6.15</v>
      </c>
    </row>
    <row r="1147" spans="1:4">
      <c r="A1147" s="43" t="s">
        <v>2349</v>
      </c>
      <c r="B1147" s="43" t="s">
        <v>3409</v>
      </c>
      <c r="C1147" s="489">
        <v>0</v>
      </c>
      <c r="D1147" s="489">
        <v>6.67</v>
      </c>
    </row>
    <row r="1148" spans="1:4">
      <c r="A1148" s="43" t="s">
        <v>2349</v>
      </c>
      <c r="B1148" s="43" t="s">
        <v>2337</v>
      </c>
      <c r="C1148" s="489">
        <v>0</v>
      </c>
      <c r="D1148" s="489">
        <v>0</v>
      </c>
    </row>
    <row r="1149" spans="1:4">
      <c r="A1149" s="43" t="s">
        <v>2349</v>
      </c>
      <c r="B1149" s="43" t="s">
        <v>2338</v>
      </c>
      <c r="C1149" s="489">
        <v>8.68</v>
      </c>
      <c r="D1149" s="489">
        <v>10.6</v>
      </c>
    </row>
    <row r="1150" spans="1:4">
      <c r="A1150" s="43" t="s">
        <v>2349</v>
      </c>
      <c r="B1150" s="43" t="s">
        <v>2339</v>
      </c>
      <c r="C1150" s="489">
        <v>5.88</v>
      </c>
      <c r="D1150" s="489">
        <v>5.18</v>
      </c>
    </row>
    <row r="1151" spans="1:4">
      <c r="A1151" s="43" t="s">
        <v>2349</v>
      </c>
      <c r="B1151" s="43" t="s">
        <v>2340</v>
      </c>
      <c r="C1151" s="489">
        <v>9.36</v>
      </c>
      <c r="D1151" s="489">
        <v>3.2</v>
      </c>
    </row>
    <row r="1152" spans="1:4">
      <c r="A1152" s="43" t="s">
        <v>2349</v>
      </c>
      <c r="B1152" s="43" t="s">
        <v>2341</v>
      </c>
      <c r="C1152" s="489">
        <v>391.55</v>
      </c>
      <c r="D1152" s="489">
        <v>39.700000000000003</v>
      </c>
    </row>
    <row r="1153" spans="1:4">
      <c r="A1153" s="43" t="s">
        <v>2349</v>
      </c>
      <c r="B1153" s="43" t="s">
        <v>2342</v>
      </c>
      <c r="C1153" s="489">
        <v>20.399999999999999</v>
      </c>
      <c r="D1153" s="489">
        <v>8.0399999999999991</v>
      </c>
    </row>
    <row r="1154" spans="1:4">
      <c r="A1154" s="43" t="s">
        <v>2349</v>
      </c>
      <c r="B1154" s="43" t="s">
        <v>2343</v>
      </c>
      <c r="C1154" s="489">
        <v>11.01</v>
      </c>
      <c r="D1154" s="489">
        <v>21.07</v>
      </c>
    </row>
    <row r="1155" spans="1:4">
      <c r="A1155" s="43" t="s">
        <v>2349</v>
      </c>
      <c r="B1155" s="43" t="s">
        <v>2344</v>
      </c>
      <c r="C1155" s="489">
        <v>6.5</v>
      </c>
      <c r="D1155" s="489">
        <v>8.7100000000000009</v>
      </c>
    </row>
    <row r="1156" spans="1:4">
      <c r="A1156" s="43" t="s">
        <v>2349</v>
      </c>
      <c r="B1156" s="43" t="s">
        <v>2345</v>
      </c>
      <c r="C1156" s="489">
        <v>32.01</v>
      </c>
      <c r="D1156" s="489">
        <v>3.63</v>
      </c>
    </row>
    <row r="1157" spans="1:4">
      <c r="A1157" s="43" t="s">
        <v>2349</v>
      </c>
      <c r="B1157" s="43" t="s">
        <v>2306</v>
      </c>
      <c r="C1157" s="489">
        <v>17.39</v>
      </c>
      <c r="D1157" s="489">
        <v>9.48</v>
      </c>
    </row>
    <row r="1158" spans="1:4">
      <c r="A1158" s="43" t="s">
        <v>2349</v>
      </c>
      <c r="B1158" s="43" t="s">
        <v>2307</v>
      </c>
      <c r="C1158" s="489">
        <v>2.57</v>
      </c>
      <c r="D1158" s="489">
        <v>8.7899999999999991</v>
      </c>
    </row>
    <row r="1159" spans="1:4">
      <c r="A1159" s="43" t="s">
        <v>2349</v>
      </c>
      <c r="B1159" s="43" t="s">
        <v>2308</v>
      </c>
      <c r="C1159" s="489">
        <v>17.45</v>
      </c>
      <c r="D1159" s="489">
        <v>3.62</v>
      </c>
    </row>
    <row r="1160" spans="1:4">
      <c r="A1160" s="43" t="s">
        <v>2349</v>
      </c>
      <c r="B1160" s="43" t="s">
        <v>2309</v>
      </c>
      <c r="C1160" s="489">
        <v>5.62</v>
      </c>
      <c r="D1160" s="489">
        <v>8.07</v>
      </c>
    </row>
    <row r="1161" spans="1:4">
      <c r="A1161" s="43" t="s">
        <v>2349</v>
      </c>
      <c r="B1161" s="43" t="s">
        <v>2310</v>
      </c>
      <c r="C1161" s="489">
        <v>0</v>
      </c>
      <c r="D1161" s="489">
        <v>0</v>
      </c>
    </row>
    <row r="1162" spans="1:4">
      <c r="A1162" s="43" t="s">
        <v>2349</v>
      </c>
      <c r="B1162" s="43" t="s">
        <v>2311</v>
      </c>
      <c r="C1162" s="489">
        <v>19.649999999999999</v>
      </c>
      <c r="D1162" s="489">
        <v>10.91</v>
      </c>
    </row>
    <row r="1163" spans="1:4">
      <c r="A1163" s="43" t="s">
        <v>2349</v>
      </c>
      <c r="B1163" s="43" t="s">
        <v>2312</v>
      </c>
      <c r="C1163" s="489">
        <v>0</v>
      </c>
      <c r="D1163" s="489">
        <v>6.82</v>
      </c>
    </row>
    <row r="1164" spans="1:4">
      <c r="A1164" s="43" t="s">
        <v>2349</v>
      </c>
      <c r="B1164" s="43" t="s">
        <v>2313</v>
      </c>
      <c r="C1164" s="489">
        <v>28.17</v>
      </c>
      <c r="D1164" s="489">
        <v>5.25</v>
      </c>
    </row>
    <row r="1165" spans="1:4">
      <c r="A1165" s="43" t="s">
        <v>2349</v>
      </c>
      <c r="B1165" s="43" t="s">
        <v>2314</v>
      </c>
      <c r="C1165" s="489">
        <v>16.64</v>
      </c>
      <c r="D1165" s="489">
        <v>11.29</v>
      </c>
    </row>
    <row r="1166" spans="1:4">
      <c r="A1166" s="43" t="s">
        <v>2349</v>
      </c>
      <c r="B1166" s="43" t="s">
        <v>2315</v>
      </c>
      <c r="C1166" s="489">
        <v>10.35</v>
      </c>
      <c r="D1166" s="489">
        <v>113.54</v>
      </c>
    </row>
    <row r="1167" spans="1:4">
      <c r="A1167" s="43" t="s">
        <v>2349</v>
      </c>
      <c r="B1167" s="43" t="s">
        <v>2316</v>
      </c>
      <c r="C1167" s="489">
        <v>5</v>
      </c>
      <c r="D1167" s="489">
        <v>2.78</v>
      </c>
    </row>
    <row r="1168" spans="1:4">
      <c r="A1168" s="43" t="s">
        <v>2349</v>
      </c>
      <c r="B1168" s="43" t="s">
        <v>2317</v>
      </c>
      <c r="C1168" s="489">
        <v>0</v>
      </c>
      <c r="D1168" s="489">
        <v>4.26</v>
      </c>
    </row>
    <row r="1169" spans="1:4">
      <c r="A1169" s="43" t="s">
        <v>2349</v>
      </c>
      <c r="B1169" s="43" t="s">
        <v>2318</v>
      </c>
      <c r="C1169" s="489">
        <v>0</v>
      </c>
      <c r="D1169" s="489">
        <v>16.21</v>
      </c>
    </row>
    <row r="1170" spans="1:4">
      <c r="A1170" s="43" t="s">
        <v>2349</v>
      </c>
      <c r="B1170" s="43" t="s">
        <v>2319</v>
      </c>
      <c r="C1170" s="489">
        <v>11.62</v>
      </c>
      <c r="D1170" s="489">
        <v>5.39</v>
      </c>
    </row>
    <row r="1171" spans="1:4">
      <c r="A1171" s="43" t="s">
        <v>2320</v>
      </c>
      <c r="B1171" s="43" t="s">
        <v>2320</v>
      </c>
      <c r="C1171" s="489">
        <v>13.83</v>
      </c>
      <c r="D1171" s="489">
        <v>6</v>
      </c>
    </row>
    <row r="1172" spans="1:4">
      <c r="A1172" s="43" t="s">
        <v>2320</v>
      </c>
      <c r="B1172" s="43" t="s">
        <v>2321</v>
      </c>
      <c r="C1172" s="489">
        <v>0</v>
      </c>
      <c r="D1172" s="489">
        <v>0</v>
      </c>
    </row>
    <row r="1173" spans="1:4">
      <c r="A1173" s="43" t="s">
        <v>2320</v>
      </c>
      <c r="B1173" s="43" t="s">
        <v>2322</v>
      </c>
      <c r="C1173" s="489">
        <v>6.08</v>
      </c>
      <c r="D1173" s="489">
        <v>1.25</v>
      </c>
    </row>
    <row r="1174" spans="1:4">
      <c r="A1174" s="43" t="s">
        <v>2320</v>
      </c>
      <c r="B1174" s="43" t="s">
        <v>2323</v>
      </c>
      <c r="C1174" s="489">
        <v>0</v>
      </c>
      <c r="D1174" s="489">
        <v>0</v>
      </c>
    </row>
    <row r="1175" spans="1:4">
      <c r="A1175" s="43" t="s">
        <v>2320</v>
      </c>
      <c r="B1175" s="43" t="s">
        <v>2324</v>
      </c>
      <c r="C1175" s="489">
        <v>0</v>
      </c>
      <c r="D1175" s="489">
        <v>3.59</v>
      </c>
    </row>
    <row r="1176" spans="1:4">
      <c r="A1176" s="43" t="s">
        <v>2320</v>
      </c>
      <c r="B1176" s="43" t="s">
        <v>2325</v>
      </c>
      <c r="C1176" s="489">
        <v>2.0099999999999998</v>
      </c>
      <c r="D1176" s="489">
        <v>0</v>
      </c>
    </row>
    <row r="1177" spans="1:4">
      <c r="A1177" s="43" t="s">
        <v>2320</v>
      </c>
      <c r="B1177" s="43" t="s">
        <v>2289</v>
      </c>
      <c r="C1177" s="489">
        <v>4.0999999999999996</v>
      </c>
      <c r="D1177" s="489">
        <v>1.24</v>
      </c>
    </row>
    <row r="1178" spans="1:4">
      <c r="A1178" s="43" t="s">
        <v>652</v>
      </c>
      <c r="B1178" s="43" t="s">
        <v>776</v>
      </c>
      <c r="C1178" s="489">
        <v>11.57</v>
      </c>
      <c r="D1178" s="489">
        <v>11.6</v>
      </c>
    </row>
    <row r="1179" spans="1:4">
      <c r="A1179" s="43" t="s">
        <v>2320</v>
      </c>
      <c r="B1179" s="43" t="s">
        <v>2290</v>
      </c>
      <c r="C1179" s="489">
        <v>0</v>
      </c>
      <c r="D1179" s="489">
        <v>0</v>
      </c>
    </row>
    <row r="1180" spans="1:4">
      <c r="A1180" s="43" t="s">
        <v>2320</v>
      </c>
      <c r="B1180" s="43" t="s">
        <v>777</v>
      </c>
      <c r="C1180" s="489">
        <v>49.2</v>
      </c>
      <c r="D1180" s="489">
        <v>38.58</v>
      </c>
    </row>
    <row r="1181" spans="1:4">
      <c r="A1181" s="43" t="s">
        <v>2320</v>
      </c>
      <c r="B1181" s="43" t="s">
        <v>2291</v>
      </c>
      <c r="C1181" s="489">
        <v>0</v>
      </c>
      <c r="D1181" s="489">
        <v>3.47</v>
      </c>
    </row>
    <row r="1182" spans="1:4">
      <c r="A1182" s="43" t="s">
        <v>2320</v>
      </c>
      <c r="B1182" s="43" t="s">
        <v>2292</v>
      </c>
      <c r="C1182" s="489">
        <v>7.95</v>
      </c>
      <c r="D1182" s="489">
        <v>2.36</v>
      </c>
    </row>
    <row r="1183" spans="1:4">
      <c r="A1183" s="43" t="s">
        <v>2320</v>
      </c>
      <c r="B1183" s="43" t="s">
        <v>2293</v>
      </c>
      <c r="C1183" s="489">
        <v>0</v>
      </c>
      <c r="D1183" s="489">
        <v>5.98</v>
      </c>
    </row>
    <row r="1184" spans="1:4">
      <c r="A1184" s="43" t="s">
        <v>2320</v>
      </c>
      <c r="B1184" s="43" t="s">
        <v>778</v>
      </c>
      <c r="C1184" s="489">
        <v>0</v>
      </c>
      <c r="D1184" s="489">
        <v>0</v>
      </c>
    </row>
    <row r="1185" spans="1:4">
      <c r="A1185" s="43" t="s">
        <v>2320</v>
      </c>
      <c r="B1185" s="43" t="s">
        <v>2294</v>
      </c>
      <c r="C1185" s="489">
        <v>148.69</v>
      </c>
      <c r="D1185" s="489">
        <v>15.35</v>
      </c>
    </row>
    <row r="1186" spans="1:4">
      <c r="A1186" s="43" t="s">
        <v>2320</v>
      </c>
      <c r="B1186" s="43" t="s">
        <v>2295</v>
      </c>
      <c r="C1186" s="489">
        <v>0</v>
      </c>
      <c r="D1186" s="489">
        <v>87.33</v>
      </c>
    </row>
    <row r="1187" spans="1:4">
      <c r="A1187" s="43" t="s">
        <v>2320</v>
      </c>
      <c r="B1187" s="43" t="s">
        <v>2296</v>
      </c>
      <c r="C1187" s="489">
        <v>13.19</v>
      </c>
      <c r="D1187" s="489">
        <v>2.17</v>
      </c>
    </row>
    <row r="1188" spans="1:4">
      <c r="A1188" s="43" t="s">
        <v>1481</v>
      </c>
      <c r="B1188" s="43" t="s">
        <v>2297</v>
      </c>
      <c r="C1188" s="489">
        <v>1.9</v>
      </c>
      <c r="D1188" s="489">
        <v>2.35</v>
      </c>
    </row>
    <row r="1189" spans="1:4">
      <c r="A1189" s="43" t="s">
        <v>2320</v>
      </c>
      <c r="B1189" s="43" t="s">
        <v>2298</v>
      </c>
      <c r="C1189" s="489">
        <v>0</v>
      </c>
      <c r="D1189" s="489">
        <v>0</v>
      </c>
    </row>
    <row r="1190" spans="1:4">
      <c r="A1190" s="43" t="s">
        <v>2320</v>
      </c>
      <c r="B1190" s="43" t="s">
        <v>2299</v>
      </c>
      <c r="C1190" s="489">
        <v>4.6500000000000004</v>
      </c>
      <c r="D1190" s="489">
        <v>8.5399999999999991</v>
      </c>
    </row>
    <row r="1191" spans="1:4">
      <c r="A1191" s="43" t="s">
        <v>2320</v>
      </c>
      <c r="B1191" s="43" t="s">
        <v>2300</v>
      </c>
      <c r="C1191" s="489">
        <v>12.43</v>
      </c>
      <c r="D1191" s="489">
        <v>2.72</v>
      </c>
    </row>
    <row r="1192" spans="1:4">
      <c r="A1192" s="43" t="s">
        <v>1481</v>
      </c>
      <c r="B1192" s="43" t="s">
        <v>2301</v>
      </c>
      <c r="C1192" s="489">
        <v>0</v>
      </c>
      <c r="D1192" s="489">
        <v>52.73</v>
      </c>
    </row>
    <row r="1193" spans="1:4">
      <c r="A1193" s="43" t="s">
        <v>2320</v>
      </c>
      <c r="B1193" s="43" t="s">
        <v>2302</v>
      </c>
      <c r="C1193" s="489">
        <v>1.21</v>
      </c>
      <c r="D1193" s="489">
        <v>7.57</v>
      </c>
    </row>
    <row r="1194" spans="1:4">
      <c r="A1194" s="43" t="s">
        <v>652</v>
      </c>
      <c r="B1194" s="43" t="s">
        <v>2303</v>
      </c>
      <c r="C1194" s="489">
        <v>9.5500000000000007</v>
      </c>
      <c r="D1194" s="489">
        <v>0.71</v>
      </c>
    </row>
    <row r="1195" spans="1:4">
      <c r="A1195" s="43" t="s">
        <v>1481</v>
      </c>
      <c r="B1195" s="43" t="s">
        <v>2304</v>
      </c>
      <c r="C1195" s="489">
        <v>4.13</v>
      </c>
      <c r="D1195" s="489">
        <v>2.81</v>
      </c>
    </row>
    <row r="1196" spans="1:4">
      <c r="A1196" s="43" t="s">
        <v>2320</v>
      </c>
      <c r="B1196" s="43" t="s">
        <v>2305</v>
      </c>
      <c r="C1196" s="489">
        <v>2.38</v>
      </c>
      <c r="D1196" s="489">
        <v>3.78</v>
      </c>
    </row>
    <row r="1197" spans="1:4">
      <c r="A1197" s="43" t="s">
        <v>2320</v>
      </c>
      <c r="B1197" s="43" t="s">
        <v>2271</v>
      </c>
      <c r="C1197" s="489">
        <v>1.93</v>
      </c>
      <c r="D1197" s="489">
        <v>5.31</v>
      </c>
    </row>
    <row r="1198" spans="1:4">
      <c r="A1198" s="43" t="s">
        <v>2320</v>
      </c>
      <c r="B1198" s="43" t="s">
        <v>2272</v>
      </c>
      <c r="C1198" s="489">
        <v>74.75</v>
      </c>
      <c r="D1198" s="489">
        <v>13.85</v>
      </c>
    </row>
    <row r="1199" spans="1:4">
      <c r="A1199" s="43" t="s">
        <v>2320</v>
      </c>
      <c r="B1199" s="43" t="s">
        <v>2273</v>
      </c>
      <c r="C1199" s="489">
        <v>0</v>
      </c>
      <c r="D1199" s="489">
        <v>2.0299999999999998</v>
      </c>
    </row>
    <row r="1200" spans="1:4">
      <c r="A1200" s="43" t="s">
        <v>2320</v>
      </c>
      <c r="B1200" s="43" t="s">
        <v>2274</v>
      </c>
      <c r="C1200" s="489">
        <v>4.16</v>
      </c>
      <c r="D1200" s="489">
        <v>2.56</v>
      </c>
    </row>
    <row r="1201" spans="1:4">
      <c r="A1201" s="43" t="s">
        <v>2320</v>
      </c>
      <c r="B1201" s="43" t="s">
        <v>2275</v>
      </c>
      <c r="C1201" s="489">
        <v>3.03</v>
      </c>
      <c r="D1201" s="489">
        <v>2.59</v>
      </c>
    </row>
    <row r="1202" spans="1:4">
      <c r="A1202" s="43" t="s">
        <v>2320</v>
      </c>
      <c r="B1202" s="43" t="s">
        <v>2276</v>
      </c>
      <c r="C1202" s="489">
        <v>0</v>
      </c>
      <c r="D1202" s="489">
        <v>0</v>
      </c>
    </row>
    <row r="1203" spans="1:4">
      <c r="A1203" s="43" t="s">
        <v>2320</v>
      </c>
      <c r="B1203" s="43" t="s">
        <v>2277</v>
      </c>
      <c r="C1203" s="489">
        <v>0</v>
      </c>
      <c r="D1203" s="489">
        <v>0</v>
      </c>
    </row>
    <row r="1204" spans="1:4">
      <c r="A1204" s="43" t="s">
        <v>2320</v>
      </c>
      <c r="B1204" s="43" t="s">
        <v>2278</v>
      </c>
      <c r="C1204" s="489">
        <v>3.7</v>
      </c>
      <c r="D1204" s="489">
        <v>2.48</v>
      </c>
    </row>
    <row r="1205" spans="1:4">
      <c r="A1205" s="43" t="s">
        <v>2320</v>
      </c>
      <c r="B1205" s="43" t="s">
        <v>2279</v>
      </c>
      <c r="C1205" s="489">
        <v>0</v>
      </c>
      <c r="D1205" s="489">
        <v>0</v>
      </c>
    </row>
    <row r="1206" spans="1:4">
      <c r="A1206" s="43" t="s">
        <v>2320</v>
      </c>
      <c r="B1206" s="43" t="s">
        <v>2280</v>
      </c>
      <c r="C1206" s="489">
        <v>0</v>
      </c>
      <c r="D1206" s="489">
        <v>0</v>
      </c>
    </row>
    <row r="1207" spans="1:4">
      <c r="A1207" s="43" t="s">
        <v>1481</v>
      </c>
      <c r="B1207" s="43" t="s">
        <v>774</v>
      </c>
      <c r="C1207" s="489">
        <v>0</v>
      </c>
      <c r="D1207" s="489">
        <v>0</v>
      </c>
    </row>
    <row r="1208" spans="1:4">
      <c r="A1208" s="43" t="s">
        <v>2468</v>
      </c>
      <c r="B1208" s="43" t="s">
        <v>2281</v>
      </c>
      <c r="C1208" s="489">
        <v>0</v>
      </c>
      <c r="D1208" s="489">
        <v>0</v>
      </c>
    </row>
    <row r="1209" spans="1:4">
      <c r="A1209" s="43" t="s">
        <v>2468</v>
      </c>
      <c r="B1209" s="43" t="s">
        <v>2282</v>
      </c>
      <c r="C1209" s="489">
        <v>7.38</v>
      </c>
      <c r="D1209" s="489">
        <v>193.56</v>
      </c>
    </row>
    <row r="1210" spans="1:4">
      <c r="A1210" s="43" t="s">
        <v>2320</v>
      </c>
      <c r="B1210" s="43" t="s">
        <v>2283</v>
      </c>
      <c r="C1210" s="489">
        <v>0</v>
      </c>
      <c r="D1210" s="489">
        <v>0</v>
      </c>
    </row>
    <row r="1211" spans="1:4">
      <c r="A1211" s="43" t="s">
        <v>2320</v>
      </c>
      <c r="B1211" s="43" t="s">
        <v>2284</v>
      </c>
      <c r="C1211" s="489">
        <v>10.43</v>
      </c>
      <c r="D1211" s="489">
        <v>0.1</v>
      </c>
    </row>
    <row r="1212" spans="1:4">
      <c r="A1212" s="43" t="s">
        <v>2320</v>
      </c>
      <c r="B1212" s="43" t="s">
        <v>2285</v>
      </c>
      <c r="C1212" s="489">
        <v>26.13</v>
      </c>
      <c r="D1212" s="489">
        <v>9.1999999999999993</v>
      </c>
    </row>
    <row r="1213" spans="1:4">
      <c r="A1213" s="43" t="s">
        <v>2320</v>
      </c>
      <c r="B1213" s="43" t="s">
        <v>2286</v>
      </c>
      <c r="C1213" s="489">
        <v>4.05</v>
      </c>
      <c r="D1213" s="489">
        <v>3.65</v>
      </c>
    </row>
    <row r="1214" spans="1:4">
      <c r="A1214" s="43" t="s">
        <v>2320</v>
      </c>
      <c r="B1214" s="43" t="s">
        <v>2287</v>
      </c>
      <c r="C1214" s="489">
        <v>15.1</v>
      </c>
      <c r="D1214" s="489">
        <v>137.13</v>
      </c>
    </row>
    <row r="1215" spans="1:4">
      <c r="A1215" s="43" t="s">
        <v>1481</v>
      </c>
      <c r="B1215" s="43" t="s">
        <v>2288</v>
      </c>
      <c r="C1215" s="489">
        <v>0</v>
      </c>
      <c r="D1215" s="489">
        <v>0</v>
      </c>
    </row>
    <row r="1216" spans="1:4">
      <c r="A1216" s="43" t="s">
        <v>2320</v>
      </c>
      <c r="B1216" s="43" t="s">
        <v>775</v>
      </c>
      <c r="C1216" s="489">
        <v>20.98</v>
      </c>
      <c r="D1216" s="489">
        <v>12.63</v>
      </c>
    </row>
    <row r="1217" spans="1:4">
      <c r="A1217" s="43" t="s">
        <v>2320</v>
      </c>
      <c r="B1217" s="43" t="s">
        <v>2255</v>
      </c>
      <c r="C1217" s="489">
        <v>17.03</v>
      </c>
      <c r="D1217" s="489">
        <v>1.19</v>
      </c>
    </row>
    <row r="1218" spans="1:4">
      <c r="A1218" s="43" t="s">
        <v>2320</v>
      </c>
      <c r="B1218" s="43" t="s">
        <v>1020</v>
      </c>
      <c r="C1218" s="489">
        <v>31.02</v>
      </c>
      <c r="D1218" s="489">
        <v>8.34</v>
      </c>
    </row>
    <row r="1219" spans="1:4">
      <c r="A1219" s="43" t="s">
        <v>2320</v>
      </c>
      <c r="B1219" s="43" t="s">
        <v>2256</v>
      </c>
      <c r="C1219" s="489">
        <v>53</v>
      </c>
      <c r="D1219" s="489">
        <v>7.57</v>
      </c>
    </row>
    <row r="1220" spans="1:4">
      <c r="A1220" s="43" t="s">
        <v>2320</v>
      </c>
      <c r="B1220" s="43" t="s">
        <v>2257</v>
      </c>
      <c r="C1220" s="489">
        <v>14.33</v>
      </c>
      <c r="D1220" s="489">
        <v>1.65</v>
      </c>
    </row>
    <row r="1221" spans="1:4">
      <c r="A1221" s="43" t="s">
        <v>2320</v>
      </c>
      <c r="B1221" s="43" t="s">
        <v>2258</v>
      </c>
      <c r="C1221" s="489">
        <v>25.56</v>
      </c>
      <c r="D1221" s="489">
        <v>5.17</v>
      </c>
    </row>
    <row r="1222" spans="1:4">
      <c r="A1222" s="43" t="s">
        <v>2320</v>
      </c>
      <c r="B1222" s="43" t="s">
        <v>2259</v>
      </c>
      <c r="C1222" s="489">
        <v>0</v>
      </c>
      <c r="D1222" s="489">
        <v>0</v>
      </c>
    </row>
    <row r="1223" spans="1:4">
      <c r="A1223" s="43" t="s">
        <v>2320</v>
      </c>
      <c r="B1223" s="43" t="s">
        <v>2260</v>
      </c>
      <c r="C1223" s="489">
        <v>0</v>
      </c>
      <c r="D1223" s="489">
        <v>0</v>
      </c>
    </row>
    <row r="1224" spans="1:4">
      <c r="A1224" s="43" t="s">
        <v>2320</v>
      </c>
      <c r="B1224" s="43" t="s">
        <v>771</v>
      </c>
      <c r="C1224" s="489">
        <v>7.65</v>
      </c>
      <c r="D1224" s="489">
        <v>4.3</v>
      </c>
    </row>
    <row r="1225" spans="1:4">
      <c r="A1225" s="43" t="s">
        <v>2320</v>
      </c>
      <c r="B1225" s="43" t="s">
        <v>2261</v>
      </c>
      <c r="C1225" s="489">
        <v>0</v>
      </c>
      <c r="D1225" s="489">
        <v>1.49</v>
      </c>
    </row>
    <row r="1226" spans="1:4">
      <c r="A1226" s="43" t="s">
        <v>2320</v>
      </c>
      <c r="B1226" s="43" t="s">
        <v>772</v>
      </c>
      <c r="C1226" s="489">
        <v>0</v>
      </c>
      <c r="D1226" s="489">
        <v>0</v>
      </c>
    </row>
    <row r="1227" spans="1:4">
      <c r="A1227" s="43" t="s">
        <v>2320</v>
      </c>
      <c r="B1227" s="43" t="s">
        <v>2262</v>
      </c>
      <c r="C1227" s="489">
        <v>0</v>
      </c>
      <c r="D1227" s="489">
        <v>0</v>
      </c>
    </row>
    <row r="1228" spans="1:4">
      <c r="A1228" s="43" t="s">
        <v>2320</v>
      </c>
      <c r="B1228" s="43" t="s">
        <v>2263</v>
      </c>
      <c r="C1228" s="489">
        <v>0</v>
      </c>
      <c r="D1228" s="489">
        <v>0</v>
      </c>
    </row>
    <row r="1229" spans="1:4">
      <c r="A1229" s="43" t="s">
        <v>2320</v>
      </c>
      <c r="B1229" s="43" t="s">
        <v>2264</v>
      </c>
      <c r="C1229" s="489">
        <v>0</v>
      </c>
      <c r="D1229" s="489">
        <v>0</v>
      </c>
    </row>
    <row r="1230" spans="1:4">
      <c r="A1230" s="43" t="s">
        <v>2320</v>
      </c>
      <c r="B1230" s="43" t="s">
        <v>2265</v>
      </c>
      <c r="C1230" s="489">
        <v>36.549999999999997</v>
      </c>
      <c r="D1230" s="489">
        <v>0.09</v>
      </c>
    </row>
    <row r="1231" spans="1:4">
      <c r="A1231" s="43" t="s">
        <v>2320</v>
      </c>
      <c r="B1231" s="43" t="s">
        <v>2266</v>
      </c>
      <c r="C1231" s="489">
        <v>0</v>
      </c>
      <c r="D1231" s="489">
        <v>29.18</v>
      </c>
    </row>
    <row r="1232" spans="1:4">
      <c r="A1232" s="43" t="s">
        <v>2320</v>
      </c>
      <c r="B1232" s="43" t="s">
        <v>2267</v>
      </c>
      <c r="C1232" s="489">
        <v>0</v>
      </c>
      <c r="D1232" s="489">
        <v>219.05</v>
      </c>
    </row>
    <row r="1233" spans="1:4">
      <c r="A1233" s="43" t="s">
        <v>1481</v>
      </c>
      <c r="B1233" s="43" t="s">
        <v>773</v>
      </c>
      <c r="C1233" s="489">
        <v>0</v>
      </c>
      <c r="D1233" s="489">
        <v>0</v>
      </c>
    </row>
    <row r="1234" spans="1:4">
      <c r="A1234" s="43" t="s">
        <v>2320</v>
      </c>
      <c r="B1234" s="43" t="s">
        <v>2268</v>
      </c>
      <c r="C1234" s="489">
        <v>0</v>
      </c>
      <c r="D1234" s="489">
        <v>0</v>
      </c>
    </row>
    <row r="1235" spans="1:4">
      <c r="A1235" s="43" t="s">
        <v>2320</v>
      </c>
      <c r="B1235" s="43" t="s">
        <v>2269</v>
      </c>
      <c r="C1235" s="489">
        <v>7.22</v>
      </c>
      <c r="D1235" s="489">
        <v>0.03</v>
      </c>
    </row>
    <row r="1236" spans="1:4">
      <c r="A1236" s="43" t="s">
        <v>2320</v>
      </c>
      <c r="B1236" s="43" t="s">
        <v>2270</v>
      </c>
      <c r="C1236" s="489">
        <v>17.75</v>
      </c>
      <c r="D1236" s="489">
        <v>0.97</v>
      </c>
    </row>
    <row r="1237" spans="1:4">
      <c r="A1237" s="43" t="s">
        <v>2320</v>
      </c>
      <c r="B1237" s="43" t="s">
        <v>767</v>
      </c>
      <c r="C1237" s="489">
        <v>25.01</v>
      </c>
      <c r="D1237" s="489">
        <v>102.12</v>
      </c>
    </row>
    <row r="1238" spans="1:4">
      <c r="A1238" s="43" t="s">
        <v>2320</v>
      </c>
      <c r="B1238" s="43" t="s">
        <v>2242</v>
      </c>
      <c r="C1238" s="489">
        <v>0</v>
      </c>
      <c r="D1238" s="489">
        <v>35.729999999999997</v>
      </c>
    </row>
    <row r="1239" spans="1:4">
      <c r="A1239" s="43" t="s">
        <v>2320</v>
      </c>
      <c r="B1239" s="43" t="s">
        <v>2243</v>
      </c>
      <c r="C1239" s="489">
        <v>0</v>
      </c>
      <c r="D1239" s="489">
        <v>0</v>
      </c>
    </row>
    <row r="1240" spans="1:4">
      <c r="A1240" s="43" t="s">
        <v>1481</v>
      </c>
      <c r="B1240" s="43" t="s">
        <v>2244</v>
      </c>
      <c r="C1240" s="489">
        <v>0</v>
      </c>
      <c r="D1240" s="489">
        <v>0</v>
      </c>
    </row>
    <row r="1241" spans="1:4">
      <c r="A1241" s="43" t="s">
        <v>2320</v>
      </c>
      <c r="B1241" s="43" t="s">
        <v>2245</v>
      </c>
      <c r="C1241" s="489">
        <v>0</v>
      </c>
      <c r="D1241" s="489">
        <v>0</v>
      </c>
    </row>
    <row r="1242" spans="1:4">
      <c r="A1242" s="43" t="s">
        <v>2320</v>
      </c>
      <c r="B1242" s="43" t="s">
        <v>768</v>
      </c>
      <c r="C1242" s="489">
        <v>0</v>
      </c>
      <c r="D1242" s="489">
        <v>0</v>
      </c>
    </row>
    <row r="1243" spans="1:4">
      <c r="A1243" s="43" t="s">
        <v>2320</v>
      </c>
      <c r="B1243" s="43" t="s">
        <v>603</v>
      </c>
      <c r="C1243" s="489">
        <v>0</v>
      </c>
      <c r="D1243" s="489">
        <v>0.73</v>
      </c>
    </row>
    <row r="1244" spans="1:4">
      <c r="A1244" s="43" t="s">
        <v>2320</v>
      </c>
      <c r="B1244" s="43" t="s">
        <v>1248</v>
      </c>
      <c r="C1244" s="489">
        <v>0</v>
      </c>
      <c r="D1244" s="489">
        <v>0</v>
      </c>
    </row>
    <row r="1245" spans="1:4">
      <c r="A1245" s="43" t="s">
        <v>1481</v>
      </c>
      <c r="B1245" s="43" t="s">
        <v>1781</v>
      </c>
      <c r="C1245" s="489">
        <v>0</v>
      </c>
      <c r="D1245" s="489">
        <v>0</v>
      </c>
    </row>
    <row r="1246" spans="1:4">
      <c r="A1246" s="43" t="s">
        <v>1481</v>
      </c>
      <c r="B1246" s="43" t="s">
        <v>2246</v>
      </c>
      <c r="C1246" s="489">
        <v>0</v>
      </c>
      <c r="D1246" s="489">
        <v>0</v>
      </c>
    </row>
    <row r="1247" spans="1:4">
      <c r="A1247" s="43" t="s">
        <v>2320</v>
      </c>
      <c r="B1247" s="43" t="s">
        <v>769</v>
      </c>
      <c r="C1247" s="489">
        <v>0</v>
      </c>
      <c r="D1247" s="489">
        <v>0</v>
      </c>
    </row>
    <row r="1248" spans="1:4">
      <c r="A1248" s="43" t="s">
        <v>2320</v>
      </c>
      <c r="B1248" s="43" t="s">
        <v>2247</v>
      </c>
      <c r="C1248" s="489">
        <v>0</v>
      </c>
      <c r="D1248" s="489">
        <v>0</v>
      </c>
    </row>
    <row r="1249" spans="1:4">
      <c r="A1249" s="43" t="s">
        <v>2320</v>
      </c>
      <c r="B1249" s="43" t="s">
        <v>2248</v>
      </c>
      <c r="C1249" s="489">
        <v>31.1</v>
      </c>
      <c r="D1249" s="489">
        <v>16.05</v>
      </c>
    </row>
    <row r="1250" spans="1:4">
      <c r="A1250" s="43" t="s">
        <v>1481</v>
      </c>
      <c r="B1250" s="43" t="s">
        <v>2249</v>
      </c>
      <c r="C1250" s="489">
        <v>0</v>
      </c>
      <c r="D1250" s="489">
        <v>0</v>
      </c>
    </row>
    <row r="1251" spans="1:4">
      <c r="A1251" s="43" t="s">
        <v>1481</v>
      </c>
      <c r="B1251" s="43" t="s">
        <v>2250</v>
      </c>
      <c r="C1251" s="489">
        <v>0.19</v>
      </c>
      <c r="D1251" s="489">
        <v>0.72</v>
      </c>
    </row>
    <row r="1252" spans="1:4">
      <c r="A1252" s="43" t="s">
        <v>2320</v>
      </c>
      <c r="B1252" s="43" t="s">
        <v>770</v>
      </c>
      <c r="C1252" s="489">
        <v>0</v>
      </c>
      <c r="D1252" s="489">
        <v>0</v>
      </c>
    </row>
    <row r="1253" spans="1:4">
      <c r="A1253" s="43" t="s">
        <v>2320</v>
      </c>
      <c r="B1253" s="43" t="s">
        <v>2251</v>
      </c>
      <c r="C1253" s="489">
        <v>0</v>
      </c>
      <c r="D1253" s="489">
        <v>0</v>
      </c>
    </row>
    <row r="1254" spans="1:4">
      <c r="A1254" s="43" t="s">
        <v>1481</v>
      </c>
      <c r="B1254" s="43" t="s">
        <v>2252</v>
      </c>
      <c r="C1254" s="489">
        <v>0</v>
      </c>
      <c r="D1254" s="489">
        <v>88.92</v>
      </c>
    </row>
    <row r="1255" spans="1:4">
      <c r="A1255" s="43" t="s">
        <v>2320</v>
      </c>
      <c r="B1255" s="43" t="s">
        <v>2253</v>
      </c>
      <c r="C1255" s="489">
        <v>0.16</v>
      </c>
      <c r="D1255" s="489">
        <v>0.36</v>
      </c>
    </row>
    <row r="1256" spans="1:4">
      <c r="A1256" s="43" t="s">
        <v>2320</v>
      </c>
      <c r="B1256" s="43" t="s">
        <v>2254</v>
      </c>
      <c r="C1256" s="489">
        <v>21.36</v>
      </c>
      <c r="D1256" s="489">
        <v>8.57</v>
      </c>
    </row>
    <row r="1257" spans="1:4">
      <c r="A1257" s="43" t="s">
        <v>2320</v>
      </c>
      <c r="B1257" s="43" t="s">
        <v>2225</v>
      </c>
      <c r="C1257" s="489">
        <v>0</v>
      </c>
      <c r="D1257" s="489">
        <v>23.11</v>
      </c>
    </row>
    <row r="1258" spans="1:4">
      <c r="A1258" s="43" t="s">
        <v>2320</v>
      </c>
      <c r="B1258" s="43" t="s">
        <v>2226</v>
      </c>
      <c r="C1258" s="489">
        <v>0</v>
      </c>
      <c r="D1258" s="489">
        <v>0</v>
      </c>
    </row>
    <row r="1259" spans="1:4">
      <c r="A1259" s="43" t="s">
        <v>2320</v>
      </c>
      <c r="B1259" s="43" t="s">
        <v>623</v>
      </c>
      <c r="C1259" s="489">
        <v>0</v>
      </c>
      <c r="D1259" s="489">
        <v>0</v>
      </c>
    </row>
    <row r="1260" spans="1:4">
      <c r="A1260" s="43" t="s">
        <v>2320</v>
      </c>
      <c r="B1260" s="43" t="s">
        <v>2227</v>
      </c>
      <c r="C1260" s="489">
        <v>14.48</v>
      </c>
      <c r="D1260" s="489">
        <v>50.55</v>
      </c>
    </row>
    <row r="1261" spans="1:4">
      <c r="A1261" s="43" t="s">
        <v>1481</v>
      </c>
      <c r="B1261" s="43" t="s">
        <v>2228</v>
      </c>
      <c r="C1261" s="489">
        <v>13.14</v>
      </c>
      <c r="D1261" s="489">
        <v>2.11</v>
      </c>
    </row>
    <row r="1262" spans="1:4">
      <c r="A1262" s="43" t="s">
        <v>2468</v>
      </c>
      <c r="B1262" s="43" t="s">
        <v>2029</v>
      </c>
      <c r="C1262" s="489">
        <v>24.45</v>
      </c>
      <c r="D1262" s="489">
        <v>0.94</v>
      </c>
    </row>
    <row r="1263" spans="1:4">
      <c r="A1263" s="43" t="s">
        <v>1481</v>
      </c>
      <c r="B1263" s="43" t="s">
        <v>2229</v>
      </c>
      <c r="C1263" s="489">
        <v>0</v>
      </c>
      <c r="D1263" s="489">
        <v>0</v>
      </c>
    </row>
    <row r="1264" spans="1:4">
      <c r="A1264" s="43" t="s">
        <v>2320</v>
      </c>
      <c r="B1264" s="43" t="s">
        <v>2230</v>
      </c>
      <c r="C1264" s="489">
        <v>0</v>
      </c>
      <c r="D1264" s="489">
        <v>0</v>
      </c>
    </row>
    <row r="1265" spans="1:4">
      <c r="A1265" s="43" t="s">
        <v>2320</v>
      </c>
      <c r="B1265" s="43" t="s">
        <v>2231</v>
      </c>
      <c r="C1265" s="489">
        <v>0</v>
      </c>
      <c r="D1265" s="489">
        <v>85.99</v>
      </c>
    </row>
    <row r="1266" spans="1:4">
      <c r="A1266" s="43" t="s">
        <v>2320</v>
      </c>
      <c r="B1266" s="43" t="s">
        <v>2232</v>
      </c>
      <c r="C1266" s="489">
        <v>0</v>
      </c>
      <c r="D1266" s="489">
        <v>84.47</v>
      </c>
    </row>
    <row r="1267" spans="1:4">
      <c r="A1267" s="43" t="s">
        <v>1481</v>
      </c>
      <c r="B1267" s="43" t="s">
        <v>2233</v>
      </c>
      <c r="C1267" s="489">
        <v>8.75</v>
      </c>
      <c r="D1267" s="489">
        <v>5.21</v>
      </c>
    </row>
    <row r="1268" spans="1:4">
      <c r="A1268" s="43" t="s">
        <v>2320</v>
      </c>
      <c r="B1268" s="43" t="s">
        <v>2234</v>
      </c>
      <c r="C1268" s="489">
        <v>0</v>
      </c>
      <c r="D1268" s="489">
        <v>0</v>
      </c>
    </row>
    <row r="1269" spans="1:4">
      <c r="A1269" s="43" t="s">
        <v>2468</v>
      </c>
      <c r="B1269" s="43" t="s">
        <v>2235</v>
      </c>
      <c r="C1269" s="489">
        <v>0</v>
      </c>
      <c r="D1269" s="489">
        <v>0</v>
      </c>
    </row>
    <row r="1270" spans="1:4">
      <c r="A1270" s="43" t="s">
        <v>2320</v>
      </c>
      <c r="B1270" s="43" t="s">
        <v>2236</v>
      </c>
      <c r="C1270" s="489">
        <v>5.62</v>
      </c>
      <c r="D1270" s="489">
        <v>7.55</v>
      </c>
    </row>
    <row r="1271" spans="1:4">
      <c r="A1271" s="43" t="s">
        <v>1481</v>
      </c>
      <c r="B1271" s="43" t="s">
        <v>2237</v>
      </c>
      <c r="C1271" s="489">
        <v>8.89</v>
      </c>
      <c r="D1271" s="489">
        <v>4.5199999999999996</v>
      </c>
    </row>
    <row r="1272" spans="1:4">
      <c r="A1272" s="43" t="s">
        <v>2320</v>
      </c>
      <c r="B1272" s="43" t="s">
        <v>766</v>
      </c>
      <c r="C1272" s="489">
        <v>10.58</v>
      </c>
      <c r="D1272" s="489">
        <v>2.75</v>
      </c>
    </row>
    <row r="1273" spans="1:4">
      <c r="A1273" s="43" t="s">
        <v>2320</v>
      </c>
      <c r="B1273" s="43" t="s">
        <v>2238</v>
      </c>
      <c r="C1273" s="489">
        <v>6.5</v>
      </c>
      <c r="D1273" s="489">
        <v>2.92</v>
      </c>
    </row>
    <row r="1274" spans="1:4">
      <c r="A1274" s="43" t="s">
        <v>2320</v>
      </c>
      <c r="B1274" s="43" t="s">
        <v>2239</v>
      </c>
      <c r="C1274" s="489">
        <v>0</v>
      </c>
      <c r="D1274" s="489">
        <v>0</v>
      </c>
    </row>
    <row r="1275" spans="1:4">
      <c r="A1275" s="43" t="s">
        <v>2320</v>
      </c>
      <c r="B1275" s="43" t="s">
        <v>2240</v>
      </c>
      <c r="C1275" s="489">
        <v>0</v>
      </c>
      <c r="D1275" s="489">
        <v>40.32</v>
      </c>
    </row>
    <row r="1276" spans="1:4">
      <c r="A1276" s="43" t="s">
        <v>2320</v>
      </c>
      <c r="B1276" s="43" t="s">
        <v>2241</v>
      </c>
      <c r="C1276" s="489">
        <v>2.36</v>
      </c>
      <c r="D1276" s="489">
        <v>3.67</v>
      </c>
    </row>
    <row r="1277" spans="1:4">
      <c r="A1277" s="43" t="s">
        <v>2320</v>
      </c>
      <c r="B1277" s="43" t="s">
        <v>2210</v>
      </c>
      <c r="C1277" s="489">
        <v>6.07</v>
      </c>
      <c r="D1277" s="489">
        <v>4.5999999999999996</v>
      </c>
    </row>
    <row r="1278" spans="1:4">
      <c r="A1278" s="43" t="s">
        <v>2320</v>
      </c>
      <c r="B1278" s="43" t="s">
        <v>2211</v>
      </c>
      <c r="C1278" s="489">
        <v>5.89</v>
      </c>
      <c r="D1278" s="489">
        <v>11.99</v>
      </c>
    </row>
    <row r="1279" spans="1:4">
      <c r="A1279" s="43" t="s">
        <v>2320</v>
      </c>
      <c r="B1279" s="43" t="s">
        <v>2212</v>
      </c>
      <c r="C1279" s="489">
        <v>39.04</v>
      </c>
      <c r="D1279" s="489">
        <v>5.24</v>
      </c>
    </row>
    <row r="1280" spans="1:4">
      <c r="A1280" s="43" t="s">
        <v>2320</v>
      </c>
      <c r="B1280" s="43" t="s">
        <v>2213</v>
      </c>
      <c r="C1280" s="489">
        <v>0</v>
      </c>
      <c r="D1280" s="489">
        <v>0.43</v>
      </c>
    </row>
    <row r="1281" spans="1:4">
      <c r="A1281" s="43" t="s">
        <v>2320</v>
      </c>
      <c r="B1281" s="43" t="s">
        <v>2214</v>
      </c>
      <c r="C1281" s="489">
        <v>0</v>
      </c>
      <c r="D1281" s="489">
        <v>8.11</v>
      </c>
    </row>
    <row r="1282" spans="1:4">
      <c r="A1282" s="43" t="s">
        <v>2320</v>
      </c>
      <c r="B1282" s="43" t="s">
        <v>2215</v>
      </c>
      <c r="C1282" s="489">
        <v>0</v>
      </c>
      <c r="D1282" s="489">
        <v>0</v>
      </c>
    </row>
    <row r="1283" spans="1:4">
      <c r="A1283" s="43" t="s">
        <v>2320</v>
      </c>
      <c r="B1283" s="43" t="s">
        <v>2216</v>
      </c>
      <c r="C1283" s="489">
        <v>0</v>
      </c>
      <c r="D1283" s="489">
        <v>0</v>
      </c>
    </row>
    <row r="1284" spans="1:4">
      <c r="A1284" s="43" t="s">
        <v>2320</v>
      </c>
      <c r="B1284" s="43" t="s">
        <v>2217</v>
      </c>
      <c r="C1284" s="489">
        <v>0</v>
      </c>
      <c r="D1284" s="489">
        <v>10.83</v>
      </c>
    </row>
    <row r="1285" spans="1:4">
      <c r="A1285" s="43" t="s">
        <v>2320</v>
      </c>
      <c r="B1285" s="43" t="s">
        <v>2218</v>
      </c>
      <c r="C1285" s="489">
        <v>15.07</v>
      </c>
      <c r="D1285" s="489">
        <v>1.22</v>
      </c>
    </row>
    <row r="1286" spans="1:4">
      <c r="A1286" s="43" t="s">
        <v>1481</v>
      </c>
      <c r="B1286" s="43" t="s">
        <v>2079</v>
      </c>
      <c r="C1286" s="489">
        <v>0</v>
      </c>
      <c r="D1286" s="489">
        <v>0</v>
      </c>
    </row>
    <row r="1287" spans="1:4">
      <c r="A1287" s="43" t="s">
        <v>2320</v>
      </c>
      <c r="B1287" s="43" t="s">
        <v>2219</v>
      </c>
      <c r="C1287" s="489">
        <v>0.4</v>
      </c>
      <c r="D1287" s="489">
        <v>27.62</v>
      </c>
    </row>
    <row r="1288" spans="1:4">
      <c r="A1288" s="43" t="s">
        <v>2320</v>
      </c>
      <c r="B1288" s="43" t="s">
        <v>763</v>
      </c>
      <c r="C1288" s="489">
        <v>17.54</v>
      </c>
      <c r="D1288" s="489">
        <v>1.22</v>
      </c>
    </row>
    <row r="1289" spans="1:4">
      <c r="A1289" s="43" t="s">
        <v>2320</v>
      </c>
      <c r="B1289" s="43" t="s">
        <v>2220</v>
      </c>
      <c r="C1289" s="489">
        <v>27</v>
      </c>
      <c r="D1289" s="489">
        <v>1.24</v>
      </c>
    </row>
    <row r="1290" spans="1:4">
      <c r="A1290" s="43" t="s">
        <v>2320</v>
      </c>
      <c r="B1290" s="43" t="s">
        <v>2221</v>
      </c>
      <c r="C1290" s="489">
        <v>20.52</v>
      </c>
      <c r="D1290" s="489">
        <v>1.1599999999999999</v>
      </c>
    </row>
    <row r="1291" spans="1:4">
      <c r="A1291" s="43" t="s">
        <v>1481</v>
      </c>
      <c r="B1291" s="43" t="s">
        <v>764</v>
      </c>
      <c r="C1291" s="489">
        <v>0</v>
      </c>
      <c r="D1291" s="489">
        <v>257.02999999999997</v>
      </c>
    </row>
    <row r="1292" spans="1:4">
      <c r="A1292" s="43" t="s">
        <v>2320</v>
      </c>
      <c r="B1292" s="43" t="s">
        <v>2222</v>
      </c>
      <c r="C1292" s="489">
        <v>0</v>
      </c>
      <c r="D1292" s="489">
        <v>0</v>
      </c>
    </row>
    <row r="1293" spans="1:4">
      <c r="A1293" s="43" t="s">
        <v>235</v>
      </c>
      <c r="B1293" s="43" t="s">
        <v>235</v>
      </c>
      <c r="C1293" s="489">
        <v>19.32</v>
      </c>
      <c r="D1293" s="489">
        <v>4.0999999999999996</v>
      </c>
    </row>
    <row r="1294" spans="1:4">
      <c r="A1294" s="43" t="s">
        <v>235</v>
      </c>
      <c r="B1294" s="43" t="s">
        <v>765</v>
      </c>
      <c r="C1294" s="489">
        <v>10.65</v>
      </c>
      <c r="D1294" s="489">
        <v>7.83</v>
      </c>
    </row>
    <row r="1295" spans="1:4">
      <c r="A1295" s="43" t="s">
        <v>235</v>
      </c>
      <c r="B1295" s="43" t="s">
        <v>2223</v>
      </c>
      <c r="C1295" s="489">
        <v>6.88</v>
      </c>
      <c r="D1295" s="489">
        <v>32.14</v>
      </c>
    </row>
    <row r="1296" spans="1:4">
      <c r="A1296" s="43" t="s">
        <v>235</v>
      </c>
      <c r="B1296" s="43" t="s">
        <v>2224</v>
      </c>
      <c r="C1296" s="489">
        <v>0</v>
      </c>
      <c r="D1296" s="489">
        <v>0</v>
      </c>
    </row>
    <row r="1297" spans="1:4">
      <c r="A1297" s="43" t="s">
        <v>235</v>
      </c>
      <c r="B1297" s="43" t="s">
        <v>2197</v>
      </c>
      <c r="C1297" s="489">
        <v>7.63</v>
      </c>
      <c r="D1297" s="489">
        <v>1.7</v>
      </c>
    </row>
    <row r="1298" spans="1:4">
      <c r="A1298" s="43" t="s">
        <v>235</v>
      </c>
      <c r="B1298" s="43" t="s">
        <v>2198</v>
      </c>
      <c r="C1298" s="489">
        <v>17.05</v>
      </c>
      <c r="D1298" s="489">
        <v>12.7</v>
      </c>
    </row>
    <row r="1299" spans="1:4">
      <c r="A1299" s="43" t="s">
        <v>235</v>
      </c>
      <c r="B1299" s="43" t="s">
        <v>2199</v>
      </c>
      <c r="C1299" s="489">
        <v>13.55</v>
      </c>
      <c r="D1299" s="489">
        <v>173.09</v>
      </c>
    </row>
    <row r="1300" spans="1:4">
      <c r="A1300" s="43" t="s">
        <v>235</v>
      </c>
      <c r="B1300" s="43" t="s">
        <v>1633</v>
      </c>
      <c r="C1300" s="489">
        <v>3.49</v>
      </c>
      <c r="D1300" s="489">
        <v>0.22</v>
      </c>
    </row>
    <row r="1301" spans="1:4">
      <c r="A1301" s="43" t="s">
        <v>235</v>
      </c>
      <c r="B1301" s="43" t="s">
        <v>758</v>
      </c>
      <c r="C1301" s="489">
        <v>0</v>
      </c>
      <c r="D1301" s="489">
        <v>0</v>
      </c>
    </row>
    <row r="1302" spans="1:4">
      <c r="A1302" s="43" t="s">
        <v>235</v>
      </c>
      <c r="B1302" s="43" t="s">
        <v>759</v>
      </c>
      <c r="C1302" s="489">
        <v>0</v>
      </c>
      <c r="D1302" s="489">
        <v>0</v>
      </c>
    </row>
    <row r="1303" spans="1:4">
      <c r="A1303" s="43" t="s">
        <v>235</v>
      </c>
      <c r="B1303" s="43" t="s">
        <v>2200</v>
      </c>
      <c r="C1303" s="489">
        <v>37.31</v>
      </c>
      <c r="D1303" s="489">
        <v>11.02</v>
      </c>
    </row>
    <row r="1304" spans="1:4">
      <c r="A1304" s="43" t="s">
        <v>235</v>
      </c>
      <c r="B1304" s="43" t="s">
        <v>2201</v>
      </c>
      <c r="C1304" s="489">
        <v>1.07</v>
      </c>
      <c r="D1304" s="489">
        <v>6.87</v>
      </c>
    </row>
    <row r="1305" spans="1:4">
      <c r="A1305" s="43" t="s">
        <v>235</v>
      </c>
      <c r="B1305" s="43" t="s">
        <v>2202</v>
      </c>
      <c r="C1305" s="489">
        <v>9.76</v>
      </c>
      <c r="D1305" s="489">
        <v>10.78</v>
      </c>
    </row>
    <row r="1306" spans="1:4">
      <c r="A1306" s="43" t="s">
        <v>235</v>
      </c>
      <c r="B1306" s="43" t="s">
        <v>2203</v>
      </c>
      <c r="C1306" s="489">
        <v>0</v>
      </c>
      <c r="D1306" s="489">
        <v>0</v>
      </c>
    </row>
    <row r="1307" spans="1:4">
      <c r="A1307" s="43" t="s">
        <v>235</v>
      </c>
      <c r="B1307" s="43" t="s">
        <v>760</v>
      </c>
      <c r="C1307" s="489">
        <v>40.33</v>
      </c>
      <c r="D1307" s="489">
        <v>6.37</v>
      </c>
    </row>
    <row r="1308" spans="1:4">
      <c r="A1308" s="43" t="s">
        <v>235</v>
      </c>
      <c r="B1308" s="43" t="s">
        <v>2204</v>
      </c>
      <c r="C1308" s="489">
        <v>13.57</v>
      </c>
      <c r="D1308" s="489">
        <v>35.270000000000003</v>
      </c>
    </row>
    <row r="1309" spans="1:4">
      <c r="A1309" s="43" t="s">
        <v>235</v>
      </c>
      <c r="B1309" s="43" t="s">
        <v>2205</v>
      </c>
      <c r="C1309" s="489">
        <v>7.52</v>
      </c>
      <c r="D1309" s="489">
        <v>2.06</v>
      </c>
    </row>
    <row r="1310" spans="1:4">
      <c r="A1310" s="43" t="s">
        <v>235</v>
      </c>
      <c r="B1310" s="43" t="s">
        <v>761</v>
      </c>
      <c r="C1310" s="489">
        <v>0</v>
      </c>
      <c r="D1310" s="489">
        <v>0.08</v>
      </c>
    </row>
    <row r="1311" spans="1:4">
      <c r="A1311" s="43" t="s">
        <v>235</v>
      </c>
      <c r="B1311" s="43" t="s">
        <v>2206</v>
      </c>
      <c r="C1311" s="489">
        <v>3.31</v>
      </c>
      <c r="D1311" s="489">
        <v>1.1100000000000001</v>
      </c>
    </row>
    <row r="1312" spans="1:4">
      <c r="A1312" s="43" t="s">
        <v>235</v>
      </c>
      <c r="B1312" s="43" t="s">
        <v>649</v>
      </c>
      <c r="C1312" s="489">
        <v>19.41</v>
      </c>
      <c r="D1312" s="489">
        <v>2.14</v>
      </c>
    </row>
    <row r="1313" spans="1:4">
      <c r="A1313" s="43" t="s">
        <v>235</v>
      </c>
      <c r="B1313" s="43" t="s">
        <v>2207</v>
      </c>
      <c r="C1313" s="489">
        <v>10.97</v>
      </c>
      <c r="D1313" s="489">
        <v>63.26</v>
      </c>
    </row>
    <row r="1314" spans="1:4">
      <c r="A1314" s="43" t="s">
        <v>235</v>
      </c>
      <c r="B1314" s="43" t="s">
        <v>2208</v>
      </c>
      <c r="C1314" s="489">
        <v>4.87</v>
      </c>
      <c r="D1314" s="489">
        <v>3.68</v>
      </c>
    </row>
    <row r="1315" spans="1:4">
      <c r="A1315" s="43" t="s">
        <v>235</v>
      </c>
      <c r="B1315" s="43" t="s">
        <v>2209</v>
      </c>
      <c r="C1315" s="489">
        <v>5.12</v>
      </c>
      <c r="D1315" s="489">
        <v>28.44</v>
      </c>
    </row>
    <row r="1316" spans="1:4">
      <c r="A1316" s="43" t="s">
        <v>235</v>
      </c>
      <c r="B1316" s="43" t="s">
        <v>762</v>
      </c>
      <c r="C1316" s="489">
        <v>3.39</v>
      </c>
      <c r="D1316" s="489">
        <v>142.29</v>
      </c>
    </row>
    <row r="1317" spans="1:4">
      <c r="A1317" s="43" t="s">
        <v>235</v>
      </c>
      <c r="B1317" s="43" t="s">
        <v>2179</v>
      </c>
      <c r="C1317" s="489">
        <v>12.63</v>
      </c>
      <c r="D1317" s="489">
        <v>41.7</v>
      </c>
    </row>
    <row r="1318" spans="1:4">
      <c r="A1318" s="43" t="s">
        <v>235</v>
      </c>
      <c r="B1318" s="43" t="s">
        <v>2180</v>
      </c>
      <c r="C1318" s="489">
        <v>0</v>
      </c>
      <c r="D1318" s="489">
        <v>0</v>
      </c>
    </row>
    <row r="1319" spans="1:4">
      <c r="A1319" s="43" t="s">
        <v>235</v>
      </c>
      <c r="B1319" s="43" t="s">
        <v>2181</v>
      </c>
      <c r="C1319" s="489">
        <v>0</v>
      </c>
      <c r="D1319" s="489">
        <v>73.22</v>
      </c>
    </row>
    <row r="1320" spans="1:4">
      <c r="A1320" s="43" t="s">
        <v>235</v>
      </c>
      <c r="B1320" s="43" t="s">
        <v>2182</v>
      </c>
      <c r="C1320" s="489">
        <v>15.02</v>
      </c>
      <c r="D1320" s="489">
        <v>12.74</v>
      </c>
    </row>
    <row r="1321" spans="1:4">
      <c r="A1321" s="43" t="s">
        <v>235</v>
      </c>
      <c r="B1321" s="43" t="s">
        <v>2183</v>
      </c>
      <c r="C1321" s="489">
        <v>19.170000000000002</v>
      </c>
      <c r="D1321" s="489">
        <v>20.03</v>
      </c>
    </row>
    <row r="1322" spans="1:4">
      <c r="A1322" s="43" t="s">
        <v>235</v>
      </c>
      <c r="B1322" s="43" t="s">
        <v>2184</v>
      </c>
      <c r="C1322" s="489">
        <v>0</v>
      </c>
      <c r="D1322" s="489">
        <v>0</v>
      </c>
    </row>
    <row r="1323" spans="1:4">
      <c r="A1323" s="43" t="s">
        <v>235</v>
      </c>
      <c r="B1323" s="43" t="s">
        <v>756</v>
      </c>
      <c r="C1323" s="489">
        <v>43.1</v>
      </c>
      <c r="D1323" s="489">
        <v>143.22999999999999</v>
      </c>
    </row>
    <row r="1324" spans="1:4">
      <c r="A1324" s="43" t="s">
        <v>235</v>
      </c>
      <c r="B1324" s="43" t="s">
        <v>2185</v>
      </c>
      <c r="C1324" s="489">
        <v>0</v>
      </c>
      <c r="D1324" s="489">
        <v>0</v>
      </c>
    </row>
    <row r="1325" spans="1:4">
      <c r="A1325" s="43" t="s">
        <v>235</v>
      </c>
      <c r="B1325" s="43" t="s">
        <v>2186</v>
      </c>
      <c r="C1325" s="489">
        <v>15.75</v>
      </c>
      <c r="D1325" s="489">
        <v>55.03</v>
      </c>
    </row>
    <row r="1326" spans="1:4">
      <c r="A1326" s="43" t="s">
        <v>235</v>
      </c>
      <c r="B1326" s="43" t="s">
        <v>2187</v>
      </c>
      <c r="C1326" s="489">
        <v>0</v>
      </c>
      <c r="D1326" s="489">
        <v>7.44</v>
      </c>
    </row>
    <row r="1327" spans="1:4">
      <c r="A1327" s="43" t="s">
        <v>235</v>
      </c>
      <c r="B1327" s="43" t="s">
        <v>2188</v>
      </c>
      <c r="C1327" s="489">
        <v>4.47</v>
      </c>
      <c r="D1327" s="489">
        <v>6.57</v>
      </c>
    </row>
    <row r="1328" spans="1:4">
      <c r="A1328" s="43" t="s">
        <v>235</v>
      </c>
      <c r="B1328" s="43" t="s">
        <v>2189</v>
      </c>
      <c r="C1328" s="489">
        <v>28.28</v>
      </c>
      <c r="D1328" s="489">
        <v>7.87</v>
      </c>
    </row>
    <row r="1329" spans="1:4">
      <c r="A1329" s="43" t="s">
        <v>235</v>
      </c>
      <c r="B1329" s="43" t="s">
        <v>757</v>
      </c>
      <c r="C1329" s="489">
        <v>11.92</v>
      </c>
      <c r="D1329" s="489">
        <v>9.09</v>
      </c>
    </row>
    <row r="1330" spans="1:4">
      <c r="A1330" s="43" t="s">
        <v>235</v>
      </c>
      <c r="B1330" s="43" t="s">
        <v>2190</v>
      </c>
      <c r="C1330" s="489">
        <v>14.34</v>
      </c>
      <c r="D1330" s="489">
        <v>16.34</v>
      </c>
    </row>
    <row r="1331" spans="1:4">
      <c r="A1331" s="43" t="s">
        <v>235</v>
      </c>
      <c r="B1331" s="43" t="s">
        <v>2191</v>
      </c>
      <c r="C1331" s="489">
        <v>21.18</v>
      </c>
      <c r="D1331" s="489">
        <v>11.23</v>
      </c>
    </row>
    <row r="1332" spans="1:4">
      <c r="A1332" s="43" t="s">
        <v>235</v>
      </c>
      <c r="B1332" s="43" t="s">
        <v>2192</v>
      </c>
      <c r="C1332" s="489">
        <v>58.6</v>
      </c>
      <c r="D1332" s="489">
        <v>33.54</v>
      </c>
    </row>
    <row r="1333" spans="1:4">
      <c r="A1333" s="43" t="s">
        <v>235</v>
      </c>
      <c r="B1333" s="43" t="s">
        <v>2193</v>
      </c>
      <c r="C1333" s="489">
        <v>19.03</v>
      </c>
      <c r="D1333" s="489">
        <v>13.84</v>
      </c>
    </row>
    <row r="1334" spans="1:4">
      <c r="A1334" s="43" t="s">
        <v>235</v>
      </c>
      <c r="B1334" s="43" t="s">
        <v>2194</v>
      </c>
      <c r="C1334" s="489">
        <v>0</v>
      </c>
      <c r="D1334" s="489">
        <v>0</v>
      </c>
    </row>
    <row r="1335" spans="1:4">
      <c r="A1335" s="43" t="s">
        <v>235</v>
      </c>
      <c r="B1335" s="43" t="s">
        <v>2195</v>
      </c>
      <c r="C1335" s="489">
        <v>0</v>
      </c>
      <c r="D1335" s="489">
        <v>0</v>
      </c>
    </row>
    <row r="1336" spans="1:4">
      <c r="A1336" s="43" t="s">
        <v>235</v>
      </c>
      <c r="B1336" s="43" t="s">
        <v>2196</v>
      </c>
      <c r="C1336" s="489">
        <v>0</v>
      </c>
      <c r="D1336" s="489">
        <v>0</v>
      </c>
    </row>
    <row r="1337" spans="1:4">
      <c r="A1337" s="43" t="s">
        <v>235</v>
      </c>
      <c r="B1337" s="43" t="s">
        <v>2165</v>
      </c>
      <c r="C1337" s="489">
        <v>8.69</v>
      </c>
      <c r="D1337" s="489">
        <v>73.959999999999994</v>
      </c>
    </row>
    <row r="1338" spans="1:4">
      <c r="A1338" s="43" t="s">
        <v>235</v>
      </c>
      <c r="B1338" s="43" t="s">
        <v>751</v>
      </c>
      <c r="C1338" s="489">
        <v>5.85</v>
      </c>
      <c r="D1338" s="489">
        <v>178.2</v>
      </c>
    </row>
    <row r="1339" spans="1:4">
      <c r="A1339" s="43" t="s">
        <v>235</v>
      </c>
      <c r="B1339" s="43" t="s">
        <v>2166</v>
      </c>
      <c r="C1339" s="489">
        <v>19.91</v>
      </c>
      <c r="D1339" s="489">
        <v>67.53</v>
      </c>
    </row>
    <row r="1340" spans="1:4">
      <c r="A1340" s="43" t="s">
        <v>235</v>
      </c>
      <c r="B1340" s="43" t="s">
        <v>752</v>
      </c>
      <c r="C1340" s="489">
        <v>3.5</v>
      </c>
      <c r="D1340" s="489">
        <v>227.08</v>
      </c>
    </row>
    <row r="1341" spans="1:4">
      <c r="A1341" s="43" t="s">
        <v>235</v>
      </c>
      <c r="B1341" s="43" t="s">
        <v>753</v>
      </c>
      <c r="C1341" s="489">
        <v>22.85</v>
      </c>
      <c r="D1341" s="489">
        <v>107.69</v>
      </c>
    </row>
    <row r="1342" spans="1:4">
      <c r="A1342" s="43" t="s">
        <v>235</v>
      </c>
      <c r="B1342" s="43" t="s">
        <v>2167</v>
      </c>
      <c r="C1342" s="489">
        <v>41.16</v>
      </c>
      <c r="D1342" s="489">
        <v>17.8</v>
      </c>
    </row>
    <row r="1343" spans="1:4">
      <c r="A1343" s="43" t="s">
        <v>235</v>
      </c>
      <c r="B1343" s="43" t="s">
        <v>2168</v>
      </c>
      <c r="C1343" s="489">
        <v>0</v>
      </c>
      <c r="D1343" s="489">
        <v>0</v>
      </c>
    </row>
    <row r="1344" spans="1:4">
      <c r="A1344" s="43" t="s">
        <v>235</v>
      </c>
      <c r="B1344" s="43" t="s">
        <v>2169</v>
      </c>
      <c r="C1344" s="489">
        <v>5.01</v>
      </c>
      <c r="D1344" s="489">
        <v>9.52</v>
      </c>
    </row>
    <row r="1345" spans="1:4">
      <c r="A1345" s="43" t="s">
        <v>235</v>
      </c>
      <c r="B1345" s="43" t="s">
        <v>2170</v>
      </c>
      <c r="C1345" s="489">
        <v>19.39</v>
      </c>
      <c r="D1345" s="489">
        <v>51.68</v>
      </c>
    </row>
    <row r="1346" spans="1:4">
      <c r="A1346" s="43" t="s">
        <v>235</v>
      </c>
      <c r="B1346" s="43" t="s">
        <v>2171</v>
      </c>
      <c r="C1346" s="489">
        <v>0</v>
      </c>
      <c r="D1346" s="489">
        <v>0</v>
      </c>
    </row>
    <row r="1347" spans="1:4">
      <c r="A1347" s="43" t="s">
        <v>235</v>
      </c>
      <c r="B1347" s="43" t="s">
        <v>2172</v>
      </c>
      <c r="C1347" s="489">
        <v>0</v>
      </c>
      <c r="D1347" s="489">
        <v>0</v>
      </c>
    </row>
    <row r="1348" spans="1:4">
      <c r="A1348" s="43" t="s">
        <v>235</v>
      </c>
      <c r="B1348" s="43" t="s">
        <v>3410</v>
      </c>
      <c r="C1348" s="489" t="s">
        <v>3482</v>
      </c>
      <c r="D1348" s="489" t="s">
        <v>3482</v>
      </c>
    </row>
    <row r="1349" spans="1:4">
      <c r="A1349" s="43" t="s">
        <v>235</v>
      </c>
      <c r="B1349" s="43" t="s">
        <v>754</v>
      </c>
      <c r="C1349" s="489">
        <v>0</v>
      </c>
      <c r="D1349" s="489">
        <v>43.1</v>
      </c>
    </row>
    <row r="1350" spans="1:4">
      <c r="A1350" s="43" t="s">
        <v>235</v>
      </c>
      <c r="B1350" s="43" t="s">
        <v>755</v>
      </c>
      <c r="C1350" s="489">
        <v>1.02</v>
      </c>
      <c r="D1350" s="489">
        <v>2.71</v>
      </c>
    </row>
    <row r="1351" spans="1:4">
      <c r="A1351" s="43" t="s">
        <v>235</v>
      </c>
      <c r="B1351" s="43" t="s">
        <v>2173</v>
      </c>
      <c r="C1351" s="489">
        <v>0</v>
      </c>
      <c r="D1351" s="489">
        <v>14.33</v>
      </c>
    </row>
    <row r="1352" spans="1:4">
      <c r="A1352" s="43" t="s">
        <v>235</v>
      </c>
      <c r="B1352" s="43" t="s">
        <v>2174</v>
      </c>
      <c r="C1352" s="489">
        <v>7.26</v>
      </c>
      <c r="D1352" s="489">
        <v>21.14</v>
      </c>
    </row>
    <row r="1353" spans="1:4">
      <c r="A1353" s="43" t="s">
        <v>235</v>
      </c>
      <c r="B1353" s="43" t="s">
        <v>2175</v>
      </c>
      <c r="C1353" s="489">
        <v>0</v>
      </c>
      <c r="D1353" s="489">
        <v>0</v>
      </c>
    </row>
    <row r="1354" spans="1:4">
      <c r="A1354" s="43" t="s">
        <v>235</v>
      </c>
      <c r="B1354" s="43" t="s">
        <v>1106</v>
      </c>
      <c r="C1354" s="489">
        <v>0</v>
      </c>
      <c r="D1354" s="489">
        <v>0</v>
      </c>
    </row>
    <row r="1355" spans="1:4">
      <c r="A1355" s="43" t="s">
        <v>235</v>
      </c>
      <c r="B1355" s="43" t="s">
        <v>2176</v>
      </c>
      <c r="C1355" s="489">
        <v>9.48</v>
      </c>
      <c r="D1355" s="489">
        <v>61.71</v>
      </c>
    </row>
    <row r="1356" spans="1:4">
      <c r="A1356" s="43" t="s">
        <v>235</v>
      </c>
      <c r="B1356" s="43" t="s">
        <v>2177</v>
      </c>
      <c r="C1356" s="489">
        <v>3.62</v>
      </c>
      <c r="D1356" s="489">
        <v>26.69</v>
      </c>
    </row>
    <row r="1357" spans="1:4">
      <c r="A1357" s="43" t="s">
        <v>235</v>
      </c>
      <c r="B1357" s="43" t="s">
        <v>2178</v>
      </c>
      <c r="C1357" s="489">
        <v>20.02</v>
      </c>
      <c r="D1357" s="489">
        <v>96.36</v>
      </c>
    </row>
    <row r="1358" spans="1:4">
      <c r="A1358" s="43" t="s">
        <v>235</v>
      </c>
      <c r="B1358" s="43" t="s">
        <v>1241</v>
      </c>
      <c r="C1358" s="489">
        <v>39.47</v>
      </c>
      <c r="D1358" s="489">
        <v>29.29</v>
      </c>
    </row>
    <row r="1359" spans="1:4">
      <c r="A1359" s="43" t="s">
        <v>235</v>
      </c>
      <c r="B1359" s="43" t="s">
        <v>750</v>
      </c>
      <c r="C1359" s="489">
        <v>0</v>
      </c>
      <c r="D1359" s="489">
        <v>84.49</v>
      </c>
    </row>
    <row r="1360" spans="1:4">
      <c r="A1360" s="43" t="s">
        <v>235</v>
      </c>
      <c r="B1360" s="43" t="s">
        <v>2147</v>
      </c>
      <c r="C1360" s="489">
        <v>18.170000000000002</v>
      </c>
      <c r="D1360" s="489">
        <v>2.86</v>
      </c>
    </row>
    <row r="1361" spans="1:4">
      <c r="A1361" s="43" t="s">
        <v>2148</v>
      </c>
      <c r="B1361" s="43" t="s">
        <v>2148</v>
      </c>
      <c r="C1361" s="489">
        <v>8.35</v>
      </c>
      <c r="D1361" s="489">
        <v>4.8</v>
      </c>
    </row>
    <row r="1362" spans="1:4">
      <c r="A1362" s="43" t="s">
        <v>2152</v>
      </c>
      <c r="B1362" s="43" t="s">
        <v>2149</v>
      </c>
      <c r="C1362" s="489">
        <v>35.17</v>
      </c>
      <c r="D1362" s="489">
        <v>73.849999999999994</v>
      </c>
    </row>
    <row r="1363" spans="1:4">
      <c r="A1363" s="43" t="s">
        <v>2152</v>
      </c>
      <c r="B1363" s="43" t="s">
        <v>2150</v>
      </c>
      <c r="C1363" s="489">
        <v>19.22</v>
      </c>
      <c r="D1363" s="489">
        <v>63</v>
      </c>
    </row>
    <row r="1364" spans="1:4">
      <c r="A1364" s="43" t="s">
        <v>2152</v>
      </c>
      <c r="B1364" s="43" t="s">
        <v>2151</v>
      </c>
      <c r="C1364" s="489">
        <v>0</v>
      </c>
      <c r="D1364" s="489">
        <v>2.09</v>
      </c>
    </row>
    <row r="1365" spans="1:4">
      <c r="A1365" s="43" t="s">
        <v>2152</v>
      </c>
      <c r="B1365" s="43" t="s">
        <v>2152</v>
      </c>
      <c r="C1365" s="489">
        <v>9.1199999999999992</v>
      </c>
      <c r="D1365" s="489">
        <v>5.69</v>
      </c>
    </row>
    <row r="1366" spans="1:4">
      <c r="A1366" s="43" t="s">
        <v>2152</v>
      </c>
      <c r="B1366" s="43" t="s">
        <v>2153</v>
      </c>
      <c r="C1366" s="489">
        <v>0</v>
      </c>
      <c r="D1366" s="489">
        <v>0</v>
      </c>
    </row>
    <row r="1367" spans="1:4">
      <c r="A1367" s="43" t="s">
        <v>2148</v>
      </c>
      <c r="B1367" s="43" t="s">
        <v>2154</v>
      </c>
      <c r="C1367" s="489">
        <v>0</v>
      </c>
      <c r="D1367" s="489">
        <v>2.89</v>
      </c>
    </row>
    <row r="1368" spans="1:4">
      <c r="A1368" s="43" t="s">
        <v>2152</v>
      </c>
      <c r="B1368" s="43" t="s">
        <v>2155</v>
      </c>
      <c r="C1368" s="489">
        <v>19.96</v>
      </c>
      <c r="D1368" s="489">
        <v>16.239999999999998</v>
      </c>
    </row>
    <row r="1369" spans="1:4">
      <c r="A1369" s="43" t="s">
        <v>2148</v>
      </c>
      <c r="B1369" s="43" t="s">
        <v>2156</v>
      </c>
      <c r="C1369" s="489">
        <v>0</v>
      </c>
      <c r="D1369" s="489">
        <v>229.49</v>
      </c>
    </row>
    <row r="1370" spans="1:4">
      <c r="A1370" s="43" t="s">
        <v>2152</v>
      </c>
      <c r="B1370" s="43" t="s">
        <v>2157</v>
      </c>
      <c r="C1370" s="489">
        <v>0</v>
      </c>
      <c r="D1370" s="489">
        <v>28.92</v>
      </c>
    </row>
    <row r="1371" spans="1:4">
      <c r="A1371" s="43" t="s">
        <v>2148</v>
      </c>
      <c r="B1371" s="43" t="s">
        <v>2158</v>
      </c>
      <c r="C1371" s="489">
        <v>1.83</v>
      </c>
      <c r="D1371" s="489">
        <v>12.59</v>
      </c>
    </row>
    <row r="1372" spans="1:4">
      <c r="A1372" s="43" t="s">
        <v>2148</v>
      </c>
      <c r="B1372" s="43" t="s">
        <v>2159</v>
      </c>
      <c r="C1372" s="489">
        <v>0</v>
      </c>
      <c r="D1372" s="489">
        <v>0</v>
      </c>
    </row>
    <row r="1373" spans="1:4">
      <c r="A1373" s="43" t="s">
        <v>2148</v>
      </c>
      <c r="B1373" s="43" t="s">
        <v>2160</v>
      </c>
      <c r="C1373" s="489">
        <v>0</v>
      </c>
      <c r="D1373" s="489">
        <v>19.079999999999998</v>
      </c>
    </row>
    <row r="1374" spans="1:4">
      <c r="A1374" s="43" t="s">
        <v>2098</v>
      </c>
      <c r="B1374" s="43" t="s">
        <v>3411</v>
      </c>
      <c r="C1374" s="489">
        <v>8.89</v>
      </c>
      <c r="D1374" s="489">
        <v>9.06</v>
      </c>
    </row>
    <row r="1375" spans="1:4">
      <c r="A1375" s="43" t="s">
        <v>2148</v>
      </c>
      <c r="B1375" s="43" t="s">
        <v>2162</v>
      </c>
      <c r="C1375" s="489">
        <v>0</v>
      </c>
      <c r="D1375" s="489">
        <v>1.25</v>
      </c>
    </row>
    <row r="1376" spans="1:4">
      <c r="A1376" s="43" t="s">
        <v>2148</v>
      </c>
      <c r="B1376" s="43" t="s">
        <v>2163</v>
      </c>
      <c r="C1376" s="489">
        <v>0</v>
      </c>
      <c r="D1376" s="489">
        <v>0</v>
      </c>
    </row>
    <row r="1377" spans="1:4">
      <c r="A1377" s="43" t="s">
        <v>2098</v>
      </c>
      <c r="B1377" s="43" t="s">
        <v>2164</v>
      </c>
      <c r="C1377" s="489">
        <v>45.93</v>
      </c>
      <c r="D1377" s="489">
        <v>11.74</v>
      </c>
    </row>
    <row r="1378" spans="1:4">
      <c r="A1378" s="43" t="s">
        <v>2098</v>
      </c>
      <c r="B1378" s="43" t="s">
        <v>2129</v>
      </c>
      <c r="C1378" s="489">
        <v>27.85</v>
      </c>
      <c r="D1378" s="489">
        <v>14.74</v>
      </c>
    </row>
    <row r="1379" spans="1:4">
      <c r="A1379" s="43" t="s">
        <v>2148</v>
      </c>
      <c r="B1379" s="43" t="s">
        <v>2130</v>
      </c>
      <c r="C1379" s="489">
        <v>18.89</v>
      </c>
      <c r="D1379" s="489">
        <v>0.42</v>
      </c>
    </row>
    <row r="1380" spans="1:4">
      <c r="A1380" s="43" t="s">
        <v>2098</v>
      </c>
      <c r="B1380" s="43" t="s">
        <v>2131</v>
      </c>
      <c r="C1380" s="489">
        <v>0</v>
      </c>
      <c r="D1380" s="489">
        <v>5.17</v>
      </c>
    </row>
    <row r="1381" spans="1:4">
      <c r="A1381" s="43" t="s">
        <v>2148</v>
      </c>
      <c r="B1381" s="43" t="s">
        <v>2132</v>
      </c>
      <c r="C1381" s="489">
        <v>0</v>
      </c>
      <c r="D1381" s="489">
        <v>0</v>
      </c>
    </row>
    <row r="1382" spans="1:4">
      <c r="A1382" s="43" t="s">
        <v>2152</v>
      </c>
      <c r="B1382" s="43" t="s">
        <v>2133</v>
      </c>
      <c r="C1382" s="489">
        <v>13.49</v>
      </c>
      <c r="D1382" s="489">
        <v>14.04</v>
      </c>
    </row>
    <row r="1383" spans="1:4">
      <c r="A1383" s="43" t="s">
        <v>2148</v>
      </c>
      <c r="B1383" s="43" t="s">
        <v>2134</v>
      </c>
      <c r="C1383" s="489">
        <v>0</v>
      </c>
      <c r="D1383" s="489">
        <v>2.69</v>
      </c>
    </row>
    <row r="1384" spans="1:4">
      <c r="A1384" s="43" t="s">
        <v>2148</v>
      </c>
      <c r="B1384" s="43" t="s">
        <v>2135</v>
      </c>
      <c r="C1384" s="489">
        <v>7.41</v>
      </c>
      <c r="D1384" s="489">
        <v>5.17</v>
      </c>
    </row>
    <row r="1385" spans="1:4">
      <c r="A1385" s="43" t="s">
        <v>2098</v>
      </c>
      <c r="B1385" s="43" t="s">
        <v>2136</v>
      </c>
      <c r="C1385" s="489">
        <v>0</v>
      </c>
      <c r="D1385" s="489">
        <v>0</v>
      </c>
    </row>
    <row r="1386" spans="1:4">
      <c r="A1386" s="43" t="s">
        <v>2148</v>
      </c>
      <c r="B1386" s="43" t="s">
        <v>2137</v>
      </c>
      <c r="C1386" s="489">
        <v>0</v>
      </c>
      <c r="D1386" s="489">
        <v>0</v>
      </c>
    </row>
    <row r="1387" spans="1:4">
      <c r="A1387" s="43" t="s">
        <v>2148</v>
      </c>
      <c r="B1387" s="43" t="s">
        <v>749</v>
      </c>
      <c r="C1387" s="489">
        <v>12.99</v>
      </c>
      <c r="D1387" s="489">
        <v>3.23</v>
      </c>
    </row>
    <row r="1388" spans="1:4">
      <c r="A1388" s="43" t="s">
        <v>2152</v>
      </c>
      <c r="B1388" s="43" t="s">
        <v>2138</v>
      </c>
      <c r="C1388" s="489">
        <v>30.96</v>
      </c>
      <c r="D1388" s="489">
        <v>99.92</v>
      </c>
    </row>
    <row r="1389" spans="1:4">
      <c r="A1389" s="43" t="s">
        <v>2148</v>
      </c>
      <c r="B1389" s="43" t="s">
        <v>2139</v>
      </c>
      <c r="C1389" s="489">
        <v>0</v>
      </c>
      <c r="D1389" s="489">
        <v>0</v>
      </c>
    </row>
    <row r="1390" spans="1:4">
      <c r="A1390" s="43" t="s">
        <v>2148</v>
      </c>
      <c r="B1390" s="43" t="s">
        <v>2140</v>
      </c>
      <c r="C1390" s="489">
        <v>0.3</v>
      </c>
      <c r="D1390" s="489">
        <v>1.1299999999999999</v>
      </c>
    </row>
    <row r="1391" spans="1:4">
      <c r="A1391" s="43" t="s">
        <v>2148</v>
      </c>
      <c r="B1391" s="43" t="s">
        <v>2141</v>
      </c>
      <c r="C1391" s="489">
        <v>38.590000000000003</v>
      </c>
      <c r="D1391" s="489">
        <v>24.89</v>
      </c>
    </row>
    <row r="1392" spans="1:4">
      <c r="A1392" s="43" t="s">
        <v>2148</v>
      </c>
      <c r="B1392" s="43" t="s">
        <v>2142</v>
      </c>
      <c r="C1392" s="489">
        <v>0</v>
      </c>
      <c r="D1392" s="489">
        <v>0</v>
      </c>
    </row>
    <row r="1393" spans="1:4">
      <c r="A1393" s="43" t="s">
        <v>2148</v>
      </c>
      <c r="B1393" s="43" t="s">
        <v>2143</v>
      </c>
      <c r="C1393" s="489">
        <v>15.7</v>
      </c>
      <c r="D1393" s="489">
        <v>3.04</v>
      </c>
    </row>
    <row r="1394" spans="1:4">
      <c r="A1394" s="43" t="s">
        <v>2148</v>
      </c>
      <c r="B1394" s="43" t="s">
        <v>2144</v>
      </c>
      <c r="C1394" s="489">
        <v>23.49</v>
      </c>
      <c r="D1394" s="489">
        <v>2.48</v>
      </c>
    </row>
    <row r="1395" spans="1:4">
      <c r="A1395" s="43" t="s">
        <v>2148</v>
      </c>
      <c r="B1395" s="43" t="s">
        <v>3412</v>
      </c>
      <c r="C1395" s="489">
        <v>0</v>
      </c>
      <c r="D1395" s="489">
        <v>0</v>
      </c>
    </row>
    <row r="1396" spans="1:4">
      <c r="A1396" s="43" t="s">
        <v>2148</v>
      </c>
      <c r="B1396" s="43" t="s">
        <v>1746</v>
      </c>
      <c r="C1396" s="489">
        <v>0</v>
      </c>
      <c r="D1396" s="489">
        <v>0</v>
      </c>
    </row>
    <row r="1397" spans="1:4">
      <c r="A1397" s="43" t="s">
        <v>2098</v>
      </c>
      <c r="B1397" s="43" t="s">
        <v>2146</v>
      </c>
      <c r="C1397" s="489">
        <v>0</v>
      </c>
      <c r="D1397" s="489">
        <v>4.55</v>
      </c>
    </row>
    <row r="1398" spans="1:4">
      <c r="A1398" s="43" t="s">
        <v>2152</v>
      </c>
      <c r="B1398" s="43" t="s">
        <v>2112</v>
      </c>
      <c r="C1398" s="489">
        <v>28.67</v>
      </c>
      <c r="D1398" s="489">
        <v>9.1199999999999992</v>
      </c>
    </row>
    <row r="1399" spans="1:4">
      <c r="A1399" s="43" t="s">
        <v>2148</v>
      </c>
      <c r="B1399" s="43" t="s">
        <v>2113</v>
      </c>
      <c r="C1399" s="489">
        <v>9.86</v>
      </c>
      <c r="D1399" s="489">
        <v>16.59</v>
      </c>
    </row>
    <row r="1400" spans="1:4">
      <c r="A1400" s="43" t="s">
        <v>2098</v>
      </c>
      <c r="B1400" s="43" t="s">
        <v>2114</v>
      </c>
      <c r="C1400" s="489">
        <v>16.559999999999999</v>
      </c>
      <c r="D1400" s="489">
        <v>3.75</v>
      </c>
    </row>
    <row r="1401" spans="1:4">
      <c r="A1401" s="43" t="s">
        <v>2098</v>
      </c>
      <c r="B1401" s="43" t="s">
        <v>2115</v>
      </c>
      <c r="C1401" s="489">
        <v>26.42</v>
      </c>
      <c r="D1401" s="489">
        <v>5.56</v>
      </c>
    </row>
    <row r="1402" spans="1:4">
      <c r="A1402" s="43" t="s">
        <v>2098</v>
      </c>
      <c r="B1402" s="43" t="s">
        <v>2116</v>
      </c>
      <c r="C1402" s="489">
        <v>0</v>
      </c>
      <c r="D1402" s="489">
        <v>0</v>
      </c>
    </row>
    <row r="1403" spans="1:4">
      <c r="A1403" s="43" t="s">
        <v>2148</v>
      </c>
      <c r="B1403" s="43" t="s">
        <v>2117</v>
      </c>
      <c r="C1403" s="489">
        <v>24.65</v>
      </c>
      <c r="D1403" s="489">
        <v>1.03</v>
      </c>
    </row>
    <row r="1404" spans="1:4">
      <c r="A1404" s="43" t="s">
        <v>2152</v>
      </c>
      <c r="B1404" s="43" t="s">
        <v>745</v>
      </c>
      <c r="C1404" s="489">
        <v>13.67</v>
      </c>
      <c r="D1404" s="489">
        <v>38.619999999999997</v>
      </c>
    </row>
    <row r="1405" spans="1:4">
      <c r="A1405" s="43" t="s">
        <v>2152</v>
      </c>
      <c r="B1405" s="43" t="s">
        <v>2118</v>
      </c>
      <c r="C1405" s="489">
        <v>0</v>
      </c>
      <c r="D1405" s="489">
        <v>0</v>
      </c>
    </row>
    <row r="1406" spans="1:4">
      <c r="A1406" s="43" t="s">
        <v>2152</v>
      </c>
      <c r="B1406" s="43" t="s">
        <v>2119</v>
      </c>
      <c r="C1406" s="489">
        <v>3.62</v>
      </c>
      <c r="D1406" s="489">
        <v>7.44</v>
      </c>
    </row>
    <row r="1407" spans="1:4">
      <c r="A1407" s="43" t="s">
        <v>2148</v>
      </c>
      <c r="B1407" s="43" t="s">
        <v>747</v>
      </c>
      <c r="C1407" s="489">
        <v>31.02</v>
      </c>
      <c r="D1407" s="489">
        <v>17.18</v>
      </c>
    </row>
    <row r="1408" spans="1:4">
      <c r="A1408" s="43" t="s">
        <v>2148</v>
      </c>
      <c r="B1408" s="43" t="s">
        <v>748</v>
      </c>
      <c r="C1408" s="489">
        <v>26.59</v>
      </c>
      <c r="D1408" s="489">
        <v>11.87</v>
      </c>
    </row>
    <row r="1409" spans="1:4">
      <c r="A1409" s="43" t="s">
        <v>2148</v>
      </c>
      <c r="B1409" s="43" t="s">
        <v>2120</v>
      </c>
      <c r="C1409" s="489">
        <v>0</v>
      </c>
      <c r="D1409" s="489">
        <v>2.91</v>
      </c>
    </row>
    <row r="1410" spans="1:4">
      <c r="A1410" s="43" t="s">
        <v>2098</v>
      </c>
      <c r="B1410" s="43" t="s">
        <v>2121</v>
      </c>
      <c r="C1410" s="489">
        <v>0</v>
      </c>
      <c r="D1410" s="489">
        <v>3.28</v>
      </c>
    </row>
    <row r="1411" spans="1:4">
      <c r="A1411" s="43" t="s">
        <v>2148</v>
      </c>
      <c r="B1411" s="43" t="s">
        <v>2122</v>
      </c>
      <c r="C1411" s="489">
        <v>0.24</v>
      </c>
      <c r="D1411" s="489">
        <v>0.64</v>
      </c>
    </row>
    <row r="1412" spans="1:4">
      <c r="A1412" s="43" t="s">
        <v>2148</v>
      </c>
      <c r="B1412" s="43" t="s">
        <v>2123</v>
      </c>
      <c r="C1412" s="489">
        <v>7.59</v>
      </c>
      <c r="D1412" s="489">
        <v>20.32</v>
      </c>
    </row>
    <row r="1413" spans="1:4">
      <c r="A1413" s="43" t="s">
        <v>2148</v>
      </c>
      <c r="B1413" s="43" t="s">
        <v>2124</v>
      </c>
      <c r="C1413" s="489">
        <v>11.96</v>
      </c>
      <c r="D1413" s="489">
        <v>15.06</v>
      </c>
    </row>
    <row r="1414" spans="1:4">
      <c r="A1414" s="43" t="s">
        <v>2152</v>
      </c>
      <c r="B1414" s="43" t="s">
        <v>2125</v>
      </c>
      <c r="C1414" s="489">
        <v>11.47</v>
      </c>
      <c r="D1414" s="489">
        <v>4.6399999999999997</v>
      </c>
    </row>
    <row r="1415" spans="1:4">
      <c r="A1415" s="43" t="s">
        <v>2098</v>
      </c>
      <c r="B1415" s="43" t="s">
        <v>2126</v>
      </c>
      <c r="C1415" s="489">
        <v>0</v>
      </c>
      <c r="D1415" s="489">
        <v>7.36</v>
      </c>
    </row>
    <row r="1416" spans="1:4">
      <c r="A1416" s="43" t="s">
        <v>234</v>
      </c>
      <c r="B1416" s="43" t="s">
        <v>2127</v>
      </c>
      <c r="C1416" s="489">
        <v>0</v>
      </c>
      <c r="D1416" s="489">
        <v>5.1100000000000003</v>
      </c>
    </row>
    <row r="1417" spans="1:4">
      <c r="A1417" s="43" t="s">
        <v>2148</v>
      </c>
      <c r="B1417" s="43" t="s">
        <v>2128</v>
      </c>
      <c r="C1417" s="489">
        <v>6.09</v>
      </c>
      <c r="D1417" s="489">
        <v>10.37</v>
      </c>
    </row>
    <row r="1418" spans="1:4">
      <c r="A1418" s="43" t="s">
        <v>2098</v>
      </c>
      <c r="B1418" s="43" t="s">
        <v>2094</v>
      </c>
      <c r="C1418" s="489">
        <v>35.729999999999997</v>
      </c>
      <c r="D1418" s="489">
        <v>40.159999999999997</v>
      </c>
    </row>
    <row r="1419" spans="1:4">
      <c r="A1419" s="43" t="s">
        <v>2098</v>
      </c>
      <c r="B1419" s="43" t="s">
        <v>2095</v>
      </c>
      <c r="C1419" s="489">
        <v>0</v>
      </c>
      <c r="D1419" s="489">
        <v>1.94</v>
      </c>
    </row>
    <row r="1420" spans="1:4">
      <c r="A1420" s="43" t="s">
        <v>2098</v>
      </c>
      <c r="B1420" s="43" t="s">
        <v>2096</v>
      </c>
      <c r="C1420" s="489">
        <v>0</v>
      </c>
      <c r="D1420" s="489">
        <v>2.91</v>
      </c>
    </row>
    <row r="1421" spans="1:4">
      <c r="A1421" s="43" t="s">
        <v>2148</v>
      </c>
      <c r="B1421" s="43" t="s">
        <v>2097</v>
      </c>
      <c r="C1421" s="489">
        <v>6.48</v>
      </c>
      <c r="D1421" s="489">
        <v>4.16</v>
      </c>
    </row>
    <row r="1422" spans="1:4">
      <c r="A1422" s="43" t="s">
        <v>2152</v>
      </c>
      <c r="B1422" s="43" t="s">
        <v>1531</v>
      </c>
      <c r="C1422" s="489">
        <v>0</v>
      </c>
      <c r="D1422" s="489">
        <v>75.02</v>
      </c>
    </row>
    <row r="1423" spans="1:4">
      <c r="A1423" s="43" t="s">
        <v>2098</v>
      </c>
      <c r="B1423" s="43" t="s">
        <v>2098</v>
      </c>
      <c r="C1423" s="489">
        <v>3.81</v>
      </c>
      <c r="D1423" s="489">
        <v>4.71</v>
      </c>
    </row>
    <row r="1424" spans="1:4">
      <c r="A1424" s="43" t="s">
        <v>2098</v>
      </c>
      <c r="B1424" s="43" t="s">
        <v>2099</v>
      </c>
      <c r="C1424" s="489">
        <v>11.59</v>
      </c>
      <c r="D1424" s="489">
        <v>16.27</v>
      </c>
    </row>
    <row r="1425" spans="1:4">
      <c r="A1425" s="43" t="s">
        <v>2100</v>
      </c>
      <c r="B1425" s="43" t="s">
        <v>2100</v>
      </c>
      <c r="C1425" s="489">
        <v>22.26</v>
      </c>
      <c r="D1425" s="489">
        <v>5.27</v>
      </c>
    </row>
    <row r="1426" spans="1:4">
      <c r="A1426" s="43" t="s">
        <v>2100</v>
      </c>
      <c r="B1426" s="43" t="s">
        <v>2101</v>
      </c>
      <c r="C1426" s="489">
        <v>4.57</v>
      </c>
      <c r="D1426" s="489">
        <v>3.53</v>
      </c>
    </row>
    <row r="1427" spans="1:4">
      <c r="A1427" s="43" t="s">
        <v>2102</v>
      </c>
      <c r="B1427" s="43" t="s">
        <v>2102</v>
      </c>
      <c r="C1427" s="489">
        <v>12.16</v>
      </c>
      <c r="D1427" s="489">
        <v>4.8899999999999997</v>
      </c>
    </row>
    <row r="1428" spans="1:4">
      <c r="A1428" s="43" t="s">
        <v>2100</v>
      </c>
      <c r="B1428" s="43" t="s">
        <v>2103</v>
      </c>
      <c r="C1428" s="489">
        <v>0</v>
      </c>
      <c r="D1428" s="489">
        <v>0</v>
      </c>
    </row>
    <row r="1429" spans="1:4">
      <c r="A1429" s="43" t="s">
        <v>2100</v>
      </c>
      <c r="B1429" s="43" t="s">
        <v>2104</v>
      </c>
      <c r="C1429" s="489">
        <v>38.07</v>
      </c>
      <c r="D1429" s="489">
        <v>37.18</v>
      </c>
    </row>
    <row r="1430" spans="1:4">
      <c r="A1430" s="43" t="s">
        <v>2100</v>
      </c>
      <c r="B1430" s="43" t="s">
        <v>2105</v>
      </c>
      <c r="C1430" s="489">
        <v>29.65</v>
      </c>
      <c r="D1430" s="489">
        <v>8.1999999999999993</v>
      </c>
    </row>
    <row r="1431" spans="1:4">
      <c r="A1431" s="43" t="s">
        <v>2100</v>
      </c>
      <c r="B1431" s="43" t="s">
        <v>2106</v>
      </c>
      <c r="C1431" s="489">
        <v>0</v>
      </c>
      <c r="D1431" s="489">
        <v>3.41</v>
      </c>
    </row>
    <row r="1432" spans="1:4">
      <c r="A1432" s="43" t="s">
        <v>2100</v>
      </c>
      <c r="B1432" s="43" t="s">
        <v>2107</v>
      </c>
      <c r="C1432" s="489">
        <v>5.34</v>
      </c>
      <c r="D1432" s="489">
        <v>0</v>
      </c>
    </row>
    <row r="1433" spans="1:4">
      <c r="A1433" s="43" t="s">
        <v>2100</v>
      </c>
      <c r="B1433" s="43" t="s">
        <v>746</v>
      </c>
      <c r="C1433" s="489">
        <v>4.6399999999999997</v>
      </c>
      <c r="D1433" s="489">
        <v>3.34</v>
      </c>
    </row>
    <row r="1434" spans="1:4">
      <c r="A1434" s="43" t="s">
        <v>2100</v>
      </c>
      <c r="B1434" s="43" t="s">
        <v>2108</v>
      </c>
      <c r="C1434" s="489">
        <v>0</v>
      </c>
      <c r="D1434" s="489">
        <v>4.38</v>
      </c>
    </row>
    <row r="1435" spans="1:4">
      <c r="A1435" s="43" t="s">
        <v>2100</v>
      </c>
      <c r="B1435" s="43" t="s">
        <v>2109</v>
      </c>
      <c r="C1435" s="489">
        <v>0</v>
      </c>
      <c r="D1435" s="489">
        <v>0</v>
      </c>
    </row>
    <row r="1436" spans="1:4">
      <c r="A1436" s="43" t="s">
        <v>2100</v>
      </c>
      <c r="B1436" s="43" t="s">
        <v>2110</v>
      </c>
      <c r="C1436" s="489">
        <v>0</v>
      </c>
      <c r="D1436" s="489">
        <v>0</v>
      </c>
    </row>
    <row r="1437" spans="1:4">
      <c r="A1437" s="43" t="s">
        <v>2100</v>
      </c>
      <c r="B1437" s="43" t="s">
        <v>2111</v>
      </c>
      <c r="C1437" s="489">
        <v>21.2</v>
      </c>
      <c r="D1437" s="489">
        <v>0.69</v>
      </c>
    </row>
    <row r="1438" spans="1:4">
      <c r="A1438" s="43" t="s">
        <v>2102</v>
      </c>
      <c r="B1438" s="43" t="s">
        <v>2081</v>
      </c>
      <c r="C1438" s="489">
        <v>0</v>
      </c>
      <c r="D1438" s="489">
        <v>10.95</v>
      </c>
    </row>
    <row r="1439" spans="1:4">
      <c r="A1439" s="43" t="s">
        <v>2102</v>
      </c>
      <c r="B1439" s="43" t="s">
        <v>740</v>
      </c>
      <c r="C1439" s="489">
        <v>0</v>
      </c>
      <c r="D1439" s="489">
        <v>3.05</v>
      </c>
    </row>
    <row r="1440" spans="1:4">
      <c r="A1440" s="43" t="s">
        <v>2100</v>
      </c>
      <c r="B1440" s="43" t="s">
        <v>741</v>
      </c>
      <c r="C1440" s="489">
        <v>0</v>
      </c>
      <c r="D1440" s="489">
        <v>0</v>
      </c>
    </row>
    <row r="1441" spans="1:4">
      <c r="A1441" s="43" t="s">
        <v>2100</v>
      </c>
      <c r="B1441" s="43" t="s">
        <v>610</v>
      </c>
      <c r="C1441" s="489">
        <v>19.82</v>
      </c>
      <c r="D1441" s="489">
        <v>6.92</v>
      </c>
    </row>
    <row r="1442" spans="1:4">
      <c r="A1442" s="43" t="s">
        <v>2102</v>
      </c>
      <c r="B1442" s="43" t="s">
        <v>2082</v>
      </c>
      <c r="C1442" s="489">
        <v>0</v>
      </c>
      <c r="D1442" s="489">
        <v>0</v>
      </c>
    </row>
    <row r="1443" spans="1:4">
      <c r="A1443" s="43" t="s">
        <v>2100</v>
      </c>
      <c r="B1443" s="43" t="s">
        <v>2083</v>
      </c>
      <c r="C1443" s="489">
        <v>18.559999999999999</v>
      </c>
      <c r="D1443" s="489">
        <v>8.2799999999999994</v>
      </c>
    </row>
    <row r="1444" spans="1:4">
      <c r="A1444" s="43" t="s">
        <v>2102</v>
      </c>
      <c r="B1444" s="43" t="s">
        <v>2084</v>
      </c>
      <c r="C1444" s="489">
        <v>5</v>
      </c>
      <c r="D1444" s="489">
        <v>5.0599999999999996</v>
      </c>
    </row>
    <row r="1445" spans="1:4">
      <c r="A1445" s="43" t="s">
        <v>2100</v>
      </c>
      <c r="B1445" s="43" t="s">
        <v>742</v>
      </c>
      <c r="C1445" s="489">
        <v>32.340000000000003</v>
      </c>
      <c r="D1445" s="489">
        <v>34.35</v>
      </c>
    </row>
    <row r="1446" spans="1:4">
      <c r="A1446" s="43" t="s">
        <v>2100</v>
      </c>
      <c r="B1446" s="43" t="s">
        <v>2085</v>
      </c>
      <c r="C1446" s="489">
        <v>0</v>
      </c>
      <c r="D1446" s="489">
        <v>0</v>
      </c>
    </row>
    <row r="1447" spans="1:4">
      <c r="A1447" s="43" t="s">
        <v>2100</v>
      </c>
      <c r="B1447" s="43" t="s">
        <v>2086</v>
      </c>
      <c r="C1447" s="489">
        <v>0</v>
      </c>
      <c r="D1447" s="489">
        <v>0</v>
      </c>
    </row>
    <row r="1448" spans="1:4">
      <c r="A1448" s="43" t="s">
        <v>2100</v>
      </c>
      <c r="B1448" s="43" t="s">
        <v>2087</v>
      </c>
      <c r="C1448" s="489">
        <v>0</v>
      </c>
      <c r="D1448" s="489">
        <v>0</v>
      </c>
    </row>
    <row r="1449" spans="1:4">
      <c r="A1449" s="43" t="s">
        <v>2100</v>
      </c>
      <c r="B1449" s="43" t="s">
        <v>3413</v>
      </c>
      <c r="C1449" s="489">
        <v>12.8</v>
      </c>
      <c r="D1449" s="489">
        <v>2.0099999999999998</v>
      </c>
    </row>
    <row r="1450" spans="1:4">
      <c r="A1450" s="43" t="s">
        <v>2100</v>
      </c>
      <c r="B1450" s="43" t="s">
        <v>2089</v>
      </c>
      <c r="C1450" s="489">
        <v>6.91</v>
      </c>
      <c r="D1450" s="489">
        <v>11.46</v>
      </c>
    </row>
    <row r="1451" spans="1:4">
      <c r="A1451" s="43" t="s">
        <v>2100</v>
      </c>
      <c r="B1451" s="43" t="s">
        <v>2090</v>
      </c>
      <c r="C1451" s="489">
        <v>0</v>
      </c>
      <c r="D1451" s="489">
        <v>0</v>
      </c>
    </row>
    <row r="1452" spans="1:4">
      <c r="A1452" s="43" t="s">
        <v>2100</v>
      </c>
      <c r="B1452" s="43" t="s">
        <v>743</v>
      </c>
      <c r="C1452" s="489">
        <v>20.420000000000002</v>
      </c>
      <c r="D1452" s="489">
        <v>80.489999999999995</v>
      </c>
    </row>
    <row r="1453" spans="1:4">
      <c r="A1453" s="43" t="s">
        <v>2102</v>
      </c>
      <c r="B1453" s="43" t="s">
        <v>3414</v>
      </c>
      <c r="C1453" s="489">
        <v>1.45</v>
      </c>
      <c r="D1453" s="489">
        <v>5.92</v>
      </c>
    </row>
    <row r="1454" spans="1:4">
      <c r="A1454" s="43" t="s">
        <v>2100</v>
      </c>
      <c r="B1454" s="43" t="s">
        <v>744</v>
      </c>
      <c r="C1454" s="489">
        <v>21.15</v>
      </c>
      <c r="D1454" s="489">
        <v>7.65</v>
      </c>
    </row>
    <row r="1455" spans="1:4">
      <c r="A1455" s="43" t="s">
        <v>2100</v>
      </c>
      <c r="B1455" s="43" t="s">
        <v>2092</v>
      </c>
      <c r="C1455" s="489">
        <v>25.56</v>
      </c>
      <c r="D1455" s="489">
        <v>0</v>
      </c>
    </row>
    <row r="1456" spans="1:4">
      <c r="A1456" s="43" t="s">
        <v>2102</v>
      </c>
      <c r="B1456" s="43" t="s">
        <v>2093</v>
      </c>
      <c r="C1456" s="489">
        <v>0</v>
      </c>
      <c r="D1456" s="489">
        <v>6.01</v>
      </c>
    </row>
    <row r="1457" spans="1:4">
      <c r="A1457" s="43" t="s">
        <v>2100</v>
      </c>
      <c r="B1457" s="43" t="s">
        <v>745</v>
      </c>
      <c r="C1457" s="489">
        <v>0</v>
      </c>
      <c r="D1457" s="489">
        <v>2</v>
      </c>
    </row>
    <row r="1458" spans="1:4">
      <c r="A1458" s="43" t="s">
        <v>2102</v>
      </c>
      <c r="B1458" s="43" t="s">
        <v>738</v>
      </c>
      <c r="C1458" s="489">
        <v>0</v>
      </c>
      <c r="D1458" s="489">
        <v>1.04</v>
      </c>
    </row>
    <row r="1459" spans="1:4">
      <c r="A1459" s="43" t="s">
        <v>2100</v>
      </c>
      <c r="B1459" s="43" t="s">
        <v>2063</v>
      </c>
      <c r="C1459" s="489">
        <v>10.75</v>
      </c>
      <c r="D1459" s="489">
        <v>8.36</v>
      </c>
    </row>
    <row r="1460" spans="1:4">
      <c r="A1460" s="43" t="s">
        <v>2100</v>
      </c>
      <c r="B1460" s="43" t="s">
        <v>2064</v>
      </c>
      <c r="C1460" s="489">
        <v>0</v>
      </c>
      <c r="D1460" s="489">
        <v>1.02</v>
      </c>
    </row>
    <row r="1461" spans="1:4">
      <c r="A1461" s="43" t="s">
        <v>2100</v>
      </c>
      <c r="B1461" s="43" t="s">
        <v>2065</v>
      </c>
      <c r="C1461" s="489">
        <v>4.09</v>
      </c>
      <c r="D1461" s="489">
        <v>1.17</v>
      </c>
    </row>
    <row r="1462" spans="1:4">
      <c r="A1462" s="43" t="s">
        <v>2100</v>
      </c>
      <c r="B1462" s="43" t="s">
        <v>2066</v>
      </c>
      <c r="C1462" s="489">
        <v>0</v>
      </c>
      <c r="D1462" s="489">
        <v>0</v>
      </c>
    </row>
    <row r="1463" spans="1:4">
      <c r="A1463" s="43" t="s">
        <v>2100</v>
      </c>
      <c r="B1463" s="43" t="s">
        <v>2067</v>
      </c>
      <c r="C1463" s="489">
        <v>2.09</v>
      </c>
      <c r="D1463" s="489">
        <v>7.35</v>
      </c>
    </row>
    <row r="1464" spans="1:4">
      <c r="A1464" s="43" t="s">
        <v>2100</v>
      </c>
      <c r="B1464" s="43" t="s">
        <v>2068</v>
      </c>
      <c r="C1464" s="489">
        <v>14.66</v>
      </c>
      <c r="D1464" s="489">
        <v>1.71</v>
      </c>
    </row>
    <row r="1465" spans="1:4">
      <c r="A1465" s="43" t="s">
        <v>2100</v>
      </c>
      <c r="B1465" s="43" t="s">
        <v>2069</v>
      </c>
      <c r="C1465" s="489">
        <v>0</v>
      </c>
      <c r="D1465" s="489">
        <v>14.72</v>
      </c>
    </row>
    <row r="1466" spans="1:4">
      <c r="A1466" s="43" t="s">
        <v>2100</v>
      </c>
      <c r="B1466" s="43" t="s">
        <v>2070</v>
      </c>
      <c r="C1466" s="489">
        <v>0</v>
      </c>
      <c r="D1466" s="489">
        <v>0.55000000000000004</v>
      </c>
    </row>
    <row r="1467" spans="1:4">
      <c r="A1467" s="43" t="s">
        <v>2102</v>
      </c>
      <c r="B1467" s="43" t="s">
        <v>3415</v>
      </c>
      <c r="C1467" s="489">
        <v>0</v>
      </c>
      <c r="D1467" s="489">
        <v>4.28</v>
      </c>
    </row>
    <row r="1468" spans="1:4">
      <c r="A1468" s="43" t="s">
        <v>2100</v>
      </c>
      <c r="B1468" s="43" t="s">
        <v>2072</v>
      </c>
      <c r="C1468" s="489">
        <v>8.99</v>
      </c>
      <c r="D1468" s="489">
        <v>5.07</v>
      </c>
    </row>
    <row r="1469" spans="1:4">
      <c r="A1469" s="43" t="s">
        <v>2102</v>
      </c>
      <c r="B1469" s="43" t="s">
        <v>2073</v>
      </c>
      <c r="C1469" s="489">
        <v>2.59</v>
      </c>
      <c r="D1469" s="489">
        <v>6.66</v>
      </c>
    </row>
    <row r="1470" spans="1:4">
      <c r="A1470" s="43" t="s">
        <v>2100</v>
      </c>
      <c r="B1470" s="43" t="s">
        <v>2074</v>
      </c>
      <c r="C1470" s="489">
        <v>11.4</v>
      </c>
      <c r="D1470" s="489">
        <v>8.7200000000000006</v>
      </c>
    </row>
    <row r="1471" spans="1:4">
      <c r="A1471" s="43" t="s">
        <v>2100</v>
      </c>
      <c r="B1471" s="43" t="s">
        <v>2075</v>
      </c>
      <c r="C1471" s="489">
        <v>6.21</v>
      </c>
      <c r="D1471" s="489">
        <v>8.91</v>
      </c>
    </row>
    <row r="1472" spans="1:4">
      <c r="A1472" s="43" t="s">
        <v>2100</v>
      </c>
      <c r="B1472" s="43" t="s">
        <v>2076</v>
      </c>
      <c r="C1472" s="489">
        <v>8.6999999999999993</v>
      </c>
      <c r="D1472" s="489">
        <v>14.17</v>
      </c>
    </row>
    <row r="1473" spans="1:4">
      <c r="A1473" s="43" t="s">
        <v>2100</v>
      </c>
      <c r="B1473" s="43" t="s">
        <v>2077</v>
      </c>
      <c r="C1473" s="489">
        <v>0</v>
      </c>
      <c r="D1473" s="489">
        <v>2.4</v>
      </c>
    </row>
    <row r="1474" spans="1:4">
      <c r="A1474" s="43" t="s">
        <v>2100</v>
      </c>
      <c r="B1474" s="43" t="s">
        <v>739</v>
      </c>
      <c r="C1474" s="489">
        <v>0</v>
      </c>
      <c r="D1474" s="489">
        <v>0</v>
      </c>
    </row>
    <row r="1475" spans="1:4">
      <c r="A1475" s="43" t="s">
        <v>2102</v>
      </c>
      <c r="B1475" s="43" t="s">
        <v>2078</v>
      </c>
      <c r="C1475" s="489">
        <v>4.09</v>
      </c>
      <c r="D1475" s="489">
        <v>4</v>
      </c>
    </row>
    <row r="1476" spans="1:4">
      <c r="A1476" s="43" t="s">
        <v>2100</v>
      </c>
      <c r="B1476" s="43" t="s">
        <v>2079</v>
      </c>
      <c r="C1476" s="489">
        <v>0</v>
      </c>
      <c r="D1476" s="489">
        <v>0</v>
      </c>
    </row>
    <row r="1477" spans="1:4">
      <c r="A1477" s="43" t="s">
        <v>232</v>
      </c>
      <c r="B1477" s="43" t="s">
        <v>2080</v>
      </c>
      <c r="C1477" s="489">
        <v>0</v>
      </c>
      <c r="D1477" s="489">
        <v>0</v>
      </c>
    </row>
    <row r="1478" spans="1:4">
      <c r="A1478" s="43" t="s">
        <v>232</v>
      </c>
      <c r="B1478" s="43" t="s">
        <v>2046</v>
      </c>
      <c r="C1478" s="489">
        <v>0</v>
      </c>
      <c r="D1478" s="489">
        <v>0</v>
      </c>
    </row>
    <row r="1479" spans="1:4">
      <c r="A1479" s="43" t="s">
        <v>232</v>
      </c>
      <c r="B1479" s="43" t="s">
        <v>2047</v>
      </c>
      <c r="C1479" s="489">
        <v>0</v>
      </c>
      <c r="D1479" s="489">
        <v>0</v>
      </c>
    </row>
    <row r="1480" spans="1:4">
      <c r="A1480" s="43" t="s">
        <v>2100</v>
      </c>
      <c r="B1480" s="43" t="s">
        <v>735</v>
      </c>
      <c r="C1480" s="489">
        <v>0</v>
      </c>
      <c r="D1480" s="489">
        <v>21.92</v>
      </c>
    </row>
    <row r="1481" spans="1:4">
      <c r="A1481" s="43" t="s">
        <v>232</v>
      </c>
      <c r="B1481" s="43" t="s">
        <v>2048</v>
      </c>
      <c r="C1481" s="489">
        <v>46.47</v>
      </c>
      <c r="D1481" s="489">
        <v>4.4800000000000004</v>
      </c>
    </row>
    <row r="1482" spans="1:4">
      <c r="A1482" s="43" t="s">
        <v>2049</v>
      </c>
      <c r="B1482" s="43" t="s">
        <v>2049</v>
      </c>
      <c r="C1482" s="489">
        <v>0</v>
      </c>
      <c r="D1482" s="489">
        <v>1.27</v>
      </c>
    </row>
    <row r="1483" spans="1:4">
      <c r="A1483" s="43" t="s">
        <v>2049</v>
      </c>
      <c r="B1483" s="43" t="s">
        <v>2050</v>
      </c>
      <c r="C1483" s="489">
        <v>28.45</v>
      </c>
      <c r="D1483" s="489">
        <v>7.12</v>
      </c>
    </row>
    <row r="1484" spans="1:4">
      <c r="A1484" s="43" t="s">
        <v>2049</v>
      </c>
      <c r="B1484" s="43" t="s">
        <v>2051</v>
      </c>
      <c r="C1484" s="489">
        <v>0</v>
      </c>
      <c r="D1484" s="489">
        <v>19.079999999999998</v>
      </c>
    </row>
    <row r="1485" spans="1:4">
      <c r="A1485" s="43" t="s">
        <v>2049</v>
      </c>
      <c r="B1485" s="43" t="s">
        <v>3297</v>
      </c>
      <c r="C1485" s="489">
        <v>12.3</v>
      </c>
      <c r="D1485" s="489">
        <v>1.2</v>
      </c>
    </row>
    <row r="1486" spans="1:4">
      <c r="A1486" s="43" t="s">
        <v>2049</v>
      </c>
      <c r="B1486" s="43" t="s">
        <v>2052</v>
      </c>
      <c r="C1486" s="489">
        <v>0</v>
      </c>
      <c r="D1486" s="489">
        <v>1.83</v>
      </c>
    </row>
    <row r="1487" spans="1:4">
      <c r="A1487" s="43" t="s">
        <v>2015</v>
      </c>
      <c r="B1487" s="43" t="s">
        <v>2053</v>
      </c>
      <c r="C1487" s="489">
        <v>4.4000000000000004</v>
      </c>
      <c r="D1487" s="489">
        <v>6.46</v>
      </c>
    </row>
    <row r="1488" spans="1:4">
      <c r="A1488" s="43" t="s">
        <v>2049</v>
      </c>
      <c r="B1488" s="43" t="s">
        <v>2054</v>
      </c>
      <c r="C1488" s="489">
        <v>11.53</v>
      </c>
      <c r="D1488" s="489">
        <v>6.15</v>
      </c>
    </row>
    <row r="1489" spans="1:4">
      <c r="A1489" s="43" t="s">
        <v>2015</v>
      </c>
      <c r="B1489" s="43" t="s">
        <v>2055</v>
      </c>
      <c r="C1489" s="489">
        <v>2.15</v>
      </c>
      <c r="D1489" s="489">
        <v>17.399999999999999</v>
      </c>
    </row>
    <row r="1490" spans="1:4">
      <c r="A1490" s="43" t="s">
        <v>2015</v>
      </c>
      <c r="B1490" s="43" t="s">
        <v>736</v>
      </c>
      <c r="C1490" s="489">
        <v>0</v>
      </c>
      <c r="D1490" s="489">
        <v>0.26</v>
      </c>
    </row>
    <row r="1491" spans="1:4">
      <c r="A1491" s="43" t="s">
        <v>2015</v>
      </c>
      <c r="B1491" s="43" t="s">
        <v>2056</v>
      </c>
      <c r="C1491" s="489">
        <v>26.7</v>
      </c>
      <c r="D1491" s="489">
        <v>18.21</v>
      </c>
    </row>
    <row r="1492" spans="1:4">
      <c r="A1492" s="43" t="s">
        <v>2057</v>
      </c>
      <c r="B1492" s="43" t="s">
        <v>2057</v>
      </c>
      <c r="C1492" s="489">
        <v>7.59</v>
      </c>
      <c r="D1492" s="489">
        <v>3.94</v>
      </c>
    </row>
    <row r="1493" spans="1:4">
      <c r="A1493" s="43" t="s">
        <v>2057</v>
      </c>
      <c r="B1493" s="43" t="s">
        <v>2058</v>
      </c>
      <c r="C1493" s="489">
        <v>11.62</v>
      </c>
      <c r="D1493" s="489">
        <v>48.99</v>
      </c>
    </row>
    <row r="1494" spans="1:4">
      <c r="A1494" s="43" t="s">
        <v>2015</v>
      </c>
      <c r="B1494" s="43" t="s">
        <v>2059</v>
      </c>
      <c r="C1494" s="489">
        <v>0</v>
      </c>
      <c r="D1494" s="489">
        <v>0</v>
      </c>
    </row>
    <row r="1495" spans="1:4">
      <c r="A1495" s="43" t="s">
        <v>2049</v>
      </c>
      <c r="B1495" s="43" t="s">
        <v>2060</v>
      </c>
      <c r="C1495" s="489">
        <v>14.89</v>
      </c>
      <c r="D1495" s="489">
        <v>7.42</v>
      </c>
    </row>
    <row r="1496" spans="1:4">
      <c r="A1496" s="43" t="s">
        <v>2015</v>
      </c>
      <c r="B1496" s="43" t="s">
        <v>737</v>
      </c>
      <c r="C1496" s="489">
        <v>0</v>
      </c>
      <c r="D1496" s="489">
        <v>11.16</v>
      </c>
    </row>
    <row r="1497" spans="1:4">
      <c r="A1497" s="43" t="s">
        <v>2015</v>
      </c>
      <c r="B1497" s="43" t="s">
        <v>2061</v>
      </c>
      <c r="C1497" s="489">
        <v>0</v>
      </c>
      <c r="D1497" s="489">
        <v>0</v>
      </c>
    </row>
    <row r="1498" spans="1:4">
      <c r="A1498" s="43" t="s">
        <v>2015</v>
      </c>
      <c r="B1498" s="43" t="s">
        <v>2062</v>
      </c>
      <c r="C1498" s="489">
        <v>24.75</v>
      </c>
      <c r="D1498" s="489">
        <v>67.489999999999995</v>
      </c>
    </row>
    <row r="1499" spans="1:4">
      <c r="A1499" s="43" t="s">
        <v>2015</v>
      </c>
      <c r="B1499" s="43" t="s">
        <v>730</v>
      </c>
      <c r="C1499" s="489">
        <v>0</v>
      </c>
      <c r="D1499" s="489">
        <v>53.16</v>
      </c>
    </row>
    <row r="1500" spans="1:4">
      <c r="A1500" s="43" t="s">
        <v>2015</v>
      </c>
      <c r="B1500" s="43" t="s">
        <v>2032</v>
      </c>
      <c r="C1500" s="489">
        <v>0</v>
      </c>
      <c r="D1500" s="489">
        <v>0</v>
      </c>
    </row>
    <row r="1501" spans="1:4">
      <c r="A1501" s="43" t="s">
        <v>2049</v>
      </c>
      <c r="B1501" s="43" t="s">
        <v>731</v>
      </c>
      <c r="C1501" s="489">
        <v>21.58</v>
      </c>
      <c r="D1501" s="489">
        <v>5.21</v>
      </c>
    </row>
    <row r="1502" spans="1:4">
      <c r="A1502" s="43" t="s">
        <v>2057</v>
      </c>
      <c r="B1502" s="43" t="s">
        <v>2033</v>
      </c>
      <c r="C1502" s="489">
        <v>27.75</v>
      </c>
      <c r="D1502" s="489">
        <v>15.81</v>
      </c>
    </row>
    <row r="1503" spans="1:4">
      <c r="A1503" s="43" t="s">
        <v>2015</v>
      </c>
      <c r="B1503" s="43" t="s">
        <v>2034</v>
      </c>
      <c r="C1503" s="489">
        <v>19.63</v>
      </c>
      <c r="D1503" s="489">
        <v>8.11</v>
      </c>
    </row>
    <row r="1504" spans="1:4">
      <c r="A1504" s="43" t="s">
        <v>2015</v>
      </c>
      <c r="B1504" s="43" t="s">
        <v>2035</v>
      </c>
      <c r="C1504" s="489">
        <v>23.21</v>
      </c>
      <c r="D1504" s="489">
        <v>12.62</v>
      </c>
    </row>
    <row r="1505" spans="1:4">
      <c r="A1505" s="43" t="s">
        <v>2015</v>
      </c>
      <c r="B1505" s="43" t="s">
        <v>2036</v>
      </c>
      <c r="C1505" s="489">
        <v>5.54</v>
      </c>
      <c r="D1505" s="489">
        <v>4.49</v>
      </c>
    </row>
    <row r="1506" spans="1:4">
      <c r="A1506" s="43" t="s">
        <v>2015</v>
      </c>
      <c r="B1506" s="43" t="s">
        <v>2037</v>
      </c>
      <c r="C1506" s="489">
        <v>5.71</v>
      </c>
      <c r="D1506" s="489">
        <v>9.1999999999999993</v>
      </c>
    </row>
    <row r="1507" spans="1:4">
      <c r="A1507" s="43" t="s">
        <v>2015</v>
      </c>
      <c r="B1507" s="43" t="s">
        <v>732</v>
      </c>
      <c r="C1507" s="489">
        <v>0</v>
      </c>
      <c r="D1507" s="489">
        <v>0</v>
      </c>
    </row>
    <row r="1508" spans="1:4">
      <c r="A1508" s="43" t="s">
        <v>2015</v>
      </c>
      <c r="B1508" s="43" t="s">
        <v>733</v>
      </c>
      <c r="C1508" s="489">
        <v>0</v>
      </c>
      <c r="D1508" s="489">
        <v>0</v>
      </c>
    </row>
    <row r="1509" spans="1:4">
      <c r="A1509" s="43" t="s">
        <v>2057</v>
      </c>
      <c r="B1509" s="43" t="s">
        <v>2038</v>
      </c>
      <c r="C1509" s="489">
        <v>5.82</v>
      </c>
      <c r="D1509" s="489">
        <v>94</v>
      </c>
    </row>
    <row r="1510" spans="1:4">
      <c r="A1510" s="43" t="s">
        <v>2057</v>
      </c>
      <c r="B1510" s="43" t="s">
        <v>2039</v>
      </c>
      <c r="C1510" s="489">
        <v>6.15</v>
      </c>
      <c r="D1510" s="489">
        <v>2.4700000000000002</v>
      </c>
    </row>
    <row r="1511" spans="1:4">
      <c r="A1511" s="43" t="s">
        <v>2049</v>
      </c>
      <c r="B1511" s="43" t="s">
        <v>2040</v>
      </c>
      <c r="C1511" s="489">
        <v>0</v>
      </c>
      <c r="D1511" s="489">
        <v>0</v>
      </c>
    </row>
    <row r="1512" spans="1:4">
      <c r="A1512" s="43" t="s">
        <v>2015</v>
      </c>
      <c r="B1512" s="43" t="s">
        <v>2041</v>
      </c>
      <c r="C1512" s="489">
        <v>6.44</v>
      </c>
      <c r="D1512" s="489">
        <v>244.34</v>
      </c>
    </row>
    <row r="1513" spans="1:4">
      <c r="A1513" s="43" t="s">
        <v>2057</v>
      </c>
      <c r="B1513" s="43" t="s">
        <v>2042</v>
      </c>
      <c r="C1513" s="489">
        <v>0</v>
      </c>
      <c r="D1513" s="489">
        <v>0.34</v>
      </c>
    </row>
    <row r="1514" spans="1:4">
      <c r="A1514" s="43" t="s">
        <v>2049</v>
      </c>
      <c r="B1514" s="43" t="s">
        <v>1495</v>
      </c>
      <c r="C1514" s="489">
        <v>0</v>
      </c>
      <c r="D1514" s="489">
        <v>0</v>
      </c>
    </row>
    <row r="1515" spans="1:4">
      <c r="A1515" s="43" t="s">
        <v>2015</v>
      </c>
      <c r="B1515" s="43" t="s">
        <v>2043</v>
      </c>
      <c r="C1515" s="489">
        <v>0</v>
      </c>
      <c r="D1515" s="489">
        <v>0</v>
      </c>
    </row>
    <row r="1516" spans="1:4">
      <c r="A1516" s="43" t="s">
        <v>288</v>
      </c>
      <c r="B1516" s="43" t="s">
        <v>734</v>
      </c>
      <c r="C1516" s="489">
        <v>32.840000000000003</v>
      </c>
      <c r="D1516" s="489">
        <v>5.56</v>
      </c>
    </row>
    <row r="1517" spans="1:4">
      <c r="A1517" s="43" t="s">
        <v>2015</v>
      </c>
      <c r="B1517" s="43" t="s">
        <v>3416</v>
      </c>
      <c r="C1517" s="489">
        <v>0</v>
      </c>
      <c r="D1517" s="489">
        <v>0</v>
      </c>
    </row>
    <row r="1518" spans="1:4">
      <c r="A1518" s="43" t="s">
        <v>2057</v>
      </c>
      <c r="B1518" s="43" t="s">
        <v>2045</v>
      </c>
      <c r="C1518" s="489">
        <v>0</v>
      </c>
      <c r="D1518" s="489">
        <v>5.61</v>
      </c>
    </row>
    <row r="1519" spans="1:4">
      <c r="A1519" s="43" t="s">
        <v>2015</v>
      </c>
      <c r="B1519" s="43" t="s">
        <v>2015</v>
      </c>
      <c r="C1519" s="489">
        <v>7.15</v>
      </c>
      <c r="D1519" s="489">
        <v>6.27</v>
      </c>
    </row>
    <row r="1520" spans="1:4">
      <c r="A1520" s="43" t="s">
        <v>2015</v>
      </c>
      <c r="B1520" s="43" t="s">
        <v>2016</v>
      </c>
      <c r="C1520" s="489">
        <v>26.4</v>
      </c>
      <c r="D1520" s="489">
        <v>20.54</v>
      </c>
    </row>
    <row r="1521" spans="1:4">
      <c r="A1521" s="43" t="s">
        <v>2015</v>
      </c>
      <c r="B1521" s="43" t="s">
        <v>2017</v>
      </c>
      <c r="C1521" s="489">
        <v>0</v>
      </c>
      <c r="D1521" s="489">
        <v>0</v>
      </c>
    </row>
    <row r="1522" spans="1:4">
      <c r="A1522" s="43" t="s">
        <v>2049</v>
      </c>
      <c r="B1522" s="43" t="s">
        <v>3417</v>
      </c>
      <c r="C1522" s="489" t="s">
        <v>3482</v>
      </c>
      <c r="D1522" s="489" t="s">
        <v>3482</v>
      </c>
    </row>
    <row r="1523" spans="1:4">
      <c r="A1523" s="43" t="s">
        <v>288</v>
      </c>
      <c r="B1523" s="43" t="s">
        <v>2018</v>
      </c>
      <c r="C1523" s="489">
        <v>2.57</v>
      </c>
      <c r="D1523" s="489">
        <v>0.75</v>
      </c>
    </row>
    <row r="1524" spans="1:4">
      <c r="A1524" s="43" t="s">
        <v>2015</v>
      </c>
      <c r="B1524" s="43" t="s">
        <v>728</v>
      </c>
      <c r="C1524" s="489">
        <v>7.23</v>
      </c>
      <c r="D1524" s="489">
        <v>0</v>
      </c>
    </row>
    <row r="1525" spans="1:4">
      <c r="A1525" s="43" t="s">
        <v>2015</v>
      </c>
      <c r="B1525" s="43" t="s">
        <v>2019</v>
      </c>
      <c r="C1525" s="489">
        <v>0</v>
      </c>
      <c r="D1525" s="489">
        <v>0</v>
      </c>
    </row>
    <row r="1526" spans="1:4">
      <c r="A1526" s="43" t="s">
        <v>2785</v>
      </c>
      <c r="B1526" s="43" t="s">
        <v>2020</v>
      </c>
      <c r="C1526" s="489">
        <v>0</v>
      </c>
      <c r="D1526" s="489">
        <v>6.78</v>
      </c>
    </row>
    <row r="1527" spans="1:4">
      <c r="A1527" s="43" t="s">
        <v>718</v>
      </c>
      <c r="B1527" s="43" t="s">
        <v>3418</v>
      </c>
      <c r="C1527" s="489" t="s">
        <v>3482</v>
      </c>
      <c r="D1527" s="489" t="s">
        <v>3482</v>
      </c>
    </row>
    <row r="1528" spans="1:4">
      <c r="A1528" s="43" t="s">
        <v>2015</v>
      </c>
      <c r="B1528" s="43" t="s">
        <v>2021</v>
      </c>
      <c r="C1528" s="489">
        <v>34.049999999999997</v>
      </c>
      <c r="D1528" s="489">
        <v>4.63</v>
      </c>
    </row>
    <row r="1529" spans="1:4">
      <c r="A1529" s="43" t="s">
        <v>2049</v>
      </c>
      <c r="B1529" s="43" t="s">
        <v>2022</v>
      </c>
      <c r="C1529" s="489">
        <v>0</v>
      </c>
      <c r="D1529" s="489">
        <v>0</v>
      </c>
    </row>
    <row r="1530" spans="1:4">
      <c r="A1530" s="43" t="s">
        <v>2049</v>
      </c>
      <c r="B1530" s="43" t="s">
        <v>2023</v>
      </c>
      <c r="C1530" s="489">
        <v>0</v>
      </c>
      <c r="D1530" s="489">
        <v>2.2000000000000002</v>
      </c>
    </row>
    <row r="1531" spans="1:4">
      <c r="A1531" s="43" t="s">
        <v>2049</v>
      </c>
      <c r="B1531" s="43" t="s">
        <v>729</v>
      </c>
      <c r="C1531" s="489">
        <v>24.58</v>
      </c>
      <c r="D1531" s="489">
        <v>164.22</v>
      </c>
    </row>
    <row r="1532" spans="1:4">
      <c r="A1532" s="43" t="s">
        <v>2049</v>
      </c>
      <c r="B1532" s="43" t="s">
        <v>2024</v>
      </c>
      <c r="C1532" s="489">
        <v>0</v>
      </c>
      <c r="D1532" s="489">
        <v>3.62</v>
      </c>
    </row>
    <row r="1533" spans="1:4">
      <c r="A1533" s="43" t="s">
        <v>2049</v>
      </c>
      <c r="B1533" s="43" t="s">
        <v>2025</v>
      </c>
      <c r="C1533" s="489">
        <v>0</v>
      </c>
      <c r="D1533" s="489">
        <v>3.34</v>
      </c>
    </row>
    <row r="1534" spans="1:4">
      <c r="A1534" s="43" t="s">
        <v>2015</v>
      </c>
      <c r="B1534" s="43" t="s">
        <v>2026</v>
      </c>
      <c r="C1534" s="489">
        <v>10.74</v>
      </c>
      <c r="D1534" s="489">
        <v>4.0199999999999996</v>
      </c>
    </row>
    <row r="1535" spans="1:4">
      <c r="A1535" s="43" t="s">
        <v>2590</v>
      </c>
      <c r="B1535" s="43" t="s">
        <v>2027</v>
      </c>
      <c r="C1535" s="489">
        <v>2.0499999999999998</v>
      </c>
      <c r="D1535" s="489">
        <v>0</v>
      </c>
    </row>
    <row r="1536" spans="1:4">
      <c r="A1536" s="43" t="s">
        <v>2049</v>
      </c>
      <c r="B1536" s="43" t="s">
        <v>990</v>
      </c>
      <c r="C1536" s="489">
        <v>32.18</v>
      </c>
      <c r="D1536" s="489">
        <v>4.25</v>
      </c>
    </row>
    <row r="1537" spans="1:4">
      <c r="A1537" s="43" t="s">
        <v>2015</v>
      </c>
      <c r="B1537" s="43" t="s">
        <v>2028</v>
      </c>
      <c r="C1537" s="489">
        <v>8.77</v>
      </c>
      <c r="D1537" s="489">
        <v>3.9</v>
      </c>
    </row>
    <row r="1538" spans="1:4">
      <c r="A1538" s="43" t="s">
        <v>2015</v>
      </c>
      <c r="B1538" s="43" t="s">
        <v>2029</v>
      </c>
      <c r="C1538" s="489">
        <v>0</v>
      </c>
      <c r="D1538" s="489">
        <v>0</v>
      </c>
    </row>
    <row r="1539" spans="1:4">
      <c r="A1539" s="43" t="s">
        <v>2015</v>
      </c>
      <c r="B1539" s="43" t="s">
        <v>2030</v>
      </c>
      <c r="C1539" s="489">
        <v>6.87</v>
      </c>
      <c r="D1539" s="489">
        <v>8.7799999999999994</v>
      </c>
    </row>
    <row r="1540" spans="1:4">
      <c r="A1540" s="43" t="s">
        <v>2049</v>
      </c>
      <c r="B1540" s="43" t="s">
        <v>2031</v>
      </c>
      <c r="C1540" s="489">
        <v>2.2200000000000002</v>
      </c>
      <c r="D1540" s="489">
        <v>4.1100000000000003</v>
      </c>
    </row>
    <row r="1541" spans="1:4">
      <c r="A1541" s="43" t="s">
        <v>2057</v>
      </c>
      <c r="B1541" s="43" t="s">
        <v>1997</v>
      </c>
      <c r="C1541" s="489">
        <v>26.3</v>
      </c>
      <c r="D1541" s="489">
        <v>28.87</v>
      </c>
    </row>
    <row r="1542" spans="1:4">
      <c r="A1542" s="43" t="s">
        <v>2049</v>
      </c>
      <c r="B1542" s="43" t="s">
        <v>1998</v>
      </c>
      <c r="C1542" s="489">
        <v>0.38</v>
      </c>
      <c r="D1542" s="489">
        <v>3.18</v>
      </c>
    </row>
    <row r="1543" spans="1:4">
      <c r="A1543" s="43" t="s">
        <v>2057</v>
      </c>
      <c r="B1543" s="43" t="s">
        <v>726</v>
      </c>
      <c r="C1543" s="489">
        <v>8.11</v>
      </c>
      <c r="D1543" s="489">
        <v>4.66</v>
      </c>
    </row>
    <row r="1544" spans="1:4">
      <c r="A1544" s="43" t="s">
        <v>2057</v>
      </c>
      <c r="B1544" s="43" t="s">
        <v>1999</v>
      </c>
      <c r="C1544" s="489">
        <v>4.4400000000000004</v>
      </c>
      <c r="D1544" s="489">
        <v>14.59</v>
      </c>
    </row>
    <row r="1545" spans="1:4">
      <c r="A1545" s="43" t="s">
        <v>2015</v>
      </c>
      <c r="B1545" s="43" t="s">
        <v>2000</v>
      </c>
      <c r="C1545" s="489">
        <v>0</v>
      </c>
      <c r="D1545" s="489">
        <v>0</v>
      </c>
    </row>
    <row r="1546" spans="1:4">
      <c r="A1546" s="43" t="s">
        <v>2015</v>
      </c>
      <c r="B1546" s="43" t="s">
        <v>2001</v>
      </c>
      <c r="C1546" s="489">
        <v>0</v>
      </c>
      <c r="D1546" s="489">
        <v>0</v>
      </c>
    </row>
    <row r="1547" spans="1:4">
      <c r="A1547" s="43" t="s">
        <v>2015</v>
      </c>
      <c r="B1547" s="43" t="s">
        <v>2002</v>
      </c>
      <c r="C1547" s="489">
        <v>0</v>
      </c>
      <c r="D1547" s="489">
        <v>0</v>
      </c>
    </row>
    <row r="1548" spans="1:4">
      <c r="A1548" s="43" t="s">
        <v>2049</v>
      </c>
      <c r="B1548" s="43" t="s">
        <v>2003</v>
      </c>
      <c r="C1548" s="489">
        <v>10.62</v>
      </c>
      <c r="D1548" s="489">
        <v>65.66</v>
      </c>
    </row>
    <row r="1549" spans="1:4">
      <c r="A1549" s="43" t="s">
        <v>2015</v>
      </c>
      <c r="B1549" s="43" t="s">
        <v>727</v>
      </c>
      <c r="C1549" s="489">
        <v>0</v>
      </c>
      <c r="D1549" s="489">
        <v>0</v>
      </c>
    </row>
    <row r="1550" spans="1:4">
      <c r="A1550" s="43" t="s">
        <v>2049</v>
      </c>
      <c r="B1550" s="43" t="s">
        <v>2004</v>
      </c>
      <c r="C1550" s="489">
        <v>0</v>
      </c>
      <c r="D1550" s="489">
        <v>16.5</v>
      </c>
    </row>
    <row r="1551" spans="1:4">
      <c r="A1551" s="43" t="s">
        <v>2015</v>
      </c>
      <c r="B1551" s="43" t="s">
        <v>2005</v>
      </c>
      <c r="C1551" s="489">
        <v>0</v>
      </c>
      <c r="D1551" s="489">
        <v>0</v>
      </c>
    </row>
    <row r="1552" spans="1:4">
      <c r="A1552" s="43" t="s">
        <v>2411</v>
      </c>
      <c r="B1552" s="43" t="s">
        <v>2006</v>
      </c>
      <c r="C1552" s="489">
        <v>5.0599999999999996</v>
      </c>
      <c r="D1552" s="489">
        <v>6.86</v>
      </c>
    </row>
    <row r="1553" spans="1:4">
      <c r="A1553" s="43" t="s">
        <v>2057</v>
      </c>
      <c r="B1553" s="43" t="s">
        <v>2007</v>
      </c>
      <c r="C1553" s="489">
        <v>0.8</v>
      </c>
      <c r="D1553" s="489">
        <v>5.41</v>
      </c>
    </row>
    <row r="1554" spans="1:4">
      <c r="A1554" s="43" t="s">
        <v>2057</v>
      </c>
      <c r="B1554" s="43" t="s">
        <v>3419</v>
      </c>
      <c r="C1554" s="489">
        <v>0</v>
      </c>
      <c r="D1554" s="489">
        <v>0</v>
      </c>
    </row>
    <row r="1555" spans="1:4">
      <c r="A1555" s="43" t="s">
        <v>2015</v>
      </c>
      <c r="B1555" s="43" t="s">
        <v>2009</v>
      </c>
      <c r="C1555" s="489">
        <v>0</v>
      </c>
      <c r="D1555" s="489">
        <v>55.96</v>
      </c>
    </row>
    <row r="1556" spans="1:4">
      <c r="A1556" s="43" t="s">
        <v>2014</v>
      </c>
      <c r="B1556" s="43" t="s">
        <v>2010</v>
      </c>
      <c r="C1556" s="489">
        <v>0</v>
      </c>
      <c r="D1556" s="489">
        <v>9.32</v>
      </c>
    </row>
    <row r="1557" spans="1:4">
      <c r="A1557" s="43" t="s">
        <v>2049</v>
      </c>
      <c r="B1557" s="43" t="s">
        <v>2011</v>
      </c>
      <c r="C1557" s="489">
        <v>0</v>
      </c>
      <c r="D1557" s="489">
        <v>4.0999999999999996</v>
      </c>
    </row>
    <row r="1558" spans="1:4">
      <c r="A1558" s="43" t="s">
        <v>2049</v>
      </c>
      <c r="B1558" s="43" t="s">
        <v>2012</v>
      </c>
      <c r="C1558" s="489">
        <v>0</v>
      </c>
      <c r="D1558" s="489">
        <v>0</v>
      </c>
    </row>
    <row r="1559" spans="1:4">
      <c r="A1559" s="43" t="s">
        <v>2015</v>
      </c>
      <c r="B1559" s="43" t="s">
        <v>2013</v>
      </c>
      <c r="C1559" s="489">
        <v>0</v>
      </c>
      <c r="D1559" s="489">
        <v>266.98</v>
      </c>
    </row>
    <row r="1560" spans="1:4">
      <c r="A1560" s="43" t="s">
        <v>2014</v>
      </c>
      <c r="B1560" s="43" t="s">
        <v>2014</v>
      </c>
      <c r="C1560" s="489">
        <v>28.31</v>
      </c>
      <c r="D1560" s="489">
        <v>10.1</v>
      </c>
    </row>
    <row r="1561" spans="1:4">
      <c r="A1561" s="43" t="s">
        <v>2014</v>
      </c>
      <c r="B1561" s="43" t="s">
        <v>1672</v>
      </c>
      <c r="C1561" s="489">
        <v>43.93</v>
      </c>
      <c r="D1561" s="489">
        <v>19.38</v>
      </c>
    </row>
    <row r="1562" spans="1:4">
      <c r="A1562" s="43" t="s">
        <v>2014</v>
      </c>
      <c r="B1562" s="43" t="s">
        <v>1981</v>
      </c>
      <c r="C1562" s="489">
        <v>0</v>
      </c>
      <c r="D1562" s="489">
        <v>0.11</v>
      </c>
    </row>
    <row r="1563" spans="1:4">
      <c r="A1563" s="43" t="s">
        <v>2014</v>
      </c>
      <c r="B1563" s="43" t="s">
        <v>1982</v>
      </c>
      <c r="C1563" s="489">
        <v>0</v>
      </c>
      <c r="D1563" s="489">
        <v>20.14</v>
      </c>
    </row>
    <row r="1564" spans="1:4">
      <c r="A1564" s="43" t="s">
        <v>2014</v>
      </c>
      <c r="B1564" s="43" t="s">
        <v>1983</v>
      </c>
      <c r="C1564" s="489">
        <v>0</v>
      </c>
      <c r="D1564" s="489">
        <v>0.28000000000000003</v>
      </c>
    </row>
    <row r="1565" spans="1:4">
      <c r="A1565" s="43" t="s">
        <v>2014</v>
      </c>
      <c r="B1565" s="43" t="s">
        <v>1984</v>
      </c>
      <c r="C1565" s="489">
        <v>27.49</v>
      </c>
      <c r="D1565" s="489">
        <v>12.59</v>
      </c>
    </row>
    <row r="1566" spans="1:4">
      <c r="A1566" s="43" t="s">
        <v>2014</v>
      </c>
      <c r="B1566" s="43" t="s">
        <v>1985</v>
      </c>
      <c r="C1566" s="489">
        <v>0</v>
      </c>
      <c r="D1566" s="489">
        <v>0</v>
      </c>
    </row>
    <row r="1567" spans="1:4">
      <c r="A1567" s="43" t="s">
        <v>2014</v>
      </c>
      <c r="B1567" s="43" t="s">
        <v>1986</v>
      </c>
      <c r="C1567" s="489">
        <v>0</v>
      </c>
      <c r="D1567" s="489">
        <v>0</v>
      </c>
    </row>
    <row r="1568" spans="1:4">
      <c r="A1568" s="43" t="s">
        <v>2014</v>
      </c>
      <c r="B1568" s="43" t="s">
        <v>1987</v>
      </c>
      <c r="C1568" s="489">
        <v>16.5</v>
      </c>
      <c r="D1568" s="489">
        <v>23.06</v>
      </c>
    </row>
    <row r="1569" spans="1:4">
      <c r="A1569" s="43" t="s">
        <v>2014</v>
      </c>
      <c r="B1569" s="43" t="s">
        <v>1988</v>
      </c>
      <c r="C1569" s="489">
        <v>47.1</v>
      </c>
      <c r="D1569" s="489">
        <v>6.37</v>
      </c>
    </row>
    <row r="1570" spans="1:4">
      <c r="A1570" s="43" t="s">
        <v>2014</v>
      </c>
      <c r="B1570" s="43" t="s">
        <v>1989</v>
      </c>
      <c r="C1570" s="489">
        <v>0</v>
      </c>
      <c r="D1570" s="489">
        <v>0.37</v>
      </c>
    </row>
    <row r="1571" spans="1:4">
      <c r="A1571" s="43" t="s">
        <v>2014</v>
      </c>
      <c r="B1571" s="43" t="s">
        <v>1990</v>
      </c>
      <c r="C1571" s="489">
        <v>38.44</v>
      </c>
      <c r="D1571" s="489">
        <v>1.64</v>
      </c>
    </row>
    <row r="1572" spans="1:4">
      <c r="A1572" s="43" t="s">
        <v>2014</v>
      </c>
      <c r="B1572" s="43" t="s">
        <v>1991</v>
      </c>
      <c r="C1572" s="489">
        <v>18.66</v>
      </c>
      <c r="D1572" s="489">
        <v>8.85</v>
      </c>
    </row>
    <row r="1573" spans="1:4">
      <c r="A1573" s="43" t="s">
        <v>2014</v>
      </c>
      <c r="B1573" s="43" t="s">
        <v>724</v>
      </c>
      <c r="C1573" s="489">
        <v>31.4</v>
      </c>
      <c r="D1573" s="489">
        <v>16.690000000000001</v>
      </c>
    </row>
    <row r="1574" spans="1:4">
      <c r="A1574" s="43" t="s">
        <v>2014</v>
      </c>
      <c r="B1574" s="43" t="s">
        <v>1992</v>
      </c>
      <c r="C1574" s="489">
        <v>4.1399999999999997</v>
      </c>
      <c r="D1574" s="489">
        <v>8.1300000000000008</v>
      </c>
    </row>
    <row r="1575" spans="1:4">
      <c r="A1575" s="43" t="s">
        <v>2014</v>
      </c>
      <c r="B1575" s="43" t="s">
        <v>1676</v>
      </c>
      <c r="C1575" s="489">
        <v>2.91</v>
      </c>
      <c r="D1575" s="489">
        <v>3.43</v>
      </c>
    </row>
    <row r="1576" spans="1:4">
      <c r="A1576" s="43" t="s">
        <v>1388</v>
      </c>
      <c r="B1576" s="43" t="s">
        <v>1993</v>
      </c>
      <c r="C1576" s="489">
        <v>12.13</v>
      </c>
      <c r="D1576" s="489">
        <v>7.69</v>
      </c>
    </row>
    <row r="1577" spans="1:4">
      <c r="A1577" s="43" t="s">
        <v>2014</v>
      </c>
      <c r="B1577" s="43" t="s">
        <v>725</v>
      </c>
      <c r="C1577" s="489">
        <v>0</v>
      </c>
      <c r="D1577" s="489">
        <v>162.99</v>
      </c>
    </row>
    <row r="1578" spans="1:4">
      <c r="A1578" s="43" t="s">
        <v>2014</v>
      </c>
      <c r="B1578" s="43" t="s">
        <v>1994</v>
      </c>
      <c r="C1578" s="489">
        <v>20.82</v>
      </c>
      <c r="D1578" s="489">
        <v>7.11</v>
      </c>
    </row>
    <row r="1579" spans="1:4">
      <c r="A1579" s="43" t="s">
        <v>2014</v>
      </c>
      <c r="B1579" s="43" t="s">
        <v>1995</v>
      </c>
      <c r="C1579" s="489">
        <v>45.81</v>
      </c>
      <c r="D1579" s="489">
        <v>9.4499999999999993</v>
      </c>
    </row>
    <row r="1580" spans="1:4">
      <c r="A1580" s="43" t="s">
        <v>2014</v>
      </c>
      <c r="B1580" s="43" t="s">
        <v>1996</v>
      </c>
      <c r="C1580" s="489">
        <v>1.51</v>
      </c>
      <c r="D1580" s="489">
        <v>8.0299999999999994</v>
      </c>
    </row>
    <row r="1581" spans="1:4">
      <c r="A1581" s="43" t="s">
        <v>2014</v>
      </c>
      <c r="B1581" s="43" t="s">
        <v>1964</v>
      </c>
      <c r="C1581" s="489">
        <v>24.49</v>
      </c>
      <c r="D1581" s="489">
        <v>19.21</v>
      </c>
    </row>
    <row r="1582" spans="1:4">
      <c r="A1582" s="43" t="s">
        <v>2014</v>
      </c>
      <c r="B1582" s="43" t="s">
        <v>1965</v>
      </c>
      <c r="C1582" s="489">
        <v>26.29</v>
      </c>
      <c r="D1582" s="489">
        <v>9.89</v>
      </c>
    </row>
    <row r="1583" spans="1:4">
      <c r="A1583" s="43" t="s">
        <v>2014</v>
      </c>
      <c r="B1583" s="43" t="s">
        <v>723</v>
      </c>
      <c r="C1583" s="489">
        <v>7.71</v>
      </c>
      <c r="D1583" s="489">
        <v>0.75</v>
      </c>
    </row>
    <row r="1584" spans="1:4">
      <c r="A1584" s="43" t="s">
        <v>2014</v>
      </c>
      <c r="B1584" s="43" t="s">
        <v>1966</v>
      </c>
      <c r="C1584" s="489">
        <v>14.87</v>
      </c>
      <c r="D1584" s="489">
        <v>0.95</v>
      </c>
    </row>
    <row r="1585" spans="1:4">
      <c r="A1585" s="43" t="s">
        <v>2014</v>
      </c>
      <c r="B1585" s="43" t="s">
        <v>1967</v>
      </c>
      <c r="C1585" s="489">
        <v>0</v>
      </c>
      <c r="D1585" s="489">
        <v>0.22</v>
      </c>
    </row>
    <row r="1586" spans="1:4">
      <c r="A1586" s="43" t="s">
        <v>2014</v>
      </c>
      <c r="B1586" s="43" t="s">
        <v>1968</v>
      </c>
      <c r="C1586" s="489">
        <v>0</v>
      </c>
      <c r="D1586" s="489">
        <v>3.52</v>
      </c>
    </row>
    <row r="1587" spans="1:4">
      <c r="A1587" s="43" t="s">
        <v>2014</v>
      </c>
      <c r="B1587" s="43" t="s">
        <v>1969</v>
      </c>
      <c r="C1587" s="489">
        <v>15.52</v>
      </c>
      <c r="D1587" s="489">
        <v>2.06</v>
      </c>
    </row>
    <row r="1588" spans="1:4">
      <c r="A1588" s="43" t="s">
        <v>1388</v>
      </c>
      <c r="B1588" s="43" t="s">
        <v>1970</v>
      </c>
      <c r="C1588" s="489">
        <v>20.16</v>
      </c>
      <c r="D1588" s="489">
        <v>7.52</v>
      </c>
    </row>
    <row r="1589" spans="1:4">
      <c r="A1589" s="43" t="s">
        <v>2014</v>
      </c>
      <c r="B1589" s="43" t="s">
        <v>1971</v>
      </c>
      <c r="C1589" s="489">
        <v>48.18</v>
      </c>
      <c r="D1589" s="489">
        <v>14.74</v>
      </c>
    </row>
    <row r="1590" spans="1:4">
      <c r="A1590" s="43" t="s">
        <v>1388</v>
      </c>
      <c r="B1590" s="43" t="s">
        <v>1972</v>
      </c>
      <c r="C1590" s="489">
        <v>0</v>
      </c>
      <c r="D1590" s="489">
        <v>0</v>
      </c>
    </row>
    <row r="1591" spans="1:4">
      <c r="A1591" s="43" t="s">
        <v>2014</v>
      </c>
      <c r="B1591" s="43" t="s">
        <v>1973</v>
      </c>
      <c r="C1591" s="489">
        <v>8.23</v>
      </c>
      <c r="D1591" s="489">
        <v>12.6</v>
      </c>
    </row>
    <row r="1592" spans="1:4">
      <c r="A1592" s="43" t="s">
        <v>2014</v>
      </c>
      <c r="B1592" s="43" t="s">
        <v>1891</v>
      </c>
      <c r="C1592" s="489">
        <v>33.53</v>
      </c>
      <c r="D1592" s="489">
        <v>5.94</v>
      </c>
    </row>
    <row r="1593" spans="1:4">
      <c r="A1593" s="43" t="s">
        <v>2014</v>
      </c>
      <c r="B1593" s="43" t="s">
        <v>1974</v>
      </c>
      <c r="C1593" s="489">
        <v>9.82</v>
      </c>
      <c r="D1593" s="489">
        <v>2.48</v>
      </c>
    </row>
    <row r="1594" spans="1:4">
      <c r="A1594" s="43" t="s">
        <v>2014</v>
      </c>
      <c r="B1594" s="43" t="s">
        <v>1975</v>
      </c>
      <c r="C1594" s="489">
        <v>0</v>
      </c>
      <c r="D1594" s="489">
        <v>1.04</v>
      </c>
    </row>
    <row r="1595" spans="1:4">
      <c r="A1595" s="43" t="s">
        <v>2014</v>
      </c>
      <c r="B1595" s="43" t="s">
        <v>1976</v>
      </c>
      <c r="C1595" s="489">
        <v>28.16</v>
      </c>
      <c r="D1595" s="489">
        <v>4.51</v>
      </c>
    </row>
    <row r="1596" spans="1:4">
      <c r="A1596" s="43" t="s">
        <v>1388</v>
      </c>
      <c r="B1596" s="43" t="s">
        <v>1977</v>
      </c>
      <c r="C1596" s="489">
        <v>0</v>
      </c>
      <c r="D1596" s="489">
        <v>2.57</v>
      </c>
    </row>
    <row r="1597" spans="1:4">
      <c r="A1597" s="43" t="s">
        <v>2014</v>
      </c>
      <c r="B1597" s="43" t="s">
        <v>1978</v>
      </c>
      <c r="C1597" s="489">
        <v>0</v>
      </c>
      <c r="D1597" s="489">
        <v>1.1000000000000001</v>
      </c>
    </row>
    <row r="1598" spans="1:4">
      <c r="A1598" s="43" t="s">
        <v>2014</v>
      </c>
      <c r="B1598" s="43" t="s">
        <v>1979</v>
      </c>
      <c r="C1598" s="489">
        <v>0</v>
      </c>
      <c r="D1598" s="489">
        <v>0</v>
      </c>
    </row>
    <row r="1599" spans="1:4">
      <c r="A1599" s="43" t="s">
        <v>2014</v>
      </c>
      <c r="B1599" s="43" t="s">
        <v>1980</v>
      </c>
      <c r="C1599" s="489">
        <v>0</v>
      </c>
      <c r="D1599" s="489">
        <v>6.92</v>
      </c>
    </row>
    <row r="1600" spans="1:4">
      <c r="A1600" s="43" t="s">
        <v>2014</v>
      </c>
      <c r="B1600" s="43" t="s">
        <v>1263</v>
      </c>
      <c r="C1600" s="489">
        <v>30.26</v>
      </c>
      <c r="D1600" s="489">
        <v>3.17</v>
      </c>
    </row>
    <row r="1601" spans="1:4">
      <c r="A1601" s="43" t="s">
        <v>1388</v>
      </c>
      <c r="B1601" s="43" t="s">
        <v>1948</v>
      </c>
      <c r="C1601" s="489">
        <v>0</v>
      </c>
      <c r="D1601" s="489">
        <v>0</v>
      </c>
    </row>
    <row r="1602" spans="1:4">
      <c r="A1602" s="43" t="s">
        <v>2014</v>
      </c>
      <c r="B1602" s="43" t="s">
        <v>1949</v>
      </c>
      <c r="C1602" s="489">
        <v>22.54</v>
      </c>
      <c r="D1602" s="489">
        <v>5.49</v>
      </c>
    </row>
    <row r="1603" spans="1:4">
      <c r="A1603" s="43" t="s">
        <v>2014</v>
      </c>
      <c r="B1603" s="43" t="s">
        <v>1950</v>
      </c>
      <c r="C1603" s="489">
        <v>0</v>
      </c>
      <c r="D1603" s="489">
        <v>8.15</v>
      </c>
    </row>
    <row r="1604" spans="1:4">
      <c r="A1604" s="43" t="s">
        <v>2014</v>
      </c>
      <c r="B1604" s="43" t="s">
        <v>1951</v>
      </c>
      <c r="C1604" s="489">
        <v>10.78</v>
      </c>
      <c r="D1604" s="489">
        <v>9.26</v>
      </c>
    </row>
    <row r="1605" spans="1:4">
      <c r="A1605" s="43" t="s">
        <v>2014</v>
      </c>
      <c r="B1605" s="43" t="s">
        <v>1952</v>
      </c>
      <c r="C1605" s="489">
        <v>32.729999999999997</v>
      </c>
      <c r="D1605" s="489">
        <v>6.5</v>
      </c>
    </row>
    <row r="1606" spans="1:4">
      <c r="A1606" s="43" t="s">
        <v>2014</v>
      </c>
      <c r="B1606" s="43" t="s">
        <v>1953</v>
      </c>
      <c r="C1606" s="489">
        <v>11.8</v>
      </c>
      <c r="D1606" s="489">
        <v>0.63</v>
      </c>
    </row>
    <row r="1607" spans="1:4">
      <c r="A1607" s="43" t="s">
        <v>2014</v>
      </c>
      <c r="B1607" s="43" t="s">
        <v>1954</v>
      </c>
      <c r="C1607" s="489">
        <v>0</v>
      </c>
      <c r="D1607" s="489">
        <v>0</v>
      </c>
    </row>
    <row r="1608" spans="1:4">
      <c r="A1608" s="43" t="s">
        <v>2014</v>
      </c>
      <c r="B1608" s="43" t="s">
        <v>1955</v>
      </c>
      <c r="C1608" s="489">
        <v>0</v>
      </c>
      <c r="D1608" s="489">
        <v>0</v>
      </c>
    </row>
    <row r="1609" spans="1:4">
      <c r="A1609" s="43" t="s">
        <v>2014</v>
      </c>
      <c r="B1609" s="43" t="s">
        <v>1956</v>
      </c>
      <c r="C1609" s="489">
        <v>21.86</v>
      </c>
      <c r="D1609" s="489">
        <v>13.85</v>
      </c>
    </row>
    <row r="1610" spans="1:4">
      <c r="A1610" s="43" t="s">
        <v>1388</v>
      </c>
      <c r="B1610" s="43" t="s">
        <v>1176</v>
      </c>
      <c r="C1610" s="489">
        <v>49.67</v>
      </c>
      <c r="D1610" s="489">
        <v>4.57</v>
      </c>
    </row>
    <row r="1611" spans="1:4">
      <c r="A1611" s="43" t="s">
        <v>2014</v>
      </c>
      <c r="B1611" s="43" t="s">
        <v>997</v>
      </c>
      <c r="C1611" s="489">
        <v>31.56</v>
      </c>
      <c r="D1611" s="489">
        <v>8.26</v>
      </c>
    </row>
    <row r="1612" spans="1:4">
      <c r="A1612" s="43" t="s">
        <v>2014</v>
      </c>
      <c r="B1612" s="43" t="s">
        <v>1957</v>
      </c>
      <c r="C1612" s="489">
        <v>0</v>
      </c>
      <c r="D1612" s="489">
        <v>0</v>
      </c>
    </row>
    <row r="1613" spans="1:4">
      <c r="A1613" s="43" t="s">
        <v>1388</v>
      </c>
      <c r="B1613" s="43" t="s">
        <v>722</v>
      </c>
      <c r="C1613" s="489">
        <v>27.77</v>
      </c>
      <c r="D1613" s="489">
        <v>14.47</v>
      </c>
    </row>
    <row r="1614" spans="1:4">
      <c r="A1614" s="43" t="s">
        <v>2014</v>
      </c>
      <c r="B1614" s="43" t="s">
        <v>1958</v>
      </c>
      <c r="C1614" s="489">
        <v>0</v>
      </c>
      <c r="D1614" s="489">
        <v>1.79</v>
      </c>
    </row>
    <row r="1615" spans="1:4">
      <c r="A1615" s="43" t="s">
        <v>2014</v>
      </c>
      <c r="B1615" s="43" t="s">
        <v>1959</v>
      </c>
      <c r="C1615" s="489">
        <v>10.79</v>
      </c>
      <c r="D1615" s="489">
        <v>7.89</v>
      </c>
    </row>
    <row r="1616" spans="1:4">
      <c r="A1616" s="43" t="s">
        <v>1388</v>
      </c>
      <c r="B1616" s="43" t="s">
        <v>1960</v>
      </c>
      <c r="C1616" s="489">
        <v>12.23</v>
      </c>
      <c r="D1616" s="489">
        <v>0</v>
      </c>
    </row>
    <row r="1617" spans="1:4">
      <c r="A1617" s="43" t="s">
        <v>2014</v>
      </c>
      <c r="B1617" s="43" t="s">
        <v>1961</v>
      </c>
      <c r="C1617" s="489">
        <v>10.64</v>
      </c>
      <c r="D1617" s="489">
        <v>3.36</v>
      </c>
    </row>
    <row r="1618" spans="1:4">
      <c r="A1618" s="43" t="s">
        <v>2014</v>
      </c>
      <c r="B1618" s="43" t="s">
        <v>1962</v>
      </c>
      <c r="C1618" s="489">
        <v>0</v>
      </c>
      <c r="D1618" s="489">
        <v>0</v>
      </c>
    </row>
    <row r="1619" spans="1:4">
      <c r="A1619" s="43" t="s">
        <v>2014</v>
      </c>
      <c r="B1619" s="43" t="s">
        <v>1578</v>
      </c>
      <c r="C1619" s="489">
        <v>20.94</v>
      </c>
      <c r="D1619" s="489">
        <v>4.76</v>
      </c>
    </row>
    <row r="1620" spans="1:4">
      <c r="A1620" s="43" t="s">
        <v>2014</v>
      </c>
      <c r="B1620" s="43" t="s">
        <v>1963</v>
      </c>
      <c r="C1620" s="489">
        <v>29.35</v>
      </c>
      <c r="D1620" s="489">
        <v>50.29</v>
      </c>
    </row>
    <row r="1621" spans="1:4">
      <c r="A1621" s="43" t="s">
        <v>2014</v>
      </c>
      <c r="B1621" s="43" t="s">
        <v>1931</v>
      </c>
      <c r="C1621" s="489">
        <v>23.15</v>
      </c>
      <c r="D1621" s="489">
        <v>37.19</v>
      </c>
    </row>
    <row r="1622" spans="1:4">
      <c r="A1622" s="43" t="s">
        <v>2014</v>
      </c>
      <c r="B1622" s="43" t="s">
        <v>1932</v>
      </c>
      <c r="C1622" s="489">
        <v>0</v>
      </c>
      <c r="D1622" s="489">
        <v>0.18</v>
      </c>
    </row>
    <row r="1623" spans="1:4">
      <c r="A1623" s="43" t="s">
        <v>2014</v>
      </c>
      <c r="B1623" s="43" t="s">
        <v>1933</v>
      </c>
      <c r="C1623" s="489">
        <v>35.44</v>
      </c>
      <c r="D1623" s="489">
        <v>18.239999999999998</v>
      </c>
    </row>
    <row r="1624" spans="1:4">
      <c r="A1624" s="43" t="s">
        <v>2014</v>
      </c>
      <c r="B1624" s="43" t="s">
        <v>720</v>
      </c>
      <c r="C1624" s="489">
        <v>0</v>
      </c>
      <c r="D1624" s="489">
        <v>0</v>
      </c>
    </row>
    <row r="1625" spans="1:4">
      <c r="A1625" s="43" t="s">
        <v>2014</v>
      </c>
      <c r="B1625" s="43" t="s">
        <v>1934</v>
      </c>
      <c r="C1625" s="489">
        <v>20.399999999999999</v>
      </c>
      <c r="D1625" s="489">
        <v>11.35</v>
      </c>
    </row>
    <row r="1626" spans="1:4">
      <c r="A1626" s="43" t="s">
        <v>2014</v>
      </c>
      <c r="B1626" s="43" t="s">
        <v>1935</v>
      </c>
      <c r="C1626" s="489">
        <v>3.81</v>
      </c>
      <c r="D1626" s="489">
        <v>2.59</v>
      </c>
    </row>
    <row r="1627" spans="1:4">
      <c r="A1627" s="43" t="s">
        <v>2014</v>
      </c>
      <c r="B1627" s="43" t="s">
        <v>1936</v>
      </c>
      <c r="C1627" s="489">
        <v>0</v>
      </c>
      <c r="D1627" s="489">
        <v>0.06</v>
      </c>
    </row>
    <row r="1628" spans="1:4">
      <c r="A1628" s="43" t="s">
        <v>2014</v>
      </c>
      <c r="B1628" s="43" t="s">
        <v>721</v>
      </c>
      <c r="C1628" s="489">
        <v>0</v>
      </c>
      <c r="D1628" s="489">
        <v>2.84</v>
      </c>
    </row>
    <row r="1629" spans="1:4">
      <c r="A1629" s="43" t="s">
        <v>2014</v>
      </c>
      <c r="B1629" s="43" t="s">
        <v>556</v>
      </c>
      <c r="C1629" s="489">
        <v>22.98</v>
      </c>
      <c r="D1629" s="489">
        <v>5.03</v>
      </c>
    </row>
    <row r="1630" spans="1:4">
      <c r="A1630" s="43" t="s">
        <v>2014</v>
      </c>
      <c r="B1630" s="43" t="s">
        <v>1937</v>
      </c>
      <c r="C1630" s="489">
        <v>0</v>
      </c>
      <c r="D1630" s="489">
        <v>0</v>
      </c>
    </row>
    <row r="1631" spans="1:4">
      <c r="A1631" s="43" t="s">
        <v>2014</v>
      </c>
      <c r="B1631" s="43" t="s">
        <v>1938</v>
      </c>
      <c r="C1631" s="489">
        <v>25.6</v>
      </c>
      <c r="D1631" s="489">
        <v>19</v>
      </c>
    </row>
    <row r="1632" spans="1:4">
      <c r="A1632" s="43" t="s">
        <v>2014</v>
      </c>
      <c r="B1632" s="43" t="s">
        <v>1939</v>
      </c>
      <c r="C1632" s="489">
        <v>12.83</v>
      </c>
      <c r="D1632" s="489">
        <v>7.64</v>
      </c>
    </row>
    <row r="1633" spans="1:4">
      <c r="A1633" s="43" t="s">
        <v>2014</v>
      </c>
      <c r="B1633" s="43" t="s">
        <v>1940</v>
      </c>
      <c r="C1633" s="489">
        <v>0</v>
      </c>
      <c r="D1633" s="489">
        <v>8.11</v>
      </c>
    </row>
    <row r="1634" spans="1:4">
      <c r="A1634" s="43" t="s">
        <v>2014</v>
      </c>
      <c r="B1634" s="43" t="s">
        <v>1941</v>
      </c>
      <c r="C1634" s="489">
        <v>0</v>
      </c>
      <c r="D1634" s="489">
        <v>1.97</v>
      </c>
    </row>
    <row r="1635" spans="1:4">
      <c r="A1635" s="43" t="s">
        <v>2014</v>
      </c>
      <c r="B1635" s="43" t="s">
        <v>1942</v>
      </c>
      <c r="C1635" s="489">
        <v>0</v>
      </c>
      <c r="D1635" s="489">
        <v>0</v>
      </c>
    </row>
    <row r="1636" spans="1:4">
      <c r="A1636" s="43" t="s">
        <v>2014</v>
      </c>
      <c r="B1636" s="43" t="s">
        <v>1943</v>
      </c>
      <c r="C1636" s="489">
        <v>0</v>
      </c>
      <c r="D1636" s="489">
        <v>0.21</v>
      </c>
    </row>
    <row r="1637" spans="1:4">
      <c r="A1637" s="43" t="s">
        <v>2014</v>
      </c>
      <c r="B1637" s="43" t="s">
        <v>1944</v>
      </c>
      <c r="C1637" s="489">
        <v>11.48</v>
      </c>
      <c r="D1637" s="489">
        <v>5.81</v>
      </c>
    </row>
    <row r="1638" spans="1:4">
      <c r="A1638" s="43" t="s">
        <v>2014</v>
      </c>
      <c r="B1638" s="43" t="s">
        <v>1945</v>
      </c>
      <c r="C1638" s="489">
        <v>5.77</v>
      </c>
      <c r="D1638" s="489">
        <v>4.88</v>
      </c>
    </row>
    <row r="1639" spans="1:4">
      <c r="A1639" s="43" t="s">
        <v>2014</v>
      </c>
      <c r="B1639" s="43" t="s">
        <v>1946</v>
      </c>
      <c r="C1639" s="489">
        <v>0</v>
      </c>
      <c r="D1639" s="489">
        <v>136.91</v>
      </c>
    </row>
    <row r="1640" spans="1:4">
      <c r="A1640" s="43" t="s">
        <v>2014</v>
      </c>
      <c r="B1640" s="43" t="s">
        <v>1947</v>
      </c>
      <c r="C1640" s="489">
        <v>25.09</v>
      </c>
      <c r="D1640" s="489">
        <v>58.47</v>
      </c>
    </row>
    <row r="1641" spans="1:4">
      <c r="A1641" s="43" t="s">
        <v>2014</v>
      </c>
      <c r="B1641" s="43" t="s">
        <v>1915</v>
      </c>
      <c r="C1641" s="489">
        <v>0</v>
      </c>
      <c r="D1641" s="489">
        <v>0.19</v>
      </c>
    </row>
    <row r="1642" spans="1:4">
      <c r="A1642" s="43" t="s">
        <v>2014</v>
      </c>
      <c r="B1642" s="43" t="s">
        <v>1916</v>
      </c>
      <c r="C1642" s="489">
        <v>1.69</v>
      </c>
      <c r="D1642" s="489">
        <v>3.88</v>
      </c>
    </row>
    <row r="1643" spans="1:4">
      <c r="A1643" s="43" t="s">
        <v>2014</v>
      </c>
      <c r="B1643" s="43" t="s">
        <v>1917</v>
      </c>
      <c r="C1643" s="489">
        <v>0</v>
      </c>
      <c r="D1643" s="489">
        <v>10.87</v>
      </c>
    </row>
    <row r="1644" spans="1:4">
      <c r="A1644" s="43" t="s">
        <v>2014</v>
      </c>
      <c r="B1644" s="43" t="s">
        <v>1918</v>
      </c>
      <c r="C1644" s="489">
        <v>1.49</v>
      </c>
      <c r="D1644" s="489">
        <v>3.85</v>
      </c>
    </row>
    <row r="1645" spans="1:4">
      <c r="A1645" s="43" t="s">
        <v>2014</v>
      </c>
      <c r="B1645" s="43" t="s">
        <v>1919</v>
      </c>
      <c r="C1645" s="489">
        <v>45.84</v>
      </c>
      <c r="D1645" s="489">
        <v>14.2</v>
      </c>
    </row>
    <row r="1646" spans="1:4">
      <c r="A1646" s="43" t="s">
        <v>2014</v>
      </c>
      <c r="B1646" s="43" t="s">
        <v>1920</v>
      </c>
      <c r="C1646" s="489">
        <v>0</v>
      </c>
      <c r="D1646" s="489">
        <v>1.54</v>
      </c>
    </row>
    <row r="1647" spans="1:4">
      <c r="A1647" s="43" t="s">
        <v>2014</v>
      </c>
      <c r="B1647" s="43" t="s">
        <v>1921</v>
      </c>
      <c r="C1647" s="489">
        <v>2.33</v>
      </c>
      <c r="D1647" s="489">
        <v>0.21</v>
      </c>
    </row>
    <row r="1648" spans="1:4">
      <c r="A1648" s="43" t="s">
        <v>2014</v>
      </c>
      <c r="B1648" s="43" t="s">
        <v>1922</v>
      </c>
      <c r="C1648" s="489">
        <v>17.98</v>
      </c>
      <c r="D1648" s="489">
        <v>7.44</v>
      </c>
    </row>
    <row r="1649" spans="1:4">
      <c r="A1649" s="43" t="s">
        <v>2014</v>
      </c>
      <c r="B1649" s="43" t="s">
        <v>1923</v>
      </c>
      <c r="C1649" s="489">
        <v>0</v>
      </c>
      <c r="D1649" s="489">
        <v>0.3</v>
      </c>
    </row>
    <row r="1650" spans="1:4">
      <c r="A1650" s="43" t="s">
        <v>2014</v>
      </c>
      <c r="B1650" s="43" t="s">
        <v>1924</v>
      </c>
      <c r="C1650" s="489">
        <v>25.25</v>
      </c>
      <c r="D1650" s="489">
        <v>1.67</v>
      </c>
    </row>
    <row r="1651" spans="1:4">
      <c r="A1651" s="43" t="s">
        <v>2014</v>
      </c>
      <c r="B1651" s="43" t="s">
        <v>1925</v>
      </c>
      <c r="C1651" s="489">
        <v>0</v>
      </c>
      <c r="D1651" s="489">
        <v>0.54</v>
      </c>
    </row>
    <row r="1652" spans="1:4">
      <c r="A1652" s="43" t="s">
        <v>2014</v>
      </c>
      <c r="B1652" s="43" t="s">
        <v>1926</v>
      </c>
      <c r="C1652" s="489">
        <v>0</v>
      </c>
      <c r="D1652" s="489">
        <v>2.14</v>
      </c>
    </row>
    <row r="1653" spans="1:4">
      <c r="A1653" s="43" t="s">
        <v>1388</v>
      </c>
      <c r="B1653" s="43" t="s">
        <v>1927</v>
      </c>
      <c r="C1653" s="489">
        <v>13.47</v>
      </c>
      <c r="D1653" s="489">
        <v>2.76</v>
      </c>
    </row>
    <row r="1654" spans="1:4">
      <c r="A1654" s="43" t="s">
        <v>1388</v>
      </c>
      <c r="B1654" s="43" t="s">
        <v>1928</v>
      </c>
      <c r="C1654" s="489">
        <v>11.59</v>
      </c>
      <c r="D1654" s="489">
        <v>1.73</v>
      </c>
    </row>
    <row r="1655" spans="1:4">
      <c r="A1655" s="43" t="s">
        <v>718</v>
      </c>
      <c r="B1655" s="43" t="s">
        <v>718</v>
      </c>
      <c r="C1655" s="489">
        <v>17.100000000000001</v>
      </c>
      <c r="D1655" s="489">
        <v>4.96</v>
      </c>
    </row>
    <row r="1656" spans="1:4">
      <c r="A1656" s="43" t="s">
        <v>718</v>
      </c>
      <c r="B1656" s="43" t="s">
        <v>719</v>
      </c>
      <c r="C1656" s="489">
        <v>0</v>
      </c>
      <c r="D1656" s="489">
        <v>17.989999999999998</v>
      </c>
    </row>
    <row r="1657" spans="1:4">
      <c r="A1657" s="43" t="s">
        <v>718</v>
      </c>
      <c r="B1657" s="43" t="s">
        <v>1778</v>
      </c>
      <c r="C1657" s="489">
        <v>13.61</v>
      </c>
      <c r="D1657" s="489">
        <v>21.94</v>
      </c>
    </row>
    <row r="1658" spans="1:4">
      <c r="A1658" s="43" t="s">
        <v>500</v>
      </c>
      <c r="B1658" s="43" t="s">
        <v>1929</v>
      </c>
      <c r="C1658" s="489">
        <v>0</v>
      </c>
      <c r="D1658" s="489">
        <v>4.3099999999999996</v>
      </c>
    </row>
    <row r="1659" spans="1:4">
      <c r="A1659" s="43" t="s">
        <v>718</v>
      </c>
      <c r="B1659" s="43" t="s">
        <v>1930</v>
      </c>
      <c r="C1659" s="489">
        <v>0</v>
      </c>
      <c r="D1659" s="489">
        <v>3.11</v>
      </c>
    </row>
    <row r="1660" spans="1:4">
      <c r="A1660" s="43" t="s">
        <v>718</v>
      </c>
      <c r="B1660" s="43" t="s">
        <v>659</v>
      </c>
      <c r="C1660" s="489">
        <v>22.27</v>
      </c>
      <c r="D1660" s="489">
        <v>5.04</v>
      </c>
    </row>
    <row r="1661" spans="1:4">
      <c r="A1661" s="43" t="s">
        <v>501</v>
      </c>
      <c r="B1661" s="43" t="s">
        <v>1900</v>
      </c>
      <c r="C1661" s="489">
        <v>0</v>
      </c>
      <c r="D1661" s="489">
        <v>0</v>
      </c>
    </row>
    <row r="1662" spans="1:4">
      <c r="A1662" s="43" t="s">
        <v>500</v>
      </c>
      <c r="B1662" s="43" t="s">
        <v>484</v>
      </c>
      <c r="C1662" s="489" t="s">
        <v>3482</v>
      </c>
      <c r="D1662" s="489" t="s">
        <v>3482</v>
      </c>
    </row>
    <row r="1663" spans="1:4">
      <c r="A1663" s="43" t="s">
        <v>501</v>
      </c>
      <c r="B1663" s="43" t="s">
        <v>1901</v>
      </c>
      <c r="C1663" s="489">
        <v>0</v>
      </c>
      <c r="D1663" s="489">
        <v>0</v>
      </c>
    </row>
    <row r="1664" spans="1:4">
      <c r="A1664" s="43" t="s">
        <v>501</v>
      </c>
      <c r="B1664" s="43" t="s">
        <v>1902</v>
      </c>
      <c r="C1664" s="489">
        <v>35.26</v>
      </c>
      <c r="D1664" s="489">
        <v>21.76</v>
      </c>
    </row>
    <row r="1665" spans="1:4">
      <c r="A1665" s="43" t="s">
        <v>718</v>
      </c>
      <c r="B1665" s="43" t="s">
        <v>715</v>
      </c>
      <c r="C1665" s="489">
        <v>0</v>
      </c>
      <c r="D1665" s="489">
        <v>24.24</v>
      </c>
    </row>
    <row r="1666" spans="1:4">
      <c r="A1666" s="43" t="s">
        <v>501</v>
      </c>
      <c r="B1666" s="43" t="s">
        <v>485</v>
      </c>
      <c r="C1666" s="489" t="s">
        <v>3482</v>
      </c>
      <c r="D1666" s="489" t="s">
        <v>3482</v>
      </c>
    </row>
    <row r="1667" spans="1:4">
      <c r="A1667" s="43" t="s">
        <v>500</v>
      </c>
      <c r="B1667" s="43" t="s">
        <v>1903</v>
      </c>
      <c r="C1667" s="489">
        <v>13.58</v>
      </c>
      <c r="D1667" s="489">
        <v>5.42</v>
      </c>
    </row>
    <row r="1668" spans="1:4">
      <c r="A1668" s="43" t="s">
        <v>718</v>
      </c>
      <c r="B1668" s="43" t="s">
        <v>1904</v>
      </c>
      <c r="C1668" s="489">
        <v>18.98</v>
      </c>
      <c r="D1668" s="489">
        <v>77.349999999999994</v>
      </c>
    </row>
    <row r="1669" spans="1:4">
      <c r="A1669" s="43" t="s">
        <v>500</v>
      </c>
      <c r="B1669" s="43" t="s">
        <v>1905</v>
      </c>
      <c r="C1669" s="489">
        <v>0</v>
      </c>
      <c r="D1669" s="489">
        <v>0</v>
      </c>
    </row>
    <row r="1670" spans="1:4">
      <c r="A1670" s="43" t="s">
        <v>500</v>
      </c>
      <c r="B1670" s="43" t="s">
        <v>716</v>
      </c>
      <c r="C1670" s="489">
        <v>0</v>
      </c>
      <c r="D1670" s="489">
        <v>0</v>
      </c>
    </row>
    <row r="1671" spans="1:4">
      <c r="A1671" s="43" t="s">
        <v>501</v>
      </c>
      <c r="B1671" s="43" t="s">
        <v>1906</v>
      </c>
      <c r="C1671" s="489">
        <v>23</v>
      </c>
      <c r="D1671" s="489">
        <v>70.42</v>
      </c>
    </row>
    <row r="1672" spans="1:4">
      <c r="A1672" s="43" t="s">
        <v>718</v>
      </c>
      <c r="B1672" s="43" t="s">
        <v>725</v>
      </c>
      <c r="C1672" s="489">
        <v>8.31</v>
      </c>
      <c r="D1672" s="489">
        <v>0.7</v>
      </c>
    </row>
    <row r="1673" spans="1:4">
      <c r="A1673" s="43" t="s">
        <v>500</v>
      </c>
      <c r="B1673" s="43" t="s">
        <v>1907</v>
      </c>
      <c r="C1673" s="489">
        <v>0</v>
      </c>
      <c r="D1673" s="489">
        <v>0</v>
      </c>
    </row>
    <row r="1674" spans="1:4">
      <c r="A1674" s="43" t="s">
        <v>500</v>
      </c>
      <c r="B1674" s="43" t="s">
        <v>1908</v>
      </c>
      <c r="C1674" s="489">
        <v>16.899999999999999</v>
      </c>
      <c r="D1674" s="489">
        <v>4.03</v>
      </c>
    </row>
    <row r="1675" spans="1:4">
      <c r="A1675" s="43" t="s">
        <v>718</v>
      </c>
      <c r="B1675" s="43" t="s">
        <v>717</v>
      </c>
      <c r="C1675" s="489">
        <v>1.54</v>
      </c>
      <c r="D1675" s="489">
        <v>27.9</v>
      </c>
    </row>
    <row r="1676" spans="1:4">
      <c r="A1676" s="43" t="s">
        <v>718</v>
      </c>
      <c r="B1676" s="43" t="s">
        <v>1909</v>
      </c>
      <c r="C1676" s="489">
        <v>21.7</v>
      </c>
      <c r="D1676" s="489">
        <v>1.06</v>
      </c>
    </row>
    <row r="1677" spans="1:4">
      <c r="A1677" s="43" t="s">
        <v>718</v>
      </c>
      <c r="B1677" s="43" t="s">
        <v>1910</v>
      </c>
      <c r="C1677" s="489">
        <v>33.61</v>
      </c>
      <c r="D1677" s="489">
        <v>16.25</v>
      </c>
    </row>
    <row r="1678" spans="1:4">
      <c r="A1678" s="43" t="s">
        <v>718</v>
      </c>
      <c r="B1678" s="43" t="s">
        <v>1911</v>
      </c>
      <c r="C1678" s="489">
        <v>22.56</v>
      </c>
      <c r="D1678" s="489">
        <v>5.22</v>
      </c>
    </row>
    <row r="1679" spans="1:4">
      <c r="A1679" s="43" t="s">
        <v>718</v>
      </c>
      <c r="B1679" s="43" t="s">
        <v>1912</v>
      </c>
      <c r="C1679" s="489">
        <v>0</v>
      </c>
      <c r="D1679" s="489">
        <v>0</v>
      </c>
    </row>
    <row r="1680" spans="1:4">
      <c r="A1680" s="43" t="s">
        <v>718</v>
      </c>
      <c r="B1680" s="43" t="s">
        <v>1913</v>
      </c>
      <c r="C1680" s="489">
        <v>5.63</v>
      </c>
      <c r="D1680" s="489">
        <v>3.43</v>
      </c>
    </row>
    <row r="1681" spans="1:4">
      <c r="A1681" s="43" t="s">
        <v>500</v>
      </c>
      <c r="B1681" s="43" t="s">
        <v>1914</v>
      </c>
      <c r="C1681" s="489">
        <v>0</v>
      </c>
      <c r="D1681" s="489">
        <v>0</v>
      </c>
    </row>
    <row r="1682" spans="1:4">
      <c r="A1682" s="43" t="s">
        <v>718</v>
      </c>
      <c r="B1682" s="43" t="s">
        <v>1885</v>
      </c>
      <c r="C1682" s="489">
        <v>0</v>
      </c>
      <c r="D1682" s="489">
        <v>0</v>
      </c>
    </row>
    <row r="1683" spans="1:4">
      <c r="A1683" s="43" t="s">
        <v>501</v>
      </c>
      <c r="B1683" s="43" t="s">
        <v>1886</v>
      </c>
      <c r="C1683" s="489">
        <v>0</v>
      </c>
      <c r="D1683" s="489">
        <v>49.63</v>
      </c>
    </row>
    <row r="1684" spans="1:4">
      <c r="A1684" s="43" t="s">
        <v>500</v>
      </c>
      <c r="B1684" s="43" t="s">
        <v>1887</v>
      </c>
      <c r="C1684" s="489">
        <v>0</v>
      </c>
      <c r="D1684" s="489">
        <v>0</v>
      </c>
    </row>
    <row r="1685" spans="1:4">
      <c r="A1685" s="43" t="s">
        <v>718</v>
      </c>
      <c r="B1685" s="43" t="s">
        <v>1888</v>
      </c>
      <c r="C1685" s="489">
        <v>19.920000000000002</v>
      </c>
      <c r="D1685" s="489">
        <v>0.11</v>
      </c>
    </row>
    <row r="1686" spans="1:4">
      <c r="A1686" s="43" t="s">
        <v>718</v>
      </c>
      <c r="B1686" s="43" t="s">
        <v>1429</v>
      </c>
      <c r="C1686" s="489">
        <v>16.64</v>
      </c>
      <c r="D1686" s="489">
        <v>22.28</v>
      </c>
    </row>
    <row r="1687" spans="1:4">
      <c r="A1687" s="43" t="s">
        <v>718</v>
      </c>
      <c r="B1687" s="43" t="s">
        <v>1889</v>
      </c>
      <c r="C1687" s="489">
        <v>0</v>
      </c>
      <c r="D1687" s="489">
        <v>28.52</v>
      </c>
    </row>
    <row r="1688" spans="1:4">
      <c r="A1688" s="43" t="s">
        <v>500</v>
      </c>
      <c r="B1688" s="43" t="s">
        <v>1890</v>
      </c>
      <c r="C1688" s="489">
        <v>4.72</v>
      </c>
      <c r="D1688" s="489">
        <v>3.28</v>
      </c>
    </row>
    <row r="1689" spans="1:4">
      <c r="A1689" s="43" t="s">
        <v>718</v>
      </c>
      <c r="B1689" s="43" t="s">
        <v>1891</v>
      </c>
      <c r="C1689" s="489">
        <v>14.9</v>
      </c>
      <c r="D1689" s="489">
        <v>4.07</v>
      </c>
    </row>
    <row r="1690" spans="1:4">
      <c r="A1690" s="43" t="s">
        <v>500</v>
      </c>
      <c r="B1690" s="43" t="s">
        <v>712</v>
      </c>
      <c r="C1690" s="489">
        <v>58.89</v>
      </c>
      <c r="D1690" s="489">
        <v>0.94</v>
      </c>
    </row>
    <row r="1691" spans="1:4">
      <c r="A1691" s="43" t="s">
        <v>500</v>
      </c>
      <c r="B1691" s="43" t="s">
        <v>1892</v>
      </c>
      <c r="C1691" s="489">
        <v>18.93</v>
      </c>
      <c r="D1691" s="489">
        <v>4.29</v>
      </c>
    </row>
    <row r="1692" spans="1:4">
      <c r="A1692" s="43" t="s">
        <v>718</v>
      </c>
      <c r="B1692" s="43" t="s">
        <v>1893</v>
      </c>
      <c r="C1692" s="489">
        <v>3.36</v>
      </c>
      <c r="D1692" s="489">
        <v>10.15</v>
      </c>
    </row>
    <row r="1693" spans="1:4">
      <c r="A1693" s="43" t="s">
        <v>501</v>
      </c>
      <c r="B1693" s="43" t="s">
        <v>713</v>
      </c>
      <c r="C1693" s="489">
        <v>51.51</v>
      </c>
      <c r="D1693" s="489">
        <v>88.56</v>
      </c>
    </row>
    <row r="1694" spans="1:4">
      <c r="A1694" s="43" t="s">
        <v>500</v>
      </c>
      <c r="B1694" s="43" t="s">
        <v>1894</v>
      </c>
      <c r="C1694" s="489">
        <v>2.89</v>
      </c>
      <c r="D1694" s="489">
        <v>5.82</v>
      </c>
    </row>
    <row r="1695" spans="1:4">
      <c r="A1695" s="43" t="s">
        <v>718</v>
      </c>
      <c r="B1695" s="43" t="s">
        <v>714</v>
      </c>
      <c r="C1695" s="489">
        <v>14.44</v>
      </c>
      <c r="D1695" s="489">
        <v>41.68</v>
      </c>
    </row>
    <row r="1696" spans="1:4">
      <c r="A1696" s="43" t="s">
        <v>718</v>
      </c>
      <c r="B1696" s="43" t="s">
        <v>1895</v>
      </c>
      <c r="C1696" s="489">
        <v>8.98</v>
      </c>
      <c r="D1696" s="489">
        <v>3.01</v>
      </c>
    </row>
    <row r="1697" spans="1:4">
      <c r="A1697" s="43" t="s">
        <v>718</v>
      </c>
      <c r="B1697" s="43" t="s">
        <v>1896</v>
      </c>
      <c r="C1697" s="489">
        <v>37.159999999999997</v>
      </c>
      <c r="D1697" s="489">
        <v>6.16</v>
      </c>
    </row>
    <row r="1698" spans="1:4">
      <c r="A1698" s="43" t="s">
        <v>501</v>
      </c>
      <c r="B1698" s="43" t="s">
        <v>501</v>
      </c>
      <c r="C1698" s="489">
        <v>0</v>
      </c>
      <c r="D1698" s="489">
        <v>1.36</v>
      </c>
    </row>
    <row r="1699" spans="1:4">
      <c r="A1699" s="43" t="s">
        <v>500</v>
      </c>
      <c r="B1699" s="43" t="s">
        <v>1897</v>
      </c>
      <c r="C1699" s="489">
        <v>0</v>
      </c>
      <c r="D1699" s="489">
        <v>0</v>
      </c>
    </row>
    <row r="1700" spans="1:4">
      <c r="A1700" s="43" t="s">
        <v>718</v>
      </c>
      <c r="B1700" s="43" t="s">
        <v>1898</v>
      </c>
      <c r="C1700" s="489">
        <v>0</v>
      </c>
      <c r="D1700" s="489">
        <v>0</v>
      </c>
    </row>
    <row r="1701" spans="1:4">
      <c r="A1701" s="43" t="s">
        <v>718</v>
      </c>
      <c r="B1701" s="43" t="s">
        <v>1899</v>
      </c>
      <c r="C1701" s="489">
        <v>0</v>
      </c>
      <c r="D1701" s="489">
        <v>5.55</v>
      </c>
    </row>
    <row r="1702" spans="1:4">
      <c r="A1702" s="43" t="s">
        <v>501</v>
      </c>
      <c r="B1702" s="43" t="s">
        <v>1870</v>
      </c>
      <c r="C1702" s="489">
        <v>0</v>
      </c>
      <c r="D1702" s="489">
        <v>0.61</v>
      </c>
    </row>
    <row r="1703" spans="1:4">
      <c r="A1703" s="43" t="s">
        <v>718</v>
      </c>
      <c r="B1703" s="43" t="s">
        <v>3420</v>
      </c>
      <c r="C1703" s="489">
        <v>0</v>
      </c>
      <c r="D1703" s="489">
        <v>0</v>
      </c>
    </row>
    <row r="1704" spans="1:4">
      <c r="A1704" s="43" t="s">
        <v>718</v>
      </c>
      <c r="B1704" s="43" t="s">
        <v>1872</v>
      </c>
      <c r="C1704" s="489">
        <v>0</v>
      </c>
      <c r="D1704" s="489">
        <v>0</v>
      </c>
    </row>
    <row r="1705" spans="1:4">
      <c r="A1705" s="43" t="s">
        <v>718</v>
      </c>
      <c r="B1705" s="43" t="s">
        <v>1873</v>
      </c>
      <c r="C1705" s="489">
        <v>7.88</v>
      </c>
      <c r="D1705" s="489">
        <v>0.3</v>
      </c>
    </row>
    <row r="1706" spans="1:4">
      <c r="A1706" s="43" t="s">
        <v>500</v>
      </c>
      <c r="B1706" s="43" t="s">
        <v>1874</v>
      </c>
      <c r="C1706" s="489">
        <v>2.81</v>
      </c>
      <c r="D1706" s="489">
        <v>5.65</v>
      </c>
    </row>
    <row r="1707" spans="1:4">
      <c r="A1707" s="43" t="s">
        <v>718</v>
      </c>
      <c r="B1707" s="43" t="s">
        <v>1875</v>
      </c>
      <c r="C1707" s="489">
        <v>0</v>
      </c>
      <c r="D1707" s="489">
        <v>0</v>
      </c>
    </row>
    <row r="1708" spans="1:4">
      <c r="A1708" s="43" t="s">
        <v>501</v>
      </c>
      <c r="B1708" s="43" t="s">
        <v>1876</v>
      </c>
      <c r="C1708" s="489">
        <v>31.07</v>
      </c>
      <c r="D1708" s="489">
        <v>43.11</v>
      </c>
    </row>
    <row r="1709" spans="1:4">
      <c r="A1709" s="43" t="s">
        <v>501</v>
      </c>
      <c r="B1709" s="43" t="s">
        <v>1877</v>
      </c>
      <c r="C1709" s="489">
        <v>90.78</v>
      </c>
      <c r="D1709" s="489">
        <v>7.87</v>
      </c>
    </row>
    <row r="1710" spans="1:4">
      <c r="A1710" s="43" t="s">
        <v>500</v>
      </c>
      <c r="B1710" s="43" t="s">
        <v>1878</v>
      </c>
      <c r="C1710" s="489">
        <v>5.81</v>
      </c>
      <c r="D1710" s="489">
        <v>7.36</v>
      </c>
    </row>
    <row r="1711" spans="1:4">
      <c r="A1711" s="43" t="s">
        <v>501</v>
      </c>
      <c r="B1711" s="43" t="s">
        <v>708</v>
      </c>
      <c r="C1711" s="489">
        <v>28.02</v>
      </c>
      <c r="D1711" s="489">
        <v>1.99</v>
      </c>
    </row>
    <row r="1712" spans="1:4">
      <c r="A1712" s="43" t="s">
        <v>718</v>
      </c>
      <c r="B1712" s="43" t="s">
        <v>1879</v>
      </c>
      <c r="C1712" s="489">
        <v>0</v>
      </c>
      <c r="D1712" s="489">
        <v>4.24</v>
      </c>
    </row>
    <row r="1713" spans="1:4">
      <c r="A1713" s="43" t="s">
        <v>500</v>
      </c>
      <c r="B1713" s="43" t="s">
        <v>1880</v>
      </c>
      <c r="C1713" s="489">
        <v>0</v>
      </c>
      <c r="D1713" s="489">
        <v>0</v>
      </c>
    </row>
    <row r="1714" spans="1:4">
      <c r="A1714" s="43" t="s">
        <v>500</v>
      </c>
      <c r="B1714" s="43" t="s">
        <v>1881</v>
      </c>
      <c r="C1714" s="489">
        <v>0</v>
      </c>
      <c r="D1714" s="489">
        <v>0</v>
      </c>
    </row>
    <row r="1715" spans="1:4">
      <c r="A1715" s="43" t="s">
        <v>500</v>
      </c>
      <c r="B1715" s="43" t="s">
        <v>709</v>
      </c>
      <c r="C1715" s="489">
        <v>0</v>
      </c>
      <c r="D1715" s="489">
        <v>0</v>
      </c>
    </row>
    <row r="1716" spans="1:4">
      <c r="A1716" s="43" t="s">
        <v>718</v>
      </c>
      <c r="B1716" s="43" t="s">
        <v>556</v>
      </c>
      <c r="C1716" s="489">
        <v>0</v>
      </c>
      <c r="D1716" s="489">
        <v>46.08</v>
      </c>
    </row>
    <row r="1717" spans="1:4">
      <c r="A1717" s="43" t="s">
        <v>500</v>
      </c>
      <c r="B1717" s="43" t="s">
        <v>710</v>
      </c>
      <c r="C1717" s="489">
        <v>0</v>
      </c>
      <c r="D1717" s="489">
        <v>0</v>
      </c>
    </row>
    <row r="1718" spans="1:4">
      <c r="A1718" s="43" t="s">
        <v>718</v>
      </c>
      <c r="B1718" s="43" t="s">
        <v>1882</v>
      </c>
      <c r="C1718" s="489">
        <v>0</v>
      </c>
      <c r="D1718" s="489">
        <v>23.23</v>
      </c>
    </row>
    <row r="1719" spans="1:4">
      <c r="A1719" s="43" t="s">
        <v>501</v>
      </c>
      <c r="B1719" s="43" t="s">
        <v>1883</v>
      </c>
      <c r="C1719" s="489">
        <v>0</v>
      </c>
      <c r="D1719" s="489">
        <v>1.72</v>
      </c>
    </row>
    <row r="1720" spans="1:4">
      <c r="A1720" s="43" t="s">
        <v>501</v>
      </c>
      <c r="B1720" s="43" t="s">
        <v>711</v>
      </c>
      <c r="C1720" s="489">
        <v>39.18</v>
      </c>
      <c r="D1720" s="489">
        <v>3.14</v>
      </c>
    </row>
    <row r="1721" spans="1:4">
      <c r="A1721" s="43" t="s">
        <v>501</v>
      </c>
      <c r="B1721" s="43" t="s">
        <v>1884</v>
      </c>
      <c r="C1721" s="489">
        <v>21.72</v>
      </c>
      <c r="D1721" s="489">
        <v>3.86</v>
      </c>
    </row>
    <row r="1722" spans="1:4">
      <c r="A1722" s="43" t="s">
        <v>718</v>
      </c>
      <c r="B1722" s="43" t="s">
        <v>623</v>
      </c>
      <c r="C1722" s="489">
        <v>0</v>
      </c>
      <c r="D1722" s="489">
        <v>37.770000000000003</v>
      </c>
    </row>
    <row r="1723" spans="1:4">
      <c r="A1723" s="43" t="s">
        <v>500</v>
      </c>
      <c r="B1723" s="43" t="s">
        <v>1856</v>
      </c>
      <c r="C1723" s="489">
        <v>0</v>
      </c>
      <c r="D1723" s="489">
        <v>0</v>
      </c>
    </row>
    <row r="1724" spans="1:4">
      <c r="A1724" s="43" t="s">
        <v>500</v>
      </c>
      <c r="B1724" s="43" t="s">
        <v>1857</v>
      </c>
      <c r="C1724" s="489">
        <v>0</v>
      </c>
      <c r="D1724" s="489">
        <v>0</v>
      </c>
    </row>
    <row r="1725" spans="1:4">
      <c r="A1725" s="43" t="s">
        <v>500</v>
      </c>
      <c r="B1725" s="43" t="s">
        <v>704</v>
      </c>
      <c r="C1725" s="489">
        <v>0</v>
      </c>
      <c r="D1725" s="489">
        <v>0</v>
      </c>
    </row>
    <row r="1726" spans="1:4">
      <c r="A1726" s="43" t="s">
        <v>718</v>
      </c>
      <c r="B1726" s="43" t="s">
        <v>705</v>
      </c>
      <c r="C1726" s="489">
        <v>0</v>
      </c>
      <c r="D1726" s="489">
        <v>11.61</v>
      </c>
    </row>
    <row r="1727" spans="1:4">
      <c r="A1727" s="43" t="s">
        <v>718</v>
      </c>
      <c r="B1727" s="43" t="s">
        <v>1858</v>
      </c>
      <c r="C1727" s="489">
        <v>19.78</v>
      </c>
      <c r="D1727" s="489">
        <v>60.29</v>
      </c>
    </row>
    <row r="1728" spans="1:4">
      <c r="A1728" s="43" t="s">
        <v>500</v>
      </c>
      <c r="B1728" s="43" t="s">
        <v>500</v>
      </c>
      <c r="C1728" s="489">
        <v>23.68</v>
      </c>
      <c r="D1728" s="489">
        <v>5.8</v>
      </c>
    </row>
    <row r="1729" spans="1:4">
      <c r="A1729" s="43" t="s">
        <v>500</v>
      </c>
      <c r="B1729" s="43" t="s">
        <v>1859</v>
      </c>
      <c r="C1729" s="489">
        <v>18.29</v>
      </c>
      <c r="D1729" s="489">
        <v>6.21</v>
      </c>
    </row>
    <row r="1730" spans="1:4">
      <c r="A1730" s="43" t="s">
        <v>500</v>
      </c>
      <c r="B1730" s="43" t="s">
        <v>1860</v>
      </c>
      <c r="C1730" s="489">
        <v>0</v>
      </c>
      <c r="D1730" s="489">
        <v>0</v>
      </c>
    </row>
    <row r="1731" spans="1:4">
      <c r="A1731" s="43" t="s">
        <v>500</v>
      </c>
      <c r="B1731" s="43" t="s">
        <v>706</v>
      </c>
      <c r="C1731" s="489">
        <v>25.11</v>
      </c>
      <c r="D1731" s="489">
        <v>8.3000000000000007</v>
      </c>
    </row>
    <row r="1732" spans="1:4">
      <c r="A1732" s="43" t="s">
        <v>501</v>
      </c>
      <c r="B1732" s="43" t="s">
        <v>1861</v>
      </c>
      <c r="C1732" s="489">
        <v>45.69</v>
      </c>
      <c r="D1732" s="489">
        <v>1.91</v>
      </c>
    </row>
    <row r="1733" spans="1:4">
      <c r="A1733" s="43" t="s">
        <v>501</v>
      </c>
      <c r="B1733" s="43" t="s">
        <v>1862</v>
      </c>
      <c r="C1733" s="489">
        <v>20.66</v>
      </c>
      <c r="D1733" s="489">
        <v>2.12</v>
      </c>
    </row>
    <row r="1734" spans="1:4">
      <c r="A1734" s="43" t="s">
        <v>500</v>
      </c>
      <c r="B1734" s="43" t="s">
        <v>1863</v>
      </c>
      <c r="C1734" s="489">
        <v>0</v>
      </c>
      <c r="D1734" s="489">
        <v>0</v>
      </c>
    </row>
    <row r="1735" spans="1:4">
      <c r="A1735" s="43" t="s">
        <v>500</v>
      </c>
      <c r="B1735" s="43" t="s">
        <v>1864</v>
      </c>
      <c r="C1735" s="489">
        <v>0</v>
      </c>
      <c r="D1735" s="489">
        <v>0.28999999999999998</v>
      </c>
    </row>
    <row r="1736" spans="1:4">
      <c r="A1736" s="43" t="s">
        <v>718</v>
      </c>
      <c r="B1736" s="43" t="s">
        <v>1865</v>
      </c>
      <c r="C1736" s="489">
        <v>0</v>
      </c>
      <c r="D1736" s="489">
        <v>0</v>
      </c>
    </row>
    <row r="1737" spans="1:4">
      <c r="A1737" s="43" t="s">
        <v>718</v>
      </c>
      <c r="B1737" s="43" t="s">
        <v>707</v>
      </c>
      <c r="C1737" s="489">
        <v>0</v>
      </c>
      <c r="D1737" s="489">
        <v>8.75</v>
      </c>
    </row>
    <row r="1738" spans="1:4">
      <c r="A1738" s="43" t="s">
        <v>500</v>
      </c>
      <c r="B1738" s="43" t="s">
        <v>1866</v>
      </c>
      <c r="C1738" s="489">
        <v>3.28</v>
      </c>
      <c r="D1738" s="489">
        <v>7.41</v>
      </c>
    </row>
    <row r="1739" spans="1:4">
      <c r="A1739" s="43" t="s">
        <v>718</v>
      </c>
      <c r="B1739" s="43" t="s">
        <v>1867</v>
      </c>
      <c r="C1739" s="489">
        <v>0</v>
      </c>
      <c r="D1739" s="489">
        <v>22.26</v>
      </c>
    </row>
    <row r="1740" spans="1:4">
      <c r="A1740" s="43" t="s">
        <v>500</v>
      </c>
      <c r="B1740" s="43" t="s">
        <v>1868</v>
      </c>
      <c r="C1740" s="489">
        <v>33.520000000000003</v>
      </c>
      <c r="D1740" s="489">
        <v>25.64</v>
      </c>
    </row>
    <row r="1741" spans="1:4">
      <c r="A1741" s="43" t="s">
        <v>500</v>
      </c>
      <c r="B1741" s="43" t="s">
        <v>1869</v>
      </c>
      <c r="C1741" s="489">
        <v>0</v>
      </c>
      <c r="D1741" s="489">
        <v>0</v>
      </c>
    </row>
    <row r="1742" spans="1:4">
      <c r="A1742" s="43" t="s">
        <v>501</v>
      </c>
      <c r="B1742" s="43" t="s">
        <v>1843</v>
      </c>
      <c r="C1742" s="489">
        <v>22.09</v>
      </c>
      <c r="D1742" s="489">
        <v>1.04</v>
      </c>
    </row>
    <row r="1743" spans="1:4">
      <c r="A1743" s="43" t="s">
        <v>718</v>
      </c>
      <c r="B1743" s="43" t="s">
        <v>698</v>
      </c>
      <c r="C1743" s="489">
        <v>10.72</v>
      </c>
      <c r="D1743" s="489">
        <v>29.62</v>
      </c>
    </row>
    <row r="1744" spans="1:4">
      <c r="A1744" s="43" t="s">
        <v>718</v>
      </c>
      <c r="B1744" s="43" t="s">
        <v>699</v>
      </c>
      <c r="C1744" s="489">
        <v>0.37</v>
      </c>
      <c r="D1744" s="489">
        <v>33.1</v>
      </c>
    </row>
    <row r="1745" spans="1:4">
      <c r="A1745" s="43" t="s">
        <v>501</v>
      </c>
      <c r="B1745" s="43" t="s">
        <v>700</v>
      </c>
      <c r="C1745" s="489">
        <v>35.83</v>
      </c>
      <c r="D1745" s="489">
        <v>10.62</v>
      </c>
    </row>
    <row r="1746" spans="1:4">
      <c r="A1746" s="43" t="s">
        <v>501</v>
      </c>
      <c r="B1746" s="43" t="s">
        <v>1844</v>
      </c>
      <c r="C1746" s="489">
        <v>22.73</v>
      </c>
      <c r="D1746" s="489">
        <v>1.02</v>
      </c>
    </row>
    <row r="1747" spans="1:4">
      <c r="A1747" s="43" t="s">
        <v>718</v>
      </c>
      <c r="B1747" s="43" t="s">
        <v>1845</v>
      </c>
      <c r="C1747" s="489">
        <v>0</v>
      </c>
      <c r="D1747" s="489">
        <v>0</v>
      </c>
    </row>
    <row r="1748" spans="1:4">
      <c r="A1748" s="43" t="s">
        <v>718</v>
      </c>
      <c r="B1748" s="43" t="s">
        <v>1846</v>
      </c>
      <c r="C1748" s="489">
        <v>19.25</v>
      </c>
      <c r="D1748" s="489">
        <v>2.23</v>
      </c>
    </row>
    <row r="1749" spans="1:4">
      <c r="A1749" s="43" t="s">
        <v>718</v>
      </c>
      <c r="B1749" s="43" t="s">
        <v>701</v>
      </c>
      <c r="C1749" s="489">
        <v>13.1</v>
      </c>
      <c r="D1749" s="489">
        <v>0.56000000000000005</v>
      </c>
    </row>
    <row r="1750" spans="1:4">
      <c r="A1750" s="43" t="s">
        <v>718</v>
      </c>
      <c r="B1750" s="43" t="s">
        <v>1450</v>
      </c>
      <c r="C1750" s="489">
        <v>25.89</v>
      </c>
      <c r="D1750" s="489">
        <v>13.2</v>
      </c>
    </row>
    <row r="1751" spans="1:4">
      <c r="A1751" s="43" t="s">
        <v>500</v>
      </c>
      <c r="B1751" s="43" t="s">
        <v>1847</v>
      </c>
      <c r="C1751" s="489">
        <v>0</v>
      </c>
      <c r="D1751" s="489">
        <v>0</v>
      </c>
    </row>
    <row r="1752" spans="1:4">
      <c r="A1752" s="43" t="s">
        <v>501</v>
      </c>
      <c r="B1752" s="43" t="s">
        <v>1848</v>
      </c>
      <c r="C1752" s="489">
        <v>0</v>
      </c>
      <c r="D1752" s="489">
        <v>0.04</v>
      </c>
    </row>
    <row r="1753" spans="1:4">
      <c r="A1753" s="43" t="s">
        <v>501</v>
      </c>
      <c r="B1753" s="43" t="s">
        <v>702</v>
      </c>
      <c r="C1753" s="489">
        <v>0</v>
      </c>
      <c r="D1753" s="489">
        <v>0</v>
      </c>
    </row>
    <row r="1754" spans="1:4">
      <c r="A1754" s="43" t="s">
        <v>718</v>
      </c>
      <c r="B1754" s="43" t="s">
        <v>1849</v>
      </c>
      <c r="C1754" s="489">
        <v>9.4</v>
      </c>
      <c r="D1754" s="489">
        <v>2.92</v>
      </c>
    </row>
    <row r="1755" spans="1:4">
      <c r="A1755" s="43" t="s">
        <v>500</v>
      </c>
      <c r="B1755" s="43" t="s">
        <v>703</v>
      </c>
      <c r="C1755" s="489">
        <v>0</v>
      </c>
      <c r="D1755" s="489">
        <v>12.59</v>
      </c>
    </row>
    <row r="1756" spans="1:4">
      <c r="A1756" s="43" t="s">
        <v>718</v>
      </c>
      <c r="B1756" s="43" t="s">
        <v>1850</v>
      </c>
      <c r="C1756" s="489">
        <v>13.19</v>
      </c>
      <c r="D1756" s="489">
        <v>20.170000000000002</v>
      </c>
    </row>
    <row r="1757" spans="1:4">
      <c r="A1757" s="43" t="s">
        <v>232</v>
      </c>
      <c r="B1757" s="43" t="s">
        <v>1851</v>
      </c>
      <c r="C1757" s="489">
        <v>16.13</v>
      </c>
      <c r="D1757" s="489">
        <v>0.69</v>
      </c>
    </row>
    <row r="1758" spans="1:4">
      <c r="A1758" s="43" t="s">
        <v>232</v>
      </c>
      <c r="B1758" s="43" t="s">
        <v>1852</v>
      </c>
      <c r="C1758" s="489">
        <v>25.73</v>
      </c>
      <c r="D1758" s="489">
        <v>35.86</v>
      </c>
    </row>
    <row r="1759" spans="1:4">
      <c r="A1759" s="43" t="s">
        <v>232</v>
      </c>
      <c r="B1759" s="43" t="s">
        <v>1853</v>
      </c>
      <c r="C1759" s="489">
        <v>26.21</v>
      </c>
      <c r="D1759" s="489">
        <v>36.1</v>
      </c>
    </row>
    <row r="1760" spans="1:4">
      <c r="A1760" s="43" t="s">
        <v>232</v>
      </c>
      <c r="B1760" s="43" t="s">
        <v>1854</v>
      </c>
      <c r="C1760" s="489">
        <v>7.57</v>
      </c>
      <c r="D1760" s="489">
        <v>5.23</v>
      </c>
    </row>
    <row r="1761" spans="1:4">
      <c r="A1761" s="43" t="s">
        <v>232</v>
      </c>
      <c r="B1761" s="43" t="s">
        <v>1855</v>
      </c>
      <c r="C1761" s="489">
        <v>0</v>
      </c>
      <c r="D1761" s="489">
        <v>0</v>
      </c>
    </row>
    <row r="1762" spans="1:4">
      <c r="A1762" s="43" t="s">
        <v>232</v>
      </c>
      <c r="B1762" s="43" t="s">
        <v>693</v>
      </c>
      <c r="C1762" s="489">
        <v>17.39</v>
      </c>
      <c r="D1762" s="489">
        <v>3.6</v>
      </c>
    </row>
    <row r="1763" spans="1:4">
      <c r="A1763" s="43" t="s">
        <v>232</v>
      </c>
      <c r="B1763" s="43" t="s">
        <v>1830</v>
      </c>
      <c r="C1763" s="489">
        <v>2.59</v>
      </c>
      <c r="D1763" s="489">
        <v>9.67</v>
      </c>
    </row>
    <row r="1764" spans="1:4">
      <c r="A1764" s="43" t="s">
        <v>232</v>
      </c>
      <c r="B1764" s="43" t="s">
        <v>1831</v>
      </c>
      <c r="C1764" s="489">
        <v>0</v>
      </c>
      <c r="D1764" s="489">
        <v>0</v>
      </c>
    </row>
    <row r="1765" spans="1:4">
      <c r="A1765" s="43" t="s">
        <v>232</v>
      </c>
      <c r="B1765" s="43" t="s">
        <v>1832</v>
      </c>
      <c r="C1765" s="489">
        <v>9.35</v>
      </c>
      <c r="D1765" s="489">
        <v>3.05</v>
      </c>
    </row>
    <row r="1766" spans="1:4">
      <c r="A1766" s="43" t="s">
        <v>232</v>
      </c>
      <c r="B1766" s="43" t="s">
        <v>1833</v>
      </c>
      <c r="C1766" s="489">
        <v>0</v>
      </c>
      <c r="D1766" s="489">
        <v>0</v>
      </c>
    </row>
    <row r="1767" spans="1:4">
      <c r="A1767" s="43" t="s">
        <v>232</v>
      </c>
      <c r="B1767" s="43" t="s">
        <v>1834</v>
      </c>
      <c r="C1767" s="489">
        <v>0</v>
      </c>
      <c r="D1767" s="489">
        <v>0</v>
      </c>
    </row>
    <row r="1768" spans="1:4">
      <c r="A1768" s="43" t="s">
        <v>232</v>
      </c>
      <c r="B1768" s="43" t="s">
        <v>694</v>
      </c>
      <c r="C1768" s="489">
        <v>15.85</v>
      </c>
      <c r="D1768" s="489">
        <v>22.88</v>
      </c>
    </row>
    <row r="1769" spans="1:4">
      <c r="A1769" s="43" t="s">
        <v>232</v>
      </c>
      <c r="B1769" s="43" t="s">
        <v>695</v>
      </c>
      <c r="C1769" s="489">
        <v>3.34</v>
      </c>
      <c r="D1769" s="489">
        <v>12.84</v>
      </c>
    </row>
    <row r="1770" spans="1:4">
      <c r="A1770" s="43" t="s">
        <v>232</v>
      </c>
      <c r="B1770" s="43" t="s">
        <v>806</v>
      </c>
      <c r="C1770" s="489">
        <v>0</v>
      </c>
      <c r="D1770" s="489">
        <v>0</v>
      </c>
    </row>
    <row r="1771" spans="1:4">
      <c r="A1771" s="43" t="s">
        <v>232</v>
      </c>
      <c r="B1771" s="43" t="s">
        <v>1835</v>
      </c>
      <c r="C1771" s="489">
        <v>0</v>
      </c>
      <c r="D1771" s="489">
        <v>0.35</v>
      </c>
    </row>
    <row r="1772" spans="1:4">
      <c r="A1772" s="43" t="s">
        <v>232</v>
      </c>
      <c r="B1772" s="43" t="s">
        <v>1836</v>
      </c>
      <c r="C1772" s="489">
        <v>0</v>
      </c>
      <c r="D1772" s="489">
        <v>0</v>
      </c>
    </row>
    <row r="1773" spans="1:4">
      <c r="A1773" s="43" t="s">
        <v>232</v>
      </c>
      <c r="B1773" s="43" t="s">
        <v>1837</v>
      </c>
      <c r="C1773" s="489">
        <v>0</v>
      </c>
      <c r="D1773" s="489">
        <v>0</v>
      </c>
    </row>
    <row r="1774" spans="1:4">
      <c r="A1774" s="43" t="s">
        <v>232</v>
      </c>
      <c r="B1774" s="43" t="s">
        <v>486</v>
      </c>
      <c r="C1774" s="489" t="s">
        <v>3482</v>
      </c>
      <c r="D1774" s="489" t="s">
        <v>3482</v>
      </c>
    </row>
    <row r="1775" spans="1:4">
      <c r="A1775" s="43" t="s">
        <v>232</v>
      </c>
      <c r="B1775" s="43" t="s">
        <v>1838</v>
      </c>
      <c r="C1775" s="489">
        <v>0</v>
      </c>
      <c r="D1775" s="489">
        <v>0</v>
      </c>
    </row>
    <row r="1776" spans="1:4">
      <c r="A1776" s="43" t="s">
        <v>232</v>
      </c>
      <c r="B1776" s="43" t="s">
        <v>1839</v>
      </c>
      <c r="C1776" s="489">
        <v>25.36</v>
      </c>
      <c r="D1776" s="489">
        <v>10.63</v>
      </c>
    </row>
    <row r="1777" spans="1:4">
      <c r="A1777" s="43" t="s">
        <v>232</v>
      </c>
      <c r="B1777" s="43" t="s">
        <v>696</v>
      </c>
      <c r="C1777" s="489">
        <v>15.83</v>
      </c>
      <c r="D1777" s="489">
        <v>66.42</v>
      </c>
    </row>
    <row r="1778" spans="1:4">
      <c r="A1778" s="43" t="s">
        <v>232</v>
      </c>
      <c r="B1778" s="43" t="s">
        <v>697</v>
      </c>
      <c r="C1778" s="489">
        <v>13.86</v>
      </c>
      <c r="D1778" s="489">
        <v>2.1800000000000002</v>
      </c>
    </row>
    <row r="1779" spans="1:4">
      <c r="A1779" s="43" t="s">
        <v>232</v>
      </c>
      <c r="B1779" s="43" t="s">
        <v>1840</v>
      </c>
      <c r="C1779" s="489">
        <v>12.5</v>
      </c>
      <c r="D1779" s="489">
        <v>14.06</v>
      </c>
    </row>
    <row r="1780" spans="1:4">
      <c r="A1780" s="43" t="s">
        <v>232</v>
      </c>
      <c r="B1780" s="43" t="s">
        <v>1841</v>
      </c>
      <c r="C1780" s="489">
        <v>0</v>
      </c>
      <c r="D1780" s="489">
        <v>24.27</v>
      </c>
    </row>
    <row r="1781" spans="1:4">
      <c r="A1781" s="43" t="s">
        <v>232</v>
      </c>
      <c r="B1781" s="43" t="s">
        <v>1842</v>
      </c>
      <c r="C1781" s="489">
        <v>0</v>
      </c>
      <c r="D1781" s="489">
        <v>4.49</v>
      </c>
    </row>
    <row r="1782" spans="1:4">
      <c r="A1782" s="43" t="s">
        <v>232</v>
      </c>
      <c r="B1782" s="43" t="s">
        <v>734</v>
      </c>
      <c r="C1782" s="489">
        <v>0</v>
      </c>
      <c r="D1782" s="489">
        <v>0</v>
      </c>
    </row>
    <row r="1783" spans="1:4">
      <c r="A1783" s="43" t="s">
        <v>232</v>
      </c>
      <c r="B1783" s="43" t="s">
        <v>1813</v>
      </c>
      <c r="C1783" s="489">
        <v>0</v>
      </c>
      <c r="D1783" s="489">
        <v>0</v>
      </c>
    </row>
    <row r="1784" spans="1:4">
      <c r="A1784" s="43" t="s">
        <v>232</v>
      </c>
      <c r="B1784" s="43" t="s">
        <v>1814</v>
      </c>
      <c r="C1784" s="489">
        <v>21.88</v>
      </c>
      <c r="D1784" s="489">
        <v>38.31</v>
      </c>
    </row>
    <row r="1785" spans="1:4">
      <c r="A1785" s="43" t="s">
        <v>232</v>
      </c>
      <c r="B1785" s="43" t="s">
        <v>691</v>
      </c>
      <c r="C1785" s="489">
        <v>0</v>
      </c>
      <c r="D1785" s="489">
        <v>0</v>
      </c>
    </row>
    <row r="1786" spans="1:4">
      <c r="A1786" s="43" t="s">
        <v>232</v>
      </c>
      <c r="B1786" s="43" t="s">
        <v>1815</v>
      </c>
      <c r="C1786" s="489">
        <v>8.81</v>
      </c>
      <c r="D1786" s="489">
        <v>3.57</v>
      </c>
    </row>
    <row r="1787" spans="1:4">
      <c r="A1787" s="43" t="s">
        <v>232</v>
      </c>
      <c r="B1787" s="43" t="s">
        <v>1816</v>
      </c>
      <c r="C1787" s="489">
        <v>32.08</v>
      </c>
      <c r="D1787" s="489">
        <v>8.17</v>
      </c>
    </row>
    <row r="1788" spans="1:4">
      <c r="A1788" s="43" t="s">
        <v>232</v>
      </c>
      <c r="B1788" s="43" t="s">
        <v>1817</v>
      </c>
      <c r="C1788" s="489">
        <v>4.17</v>
      </c>
      <c r="D1788" s="489">
        <v>23.93</v>
      </c>
    </row>
    <row r="1789" spans="1:4">
      <c r="A1789" s="43" t="s">
        <v>232</v>
      </c>
      <c r="B1789" s="43" t="s">
        <v>1818</v>
      </c>
      <c r="C1789" s="489">
        <v>0</v>
      </c>
      <c r="D1789" s="489">
        <v>6.9</v>
      </c>
    </row>
    <row r="1790" spans="1:4">
      <c r="A1790" s="43" t="s">
        <v>232</v>
      </c>
      <c r="B1790" s="43" t="s">
        <v>1819</v>
      </c>
      <c r="C1790" s="489">
        <v>23.68</v>
      </c>
      <c r="D1790" s="489">
        <v>2.78</v>
      </c>
    </row>
    <row r="1791" spans="1:4">
      <c r="A1791" s="43" t="s">
        <v>232</v>
      </c>
      <c r="B1791" s="43" t="s">
        <v>1820</v>
      </c>
      <c r="C1791" s="489">
        <v>12.38</v>
      </c>
      <c r="D1791" s="489">
        <v>5.66</v>
      </c>
    </row>
    <row r="1792" spans="1:4">
      <c r="A1792" s="43" t="s">
        <v>232</v>
      </c>
      <c r="B1792" s="43" t="s">
        <v>1821</v>
      </c>
      <c r="C1792" s="489">
        <v>0</v>
      </c>
      <c r="D1792" s="489">
        <v>0</v>
      </c>
    </row>
    <row r="1793" spans="1:4">
      <c r="A1793" s="43" t="s">
        <v>232</v>
      </c>
      <c r="B1793" s="43" t="s">
        <v>3421</v>
      </c>
      <c r="C1793" s="489">
        <v>8.19</v>
      </c>
      <c r="D1793" s="489">
        <v>29.83</v>
      </c>
    </row>
    <row r="1794" spans="1:4">
      <c r="A1794" s="43" t="s">
        <v>232</v>
      </c>
      <c r="B1794" s="43" t="s">
        <v>1823</v>
      </c>
      <c r="C1794" s="489">
        <v>9.1999999999999993</v>
      </c>
      <c r="D1794" s="489">
        <v>241.35</v>
      </c>
    </row>
    <row r="1795" spans="1:4">
      <c r="A1795" s="43" t="s">
        <v>232</v>
      </c>
      <c r="B1795" s="43" t="s">
        <v>1824</v>
      </c>
      <c r="C1795" s="489">
        <v>0</v>
      </c>
      <c r="D1795" s="489">
        <v>0</v>
      </c>
    </row>
    <row r="1796" spans="1:4">
      <c r="A1796" s="43" t="s">
        <v>232</v>
      </c>
      <c r="B1796" s="43" t="s">
        <v>1825</v>
      </c>
      <c r="C1796" s="489">
        <v>18.850000000000001</v>
      </c>
      <c r="D1796" s="489">
        <v>8.5</v>
      </c>
    </row>
    <row r="1797" spans="1:4">
      <c r="A1797" s="43" t="s">
        <v>232</v>
      </c>
      <c r="B1797" s="43" t="s">
        <v>1826</v>
      </c>
      <c r="C1797" s="489">
        <v>15.68</v>
      </c>
      <c r="D1797" s="489">
        <v>23.06</v>
      </c>
    </row>
    <row r="1798" spans="1:4">
      <c r="A1798" s="43" t="s">
        <v>232</v>
      </c>
      <c r="B1798" s="43" t="s">
        <v>1827</v>
      </c>
      <c r="C1798" s="489">
        <v>11.26</v>
      </c>
      <c r="D1798" s="489">
        <v>3.51</v>
      </c>
    </row>
    <row r="1799" spans="1:4">
      <c r="A1799" s="43" t="s">
        <v>232</v>
      </c>
      <c r="B1799" s="43" t="s">
        <v>1828</v>
      </c>
      <c r="C1799" s="489">
        <v>2.66</v>
      </c>
      <c r="D1799" s="489">
        <v>2.31</v>
      </c>
    </row>
    <row r="1800" spans="1:4">
      <c r="A1800" s="43" t="s">
        <v>232</v>
      </c>
      <c r="B1800" s="43" t="s">
        <v>1829</v>
      </c>
      <c r="C1800" s="489">
        <v>0</v>
      </c>
      <c r="D1800" s="489">
        <v>1.43</v>
      </c>
    </row>
    <row r="1801" spans="1:4">
      <c r="A1801" s="43" t="s">
        <v>232</v>
      </c>
      <c r="B1801" s="43" t="s">
        <v>692</v>
      </c>
      <c r="C1801" s="489">
        <v>0</v>
      </c>
      <c r="D1801" s="489">
        <v>0</v>
      </c>
    </row>
    <row r="1802" spans="1:4">
      <c r="A1802" s="43" t="s">
        <v>232</v>
      </c>
      <c r="B1802" s="43" t="s">
        <v>882</v>
      </c>
      <c r="C1802" s="489">
        <v>0</v>
      </c>
      <c r="D1802" s="489">
        <v>1.02</v>
      </c>
    </row>
    <row r="1803" spans="1:4">
      <c r="A1803" s="43" t="s">
        <v>232</v>
      </c>
      <c r="B1803" s="43" t="s">
        <v>1797</v>
      </c>
      <c r="C1803" s="489">
        <v>2.7</v>
      </c>
      <c r="D1803" s="489">
        <v>4.1900000000000004</v>
      </c>
    </row>
    <row r="1804" spans="1:4">
      <c r="A1804" s="43" t="s">
        <v>232</v>
      </c>
      <c r="B1804" s="43" t="s">
        <v>1798</v>
      </c>
      <c r="C1804" s="489">
        <v>3.53</v>
      </c>
      <c r="D1804" s="489">
        <v>13.71</v>
      </c>
    </row>
    <row r="1805" spans="1:4">
      <c r="A1805" s="43" t="s">
        <v>232</v>
      </c>
      <c r="B1805" s="43" t="s">
        <v>689</v>
      </c>
      <c r="C1805" s="489">
        <v>19.61</v>
      </c>
      <c r="D1805" s="489">
        <v>9.75</v>
      </c>
    </row>
    <row r="1806" spans="1:4">
      <c r="A1806" s="43" t="s">
        <v>232</v>
      </c>
      <c r="B1806" s="43" t="s">
        <v>1799</v>
      </c>
      <c r="C1806" s="489">
        <v>0</v>
      </c>
      <c r="D1806" s="489">
        <v>0</v>
      </c>
    </row>
    <row r="1807" spans="1:4">
      <c r="A1807" s="43" t="s">
        <v>232</v>
      </c>
      <c r="B1807" s="43" t="s">
        <v>1800</v>
      </c>
      <c r="C1807" s="489">
        <v>3.04</v>
      </c>
      <c r="D1807" s="489">
        <v>2.52</v>
      </c>
    </row>
    <row r="1808" spans="1:4">
      <c r="A1808" s="43" t="s">
        <v>232</v>
      </c>
      <c r="B1808" s="43" t="s">
        <v>1801</v>
      </c>
      <c r="C1808" s="489">
        <v>0</v>
      </c>
      <c r="D1808" s="489">
        <v>14.8</v>
      </c>
    </row>
    <row r="1809" spans="1:4">
      <c r="A1809" s="43" t="s">
        <v>232</v>
      </c>
      <c r="B1809" s="43" t="s">
        <v>1802</v>
      </c>
      <c r="C1809" s="489">
        <v>24.26</v>
      </c>
      <c r="D1809" s="489">
        <v>35.96</v>
      </c>
    </row>
    <row r="1810" spans="1:4">
      <c r="A1810" s="43" t="s">
        <v>232</v>
      </c>
      <c r="B1810" s="43" t="s">
        <v>1803</v>
      </c>
      <c r="C1810" s="489">
        <v>17.2</v>
      </c>
      <c r="D1810" s="489">
        <v>16.05</v>
      </c>
    </row>
    <row r="1811" spans="1:4">
      <c r="A1811" s="43" t="s">
        <v>232</v>
      </c>
      <c r="B1811" s="43" t="s">
        <v>1804</v>
      </c>
      <c r="C1811" s="489">
        <v>0</v>
      </c>
      <c r="D1811" s="489">
        <v>0</v>
      </c>
    </row>
    <row r="1812" spans="1:4">
      <c r="A1812" s="43" t="s">
        <v>232</v>
      </c>
      <c r="B1812" s="43" t="s">
        <v>1805</v>
      </c>
      <c r="C1812" s="489">
        <v>0</v>
      </c>
      <c r="D1812" s="489">
        <v>0.36</v>
      </c>
    </row>
    <row r="1813" spans="1:4">
      <c r="A1813" s="43" t="s">
        <v>232</v>
      </c>
      <c r="B1813" s="43" t="s">
        <v>1806</v>
      </c>
      <c r="C1813" s="489">
        <v>10.86</v>
      </c>
      <c r="D1813" s="489">
        <v>1.94</v>
      </c>
    </row>
    <row r="1814" spans="1:4">
      <c r="A1814" s="43" t="s">
        <v>232</v>
      </c>
      <c r="B1814" s="43" t="s">
        <v>1807</v>
      </c>
      <c r="C1814" s="489">
        <v>11.13</v>
      </c>
      <c r="D1814" s="489">
        <v>10.65</v>
      </c>
    </row>
    <row r="1815" spans="1:4">
      <c r="A1815" s="43" t="s">
        <v>232</v>
      </c>
      <c r="B1815" s="43" t="s">
        <v>286</v>
      </c>
      <c r="C1815" s="489">
        <v>0</v>
      </c>
      <c r="D1815" s="489" t="s">
        <v>3482</v>
      </c>
    </row>
    <row r="1816" spans="1:4">
      <c r="A1816" s="43" t="s">
        <v>232</v>
      </c>
      <c r="B1816" s="43" t="s">
        <v>1808</v>
      </c>
      <c r="C1816" s="489">
        <v>0</v>
      </c>
      <c r="D1816" s="489">
        <v>46.45</v>
      </c>
    </row>
    <row r="1817" spans="1:4">
      <c r="A1817" s="43" t="s">
        <v>232</v>
      </c>
      <c r="B1817" s="43" t="s">
        <v>1809</v>
      </c>
      <c r="C1817" s="489">
        <v>0</v>
      </c>
      <c r="D1817" s="489">
        <v>5.0599999999999996</v>
      </c>
    </row>
    <row r="1818" spans="1:4">
      <c r="A1818" s="43" t="s">
        <v>232</v>
      </c>
      <c r="B1818" s="43" t="s">
        <v>690</v>
      </c>
      <c r="C1818" s="489">
        <v>0</v>
      </c>
      <c r="D1818" s="489">
        <v>0</v>
      </c>
    </row>
    <row r="1819" spans="1:4">
      <c r="A1819" s="43" t="s">
        <v>232</v>
      </c>
      <c r="B1819" s="43" t="s">
        <v>1810</v>
      </c>
      <c r="C1819" s="489">
        <v>0</v>
      </c>
      <c r="D1819" s="489">
        <v>0</v>
      </c>
    </row>
    <row r="1820" spans="1:4">
      <c r="A1820" s="43" t="s">
        <v>232</v>
      </c>
      <c r="B1820" s="43" t="s">
        <v>1811</v>
      </c>
      <c r="C1820" s="489">
        <v>3.38</v>
      </c>
      <c r="D1820" s="489">
        <v>1.42</v>
      </c>
    </row>
    <row r="1821" spans="1:4">
      <c r="A1821" s="43" t="s">
        <v>232</v>
      </c>
      <c r="B1821" s="43" t="s">
        <v>1812</v>
      </c>
      <c r="C1821" s="489">
        <v>11.86</v>
      </c>
      <c r="D1821" s="489">
        <v>46.39</v>
      </c>
    </row>
    <row r="1822" spans="1:4">
      <c r="A1822" s="43" t="s">
        <v>232</v>
      </c>
      <c r="B1822" s="43" t="s">
        <v>3422</v>
      </c>
      <c r="C1822" s="489">
        <v>1.94</v>
      </c>
      <c r="D1822" s="489">
        <v>1.72</v>
      </c>
    </row>
    <row r="1823" spans="1:4">
      <c r="A1823" s="43" t="s">
        <v>232</v>
      </c>
      <c r="B1823" s="43" t="s">
        <v>1781</v>
      </c>
      <c r="C1823" s="489">
        <v>0</v>
      </c>
      <c r="D1823" s="489">
        <v>3.56</v>
      </c>
    </row>
    <row r="1824" spans="1:4">
      <c r="A1824" s="43" t="s">
        <v>232</v>
      </c>
      <c r="B1824" s="43" t="s">
        <v>769</v>
      </c>
      <c r="C1824" s="489">
        <v>29.23</v>
      </c>
      <c r="D1824" s="489">
        <v>12.63</v>
      </c>
    </row>
    <row r="1825" spans="1:4">
      <c r="A1825" s="43" t="s">
        <v>232</v>
      </c>
      <c r="B1825" s="43" t="s">
        <v>1478</v>
      </c>
      <c r="C1825" s="489">
        <v>0</v>
      </c>
      <c r="D1825" s="489">
        <v>12.45</v>
      </c>
    </row>
    <row r="1826" spans="1:4">
      <c r="A1826" s="43" t="s">
        <v>232</v>
      </c>
      <c r="B1826" s="43" t="s">
        <v>3423</v>
      </c>
      <c r="C1826" s="489">
        <v>0</v>
      </c>
      <c r="D1826" s="489" t="s">
        <v>3482</v>
      </c>
    </row>
    <row r="1827" spans="1:4">
      <c r="A1827" s="43" t="s">
        <v>232</v>
      </c>
      <c r="B1827" s="43" t="s">
        <v>1782</v>
      </c>
      <c r="C1827" s="489">
        <v>44.92</v>
      </c>
      <c r="D1827" s="489">
        <v>6.79</v>
      </c>
    </row>
    <row r="1828" spans="1:4">
      <c r="A1828" s="43" t="s">
        <v>232</v>
      </c>
      <c r="B1828" s="43" t="s">
        <v>1783</v>
      </c>
      <c r="C1828" s="489">
        <v>5.82</v>
      </c>
      <c r="D1828" s="489">
        <v>2.0299999999999998</v>
      </c>
    </row>
    <row r="1829" spans="1:4">
      <c r="A1829" s="43" t="s">
        <v>232</v>
      </c>
      <c r="B1829" s="43" t="s">
        <v>687</v>
      </c>
      <c r="C1829" s="489">
        <v>0</v>
      </c>
      <c r="D1829" s="489">
        <v>0</v>
      </c>
    </row>
    <row r="1830" spans="1:4">
      <c r="A1830" s="43" t="s">
        <v>232</v>
      </c>
      <c r="B1830" s="43" t="s">
        <v>1784</v>
      </c>
      <c r="C1830" s="489">
        <v>5.98</v>
      </c>
      <c r="D1830" s="489">
        <v>2.42</v>
      </c>
    </row>
    <row r="1831" spans="1:4">
      <c r="A1831" s="43" t="s">
        <v>232</v>
      </c>
      <c r="B1831" s="43" t="s">
        <v>1785</v>
      </c>
      <c r="C1831" s="489">
        <v>0</v>
      </c>
      <c r="D1831" s="489">
        <v>3.02</v>
      </c>
    </row>
    <row r="1832" spans="1:4">
      <c r="A1832" s="43" t="s">
        <v>232</v>
      </c>
      <c r="B1832" s="43" t="s">
        <v>1786</v>
      </c>
      <c r="C1832" s="489">
        <v>0</v>
      </c>
      <c r="D1832" s="489">
        <v>0.37</v>
      </c>
    </row>
    <row r="1833" spans="1:4">
      <c r="A1833" s="43" t="s">
        <v>232</v>
      </c>
      <c r="B1833" s="43" t="s">
        <v>688</v>
      </c>
      <c r="C1833" s="489">
        <v>57.99</v>
      </c>
      <c r="D1833" s="489">
        <v>12.06</v>
      </c>
    </row>
    <row r="1834" spans="1:4">
      <c r="A1834" s="43" t="s">
        <v>232</v>
      </c>
      <c r="B1834" s="43" t="s">
        <v>1787</v>
      </c>
      <c r="C1834" s="489">
        <v>0</v>
      </c>
      <c r="D1834" s="489">
        <v>2.4300000000000002</v>
      </c>
    </row>
    <row r="1835" spans="1:4">
      <c r="A1835" s="43" t="s">
        <v>232</v>
      </c>
      <c r="B1835" s="43" t="s">
        <v>1788</v>
      </c>
      <c r="C1835" s="489">
        <v>4.29</v>
      </c>
      <c r="D1835" s="489">
        <v>16.809999999999999</v>
      </c>
    </row>
    <row r="1836" spans="1:4">
      <c r="A1836" s="43" t="s">
        <v>232</v>
      </c>
      <c r="B1836" s="43" t="s">
        <v>1789</v>
      </c>
      <c r="C1836" s="489">
        <v>18.86</v>
      </c>
      <c r="D1836" s="489">
        <v>26.21</v>
      </c>
    </row>
    <row r="1837" spans="1:4">
      <c r="A1837" s="43" t="s">
        <v>232</v>
      </c>
      <c r="B1837" s="43" t="s">
        <v>1790</v>
      </c>
      <c r="C1837" s="489">
        <v>0</v>
      </c>
      <c r="D1837" s="489">
        <v>3.78</v>
      </c>
    </row>
    <row r="1838" spans="1:4">
      <c r="A1838" s="43" t="s">
        <v>232</v>
      </c>
      <c r="B1838" s="43" t="s">
        <v>1791</v>
      </c>
      <c r="C1838" s="489">
        <v>0</v>
      </c>
      <c r="D1838" s="489">
        <v>0</v>
      </c>
    </row>
    <row r="1839" spans="1:4">
      <c r="A1839" s="43" t="s">
        <v>232</v>
      </c>
      <c r="B1839" s="43" t="s">
        <v>1792</v>
      </c>
      <c r="C1839" s="489">
        <v>0</v>
      </c>
      <c r="D1839" s="489">
        <v>16.239999999999998</v>
      </c>
    </row>
    <row r="1840" spans="1:4">
      <c r="A1840" s="43" t="s">
        <v>232</v>
      </c>
      <c r="B1840" s="43" t="s">
        <v>1793</v>
      </c>
      <c r="C1840" s="489">
        <v>15.44</v>
      </c>
      <c r="D1840" s="489">
        <v>1.99</v>
      </c>
    </row>
    <row r="1841" spans="1:4">
      <c r="A1841" s="43" t="s">
        <v>232</v>
      </c>
      <c r="B1841" s="43" t="s">
        <v>1794</v>
      </c>
      <c r="C1841" s="489">
        <v>14.06</v>
      </c>
      <c r="D1841" s="489">
        <v>3.72</v>
      </c>
    </row>
    <row r="1842" spans="1:4">
      <c r="A1842" s="43" t="s">
        <v>232</v>
      </c>
      <c r="B1842" s="43" t="s">
        <v>1795</v>
      </c>
      <c r="C1842" s="489">
        <v>0</v>
      </c>
      <c r="D1842" s="489">
        <v>0</v>
      </c>
    </row>
    <row r="1843" spans="1:4">
      <c r="A1843" s="43" t="s">
        <v>232</v>
      </c>
      <c r="B1843" s="43" t="s">
        <v>1796</v>
      </c>
      <c r="C1843" s="489">
        <v>2</v>
      </c>
      <c r="D1843" s="489">
        <v>6.32</v>
      </c>
    </row>
    <row r="1844" spans="1:4">
      <c r="A1844" s="43" t="s">
        <v>232</v>
      </c>
      <c r="B1844" s="43" t="s">
        <v>1764</v>
      </c>
      <c r="C1844" s="489">
        <v>0</v>
      </c>
      <c r="D1844" s="489">
        <v>1.94</v>
      </c>
    </row>
    <row r="1845" spans="1:4">
      <c r="A1845" s="43" t="s">
        <v>232</v>
      </c>
      <c r="B1845" s="43" t="s">
        <v>1765</v>
      </c>
      <c r="C1845" s="489">
        <v>0</v>
      </c>
      <c r="D1845" s="489">
        <v>8.1300000000000008</v>
      </c>
    </row>
    <row r="1846" spans="1:4">
      <c r="A1846" s="43" t="s">
        <v>232</v>
      </c>
      <c r="B1846" s="43" t="s">
        <v>1766</v>
      </c>
      <c r="C1846" s="489">
        <v>0</v>
      </c>
      <c r="D1846" s="489">
        <v>3.08</v>
      </c>
    </row>
    <row r="1847" spans="1:4">
      <c r="A1847" s="43" t="s">
        <v>232</v>
      </c>
      <c r="B1847" s="43" t="s">
        <v>1767</v>
      </c>
      <c r="C1847" s="489">
        <v>6</v>
      </c>
      <c r="D1847" s="489">
        <v>2.0499999999999998</v>
      </c>
    </row>
    <row r="1848" spans="1:4">
      <c r="A1848" s="43" t="s">
        <v>232</v>
      </c>
      <c r="B1848" s="43" t="s">
        <v>1768</v>
      </c>
      <c r="C1848" s="489">
        <v>0</v>
      </c>
      <c r="D1848" s="489">
        <v>0</v>
      </c>
    </row>
    <row r="1849" spans="1:4">
      <c r="A1849" s="43" t="s">
        <v>232</v>
      </c>
      <c r="B1849" s="43" t="s">
        <v>1769</v>
      </c>
      <c r="C1849" s="489">
        <v>3.78</v>
      </c>
      <c r="D1849" s="489">
        <v>32.19</v>
      </c>
    </row>
    <row r="1850" spans="1:4">
      <c r="A1850" s="43" t="s">
        <v>232</v>
      </c>
      <c r="B1850" s="43" t="s">
        <v>1770</v>
      </c>
      <c r="C1850" s="489">
        <v>0</v>
      </c>
      <c r="D1850" s="489">
        <v>0</v>
      </c>
    </row>
    <row r="1851" spans="1:4">
      <c r="A1851" s="43" t="s">
        <v>232</v>
      </c>
      <c r="B1851" s="43" t="s">
        <v>1771</v>
      </c>
      <c r="C1851" s="489">
        <v>2.12</v>
      </c>
      <c r="D1851" s="489">
        <v>121.48</v>
      </c>
    </row>
    <row r="1852" spans="1:4">
      <c r="A1852" s="43" t="s">
        <v>232</v>
      </c>
      <c r="B1852" s="43" t="s">
        <v>1772</v>
      </c>
      <c r="C1852" s="489">
        <v>13.71</v>
      </c>
      <c r="D1852" s="489">
        <v>25.08</v>
      </c>
    </row>
    <row r="1853" spans="1:4">
      <c r="A1853" s="43" t="s">
        <v>232</v>
      </c>
      <c r="B1853" s="43" t="s">
        <v>1773</v>
      </c>
      <c r="C1853" s="489">
        <v>5.0999999999999996</v>
      </c>
      <c r="D1853" s="489">
        <v>3.99</v>
      </c>
    </row>
    <row r="1854" spans="1:4">
      <c r="A1854" s="43" t="s">
        <v>232</v>
      </c>
      <c r="B1854" s="43" t="s">
        <v>1774</v>
      </c>
      <c r="C1854" s="489">
        <v>0</v>
      </c>
      <c r="D1854" s="489">
        <v>0</v>
      </c>
    </row>
    <row r="1855" spans="1:4">
      <c r="A1855" s="43" t="s">
        <v>232</v>
      </c>
      <c r="B1855" s="43" t="s">
        <v>685</v>
      </c>
      <c r="C1855" s="489">
        <v>0</v>
      </c>
      <c r="D1855" s="489">
        <v>87.39</v>
      </c>
    </row>
    <row r="1856" spans="1:4">
      <c r="A1856" s="43" t="s">
        <v>232</v>
      </c>
      <c r="B1856" s="43" t="s">
        <v>1775</v>
      </c>
      <c r="C1856" s="489">
        <v>12.61</v>
      </c>
      <c r="D1856" s="489">
        <v>24.57</v>
      </c>
    </row>
    <row r="1857" spans="1:4">
      <c r="A1857" s="43" t="s">
        <v>237</v>
      </c>
      <c r="B1857" s="43" t="s">
        <v>237</v>
      </c>
      <c r="C1857" s="489">
        <v>22.17</v>
      </c>
      <c r="D1857" s="489">
        <v>7.34</v>
      </c>
    </row>
    <row r="1858" spans="1:4">
      <c r="A1858" s="43" t="s">
        <v>237</v>
      </c>
      <c r="B1858" s="43" t="s">
        <v>1776</v>
      </c>
      <c r="C1858" s="489">
        <v>9.42</v>
      </c>
      <c r="D1858" s="489">
        <v>103.59</v>
      </c>
    </row>
    <row r="1859" spans="1:4">
      <c r="A1859" s="43" t="s">
        <v>237</v>
      </c>
      <c r="B1859" s="43" t="s">
        <v>1777</v>
      </c>
      <c r="C1859" s="489">
        <v>0</v>
      </c>
      <c r="D1859" s="489">
        <v>9.65</v>
      </c>
    </row>
    <row r="1860" spans="1:4">
      <c r="A1860" s="43" t="s">
        <v>1711</v>
      </c>
      <c r="B1860" s="43" t="s">
        <v>1778</v>
      </c>
      <c r="C1860" s="489">
        <v>0</v>
      </c>
      <c r="D1860" s="489">
        <v>62.15</v>
      </c>
    </row>
    <row r="1861" spans="1:4">
      <c r="A1861" s="43" t="s">
        <v>1711</v>
      </c>
      <c r="B1861" s="43" t="s">
        <v>1779</v>
      </c>
      <c r="C1861" s="489">
        <v>45.2</v>
      </c>
      <c r="D1861" s="489">
        <v>49.23</v>
      </c>
    </row>
    <row r="1862" spans="1:4">
      <c r="A1862" s="43" t="s">
        <v>1711</v>
      </c>
      <c r="B1862" s="43" t="s">
        <v>686</v>
      </c>
      <c r="C1862" s="489">
        <v>0</v>
      </c>
      <c r="D1862" s="489">
        <v>1.08</v>
      </c>
    </row>
    <row r="1863" spans="1:4">
      <c r="A1863" s="43" t="s">
        <v>1711</v>
      </c>
      <c r="B1863" s="43" t="s">
        <v>1780</v>
      </c>
      <c r="C1863" s="489">
        <v>18.329999999999998</v>
      </c>
      <c r="D1863" s="489">
        <v>5.47</v>
      </c>
    </row>
    <row r="1864" spans="1:4">
      <c r="A1864" s="43" t="s">
        <v>1711</v>
      </c>
      <c r="B1864" s="43" t="s">
        <v>1747</v>
      </c>
      <c r="C1864" s="489">
        <v>27.2</v>
      </c>
      <c r="D1864" s="489">
        <v>9.8000000000000007</v>
      </c>
    </row>
    <row r="1865" spans="1:4">
      <c r="A1865" s="43" t="s">
        <v>1711</v>
      </c>
      <c r="B1865" s="43" t="s">
        <v>1748</v>
      </c>
      <c r="C1865" s="489">
        <v>0</v>
      </c>
      <c r="D1865" s="489">
        <v>0</v>
      </c>
    </row>
    <row r="1866" spans="1:4">
      <c r="A1866" s="43" t="s">
        <v>237</v>
      </c>
      <c r="B1866" s="43" t="s">
        <v>1749</v>
      </c>
      <c r="C1866" s="489">
        <v>0.6</v>
      </c>
      <c r="D1866" s="489">
        <v>13.63</v>
      </c>
    </row>
    <row r="1867" spans="1:4">
      <c r="A1867" s="43" t="s">
        <v>237</v>
      </c>
      <c r="B1867" s="43" t="s">
        <v>1750</v>
      </c>
      <c r="C1867" s="489">
        <v>4.8099999999999996</v>
      </c>
      <c r="D1867" s="489">
        <v>1.45</v>
      </c>
    </row>
    <row r="1868" spans="1:4">
      <c r="A1868" s="43" t="s">
        <v>1711</v>
      </c>
      <c r="B1868" s="43" t="s">
        <v>1751</v>
      </c>
      <c r="C1868" s="489">
        <v>9.9600000000000009</v>
      </c>
      <c r="D1868" s="489">
        <v>29.2</v>
      </c>
    </row>
    <row r="1869" spans="1:4">
      <c r="A1869" s="43" t="s">
        <v>237</v>
      </c>
      <c r="B1869" s="43" t="s">
        <v>1752</v>
      </c>
      <c r="C1869" s="489">
        <v>0</v>
      </c>
      <c r="D1869" s="489">
        <v>32.26</v>
      </c>
    </row>
    <row r="1870" spans="1:4">
      <c r="A1870" s="43" t="s">
        <v>237</v>
      </c>
      <c r="B1870" s="43" t="s">
        <v>1753</v>
      </c>
      <c r="C1870" s="489">
        <v>1.35</v>
      </c>
      <c r="D1870" s="489">
        <v>152.38</v>
      </c>
    </row>
    <row r="1871" spans="1:4">
      <c r="A1871" s="43" t="s">
        <v>237</v>
      </c>
      <c r="B1871" s="43" t="s">
        <v>1754</v>
      </c>
      <c r="C1871" s="489">
        <v>0</v>
      </c>
      <c r="D1871" s="489">
        <v>1.93</v>
      </c>
    </row>
    <row r="1872" spans="1:4">
      <c r="A1872" s="43" t="s">
        <v>1711</v>
      </c>
      <c r="B1872" s="43" t="s">
        <v>1755</v>
      </c>
      <c r="C1872" s="489">
        <v>18.510000000000002</v>
      </c>
      <c r="D1872" s="489">
        <v>7.63</v>
      </c>
    </row>
    <row r="1873" spans="1:4">
      <c r="A1873" s="43" t="s">
        <v>237</v>
      </c>
      <c r="B1873" s="43" t="s">
        <v>1756</v>
      </c>
      <c r="C1873" s="489">
        <v>39.869999999999997</v>
      </c>
      <c r="D1873" s="489">
        <v>7.59</v>
      </c>
    </row>
    <row r="1874" spans="1:4">
      <c r="A1874" s="43" t="s">
        <v>237</v>
      </c>
      <c r="B1874" s="43" t="s">
        <v>1757</v>
      </c>
      <c r="C1874" s="489">
        <v>25.79</v>
      </c>
      <c r="D1874" s="489">
        <v>8.08</v>
      </c>
    </row>
    <row r="1875" spans="1:4">
      <c r="A1875" s="43" t="s">
        <v>1711</v>
      </c>
      <c r="B1875" s="43" t="s">
        <v>683</v>
      </c>
      <c r="C1875" s="489">
        <v>0</v>
      </c>
      <c r="D1875" s="489">
        <v>0</v>
      </c>
    </row>
    <row r="1876" spans="1:4">
      <c r="A1876" s="43" t="s">
        <v>237</v>
      </c>
      <c r="B1876" s="43" t="s">
        <v>684</v>
      </c>
      <c r="C1876" s="489">
        <v>38.130000000000003</v>
      </c>
      <c r="D1876" s="489">
        <v>6.97</v>
      </c>
    </row>
    <row r="1877" spans="1:4">
      <c r="A1877" s="43" t="s">
        <v>1711</v>
      </c>
      <c r="B1877" s="43" t="s">
        <v>1758</v>
      </c>
      <c r="C1877" s="489">
        <v>0</v>
      </c>
      <c r="D1877" s="489">
        <v>1.5</v>
      </c>
    </row>
    <row r="1878" spans="1:4">
      <c r="A1878" s="43" t="s">
        <v>237</v>
      </c>
      <c r="B1878" s="43" t="s">
        <v>1759</v>
      </c>
      <c r="C1878" s="489">
        <v>8.1300000000000008</v>
      </c>
      <c r="D1878" s="489">
        <v>2.68</v>
      </c>
    </row>
    <row r="1879" spans="1:4">
      <c r="A1879" s="43" t="s">
        <v>1711</v>
      </c>
      <c r="B1879" s="43" t="s">
        <v>1760</v>
      </c>
      <c r="C1879" s="489">
        <v>0</v>
      </c>
      <c r="D1879" s="489">
        <v>0</v>
      </c>
    </row>
    <row r="1880" spans="1:4">
      <c r="A1880" s="43" t="s">
        <v>1711</v>
      </c>
      <c r="B1880" s="43" t="s">
        <v>1761</v>
      </c>
      <c r="C1880" s="489">
        <v>0</v>
      </c>
      <c r="D1880" s="489">
        <v>0</v>
      </c>
    </row>
    <row r="1881" spans="1:4">
      <c r="A1881" s="43" t="s">
        <v>237</v>
      </c>
      <c r="B1881" s="43" t="s">
        <v>1762</v>
      </c>
      <c r="C1881" s="489">
        <v>0</v>
      </c>
      <c r="D1881" s="489">
        <v>43</v>
      </c>
    </row>
    <row r="1882" spans="1:4">
      <c r="A1882" s="43" t="s">
        <v>1711</v>
      </c>
      <c r="B1882" s="43" t="s">
        <v>1763</v>
      </c>
      <c r="C1882" s="489">
        <v>15.48</v>
      </c>
      <c r="D1882" s="489">
        <v>3.65</v>
      </c>
    </row>
    <row r="1883" spans="1:4">
      <c r="A1883" s="43" t="s">
        <v>1711</v>
      </c>
      <c r="B1883" s="43" t="s">
        <v>554</v>
      </c>
      <c r="C1883" s="489">
        <v>2.5299999999999998</v>
      </c>
      <c r="D1883" s="489">
        <v>3.89</v>
      </c>
    </row>
    <row r="1884" spans="1:4">
      <c r="A1884" s="43" t="s">
        <v>237</v>
      </c>
      <c r="B1884" s="43" t="s">
        <v>678</v>
      </c>
      <c r="C1884" s="489">
        <v>37.99</v>
      </c>
      <c r="D1884" s="489">
        <v>7.12</v>
      </c>
    </row>
    <row r="1885" spans="1:4">
      <c r="A1885" s="43" t="s">
        <v>1711</v>
      </c>
      <c r="B1885" s="43" t="s">
        <v>1732</v>
      </c>
      <c r="C1885" s="489">
        <v>0</v>
      </c>
      <c r="D1885" s="489">
        <v>0</v>
      </c>
    </row>
    <row r="1886" spans="1:4">
      <c r="A1886" s="43" t="s">
        <v>237</v>
      </c>
      <c r="B1886" s="43" t="s">
        <v>1733</v>
      </c>
      <c r="C1886" s="489">
        <v>0</v>
      </c>
      <c r="D1886" s="489">
        <v>0.01</v>
      </c>
    </row>
    <row r="1887" spans="1:4">
      <c r="A1887" s="43" t="s">
        <v>237</v>
      </c>
      <c r="B1887" s="43" t="s">
        <v>679</v>
      </c>
      <c r="C1887" s="489">
        <v>29.2</v>
      </c>
      <c r="D1887" s="489">
        <v>46.8</v>
      </c>
    </row>
    <row r="1888" spans="1:4">
      <c r="A1888" s="43" t="s">
        <v>237</v>
      </c>
      <c r="B1888" s="43" t="s">
        <v>1734</v>
      </c>
      <c r="C1888" s="489">
        <v>4.9400000000000004</v>
      </c>
      <c r="D1888" s="489">
        <v>7.0000000000000007E-2</v>
      </c>
    </row>
    <row r="1889" spans="1:4">
      <c r="A1889" s="43" t="s">
        <v>237</v>
      </c>
      <c r="B1889" s="43" t="s">
        <v>680</v>
      </c>
      <c r="C1889" s="489">
        <v>0</v>
      </c>
      <c r="D1889" s="489">
        <v>7.2</v>
      </c>
    </row>
    <row r="1890" spans="1:4">
      <c r="A1890" s="43" t="s">
        <v>1711</v>
      </c>
      <c r="B1890" s="43" t="s">
        <v>681</v>
      </c>
      <c r="C1890" s="489">
        <v>29.39</v>
      </c>
      <c r="D1890" s="489">
        <v>1.01</v>
      </c>
    </row>
    <row r="1891" spans="1:4">
      <c r="A1891" s="43" t="s">
        <v>1711</v>
      </c>
      <c r="B1891" s="43" t="s">
        <v>1735</v>
      </c>
      <c r="C1891" s="489">
        <v>0</v>
      </c>
      <c r="D1891" s="489">
        <v>0</v>
      </c>
    </row>
    <row r="1892" spans="1:4">
      <c r="A1892" s="43" t="s">
        <v>237</v>
      </c>
      <c r="B1892" s="43" t="s">
        <v>1736</v>
      </c>
      <c r="C1892" s="489">
        <v>0</v>
      </c>
      <c r="D1892" s="489">
        <v>0</v>
      </c>
    </row>
    <row r="1893" spans="1:4">
      <c r="A1893" s="43" t="s">
        <v>1711</v>
      </c>
      <c r="B1893" s="43" t="s">
        <v>1737</v>
      </c>
      <c r="C1893" s="489">
        <v>10.9</v>
      </c>
      <c r="D1893" s="489">
        <v>17.47</v>
      </c>
    </row>
    <row r="1894" spans="1:4">
      <c r="A1894" s="43" t="s">
        <v>237</v>
      </c>
      <c r="B1894" s="43" t="s">
        <v>1738</v>
      </c>
      <c r="C1894" s="489">
        <v>4.45</v>
      </c>
      <c r="D1894" s="489">
        <v>12.6</v>
      </c>
    </row>
    <row r="1895" spans="1:4">
      <c r="A1895" s="43" t="s">
        <v>1711</v>
      </c>
      <c r="B1895" s="43" t="s">
        <v>682</v>
      </c>
      <c r="C1895" s="489">
        <v>5.75</v>
      </c>
      <c r="D1895" s="489">
        <v>2.11</v>
      </c>
    </row>
    <row r="1896" spans="1:4">
      <c r="A1896" s="43" t="s">
        <v>1711</v>
      </c>
      <c r="B1896" s="43" t="s">
        <v>1739</v>
      </c>
      <c r="C1896" s="489">
        <v>0</v>
      </c>
      <c r="D1896" s="489">
        <v>0</v>
      </c>
    </row>
    <row r="1897" spans="1:4">
      <c r="A1897" s="43" t="s">
        <v>237</v>
      </c>
      <c r="B1897" s="43" t="s">
        <v>1740</v>
      </c>
      <c r="C1897" s="489">
        <v>21.67</v>
      </c>
      <c r="D1897" s="489">
        <v>4.8600000000000003</v>
      </c>
    </row>
    <row r="1898" spans="1:4">
      <c r="A1898" s="43" t="s">
        <v>237</v>
      </c>
      <c r="B1898" s="43" t="s">
        <v>1741</v>
      </c>
      <c r="C1898" s="489">
        <v>14.96</v>
      </c>
      <c r="D1898" s="489">
        <v>3.27</v>
      </c>
    </row>
    <row r="1899" spans="1:4">
      <c r="A1899" s="43" t="s">
        <v>237</v>
      </c>
      <c r="B1899" s="43" t="s">
        <v>1742</v>
      </c>
      <c r="C1899" s="489">
        <v>0</v>
      </c>
      <c r="D1899" s="489">
        <v>57.4</v>
      </c>
    </row>
    <row r="1900" spans="1:4">
      <c r="A1900" s="43" t="s">
        <v>1711</v>
      </c>
      <c r="B1900" s="43" t="s">
        <v>1743</v>
      </c>
      <c r="C1900" s="489">
        <v>0</v>
      </c>
      <c r="D1900" s="489">
        <v>14.92</v>
      </c>
    </row>
    <row r="1901" spans="1:4">
      <c r="A1901" s="43" t="s">
        <v>237</v>
      </c>
      <c r="B1901" s="43" t="s">
        <v>1744</v>
      </c>
      <c r="C1901" s="489">
        <v>0</v>
      </c>
      <c r="D1901" s="489">
        <v>0</v>
      </c>
    </row>
    <row r="1902" spans="1:4">
      <c r="A1902" s="43" t="s">
        <v>237</v>
      </c>
      <c r="B1902" s="43" t="s">
        <v>1745</v>
      </c>
      <c r="C1902" s="489">
        <v>6.18</v>
      </c>
      <c r="D1902" s="489">
        <v>1.98</v>
      </c>
    </row>
    <row r="1903" spans="1:4">
      <c r="A1903" s="43" t="s">
        <v>237</v>
      </c>
      <c r="B1903" s="43" t="s">
        <v>1746</v>
      </c>
      <c r="C1903" s="489">
        <v>15.57</v>
      </c>
      <c r="D1903" s="489">
        <v>12.67</v>
      </c>
    </row>
    <row r="1904" spans="1:4">
      <c r="A1904" s="43" t="s">
        <v>237</v>
      </c>
      <c r="B1904" s="43" t="s">
        <v>1717</v>
      </c>
      <c r="C1904" s="489">
        <v>30.58</v>
      </c>
      <c r="D1904" s="489">
        <v>44.37</v>
      </c>
    </row>
    <row r="1905" spans="1:4">
      <c r="A1905" s="43" t="s">
        <v>237</v>
      </c>
      <c r="B1905" s="43" t="s">
        <v>1718</v>
      </c>
      <c r="C1905" s="489">
        <v>35.86</v>
      </c>
      <c r="D1905" s="489">
        <v>1.76</v>
      </c>
    </row>
    <row r="1906" spans="1:4">
      <c r="A1906" s="43" t="s">
        <v>237</v>
      </c>
      <c r="B1906" s="43" t="s">
        <v>1719</v>
      </c>
      <c r="C1906" s="489">
        <v>0</v>
      </c>
      <c r="D1906" s="489">
        <v>9.8800000000000008</v>
      </c>
    </row>
    <row r="1907" spans="1:4">
      <c r="A1907" s="43" t="s">
        <v>237</v>
      </c>
      <c r="B1907" s="43" t="s">
        <v>1720</v>
      </c>
      <c r="C1907" s="489">
        <v>0</v>
      </c>
      <c r="D1907" s="489">
        <v>0</v>
      </c>
    </row>
    <row r="1908" spans="1:4">
      <c r="A1908" s="43" t="s">
        <v>237</v>
      </c>
      <c r="B1908" s="43" t="s">
        <v>1721</v>
      </c>
      <c r="C1908" s="489">
        <v>0</v>
      </c>
      <c r="D1908" s="489">
        <v>0</v>
      </c>
    </row>
    <row r="1909" spans="1:4">
      <c r="A1909" s="43" t="s">
        <v>1711</v>
      </c>
      <c r="B1909" s="43" t="s">
        <v>1722</v>
      </c>
      <c r="C1909" s="489">
        <v>10.35</v>
      </c>
      <c r="D1909" s="489">
        <v>15.96</v>
      </c>
    </row>
    <row r="1910" spans="1:4">
      <c r="A1910" s="43" t="s">
        <v>1711</v>
      </c>
      <c r="B1910" s="43" t="s">
        <v>1723</v>
      </c>
      <c r="C1910" s="489">
        <v>43.42</v>
      </c>
      <c r="D1910" s="489">
        <v>18.71</v>
      </c>
    </row>
    <row r="1911" spans="1:4">
      <c r="A1911" s="43" t="s">
        <v>1711</v>
      </c>
      <c r="B1911" s="43" t="s">
        <v>1724</v>
      </c>
      <c r="C1911" s="489">
        <v>38.71</v>
      </c>
      <c r="D1911" s="489">
        <v>1.9</v>
      </c>
    </row>
    <row r="1912" spans="1:4">
      <c r="A1912" s="43" t="s">
        <v>237</v>
      </c>
      <c r="B1912" s="43" t="s">
        <v>1725</v>
      </c>
      <c r="C1912" s="489">
        <v>0</v>
      </c>
      <c r="D1912" s="489">
        <v>0</v>
      </c>
    </row>
    <row r="1913" spans="1:4">
      <c r="A1913" s="43" t="s">
        <v>1711</v>
      </c>
      <c r="B1913" s="43" t="s">
        <v>1726</v>
      </c>
      <c r="C1913" s="489">
        <v>2.46</v>
      </c>
      <c r="D1913" s="489">
        <v>1.99</v>
      </c>
    </row>
    <row r="1914" spans="1:4">
      <c r="A1914" s="43" t="s">
        <v>237</v>
      </c>
      <c r="B1914" s="43" t="s">
        <v>1727</v>
      </c>
      <c r="C1914" s="489">
        <v>5.54</v>
      </c>
      <c r="D1914" s="489">
        <v>4.92</v>
      </c>
    </row>
    <row r="1915" spans="1:4">
      <c r="A1915" s="43" t="s">
        <v>237</v>
      </c>
      <c r="B1915" s="43" t="s">
        <v>675</v>
      </c>
      <c r="C1915" s="489">
        <v>5.0999999999999996</v>
      </c>
      <c r="D1915" s="489">
        <v>4.84</v>
      </c>
    </row>
    <row r="1916" spans="1:4">
      <c r="A1916" s="43" t="s">
        <v>237</v>
      </c>
      <c r="B1916" s="43" t="s">
        <v>1728</v>
      </c>
      <c r="C1916" s="489">
        <v>44.79</v>
      </c>
      <c r="D1916" s="489">
        <v>48.9</v>
      </c>
    </row>
    <row r="1917" spans="1:4">
      <c r="A1917" s="43" t="s">
        <v>1711</v>
      </c>
      <c r="B1917" s="43" t="s">
        <v>1248</v>
      </c>
      <c r="C1917" s="489">
        <v>27.51</v>
      </c>
      <c r="D1917" s="489">
        <v>7.31</v>
      </c>
    </row>
    <row r="1918" spans="1:4">
      <c r="A1918" s="43" t="s">
        <v>237</v>
      </c>
      <c r="B1918" s="43" t="s">
        <v>1729</v>
      </c>
      <c r="C1918" s="489">
        <v>25.29</v>
      </c>
      <c r="D1918" s="489">
        <v>30.56</v>
      </c>
    </row>
    <row r="1919" spans="1:4">
      <c r="A1919" s="43" t="s">
        <v>1711</v>
      </c>
      <c r="B1919" s="43" t="s">
        <v>1730</v>
      </c>
      <c r="C1919" s="489">
        <v>29.69</v>
      </c>
      <c r="D1919" s="489">
        <v>38.619999999999997</v>
      </c>
    </row>
    <row r="1920" spans="1:4">
      <c r="A1920" s="43" t="s">
        <v>1711</v>
      </c>
      <c r="B1920" s="43" t="s">
        <v>1731</v>
      </c>
      <c r="C1920" s="489">
        <v>19.670000000000002</v>
      </c>
      <c r="D1920" s="489">
        <v>4.6399999999999997</v>
      </c>
    </row>
    <row r="1921" spans="1:4">
      <c r="A1921" s="43" t="s">
        <v>1711</v>
      </c>
      <c r="B1921" s="43" t="s">
        <v>676</v>
      </c>
      <c r="C1921" s="489">
        <v>14.46</v>
      </c>
      <c r="D1921" s="489">
        <v>25.72</v>
      </c>
    </row>
    <row r="1922" spans="1:4">
      <c r="A1922" s="43" t="s">
        <v>237</v>
      </c>
      <c r="B1922" s="43" t="s">
        <v>677</v>
      </c>
      <c r="C1922" s="489">
        <v>37.61</v>
      </c>
      <c r="D1922" s="489">
        <v>26.84</v>
      </c>
    </row>
    <row r="1923" spans="1:4">
      <c r="A1923" s="43" t="s">
        <v>1711</v>
      </c>
      <c r="B1923" s="43" t="s">
        <v>556</v>
      </c>
      <c r="C1923" s="489">
        <v>1.69</v>
      </c>
      <c r="D1923" s="489">
        <v>1.3</v>
      </c>
    </row>
    <row r="1924" spans="1:4">
      <c r="A1924" s="43" t="s">
        <v>237</v>
      </c>
      <c r="B1924" s="43" t="s">
        <v>1701</v>
      </c>
      <c r="C1924" s="489">
        <v>13.01</v>
      </c>
      <c r="D1924" s="489">
        <v>3.77</v>
      </c>
    </row>
    <row r="1925" spans="1:4">
      <c r="A1925" s="43" t="s">
        <v>1711</v>
      </c>
      <c r="B1925" s="43" t="s">
        <v>1702</v>
      </c>
      <c r="C1925" s="489">
        <v>1.39</v>
      </c>
      <c r="D1925" s="489">
        <v>3.36</v>
      </c>
    </row>
    <row r="1926" spans="1:4">
      <c r="A1926" s="43" t="s">
        <v>237</v>
      </c>
      <c r="B1926" s="43" t="s">
        <v>1703</v>
      </c>
      <c r="C1926" s="489">
        <v>21.72</v>
      </c>
      <c r="D1926" s="489">
        <v>7.45</v>
      </c>
    </row>
    <row r="1927" spans="1:4">
      <c r="A1927" s="43" t="s">
        <v>237</v>
      </c>
      <c r="B1927" s="43" t="s">
        <v>1704</v>
      </c>
      <c r="C1927" s="489">
        <v>0</v>
      </c>
      <c r="D1927" s="489">
        <v>0</v>
      </c>
    </row>
    <row r="1928" spans="1:4">
      <c r="A1928" s="43" t="s">
        <v>1711</v>
      </c>
      <c r="B1928" s="43" t="s">
        <v>1705</v>
      </c>
      <c r="C1928" s="489">
        <v>14.35</v>
      </c>
      <c r="D1928" s="489">
        <v>2.78</v>
      </c>
    </row>
    <row r="1929" spans="1:4">
      <c r="A1929" s="43" t="s">
        <v>1711</v>
      </c>
      <c r="B1929" s="43" t="s">
        <v>1706</v>
      </c>
      <c r="C1929" s="489">
        <v>23.78</v>
      </c>
      <c r="D1929" s="489">
        <v>2.04</v>
      </c>
    </row>
    <row r="1930" spans="1:4">
      <c r="A1930" s="43" t="s">
        <v>1711</v>
      </c>
      <c r="B1930" s="43" t="s">
        <v>1707</v>
      </c>
      <c r="C1930" s="489">
        <v>28.07</v>
      </c>
      <c r="D1930" s="489">
        <v>60.19</v>
      </c>
    </row>
    <row r="1931" spans="1:4">
      <c r="A1931" s="43" t="s">
        <v>1711</v>
      </c>
      <c r="B1931" s="43" t="s">
        <v>1708</v>
      </c>
      <c r="C1931" s="489">
        <v>0</v>
      </c>
      <c r="D1931" s="489">
        <v>50.66</v>
      </c>
    </row>
    <row r="1932" spans="1:4">
      <c r="A1932" s="43" t="s">
        <v>1711</v>
      </c>
      <c r="B1932" s="43" t="s">
        <v>672</v>
      </c>
      <c r="C1932" s="489">
        <v>42.6</v>
      </c>
      <c r="D1932" s="489">
        <v>51.45</v>
      </c>
    </row>
    <row r="1933" spans="1:4">
      <c r="A1933" s="43" t="s">
        <v>237</v>
      </c>
      <c r="B1933" s="43" t="s">
        <v>752</v>
      </c>
      <c r="C1933" s="489">
        <v>16.690000000000001</v>
      </c>
      <c r="D1933" s="489">
        <v>29.36</v>
      </c>
    </row>
    <row r="1934" spans="1:4">
      <c r="A1934" s="43" t="s">
        <v>237</v>
      </c>
      <c r="B1934" s="43" t="s">
        <v>1709</v>
      </c>
      <c r="C1934" s="489">
        <v>31.49</v>
      </c>
      <c r="D1934" s="489">
        <v>3.67</v>
      </c>
    </row>
    <row r="1935" spans="1:4">
      <c r="A1935" s="43" t="s">
        <v>237</v>
      </c>
      <c r="B1935" s="43" t="s">
        <v>1710</v>
      </c>
      <c r="C1935" s="489">
        <v>31.57</v>
      </c>
      <c r="D1935" s="489">
        <v>1.23</v>
      </c>
    </row>
    <row r="1936" spans="1:4">
      <c r="A1936" s="43" t="s">
        <v>1711</v>
      </c>
      <c r="B1936" s="43" t="s">
        <v>1711</v>
      </c>
      <c r="C1936" s="489">
        <v>10.48</v>
      </c>
      <c r="D1936" s="489">
        <v>7.07</v>
      </c>
    </row>
    <row r="1937" spans="1:4">
      <c r="A1937" s="43" t="s">
        <v>237</v>
      </c>
      <c r="B1937" s="43" t="s">
        <v>1712</v>
      </c>
      <c r="C1937" s="489">
        <v>10.52</v>
      </c>
      <c r="D1937" s="489">
        <v>1.67</v>
      </c>
    </row>
    <row r="1938" spans="1:4">
      <c r="A1938" s="43" t="s">
        <v>237</v>
      </c>
      <c r="B1938" s="43" t="s">
        <v>1713</v>
      </c>
      <c r="C1938" s="489">
        <v>22.53</v>
      </c>
      <c r="D1938" s="489">
        <v>6.96</v>
      </c>
    </row>
    <row r="1939" spans="1:4">
      <c r="A1939" s="43" t="s">
        <v>237</v>
      </c>
      <c r="B1939" s="43" t="s">
        <v>1714</v>
      </c>
      <c r="C1939" s="489">
        <v>15.42</v>
      </c>
      <c r="D1939" s="489">
        <v>3.97</v>
      </c>
    </row>
    <row r="1940" spans="1:4">
      <c r="A1940" s="43" t="s">
        <v>237</v>
      </c>
      <c r="B1940" s="43" t="s">
        <v>673</v>
      </c>
      <c r="C1940" s="489">
        <v>42.79</v>
      </c>
      <c r="D1940" s="489">
        <v>15.49</v>
      </c>
    </row>
    <row r="1941" spans="1:4">
      <c r="A1941" s="43" t="s">
        <v>237</v>
      </c>
      <c r="B1941" s="43" t="s">
        <v>1715</v>
      </c>
      <c r="C1941" s="489">
        <v>0</v>
      </c>
      <c r="D1941" s="489">
        <v>37.15</v>
      </c>
    </row>
    <row r="1942" spans="1:4">
      <c r="A1942" s="43" t="s">
        <v>1711</v>
      </c>
      <c r="B1942" s="43" t="s">
        <v>1716</v>
      </c>
      <c r="C1942" s="489">
        <v>51.92</v>
      </c>
      <c r="D1942" s="489">
        <v>7.82</v>
      </c>
    </row>
    <row r="1943" spans="1:4">
      <c r="A1943" s="43" t="s">
        <v>237</v>
      </c>
      <c r="B1943" s="43" t="s">
        <v>674</v>
      </c>
      <c r="C1943" s="489">
        <v>0</v>
      </c>
      <c r="D1943" s="489">
        <v>0</v>
      </c>
    </row>
    <row r="1944" spans="1:4">
      <c r="A1944" s="43" t="s">
        <v>1711</v>
      </c>
      <c r="B1944" s="43" t="s">
        <v>1688</v>
      </c>
      <c r="C1944" s="489">
        <v>24.33</v>
      </c>
      <c r="D1944" s="489">
        <v>6.24</v>
      </c>
    </row>
    <row r="1945" spans="1:4">
      <c r="A1945" s="43" t="s">
        <v>1711</v>
      </c>
      <c r="B1945" s="43" t="s">
        <v>1689</v>
      </c>
      <c r="C1945" s="489">
        <v>0</v>
      </c>
      <c r="D1945" s="489">
        <v>0</v>
      </c>
    </row>
    <row r="1946" spans="1:4">
      <c r="A1946" s="43" t="s">
        <v>237</v>
      </c>
      <c r="B1946" s="43" t="s">
        <v>666</v>
      </c>
      <c r="C1946" s="489">
        <v>24.02</v>
      </c>
      <c r="D1946" s="489">
        <v>2.92</v>
      </c>
    </row>
    <row r="1947" spans="1:4">
      <c r="A1947" s="43" t="s">
        <v>237</v>
      </c>
      <c r="B1947" s="43" t="s">
        <v>667</v>
      </c>
      <c r="C1947" s="489">
        <v>1.23</v>
      </c>
      <c r="D1947" s="489">
        <v>2.52</v>
      </c>
    </row>
    <row r="1948" spans="1:4">
      <c r="A1948" s="43" t="s">
        <v>237</v>
      </c>
      <c r="B1948" s="43" t="s">
        <v>668</v>
      </c>
      <c r="C1948" s="489">
        <v>26.63</v>
      </c>
      <c r="D1948" s="489">
        <v>66.010000000000005</v>
      </c>
    </row>
    <row r="1949" spans="1:4">
      <c r="A1949" s="43" t="s">
        <v>237</v>
      </c>
      <c r="B1949" s="43" t="s">
        <v>1690</v>
      </c>
      <c r="C1949" s="489">
        <v>11.1</v>
      </c>
      <c r="D1949" s="489">
        <v>17.78</v>
      </c>
    </row>
    <row r="1950" spans="1:4">
      <c r="A1950" s="43" t="s">
        <v>1711</v>
      </c>
      <c r="B1950" s="43" t="s">
        <v>1691</v>
      </c>
      <c r="C1950" s="489">
        <v>19.71</v>
      </c>
      <c r="D1950" s="489">
        <v>11.74</v>
      </c>
    </row>
    <row r="1951" spans="1:4">
      <c r="A1951" s="43" t="s">
        <v>1711</v>
      </c>
      <c r="B1951" s="43" t="s">
        <v>1692</v>
      </c>
      <c r="C1951" s="489">
        <v>0</v>
      </c>
      <c r="D1951" s="489">
        <v>0.16</v>
      </c>
    </row>
    <row r="1952" spans="1:4">
      <c r="A1952" s="43" t="s">
        <v>237</v>
      </c>
      <c r="B1952" s="43" t="s">
        <v>1693</v>
      </c>
      <c r="C1952" s="489">
        <v>6.54</v>
      </c>
      <c r="D1952" s="489">
        <v>3.34</v>
      </c>
    </row>
    <row r="1953" spans="1:4">
      <c r="A1953" s="43" t="s">
        <v>237</v>
      </c>
      <c r="B1953" s="43" t="s">
        <v>1694</v>
      </c>
      <c r="C1953" s="489">
        <v>22.17</v>
      </c>
      <c r="D1953" s="489">
        <v>12.95</v>
      </c>
    </row>
    <row r="1954" spans="1:4">
      <c r="A1954" s="43" t="s">
        <v>1711</v>
      </c>
      <c r="B1954" s="43" t="s">
        <v>1695</v>
      </c>
      <c r="C1954" s="489">
        <v>14.86</v>
      </c>
      <c r="D1954" s="489">
        <v>1.08</v>
      </c>
    </row>
    <row r="1955" spans="1:4">
      <c r="A1955" s="43" t="s">
        <v>237</v>
      </c>
      <c r="B1955" s="43" t="s">
        <v>1696</v>
      </c>
      <c r="C1955" s="489">
        <v>0</v>
      </c>
      <c r="D1955" s="489">
        <v>0</v>
      </c>
    </row>
    <row r="1956" spans="1:4">
      <c r="A1956" s="43" t="s">
        <v>237</v>
      </c>
      <c r="B1956" s="43" t="s">
        <v>669</v>
      </c>
      <c r="C1956" s="489" t="s">
        <v>3482</v>
      </c>
      <c r="D1956" s="489" t="s">
        <v>3482</v>
      </c>
    </row>
    <row r="1957" spans="1:4">
      <c r="A1957" s="43" t="s">
        <v>237</v>
      </c>
      <c r="B1957" s="43" t="s">
        <v>670</v>
      </c>
      <c r="C1957" s="489">
        <v>16.59</v>
      </c>
      <c r="D1957" s="489">
        <v>5.23</v>
      </c>
    </row>
    <row r="1958" spans="1:4">
      <c r="A1958" s="43" t="s">
        <v>1711</v>
      </c>
      <c r="B1958" s="43" t="s">
        <v>1697</v>
      </c>
      <c r="C1958" s="489">
        <v>11.34</v>
      </c>
      <c r="D1958" s="489">
        <v>0.35</v>
      </c>
    </row>
    <row r="1959" spans="1:4">
      <c r="A1959" s="43" t="s">
        <v>1711</v>
      </c>
      <c r="B1959" s="43" t="s">
        <v>1698</v>
      </c>
      <c r="C1959" s="489">
        <v>27.28</v>
      </c>
      <c r="D1959" s="489">
        <v>3.23</v>
      </c>
    </row>
    <row r="1960" spans="1:4">
      <c r="A1960" s="43" t="s">
        <v>1711</v>
      </c>
      <c r="B1960" s="43" t="s">
        <v>1699</v>
      </c>
      <c r="C1960" s="489">
        <v>34.68</v>
      </c>
      <c r="D1960" s="489">
        <v>29.68</v>
      </c>
    </row>
    <row r="1961" spans="1:4">
      <c r="A1961" s="43" t="s">
        <v>1711</v>
      </c>
      <c r="B1961" s="43" t="s">
        <v>1700</v>
      </c>
      <c r="C1961" s="489">
        <v>10.67</v>
      </c>
      <c r="D1961" s="489">
        <v>8.02</v>
      </c>
    </row>
    <row r="1962" spans="1:4">
      <c r="A1962" s="43" t="s">
        <v>237</v>
      </c>
      <c r="B1962" s="43" t="s">
        <v>1450</v>
      </c>
      <c r="C1962" s="489">
        <v>1.75</v>
      </c>
      <c r="D1962" s="489">
        <v>2.17</v>
      </c>
    </row>
    <row r="1963" spans="1:4">
      <c r="A1963" s="43" t="s">
        <v>237</v>
      </c>
      <c r="B1963" s="43" t="s">
        <v>671</v>
      </c>
      <c r="C1963" s="489">
        <v>33.92</v>
      </c>
      <c r="D1963" s="489">
        <v>294.52</v>
      </c>
    </row>
    <row r="1964" spans="1:4">
      <c r="A1964" s="43" t="s">
        <v>237</v>
      </c>
      <c r="B1964" s="43" t="s">
        <v>1670</v>
      </c>
      <c r="C1964" s="489">
        <v>14.7</v>
      </c>
      <c r="D1964" s="489">
        <v>0.89</v>
      </c>
    </row>
    <row r="1965" spans="1:4">
      <c r="A1965" s="43" t="s">
        <v>237</v>
      </c>
      <c r="B1965" s="43" t="s">
        <v>664</v>
      </c>
      <c r="C1965" s="489">
        <v>8.5500000000000007</v>
      </c>
      <c r="D1965" s="489">
        <v>8.2799999999999994</v>
      </c>
    </row>
    <row r="1966" spans="1:4">
      <c r="A1966" s="43" t="s">
        <v>1671</v>
      </c>
      <c r="B1966" s="43" t="s">
        <v>1671</v>
      </c>
      <c r="C1966" s="489">
        <v>15.22</v>
      </c>
      <c r="D1966" s="489">
        <v>3.47</v>
      </c>
    </row>
    <row r="1967" spans="1:4">
      <c r="A1967" s="43" t="s">
        <v>3424</v>
      </c>
      <c r="B1967" s="43" t="s">
        <v>1672</v>
      </c>
      <c r="C1967" s="489">
        <v>0</v>
      </c>
      <c r="D1967" s="489">
        <v>82.41</v>
      </c>
    </row>
    <row r="1968" spans="1:4">
      <c r="A1968" s="43" t="s">
        <v>1671</v>
      </c>
      <c r="B1968" s="43" t="s">
        <v>1673</v>
      </c>
      <c r="C1968" s="489">
        <v>1.98</v>
      </c>
      <c r="D1968" s="489">
        <v>1.25</v>
      </c>
    </row>
    <row r="1969" spans="1:4">
      <c r="A1969" s="43" t="s">
        <v>3424</v>
      </c>
      <c r="B1969" s="43" t="s">
        <v>665</v>
      </c>
      <c r="C1969" s="489">
        <v>10.58</v>
      </c>
      <c r="D1969" s="489">
        <v>2.4</v>
      </c>
    </row>
    <row r="1970" spans="1:4">
      <c r="A1970" s="43" t="s">
        <v>3424</v>
      </c>
      <c r="B1970" s="43" t="s">
        <v>1674</v>
      </c>
      <c r="C1970" s="489">
        <v>0.59</v>
      </c>
      <c r="D1970" s="489">
        <v>5.57</v>
      </c>
    </row>
    <row r="1971" spans="1:4">
      <c r="A1971" s="43" t="s">
        <v>1671</v>
      </c>
      <c r="B1971" s="43" t="s">
        <v>1675</v>
      </c>
      <c r="C1971" s="489">
        <v>15.62</v>
      </c>
      <c r="D1971" s="489">
        <v>4.91</v>
      </c>
    </row>
    <row r="1972" spans="1:4">
      <c r="A1972" s="43" t="s">
        <v>1671</v>
      </c>
      <c r="B1972" s="43" t="s">
        <v>1676</v>
      </c>
      <c r="C1972" s="489">
        <v>0</v>
      </c>
      <c r="D1972" s="489">
        <v>24.85</v>
      </c>
    </row>
    <row r="1973" spans="1:4">
      <c r="A1973" s="43" t="s">
        <v>3424</v>
      </c>
      <c r="B1973" s="43" t="s">
        <v>1677</v>
      </c>
      <c r="C1973" s="489">
        <v>0</v>
      </c>
      <c r="D1973" s="489">
        <v>0</v>
      </c>
    </row>
    <row r="1974" spans="1:4">
      <c r="A1974" s="43" t="s">
        <v>3424</v>
      </c>
      <c r="B1974" s="43" t="s">
        <v>1678</v>
      </c>
      <c r="C1974" s="489">
        <v>0.14000000000000001</v>
      </c>
      <c r="D1974" s="489">
        <v>4.96</v>
      </c>
    </row>
    <row r="1975" spans="1:4">
      <c r="A1975" s="43" t="s">
        <v>1671</v>
      </c>
      <c r="B1975" s="43" t="s">
        <v>1679</v>
      </c>
      <c r="C1975" s="489">
        <v>1.79</v>
      </c>
      <c r="D1975" s="489">
        <v>0.76</v>
      </c>
    </row>
    <row r="1976" spans="1:4">
      <c r="A1976" s="43" t="s">
        <v>1671</v>
      </c>
      <c r="B1976" s="43" t="s">
        <v>1680</v>
      </c>
      <c r="C1976" s="489">
        <v>4.4400000000000004</v>
      </c>
      <c r="D1976" s="489">
        <v>2.68</v>
      </c>
    </row>
    <row r="1977" spans="1:4">
      <c r="A1977" s="43" t="s">
        <v>3424</v>
      </c>
      <c r="B1977" s="43" t="s">
        <v>1681</v>
      </c>
      <c r="C1977" s="489">
        <v>0</v>
      </c>
      <c r="D1977" s="489">
        <v>11.93</v>
      </c>
    </row>
    <row r="1978" spans="1:4">
      <c r="A1978" s="43" t="s">
        <v>1671</v>
      </c>
      <c r="B1978" s="43" t="s">
        <v>1682</v>
      </c>
      <c r="C1978" s="489">
        <v>5.69</v>
      </c>
      <c r="D1978" s="489">
        <v>0.22</v>
      </c>
    </row>
    <row r="1979" spans="1:4">
      <c r="A1979" s="43" t="s">
        <v>3424</v>
      </c>
      <c r="B1979" s="43" t="s">
        <v>1683</v>
      </c>
      <c r="C1979" s="489">
        <v>1.61</v>
      </c>
      <c r="D1979" s="489">
        <v>3.71</v>
      </c>
    </row>
    <row r="1980" spans="1:4">
      <c r="A1980" s="43" t="s">
        <v>3424</v>
      </c>
      <c r="B1980" s="43" t="s">
        <v>1684</v>
      </c>
      <c r="C1980" s="489">
        <v>0</v>
      </c>
      <c r="D1980" s="489">
        <v>12.64</v>
      </c>
    </row>
    <row r="1981" spans="1:4">
      <c r="A1981" s="43" t="s">
        <v>1671</v>
      </c>
      <c r="B1981" s="43" t="s">
        <v>1685</v>
      </c>
      <c r="C1981" s="489">
        <v>0</v>
      </c>
      <c r="D1981" s="489">
        <v>0</v>
      </c>
    </row>
    <row r="1982" spans="1:4">
      <c r="A1982" s="43" t="s">
        <v>3424</v>
      </c>
      <c r="B1982" s="43" t="s">
        <v>1686</v>
      </c>
      <c r="C1982" s="489">
        <v>0</v>
      </c>
      <c r="D1982" s="489">
        <v>0</v>
      </c>
    </row>
    <row r="1983" spans="1:4">
      <c r="A1983" s="43" t="s">
        <v>3424</v>
      </c>
      <c r="B1983" s="43" t="s">
        <v>1687</v>
      </c>
      <c r="C1983" s="489">
        <v>2.78</v>
      </c>
      <c r="D1983" s="489">
        <v>2.79</v>
      </c>
    </row>
    <row r="1984" spans="1:4">
      <c r="A1984" s="43" t="s">
        <v>3424</v>
      </c>
      <c r="B1984" s="43" t="s">
        <v>3424</v>
      </c>
      <c r="C1984" s="489">
        <v>26.81</v>
      </c>
      <c r="D1984" s="489">
        <v>8.82</v>
      </c>
    </row>
    <row r="1985" spans="1:4">
      <c r="A1985" s="43" t="s">
        <v>1671</v>
      </c>
      <c r="B1985" s="43" t="s">
        <v>1305</v>
      </c>
      <c r="C1985" s="489">
        <v>0</v>
      </c>
      <c r="D1985" s="489">
        <v>0</v>
      </c>
    </row>
    <row r="1986" spans="1:4">
      <c r="A1986" s="43" t="s">
        <v>3424</v>
      </c>
      <c r="B1986" s="43" t="s">
        <v>1654</v>
      </c>
      <c r="C1986" s="489">
        <v>0</v>
      </c>
      <c r="D1986" s="489">
        <v>0</v>
      </c>
    </row>
    <row r="1987" spans="1:4">
      <c r="A1987" s="43" t="s">
        <v>3424</v>
      </c>
      <c r="B1987" s="43" t="s">
        <v>1655</v>
      </c>
      <c r="C1987" s="489">
        <v>168.18</v>
      </c>
      <c r="D1987" s="489">
        <v>20.9</v>
      </c>
    </row>
    <row r="1988" spans="1:4">
      <c r="A1988" s="43" t="s">
        <v>3424</v>
      </c>
      <c r="B1988" s="43" t="s">
        <v>1656</v>
      </c>
      <c r="C1988" s="489">
        <v>0</v>
      </c>
      <c r="D1988" s="489">
        <v>1.46</v>
      </c>
    </row>
    <row r="1989" spans="1:4">
      <c r="A1989" s="43" t="s">
        <v>1671</v>
      </c>
      <c r="B1989" s="43" t="s">
        <v>1657</v>
      </c>
      <c r="C1989" s="489">
        <v>22.28</v>
      </c>
      <c r="D1989" s="489">
        <v>8.2899999999999991</v>
      </c>
    </row>
    <row r="1990" spans="1:4">
      <c r="A1990" s="43" t="s">
        <v>1671</v>
      </c>
      <c r="B1990" s="43" t="s">
        <v>662</v>
      </c>
      <c r="C1990" s="489">
        <v>0</v>
      </c>
      <c r="D1990" s="489">
        <v>0</v>
      </c>
    </row>
    <row r="1991" spans="1:4">
      <c r="A1991" s="43" t="s">
        <v>3424</v>
      </c>
      <c r="B1991" s="43" t="s">
        <v>1658</v>
      </c>
      <c r="C1991" s="489">
        <v>0</v>
      </c>
      <c r="D1991" s="489">
        <v>0</v>
      </c>
    </row>
    <row r="1992" spans="1:4">
      <c r="A1992" s="43" t="s">
        <v>3424</v>
      </c>
      <c r="B1992" s="43" t="s">
        <v>1659</v>
      </c>
      <c r="C1992" s="489">
        <v>20.77</v>
      </c>
      <c r="D1992" s="489">
        <v>5.14</v>
      </c>
    </row>
    <row r="1993" spans="1:4">
      <c r="A1993" s="43" t="s">
        <v>3424</v>
      </c>
      <c r="B1993" s="43" t="s">
        <v>1660</v>
      </c>
      <c r="C1993" s="489">
        <v>36.24</v>
      </c>
      <c r="D1993" s="489">
        <v>24.59</v>
      </c>
    </row>
    <row r="1994" spans="1:4">
      <c r="A1994" s="43" t="s">
        <v>1671</v>
      </c>
      <c r="B1994" s="43" t="s">
        <v>1661</v>
      </c>
      <c r="C1994" s="489">
        <v>0</v>
      </c>
      <c r="D1994" s="489">
        <v>0</v>
      </c>
    </row>
    <row r="1995" spans="1:4">
      <c r="A1995" s="43" t="s">
        <v>3424</v>
      </c>
      <c r="B1995" s="43" t="s">
        <v>1662</v>
      </c>
      <c r="C1995" s="489">
        <v>22.57</v>
      </c>
      <c r="D1995" s="489">
        <v>4.67</v>
      </c>
    </row>
    <row r="1996" spans="1:4">
      <c r="A1996" s="43" t="s">
        <v>1671</v>
      </c>
      <c r="B1996" s="43" t="s">
        <v>1663</v>
      </c>
      <c r="C1996" s="489">
        <v>5.53</v>
      </c>
      <c r="D1996" s="489">
        <v>1.91</v>
      </c>
    </row>
    <row r="1997" spans="1:4">
      <c r="A1997" s="43" t="s">
        <v>1671</v>
      </c>
      <c r="B1997" s="43" t="s">
        <v>663</v>
      </c>
      <c r="C1997" s="489">
        <v>0</v>
      </c>
      <c r="D1997" s="489">
        <v>0</v>
      </c>
    </row>
    <row r="1998" spans="1:4">
      <c r="A1998" s="43" t="s">
        <v>3424</v>
      </c>
      <c r="B1998" s="43" t="s">
        <v>1664</v>
      </c>
      <c r="C1998" s="489">
        <v>10.38</v>
      </c>
      <c r="D1998" s="489">
        <v>83.48</v>
      </c>
    </row>
    <row r="1999" spans="1:4">
      <c r="A1999" s="43" t="s">
        <v>3424</v>
      </c>
      <c r="B1999" s="43" t="s">
        <v>1551</v>
      </c>
      <c r="C1999" s="489">
        <v>32.76</v>
      </c>
      <c r="D1999" s="489">
        <v>12.51</v>
      </c>
    </row>
    <row r="2000" spans="1:4">
      <c r="A2000" s="43" t="s">
        <v>3424</v>
      </c>
      <c r="B2000" s="43" t="s">
        <v>1665</v>
      </c>
      <c r="C2000" s="489">
        <v>0</v>
      </c>
      <c r="D2000" s="489">
        <v>7.0000000000000007E-2</v>
      </c>
    </row>
    <row r="2001" spans="1:4">
      <c r="A2001" s="43" t="s">
        <v>3424</v>
      </c>
      <c r="B2001" s="43" t="s">
        <v>1666</v>
      </c>
      <c r="C2001" s="489">
        <v>0</v>
      </c>
      <c r="D2001" s="489">
        <v>168.08</v>
      </c>
    </row>
    <row r="2002" spans="1:4">
      <c r="A2002" s="43" t="s">
        <v>3424</v>
      </c>
      <c r="B2002" s="43" t="s">
        <v>1667</v>
      </c>
      <c r="C2002" s="489">
        <v>17.57</v>
      </c>
      <c r="D2002" s="489">
        <v>8.7100000000000009</v>
      </c>
    </row>
    <row r="2003" spans="1:4">
      <c r="A2003" s="43" t="s">
        <v>3424</v>
      </c>
      <c r="B2003" s="43" t="s">
        <v>1668</v>
      </c>
      <c r="C2003" s="489">
        <v>32.75</v>
      </c>
      <c r="D2003" s="489">
        <v>11.37</v>
      </c>
    </row>
    <row r="2004" spans="1:4">
      <c r="A2004" s="43" t="s">
        <v>3424</v>
      </c>
      <c r="B2004" s="43" t="s">
        <v>1669</v>
      </c>
      <c r="C2004" s="489">
        <v>0</v>
      </c>
      <c r="D2004" s="489">
        <v>10.68</v>
      </c>
    </row>
    <row r="2005" spans="1:4">
      <c r="A2005" s="43" t="s">
        <v>1671</v>
      </c>
      <c r="B2005" s="43" t="s">
        <v>1636</v>
      </c>
      <c r="C2005" s="489">
        <v>4.76</v>
      </c>
      <c r="D2005" s="489">
        <v>4.4400000000000004</v>
      </c>
    </row>
    <row r="2006" spans="1:4">
      <c r="A2006" s="43" t="s">
        <v>1671</v>
      </c>
      <c r="B2006" s="43" t="s">
        <v>1637</v>
      </c>
      <c r="C2006" s="489">
        <v>6.92</v>
      </c>
      <c r="D2006" s="489">
        <v>6.19</v>
      </c>
    </row>
    <row r="2007" spans="1:4">
      <c r="A2007" s="43" t="s">
        <v>3424</v>
      </c>
      <c r="B2007" s="43" t="s">
        <v>1638</v>
      </c>
      <c r="C2007" s="489">
        <v>0</v>
      </c>
      <c r="D2007" s="489">
        <v>8.9</v>
      </c>
    </row>
    <row r="2008" spans="1:4">
      <c r="A2008" s="43" t="s">
        <v>1671</v>
      </c>
      <c r="B2008" s="43" t="s">
        <v>1639</v>
      </c>
      <c r="C2008" s="489">
        <v>31.35</v>
      </c>
      <c r="D2008" s="489">
        <v>10.48</v>
      </c>
    </row>
    <row r="2009" spans="1:4">
      <c r="A2009" s="43" t="s">
        <v>3424</v>
      </c>
      <c r="B2009" s="43" t="s">
        <v>1640</v>
      </c>
      <c r="C2009" s="489">
        <v>0</v>
      </c>
      <c r="D2009" s="489">
        <v>0</v>
      </c>
    </row>
    <row r="2010" spans="1:4">
      <c r="A2010" s="43" t="s">
        <v>3424</v>
      </c>
      <c r="B2010" s="43" t="s">
        <v>1641</v>
      </c>
      <c r="C2010" s="489">
        <v>9.16</v>
      </c>
      <c r="D2010" s="489">
        <v>8.1999999999999993</v>
      </c>
    </row>
    <row r="2011" spans="1:4">
      <c r="A2011" s="43" t="s">
        <v>1671</v>
      </c>
      <c r="B2011" s="43" t="s">
        <v>1642</v>
      </c>
      <c r="C2011" s="489">
        <v>12.81</v>
      </c>
      <c r="D2011" s="489">
        <v>8.48</v>
      </c>
    </row>
    <row r="2012" spans="1:4">
      <c r="A2012" s="43" t="s">
        <v>1671</v>
      </c>
      <c r="B2012" s="43" t="s">
        <v>1643</v>
      </c>
      <c r="C2012" s="489">
        <v>22.44</v>
      </c>
      <c r="D2012" s="489">
        <v>16.510000000000002</v>
      </c>
    </row>
    <row r="2013" spans="1:4">
      <c r="A2013" s="43" t="s">
        <v>1671</v>
      </c>
      <c r="B2013" s="43" t="s">
        <v>1644</v>
      </c>
      <c r="C2013" s="489">
        <v>4.55</v>
      </c>
      <c r="D2013" s="489">
        <v>0.5</v>
      </c>
    </row>
    <row r="2014" spans="1:4">
      <c r="A2014" s="43" t="s">
        <v>3424</v>
      </c>
      <c r="B2014" s="43" t="s">
        <v>1645</v>
      </c>
      <c r="C2014" s="489">
        <v>1.92</v>
      </c>
      <c r="D2014" s="489">
        <v>1.08</v>
      </c>
    </row>
    <row r="2015" spans="1:4">
      <c r="A2015" s="43" t="s">
        <v>3424</v>
      </c>
      <c r="B2015" s="43" t="s">
        <v>1646</v>
      </c>
      <c r="C2015" s="489">
        <v>4.9000000000000004</v>
      </c>
      <c r="D2015" s="489">
        <v>13.96</v>
      </c>
    </row>
    <row r="2016" spans="1:4">
      <c r="A2016" s="43" t="s">
        <v>3424</v>
      </c>
      <c r="B2016" s="43" t="s">
        <v>1647</v>
      </c>
      <c r="C2016" s="489">
        <v>20.38</v>
      </c>
      <c r="D2016" s="489">
        <v>5.47</v>
      </c>
    </row>
    <row r="2017" spans="1:4">
      <c r="A2017" s="43" t="s">
        <v>3424</v>
      </c>
      <c r="B2017" s="43" t="s">
        <v>1648</v>
      </c>
      <c r="C2017" s="489">
        <v>5.97</v>
      </c>
      <c r="D2017" s="489">
        <v>2.82</v>
      </c>
    </row>
    <row r="2018" spans="1:4">
      <c r="A2018" s="43" t="s">
        <v>1671</v>
      </c>
      <c r="B2018" s="43" t="s">
        <v>1649</v>
      </c>
      <c r="C2018" s="489">
        <v>0</v>
      </c>
      <c r="D2018" s="489">
        <v>0</v>
      </c>
    </row>
    <row r="2019" spans="1:4">
      <c r="A2019" s="43" t="s">
        <v>1671</v>
      </c>
      <c r="B2019" s="43" t="s">
        <v>660</v>
      </c>
      <c r="C2019" s="489">
        <v>0</v>
      </c>
      <c r="D2019" s="489">
        <v>0</v>
      </c>
    </row>
    <row r="2020" spans="1:4">
      <c r="A2020" s="43" t="s">
        <v>1671</v>
      </c>
      <c r="B2020" s="43" t="s">
        <v>1650</v>
      </c>
      <c r="C2020" s="489">
        <v>0.2</v>
      </c>
      <c r="D2020" s="489">
        <v>0.59</v>
      </c>
    </row>
    <row r="2021" spans="1:4">
      <c r="A2021" s="43" t="s">
        <v>3424</v>
      </c>
      <c r="B2021" s="43" t="s">
        <v>1651</v>
      </c>
      <c r="C2021" s="489">
        <v>23.92</v>
      </c>
      <c r="D2021" s="489">
        <v>17.84</v>
      </c>
    </row>
    <row r="2022" spans="1:4">
      <c r="A2022" s="43" t="s">
        <v>3424</v>
      </c>
      <c r="B2022" s="43" t="s">
        <v>1652</v>
      </c>
      <c r="C2022" s="489">
        <v>0</v>
      </c>
      <c r="D2022" s="489">
        <v>44.14</v>
      </c>
    </row>
    <row r="2023" spans="1:4">
      <c r="A2023" s="43" t="s">
        <v>3424</v>
      </c>
      <c r="B2023" s="43" t="s">
        <v>661</v>
      </c>
      <c r="C2023" s="489">
        <v>0</v>
      </c>
      <c r="D2023" s="489">
        <v>0</v>
      </c>
    </row>
    <row r="2024" spans="1:4">
      <c r="A2024" s="43" t="s">
        <v>3424</v>
      </c>
      <c r="B2024" s="43" t="s">
        <v>1653</v>
      </c>
      <c r="C2024" s="489">
        <v>0</v>
      </c>
      <c r="D2024" s="489">
        <v>0</v>
      </c>
    </row>
    <row r="2025" spans="1:4">
      <c r="A2025" s="43" t="s">
        <v>3424</v>
      </c>
      <c r="B2025" s="43" t="s">
        <v>1619</v>
      </c>
      <c r="C2025" s="489">
        <v>7.02</v>
      </c>
      <c r="D2025" s="489">
        <v>0.8</v>
      </c>
    </row>
    <row r="2026" spans="1:4">
      <c r="A2026" s="43" t="s">
        <v>1671</v>
      </c>
      <c r="B2026" s="43" t="s">
        <v>3425</v>
      </c>
      <c r="C2026" s="489">
        <v>0</v>
      </c>
      <c r="D2026" s="489">
        <v>0</v>
      </c>
    </row>
    <row r="2027" spans="1:4">
      <c r="A2027" s="43" t="s">
        <v>1671</v>
      </c>
      <c r="B2027" s="43" t="s">
        <v>1620</v>
      </c>
      <c r="C2027" s="489">
        <v>0</v>
      </c>
      <c r="D2027" s="489">
        <v>0</v>
      </c>
    </row>
    <row r="2028" spans="1:4">
      <c r="A2028" s="43" t="s">
        <v>3424</v>
      </c>
      <c r="B2028" s="43" t="s">
        <v>1099</v>
      </c>
      <c r="C2028" s="489">
        <v>0</v>
      </c>
      <c r="D2028" s="489">
        <v>0</v>
      </c>
    </row>
    <row r="2029" spans="1:4">
      <c r="A2029" s="43" t="s">
        <v>3424</v>
      </c>
      <c r="B2029" s="43" t="s">
        <v>1621</v>
      </c>
      <c r="C2029" s="489">
        <v>34.39</v>
      </c>
      <c r="D2029" s="489">
        <v>9.73</v>
      </c>
    </row>
    <row r="2030" spans="1:4">
      <c r="A2030" s="43" t="s">
        <v>1671</v>
      </c>
      <c r="B2030" s="43" t="s">
        <v>1622</v>
      </c>
      <c r="C2030" s="489">
        <v>0</v>
      </c>
      <c r="D2030" s="489">
        <v>0</v>
      </c>
    </row>
    <row r="2031" spans="1:4">
      <c r="A2031" s="43" t="s">
        <v>288</v>
      </c>
      <c r="B2031" s="43" t="s">
        <v>288</v>
      </c>
      <c r="C2031" s="489">
        <v>31.41</v>
      </c>
      <c r="D2031" s="489">
        <v>6.28</v>
      </c>
    </row>
    <row r="2032" spans="1:4">
      <c r="A2032" s="43" t="s">
        <v>288</v>
      </c>
      <c r="B2032" s="43" t="s">
        <v>1623</v>
      </c>
      <c r="C2032" s="489">
        <v>0</v>
      </c>
      <c r="D2032" s="489">
        <v>29.02</v>
      </c>
    </row>
    <row r="2033" spans="1:4">
      <c r="A2033" s="43" t="s">
        <v>288</v>
      </c>
      <c r="B2033" s="43" t="s">
        <v>1624</v>
      </c>
      <c r="C2033" s="489">
        <v>0</v>
      </c>
      <c r="D2033" s="489">
        <v>0</v>
      </c>
    </row>
    <row r="2034" spans="1:4">
      <c r="A2034" s="43" t="s">
        <v>1562</v>
      </c>
      <c r="B2034" s="43" t="s">
        <v>1625</v>
      </c>
      <c r="C2034" s="489">
        <v>34.409999999999997</v>
      </c>
      <c r="D2034" s="489">
        <v>5.62</v>
      </c>
    </row>
    <row r="2035" spans="1:4">
      <c r="A2035" s="43" t="s">
        <v>288</v>
      </c>
      <c r="B2035" s="43" t="s">
        <v>1626</v>
      </c>
      <c r="C2035" s="489">
        <v>78.92</v>
      </c>
      <c r="D2035" s="489">
        <v>93.42</v>
      </c>
    </row>
    <row r="2036" spans="1:4">
      <c r="A2036" s="43" t="s">
        <v>1562</v>
      </c>
      <c r="B2036" s="43" t="s">
        <v>1627</v>
      </c>
      <c r="C2036" s="489">
        <v>4.46</v>
      </c>
      <c r="D2036" s="489">
        <v>14.24</v>
      </c>
    </row>
    <row r="2037" spans="1:4">
      <c r="A2037" s="43" t="s">
        <v>288</v>
      </c>
      <c r="B2037" s="43" t="s">
        <v>659</v>
      </c>
      <c r="C2037" s="489">
        <v>90.08</v>
      </c>
      <c r="D2037" s="489">
        <v>5.65</v>
      </c>
    </row>
    <row r="2038" spans="1:4">
      <c r="A2038" s="43" t="s">
        <v>288</v>
      </c>
      <c r="B2038" s="43" t="s">
        <v>1628</v>
      </c>
      <c r="C2038" s="489">
        <v>0</v>
      </c>
      <c r="D2038" s="489">
        <v>20.5</v>
      </c>
    </row>
    <row r="2039" spans="1:4">
      <c r="A2039" s="43" t="s">
        <v>1562</v>
      </c>
      <c r="B2039" s="43" t="s">
        <v>1629</v>
      </c>
      <c r="C2039" s="489">
        <v>6.09</v>
      </c>
      <c r="D2039" s="489">
        <v>4.8099999999999996</v>
      </c>
    </row>
    <row r="2040" spans="1:4">
      <c r="A2040" s="43" t="s">
        <v>1562</v>
      </c>
      <c r="B2040" s="43" t="s">
        <v>1630</v>
      </c>
      <c r="C2040" s="489">
        <v>0</v>
      </c>
      <c r="D2040" s="489">
        <v>0</v>
      </c>
    </row>
    <row r="2041" spans="1:4">
      <c r="A2041" s="43" t="s">
        <v>288</v>
      </c>
      <c r="B2041" s="43" t="s">
        <v>1631</v>
      </c>
      <c r="C2041" s="489">
        <v>27.74</v>
      </c>
      <c r="D2041" s="489">
        <v>31.44</v>
      </c>
    </row>
    <row r="2042" spans="1:4">
      <c r="A2042" s="43" t="s">
        <v>288</v>
      </c>
      <c r="B2042" s="43" t="s">
        <v>1632</v>
      </c>
      <c r="C2042" s="489">
        <v>13.79</v>
      </c>
      <c r="D2042" s="489">
        <v>7.75</v>
      </c>
    </row>
    <row r="2043" spans="1:4">
      <c r="A2043" s="43" t="s">
        <v>288</v>
      </c>
      <c r="B2043" s="43" t="s">
        <v>1633</v>
      </c>
      <c r="C2043" s="489">
        <v>9.76</v>
      </c>
      <c r="D2043" s="489">
        <v>35.07</v>
      </c>
    </row>
    <row r="2044" spans="1:4">
      <c r="A2044" s="43" t="s">
        <v>1562</v>
      </c>
      <c r="B2044" s="43" t="s">
        <v>1634</v>
      </c>
      <c r="C2044" s="489">
        <v>48.88</v>
      </c>
      <c r="D2044" s="489">
        <v>20.98</v>
      </c>
    </row>
    <row r="2045" spans="1:4">
      <c r="A2045" s="43" t="s">
        <v>1562</v>
      </c>
      <c r="B2045" s="43" t="s">
        <v>1635</v>
      </c>
      <c r="C2045" s="489">
        <v>13.53</v>
      </c>
      <c r="D2045" s="489">
        <v>4.37</v>
      </c>
    </row>
    <row r="2046" spans="1:4">
      <c r="A2046" s="43" t="s">
        <v>288</v>
      </c>
      <c r="B2046" s="43" t="s">
        <v>658</v>
      </c>
      <c r="C2046" s="489">
        <v>7.76</v>
      </c>
      <c r="D2046" s="489">
        <v>27.6</v>
      </c>
    </row>
    <row r="2047" spans="1:4">
      <c r="A2047" s="43" t="s">
        <v>1562</v>
      </c>
      <c r="B2047" s="43" t="s">
        <v>1600</v>
      </c>
      <c r="C2047" s="489">
        <v>0</v>
      </c>
      <c r="D2047" s="489">
        <v>0</v>
      </c>
    </row>
    <row r="2048" spans="1:4">
      <c r="A2048" s="43" t="s">
        <v>1562</v>
      </c>
      <c r="B2048" s="43" t="s">
        <v>1601</v>
      </c>
      <c r="C2048" s="489">
        <v>0.22</v>
      </c>
      <c r="D2048" s="489">
        <v>7.11</v>
      </c>
    </row>
    <row r="2049" spans="1:4">
      <c r="A2049" s="43" t="s">
        <v>288</v>
      </c>
      <c r="B2049" s="43" t="s">
        <v>1602</v>
      </c>
      <c r="C2049" s="489">
        <v>11.06</v>
      </c>
      <c r="D2049" s="489">
        <v>8.35</v>
      </c>
    </row>
    <row r="2050" spans="1:4">
      <c r="A2050" s="43" t="s">
        <v>1562</v>
      </c>
      <c r="B2050" s="43" t="s">
        <v>1603</v>
      </c>
      <c r="C2050" s="489">
        <v>0</v>
      </c>
      <c r="D2050" s="489">
        <v>0</v>
      </c>
    </row>
    <row r="2051" spans="1:4">
      <c r="A2051" s="43" t="s">
        <v>288</v>
      </c>
      <c r="B2051" s="43" t="s">
        <v>1604</v>
      </c>
      <c r="C2051" s="489">
        <v>17.55</v>
      </c>
      <c r="D2051" s="489">
        <v>8.9700000000000006</v>
      </c>
    </row>
    <row r="2052" spans="1:4">
      <c r="A2052" s="43" t="s">
        <v>288</v>
      </c>
      <c r="B2052" s="43" t="s">
        <v>1605</v>
      </c>
      <c r="C2052" s="489">
        <v>0</v>
      </c>
      <c r="D2052" s="489">
        <v>0</v>
      </c>
    </row>
    <row r="2053" spans="1:4">
      <c r="A2053" s="43" t="s">
        <v>1562</v>
      </c>
      <c r="B2053" s="43" t="s">
        <v>1606</v>
      </c>
      <c r="C2053" s="489">
        <v>0</v>
      </c>
      <c r="D2053" s="489">
        <v>0</v>
      </c>
    </row>
    <row r="2054" spans="1:4">
      <c r="A2054" s="43" t="s">
        <v>288</v>
      </c>
      <c r="B2054" s="43" t="s">
        <v>1607</v>
      </c>
      <c r="C2054" s="489">
        <v>2.5</v>
      </c>
      <c r="D2054" s="489">
        <v>2.13</v>
      </c>
    </row>
    <row r="2055" spans="1:4">
      <c r="A2055" s="43" t="s">
        <v>288</v>
      </c>
      <c r="B2055" s="43" t="s">
        <v>1608</v>
      </c>
      <c r="C2055" s="489">
        <v>0</v>
      </c>
      <c r="D2055" s="489">
        <v>0</v>
      </c>
    </row>
    <row r="2056" spans="1:4">
      <c r="A2056" s="43" t="s">
        <v>288</v>
      </c>
      <c r="B2056" s="43" t="s">
        <v>1609</v>
      </c>
      <c r="C2056" s="489">
        <v>0</v>
      </c>
      <c r="D2056" s="489">
        <v>0</v>
      </c>
    </row>
    <row r="2057" spans="1:4">
      <c r="A2057" s="43" t="s">
        <v>288</v>
      </c>
      <c r="B2057" s="43" t="s">
        <v>1610</v>
      </c>
      <c r="C2057" s="489">
        <v>32.08</v>
      </c>
      <c r="D2057" s="489">
        <v>52.98</v>
      </c>
    </row>
    <row r="2058" spans="1:4">
      <c r="A2058" s="43" t="s">
        <v>288</v>
      </c>
      <c r="B2058" s="43" t="s">
        <v>1611</v>
      </c>
      <c r="C2058" s="489">
        <v>27.87</v>
      </c>
      <c r="D2058" s="489">
        <v>5.66</v>
      </c>
    </row>
    <row r="2059" spans="1:4">
      <c r="A2059" s="43" t="s">
        <v>288</v>
      </c>
      <c r="B2059" s="43" t="s">
        <v>1612</v>
      </c>
      <c r="C2059" s="489">
        <v>23.13</v>
      </c>
      <c r="D2059" s="489">
        <v>67.260000000000005</v>
      </c>
    </row>
    <row r="2060" spans="1:4">
      <c r="A2060" s="43" t="s">
        <v>1562</v>
      </c>
      <c r="B2060" s="43" t="s">
        <v>1613</v>
      </c>
      <c r="C2060" s="489">
        <v>0</v>
      </c>
      <c r="D2060" s="489">
        <v>0</v>
      </c>
    </row>
    <row r="2061" spans="1:4">
      <c r="A2061" s="43" t="s">
        <v>288</v>
      </c>
      <c r="B2061" s="43" t="s">
        <v>1614</v>
      </c>
      <c r="C2061" s="489">
        <v>0</v>
      </c>
      <c r="D2061" s="489">
        <v>0</v>
      </c>
    </row>
    <row r="2062" spans="1:4">
      <c r="A2062" s="43" t="s">
        <v>288</v>
      </c>
      <c r="B2062" s="43" t="s">
        <v>1615</v>
      </c>
      <c r="C2062" s="489">
        <v>0</v>
      </c>
      <c r="D2062" s="489">
        <v>2.2200000000000002</v>
      </c>
    </row>
    <row r="2063" spans="1:4">
      <c r="A2063" s="43" t="s">
        <v>288</v>
      </c>
      <c r="B2063" s="43" t="s">
        <v>1616</v>
      </c>
      <c r="C2063" s="489">
        <v>12.29</v>
      </c>
      <c r="D2063" s="489">
        <v>21.2</v>
      </c>
    </row>
    <row r="2064" spans="1:4">
      <c r="A2064" s="43" t="s">
        <v>1562</v>
      </c>
      <c r="B2064" s="43" t="s">
        <v>1617</v>
      </c>
      <c r="C2064" s="489">
        <v>15.71</v>
      </c>
      <c r="D2064" s="489">
        <v>21.55</v>
      </c>
    </row>
    <row r="2065" spans="1:4">
      <c r="A2065" s="43" t="s">
        <v>288</v>
      </c>
      <c r="B2065" s="43" t="s">
        <v>1618</v>
      </c>
      <c r="C2065" s="489">
        <v>0</v>
      </c>
      <c r="D2065" s="489">
        <v>0</v>
      </c>
    </row>
    <row r="2066" spans="1:4">
      <c r="A2066" s="43" t="s">
        <v>288</v>
      </c>
      <c r="B2066" s="43" t="s">
        <v>1581</v>
      </c>
      <c r="C2066" s="489">
        <v>0</v>
      </c>
      <c r="D2066" s="489">
        <v>0</v>
      </c>
    </row>
    <row r="2067" spans="1:4">
      <c r="A2067" s="43" t="s">
        <v>288</v>
      </c>
      <c r="B2067" s="43" t="s">
        <v>1582</v>
      </c>
      <c r="C2067" s="489">
        <v>1.1000000000000001</v>
      </c>
      <c r="D2067" s="489">
        <v>5.92</v>
      </c>
    </row>
    <row r="2068" spans="1:4">
      <c r="A2068" s="43" t="s">
        <v>288</v>
      </c>
      <c r="B2068" s="43" t="s">
        <v>1583</v>
      </c>
      <c r="C2068" s="489">
        <v>0</v>
      </c>
      <c r="D2068" s="489">
        <v>0</v>
      </c>
    </row>
    <row r="2069" spans="1:4">
      <c r="A2069" s="43" t="s">
        <v>288</v>
      </c>
      <c r="B2069" s="43" t="s">
        <v>1584</v>
      </c>
      <c r="C2069" s="489">
        <v>19.2</v>
      </c>
      <c r="D2069" s="489">
        <v>6.11</v>
      </c>
    </row>
    <row r="2070" spans="1:4">
      <c r="A2070" s="43" t="s">
        <v>1562</v>
      </c>
      <c r="B2070" s="43" t="s">
        <v>1585</v>
      </c>
      <c r="C2070" s="489">
        <v>6.52</v>
      </c>
      <c r="D2070" s="489">
        <v>36.840000000000003</v>
      </c>
    </row>
    <row r="2071" spans="1:4">
      <c r="A2071" s="43" t="s">
        <v>1562</v>
      </c>
      <c r="B2071" s="43" t="s">
        <v>1586</v>
      </c>
      <c r="C2071" s="489">
        <v>5.72</v>
      </c>
      <c r="D2071" s="489">
        <v>2.7</v>
      </c>
    </row>
    <row r="2072" spans="1:4">
      <c r="A2072" s="43" t="s">
        <v>1562</v>
      </c>
      <c r="B2072" s="43" t="s">
        <v>1587</v>
      </c>
      <c r="C2072" s="489">
        <v>0</v>
      </c>
      <c r="D2072" s="489">
        <v>0</v>
      </c>
    </row>
    <row r="2073" spans="1:4">
      <c r="A2073" s="43" t="s">
        <v>288</v>
      </c>
      <c r="B2073" s="43" t="s">
        <v>1588</v>
      </c>
      <c r="C2073" s="489">
        <v>0</v>
      </c>
      <c r="D2073" s="489">
        <v>4.28</v>
      </c>
    </row>
    <row r="2074" spans="1:4">
      <c r="A2074" s="43" t="s">
        <v>288</v>
      </c>
      <c r="B2074" s="43" t="s">
        <v>1589</v>
      </c>
      <c r="C2074" s="489">
        <v>2.65</v>
      </c>
      <c r="D2074" s="489">
        <v>2.89</v>
      </c>
    </row>
    <row r="2075" spans="1:4">
      <c r="A2075" s="43" t="s">
        <v>1562</v>
      </c>
      <c r="B2075" s="43" t="s">
        <v>1590</v>
      </c>
      <c r="C2075" s="489">
        <v>18.84</v>
      </c>
      <c r="D2075" s="489">
        <v>20.61</v>
      </c>
    </row>
    <row r="2076" spans="1:4">
      <c r="A2076" s="43" t="s">
        <v>1562</v>
      </c>
      <c r="B2076" s="43" t="s">
        <v>1591</v>
      </c>
      <c r="C2076" s="489">
        <v>0</v>
      </c>
      <c r="D2076" s="489">
        <v>0</v>
      </c>
    </row>
    <row r="2077" spans="1:4">
      <c r="A2077" s="43" t="s">
        <v>288</v>
      </c>
      <c r="B2077" s="43" t="s">
        <v>1592</v>
      </c>
      <c r="C2077" s="489">
        <v>5.44</v>
      </c>
      <c r="D2077" s="489">
        <v>9.24</v>
      </c>
    </row>
    <row r="2078" spans="1:4">
      <c r="A2078" s="43" t="s">
        <v>288</v>
      </c>
      <c r="B2078" s="43" t="s">
        <v>1593</v>
      </c>
      <c r="C2078" s="489">
        <v>1.86</v>
      </c>
      <c r="D2078" s="489">
        <v>4.0199999999999996</v>
      </c>
    </row>
    <row r="2079" spans="1:4">
      <c r="A2079" s="43" t="s">
        <v>288</v>
      </c>
      <c r="B2079" s="43" t="s">
        <v>1594</v>
      </c>
      <c r="C2079" s="489">
        <v>7.81</v>
      </c>
      <c r="D2079" s="489">
        <v>9.65</v>
      </c>
    </row>
    <row r="2080" spans="1:4">
      <c r="A2080" s="43" t="s">
        <v>288</v>
      </c>
      <c r="B2080" s="43" t="s">
        <v>1595</v>
      </c>
      <c r="C2080" s="489">
        <v>0</v>
      </c>
      <c r="D2080" s="489">
        <v>7.0000000000000007E-2</v>
      </c>
    </row>
    <row r="2081" spans="1:4">
      <c r="A2081" s="43" t="s">
        <v>288</v>
      </c>
      <c r="B2081" s="43" t="s">
        <v>1596</v>
      </c>
      <c r="C2081" s="489">
        <v>0</v>
      </c>
      <c r="D2081" s="489">
        <v>0</v>
      </c>
    </row>
    <row r="2082" spans="1:4">
      <c r="A2082" s="43" t="s">
        <v>1562</v>
      </c>
      <c r="B2082" s="43" t="s">
        <v>1597</v>
      </c>
      <c r="C2082" s="489">
        <v>0</v>
      </c>
      <c r="D2082" s="489">
        <v>4.4800000000000004</v>
      </c>
    </row>
    <row r="2083" spans="1:4">
      <c r="A2083" s="43" t="s">
        <v>1562</v>
      </c>
      <c r="B2083" s="43" t="s">
        <v>657</v>
      </c>
      <c r="C2083" s="489">
        <v>1.85</v>
      </c>
      <c r="D2083" s="489">
        <v>6.15</v>
      </c>
    </row>
    <row r="2084" spans="1:4">
      <c r="A2084" s="43" t="s">
        <v>288</v>
      </c>
      <c r="B2084" s="43" t="s">
        <v>1598</v>
      </c>
      <c r="C2084" s="489">
        <v>12.98</v>
      </c>
      <c r="D2084" s="489">
        <v>32.57</v>
      </c>
    </row>
    <row r="2085" spans="1:4">
      <c r="A2085" s="43" t="s">
        <v>288</v>
      </c>
      <c r="B2085" s="43" t="s">
        <v>1599</v>
      </c>
      <c r="C2085" s="489">
        <v>34.19</v>
      </c>
      <c r="D2085" s="489">
        <v>10.01</v>
      </c>
    </row>
    <row r="2086" spans="1:4">
      <c r="A2086" s="43" t="s">
        <v>288</v>
      </c>
      <c r="B2086" s="43" t="s">
        <v>1564</v>
      </c>
      <c r="C2086" s="489">
        <v>0</v>
      </c>
      <c r="D2086" s="489">
        <v>0</v>
      </c>
    </row>
    <row r="2087" spans="1:4">
      <c r="A2087" s="43" t="s">
        <v>288</v>
      </c>
      <c r="B2087" s="43" t="s">
        <v>3426</v>
      </c>
      <c r="C2087" s="489">
        <v>0</v>
      </c>
      <c r="D2087" s="489">
        <v>0.08</v>
      </c>
    </row>
    <row r="2088" spans="1:4">
      <c r="A2088" s="43" t="s">
        <v>288</v>
      </c>
      <c r="B2088" s="43" t="s">
        <v>1565</v>
      </c>
      <c r="C2088" s="489">
        <v>31.41</v>
      </c>
      <c r="D2088" s="489">
        <v>9.27</v>
      </c>
    </row>
    <row r="2089" spans="1:4">
      <c r="A2089" s="43" t="s">
        <v>288</v>
      </c>
      <c r="B2089" s="43" t="s">
        <v>1566</v>
      </c>
      <c r="C2089" s="489">
        <v>8.15</v>
      </c>
      <c r="D2089" s="489">
        <v>18.829999999999998</v>
      </c>
    </row>
    <row r="2090" spans="1:4">
      <c r="A2090" s="43" t="s">
        <v>288</v>
      </c>
      <c r="B2090" s="43" t="s">
        <v>1567</v>
      </c>
      <c r="C2090" s="489">
        <v>8.15</v>
      </c>
      <c r="D2090" s="489">
        <v>11.71</v>
      </c>
    </row>
    <row r="2091" spans="1:4">
      <c r="A2091" s="43" t="s">
        <v>1562</v>
      </c>
      <c r="B2091" s="43" t="s">
        <v>1568</v>
      </c>
      <c r="C2091" s="489">
        <v>12.19</v>
      </c>
      <c r="D2091" s="489">
        <v>8.36</v>
      </c>
    </row>
    <row r="2092" spans="1:4">
      <c r="A2092" s="43" t="s">
        <v>288</v>
      </c>
      <c r="B2092" s="43" t="s">
        <v>1569</v>
      </c>
      <c r="C2092" s="489">
        <v>0</v>
      </c>
      <c r="D2092" s="489">
        <v>0</v>
      </c>
    </row>
    <row r="2093" spans="1:4">
      <c r="A2093" s="43" t="s">
        <v>288</v>
      </c>
      <c r="B2093" s="43" t="s">
        <v>1570</v>
      </c>
      <c r="C2093" s="489">
        <v>12.4</v>
      </c>
      <c r="D2093" s="489">
        <v>8.56</v>
      </c>
    </row>
    <row r="2094" spans="1:4">
      <c r="A2094" s="43" t="s">
        <v>288</v>
      </c>
      <c r="B2094" s="43" t="s">
        <v>1571</v>
      </c>
      <c r="C2094" s="489">
        <v>0</v>
      </c>
      <c r="D2094" s="489">
        <v>0</v>
      </c>
    </row>
    <row r="2095" spans="1:4">
      <c r="A2095" s="43" t="s">
        <v>1562</v>
      </c>
      <c r="B2095" s="43" t="s">
        <v>1176</v>
      </c>
      <c r="C2095" s="489">
        <v>0</v>
      </c>
      <c r="D2095" s="489">
        <v>0</v>
      </c>
    </row>
    <row r="2096" spans="1:4">
      <c r="A2096" s="43" t="s">
        <v>1562</v>
      </c>
      <c r="B2096" s="43" t="s">
        <v>1572</v>
      </c>
      <c r="C2096" s="489">
        <v>0</v>
      </c>
      <c r="D2096" s="489">
        <v>1.03</v>
      </c>
    </row>
    <row r="2097" spans="1:4">
      <c r="A2097" s="43" t="s">
        <v>288</v>
      </c>
      <c r="B2097" s="43" t="s">
        <v>655</v>
      </c>
      <c r="C2097" s="489">
        <v>70.09</v>
      </c>
      <c r="D2097" s="489">
        <v>34.520000000000003</v>
      </c>
    </row>
    <row r="2098" spans="1:4">
      <c r="A2098" s="43" t="s">
        <v>288</v>
      </c>
      <c r="B2098" s="43" t="s">
        <v>1573</v>
      </c>
      <c r="C2098" s="489">
        <v>2.25</v>
      </c>
      <c r="D2098" s="489">
        <v>3.96</v>
      </c>
    </row>
    <row r="2099" spans="1:4">
      <c r="A2099" s="43" t="s">
        <v>288</v>
      </c>
      <c r="B2099" s="43" t="s">
        <v>1574</v>
      </c>
      <c r="C2099" s="489">
        <v>0</v>
      </c>
      <c r="D2099" s="489">
        <v>0</v>
      </c>
    </row>
    <row r="2100" spans="1:4">
      <c r="A2100" s="43" t="s">
        <v>1562</v>
      </c>
      <c r="B2100" s="43" t="s">
        <v>1575</v>
      </c>
      <c r="C2100" s="489">
        <v>9.9</v>
      </c>
      <c r="D2100" s="489">
        <v>2.4300000000000002</v>
      </c>
    </row>
    <row r="2101" spans="1:4">
      <c r="A2101" s="43" t="s">
        <v>288</v>
      </c>
      <c r="B2101" s="43" t="s">
        <v>1576</v>
      </c>
      <c r="C2101" s="489">
        <v>0</v>
      </c>
      <c r="D2101" s="489">
        <v>0</v>
      </c>
    </row>
    <row r="2102" spans="1:4">
      <c r="A2102" s="43" t="s">
        <v>288</v>
      </c>
      <c r="B2102" s="43" t="s">
        <v>1577</v>
      </c>
      <c r="C2102" s="489">
        <v>5.04</v>
      </c>
      <c r="D2102" s="489">
        <v>30.45</v>
      </c>
    </row>
    <row r="2103" spans="1:4">
      <c r="A2103" s="43" t="s">
        <v>288</v>
      </c>
      <c r="B2103" s="43" t="s">
        <v>1578</v>
      </c>
      <c r="C2103" s="489">
        <v>0</v>
      </c>
      <c r="D2103" s="489">
        <v>11.13</v>
      </c>
    </row>
    <row r="2104" spans="1:4">
      <c r="A2104" s="43" t="s">
        <v>1562</v>
      </c>
      <c r="B2104" s="43" t="s">
        <v>1579</v>
      </c>
      <c r="C2104" s="489">
        <v>3.25</v>
      </c>
      <c r="D2104" s="489">
        <v>1.99</v>
      </c>
    </row>
    <row r="2105" spans="1:4">
      <c r="A2105" s="43" t="s">
        <v>288</v>
      </c>
      <c r="B2105" s="43" t="s">
        <v>1580</v>
      </c>
      <c r="C2105" s="489">
        <v>49.53</v>
      </c>
      <c r="D2105" s="489">
        <v>374.32</v>
      </c>
    </row>
    <row r="2106" spans="1:4">
      <c r="A2106" s="43" t="s">
        <v>1562</v>
      </c>
      <c r="B2106" s="43" t="s">
        <v>656</v>
      </c>
      <c r="C2106" s="489">
        <v>0</v>
      </c>
      <c r="D2106" s="489">
        <v>0</v>
      </c>
    </row>
    <row r="2107" spans="1:4">
      <c r="A2107" s="43" t="s">
        <v>1562</v>
      </c>
      <c r="B2107" s="43" t="s">
        <v>1545</v>
      </c>
      <c r="C2107" s="489">
        <v>11.68</v>
      </c>
      <c r="D2107" s="489">
        <v>8.69</v>
      </c>
    </row>
    <row r="2108" spans="1:4">
      <c r="A2108" s="43" t="s">
        <v>288</v>
      </c>
      <c r="B2108" s="43" t="s">
        <v>1546</v>
      </c>
      <c r="C2108" s="489">
        <v>0</v>
      </c>
      <c r="D2108" s="489">
        <v>0</v>
      </c>
    </row>
    <row r="2109" spans="1:4">
      <c r="A2109" s="43" t="s">
        <v>1562</v>
      </c>
      <c r="B2109" s="43" t="s">
        <v>1547</v>
      </c>
      <c r="C2109" s="489">
        <v>7.63</v>
      </c>
      <c r="D2109" s="489">
        <v>0.53</v>
      </c>
    </row>
    <row r="2110" spans="1:4">
      <c r="A2110" s="43" t="s">
        <v>288</v>
      </c>
      <c r="B2110" s="43" t="s">
        <v>1548</v>
      </c>
      <c r="C2110" s="489">
        <v>0</v>
      </c>
      <c r="D2110" s="489">
        <v>0.56000000000000005</v>
      </c>
    </row>
    <row r="2111" spans="1:4">
      <c r="A2111" s="43" t="s">
        <v>1562</v>
      </c>
      <c r="B2111" s="43" t="s">
        <v>1549</v>
      </c>
      <c r="C2111" s="489">
        <v>4.71</v>
      </c>
      <c r="D2111" s="489">
        <v>12.15</v>
      </c>
    </row>
    <row r="2112" spans="1:4">
      <c r="A2112" s="43" t="s">
        <v>288</v>
      </c>
      <c r="B2112" s="43" t="s">
        <v>1550</v>
      </c>
      <c r="C2112" s="489">
        <v>7.2</v>
      </c>
      <c r="D2112" s="489">
        <v>4.3899999999999997</v>
      </c>
    </row>
    <row r="2113" spans="1:4">
      <c r="A2113" s="43" t="s">
        <v>288</v>
      </c>
      <c r="B2113" s="43" t="s">
        <v>1551</v>
      </c>
      <c r="C2113" s="489">
        <v>6.27</v>
      </c>
      <c r="D2113" s="489">
        <v>5.62</v>
      </c>
    </row>
    <row r="2114" spans="1:4">
      <c r="A2114" s="43" t="s">
        <v>288</v>
      </c>
      <c r="B2114" s="43" t="s">
        <v>1552</v>
      </c>
      <c r="C2114" s="489">
        <v>0</v>
      </c>
      <c r="D2114" s="489">
        <v>206.01</v>
      </c>
    </row>
    <row r="2115" spans="1:4">
      <c r="A2115" s="43" t="s">
        <v>1562</v>
      </c>
      <c r="B2115" s="43" t="s">
        <v>1553</v>
      </c>
      <c r="C2115" s="489">
        <v>54.28</v>
      </c>
      <c r="D2115" s="489">
        <v>5.57</v>
      </c>
    </row>
    <row r="2116" spans="1:4">
      <c r="A2116" s="43" t="s">
        <v>288</v>
      </c>
      <c r="B2116" s="43" t="s">
        <v>1554</v>
      </c>
      <c r="C2116" s="489">
        <v>0</v>
      </c>
      <c r="D2116" s="489">
        <v>129.38999999999999</v>
      </c>
    </row>
    <row r="2117" spans="1:4">
      <c r="A2117" s="43" t="s">
        <v>288</v>
      </c>
      <c r="B2117" s="43" t="s">
        <v>654</v>
      </c>
      <c r="C2117" s="489">
        <v>4.8099999999999996</v>
      </c>
      <c r="D2117" s="489">
        <v>24.46</v>
      </c>
    </row>
    <row r="2118" spans="1:4">
      <c r="A2118" s="43" t="s">
        <v>288</v>
      </c>
      <c r="B2118" s="43" t="s">
        <v>1555</v>
      </c>
      <c r="C2118" s="489">
        <v>1.8</v>
      </c>
      <c r="D2118" s="489">
        <v>2.19</v>
      </c>
    </row>
    <row r="2119" spans="1:4">
      <c r="A2119" s="43" t="s">
        <v>1562</v>
      </c>
      <c r="B2119" s="43" t="s">
        <v>1556</v>
      </c>
      <c r="C2119" s="489">
        <v>0</v>
      </c>
      <c r="D2119" s="489">
        <v>67.3</v>
      </c>
    </row>
    <row r="2120" spans="1:4">
      <c r="A2120" s="43" t="s">
        <v>1562</v>
      </c>
      <c r="B2120" s="43" t="s">
        <v>1557</v>
      </c>
      <c r="C2120" s="489">
        <v>0</v>
      </c>
      <c r="D2120" s="489">
        <v>0</v>
      </c>
    </row>
    <row r="2121" spans="1:4">
      <c r="A2121" s="43" t="s">
        <v>1562</v>
      </c>
      <c r="B2121" s="43" t="s">
        <v>1558</v>
      </c>
      <c r="C2121" s="489">
        <v>0</v>
      </c>
      <c r="D2121" s="489">
        <v>101.81</v>
      </c>
    </row>
    <row r="2122" spans="1:4">
      <c r="A2122" s="43" t="s">
        <v>288</v>
      </c>
      <c r="B2122" s="43" t="s">
        <v>1559</v>
      </c>
      <c r="C2122" s="489">
        <v>17.14</v>
      </c>
      <c r="D2122" s="489">
        <v>6.98</v>
      </c>
    </row>
    <row r="2123" spans="1:4">
      <c r="A2123" s="43" t="s">
        <v>1562</v>
      </c>
      <c r="B2123" s="43" t="s">
        <v>1560</v>
      </c>
      <c r="C2123" s="489">
        <v>2.35</v>
      </c>
      <c r="D2123" s="489">
        <v>1.99</v>
      </c>
    </row>
    <row r="2124" spans="1:4">
      <c r="A2124" s="43" t="s">
        <v>288</v>
      </c>
      <c r="B2124" s="43" t="s">
        <v>1561</v>
      </c>
      <c r="C2124" s="489">
        <v>12.43</v>
      </c>
      <c r="D2124" s="489">
        <v>58.26</v>
      </c>
    </row>
    <row r="2125" spans="1:4">
      <c r="A2125" s="43" t="s">
        <v>1562</v>
      </c>
      <c r="B2125" s="43" t="s">
        <v>1562</v>
      </c>
      <c r="C2125" s="489">
        <v>6.94</v>
      </c>
      <c r="D2125" s="489">
        <v>5.6</v>
      </c>
    </row>
    <row r="2126" spans="1:4">
      <c r="A2126" s="43" t="s">
        <v>288</v>
      </c>
      <c r="B2126" s="43" t="s">
        <v>1563</v>
      </c>
      <c r="C2126" s="489">
        <v>0</v>
      </c>
      <c r="D2126" s="489">
        <v>1.32</v>
      </c>
    </row>
    <row r="2127" spans="1:4">
      <c r="A2127" s="43" t="s">
        <v>288</v>
      </c>
      <c r="B2127" s="43" t="s">
        <v>1544</v>
      </c>
      <c r="C2127" s="489">
        <v>0</v>
      </c>
      <c r="D2127" s="489">
        <v>0</v>
      </c>
    </row>
    <row r="2128" spans="1:4">
      <c r="A2128" s="43" t="s">
        <v>288</v>
      </c>
      <c r="B2128" s="43" t="s">
        <v>883</v>
      </c>
      <c r="C2128" s="489">
        <v>0</v>
      </c>
      <c r="D2128" s="489">
        <v>0</v>
      </c>
    </row>
    <row r="2129" spans="1:4">
      <c r="A2129" s="43" t="s">
        <v>288</v>
      </c>
      <c r="B2129" s="43" t="s">
        <v>3261</v>
      </c>
      <c r="C2129" s="489">
        <v>1.33</v>
      </c>
      <c r="D2129" s="489">
        <v>2.14</v>
      </c>
    </row>
    <row r="2130" spans="1:4">
      <c r="A2130" s="43" t="s">
        <v>288</v>
      </c>
      <c r="B2130" s="43" t="s">
        <v>884</v>
      </c>
      <c r="C2130" s="489">
        <v>108.97</v>
      </c>
      <c r="D2130" s="489">
        <v>690.84</v>
      </c>
    </row>
    <row r="2131" spans="1:4">
      <c r="A2131" s="43" t="s">
        <v>288</v>
      </c>
      <c r="B2131" s="43" t="s">
        <v>3262</v>
      </c>
      <c r="C2131" s="489">
        <v>7.24</v>
      </c>
      <c r="D2131" s="489">
        <v>4.97</v>
      </c>
    </row>
    <row r="2132" spans="1:4">
      <c r="A2132" s="43" t="s">
        <v>1562</v>
      </c>
      <c r="B2132" s="43" t="s">
        <v>3263</v>
      </c>
      <c r="C2132" s="489">
        <v>6.87</v>
      </c>
      <c r="D2132" s="489">
        <v>5.35</v>
      </c>
    </row>
    <row r="2133" spans="1:4">
      <c r="A2133" s="43" t="s">
        <v>1562</v>
      </c>
      <c r="B2133" s="43" t="s">
        <v>3264</v>
      </c>
      <c r="C2133" s="489">
        <v>0</v>
      </c>
      <c r="D2133" s="489">
        <v>6.58</v>
      </c>
    </row>
    <row r="2134" spans="1:4">
      <c r="A2134" s="43" t="s">
        <v>1562</v>
      </c>
      <c r="B2134" s="43" t="s">
        <v>3265</v>
      </c>
      <c r="C2134" s="489">
        <v>0</v>
      </c>
      <c r="D2134" s="489">
        <v>3.48</v>
      </c>
    </row>
    <row r="2135" spans="1:4">
      <c r="A2135" s="43" t="s">
        <v>288</v>
      </c>
      <c r="B2135" s="43" t="s">
        <v>3266</v>
      </c>
      <c r="C2135" s="489">
        <v>0</v>
      </c>
      <c r="D2135" s="489">
        <v>16.920000000000002</v>
      </c>
    </row>
    <row r="2136" spans="1:4">
      <c r="A2136" s="43" t="s">
        <v>288</v>
      </c>
      <c r="B2136" s="43" t="s">
        <v>3267</v>
      </c>
      <c r="C2136" s="489">
        <v>0</v>
      </c>
      <c r="D2136" s="489">
        <v>0.3</v>
      </c>
    </row>
    <row r="2137" spans="1:4">
      <c r="A2137" s="43" t="s">
        <v>288</v>
      </c>
      <c r="B2137" s="43" t="s">
        <v>594</v>
      </c>
      <c r="C2137" s="489">
        <v>0</v>
      </c>
      <c r="D2137" s="489">
        <v>0</v>
      </c>
    </row>
    <row r="2138" spans="1:4">
      <c r="A2138" s="43" t="s">
        <v>288</v>
      </c>
      <c r="B2138" s="43" t="s">
        <v>3268</v>
      </c>
      <c r="C2138" s="489">
        <v>18.8</v>
      </c>
      <c r="D2138" s="489">
        <v>7.47</v>
      </c>
    </row>
    <row r="2139" spans="1:4">
      <c r="A2139" s="43" t="s">
        <v>288</v>
      </c>
      <c r="B2139" s="43" t="s">
        <v>3269</v>
      </c>
      <c r="C2139" s="489">
        <v>18.100000000000001</v>
      </c>
      <c r="D2139" s="489">
        <v>16.29</v>
      </c>
    </row>
    <row r="2140" spans="1:4">
      <c r="A2140" s="43" t="s">
        <v>1562</v>
      </c>
      <c r="B2140" s="43" t="s">
        <v>3270</v>
      </c>
      <c r="C2140" s="489">
        <v>23.97</v>
      </c>
      <c r="D2140" s="489">
        <v>5.42</v>
      </c>
    </row>
    <row r="2141" spans="1:4">
      <c r="A2141" s="43" t="s">
        <v>1562</v>
      </c>
      <c r="B2141" s="43" t="s">
        <v>3271</v>
      </c>
      <c r="C2141" s="489">
        <v>27.02</v>
      </c>
      <c r="D2141" s="489">
        <v>10.3</v>
      </c>
    </row>
    <row r="2142" spans="1:4">
      <c r="A2142" s="43" t="s">
        <v>288</v>
      </c>
      <c r="B2142" s="43" t="s">
        <v>3272</v>
      </c>
      <c r="C2142" s="489">
        <v>0</v>
      </c>
      <c r="D2142" s="489">
        <v>88.26</v>
      </c>
    </row>
    <row r="2143" spans="1:4">
      <c r="A2143" s="43" t="s">
        <v>288</v>
      </c>
      <c r="B2143" s="43" t="s">
        <v>3273</v>
      </c>
      <c r="C2143" s="489">
        <v>10.68</v>
      </c>
      <c r="D2143" s="489">
        <v>6.95</v>
      </c>
    </row>
    <row r="2144" spans="1:4">
      <c r="A2144" s="43" t="s">
        <v>288</v>
      </c>
      <c r="B2144" s="43" t="s">
        <v>3274</v>
      </c>
      <c r="C2144" s="489">
        <v>2.1</v>
      </c>
      <c r="D2144" s="489">
        <v>5.35</v>
      </c>
    </row>
    <row r="2145" spans="1:4">
      <c r="A2145" s="43" t="s">
        <v>1562</v>
      </c>
      <c r="B2145" s="43" t="s">
        <v>3275</v>
      </c>
      <c r="C2145" s="489">
        <v>14.29</v>
      </c>
      <c r="D2145" s="489">
        <v>15.9</v>
      </c>
    </row>
    <row r="2146" spans="1:4">
      <c r="A2146" s="43" t="s">
        <v>1562</v>
      </c>
      <c r="B2146" s="43" t="s">
        <v>885</v>
      </c>
      <c r="C2146" s="489">
        <v>25.33</v>
      </c>
      <c r="D2146" s="489">
        <v>82.42</v>
      </c>
    </row>
    <row r="2147" spans="1:4">
      <c r="A2147" s="43" t="s">
        <v>1562</v>
      </c>
      <c r="B2147" s="43" t="s">
        <v>1527</v>
      </c>
      <c r="C2147" s="489">
        <v>0</v>
      </c>
      <c r="D2147" s="489">
        <v>0</v>
      </c>
    </row>
    <row r="2148" spans="1:4">
      <c r="A2148" s="43" t="s">
        <v>288</v>
      </c>
      <c r="B2148" s="43" t="s">
        <v>287</v>
      </c>
      <c r="C2148" s="489" t="s">
        <v>3482</v>
      </c>
      <c r="D2148" s="489" t="s">
        <v>3482</v>
      </c>
    </row>
    <row r="2149" spans="1:4">
      <c r="A2149" s="43" t="s">
        <v>288</v>
      </c>
      <c r="B2149" s="43" t="s">
        <v>1528</v>
      </c>
      <c r="C2149" s="489">
        <v>39.770000000000003</v>
      </c>
      <c r="D2149" s="489">
        <v>63.17</v>
      </c>
    </row>
    <row r="2150" spans="1:4">
      <c r="A2150" s="43" t="s">
        <v>288</v>
      </c>
      <c r="B2150" s="43" t="s">
        <v>1529</v>
      </c>
      <c r="C2150" s="489">
        <v>42.57</v>
      </c>
      <c r="D2150" s="489">
        <v>7.02</v>
      </c>
    </row>
    <row r="2151" spans="1:4">
      <c r="A2151" s="43" t="s">
        <v>288</v>
      </c>
      <c r="B2151" s="43" t="s">
        <v>1530</v>
      </c>
      <c r="C2151" s="489">
        <v>0</v>
      </c>
      <c r="D2151" s="489">
        <v>0.76</v>
      </c>
    </row>
    <row r="2152" spans="1:4">
      <c r="A2152" s="43" t="s">
        <v>1562</v>
      </c>
      <c r="B2152" s="43" t="s">
        <v>1531</v>
      </c>
      <c r="C2152" s="489">
        <v>0</v>
      </c>
      <c r="D2152" s="489">
        <v>0</v>
      </c>
    </row>
    <row r="2153" spans="1:4">
      <c r="A2153" s="43" t="s">
        <v>288</v>
      </c>
      <c r="B2153" s="43" t="s">
        <v>1532</v>
      </c>
      <c r="C2153" s="489">
        <v>13.35</v>
      </c>
      <c r="D2153" s="489">
        <v>4.9400000000000004</v>
      </c>
    </row>
    <row r="2154" spans="1:4">
      <c r="A2154" s="43" t="s">
        <v>288</v>
      </c>
      <c r="B2154" s="43" t="s">
        <v>1533</v>
      </c>
      <c r="C2154" s="489">
        <v>16.29</v>
      </c>
      <c r="D2154" s="489">
        <v>3.03</v>
      </c>
    </row>
    <row r="2155" spans="1:4">
      <c r="A2155" s="43" t="s">
        <v>288</v>
      </c>
      <c r="B2155" s="43" t="s">
        <v>1534</v>
      </c>
      <c r="C2155" s="489">
        <v>20.86</v>
      </c>
      <c r="D2155" s="489">
        <v>3.24</v>
      </c>
    </row>
    <row r="2156" spans="1:4">
      <c r="A2156" s="43" t="s">
        <v>288</v>
      </c>
      <c r="B2156" s="43" t="s">
        <v>1535</v>
      </c>
      <c r="C2156" s="489">
        <v>36.75</v>
      </c>
      <c r="D2156" s="489">
        <v>8.67</v>
      </c>
    </row>
    <row r="2157" spans="1:4">
      <c r="A2157" s="43" t="s">
        <v>288</v>
      </c>
      <c r="B2157" s="43" t="s">
        <v>1536</v>
      </c>
      <c r="C2157" s="489">
        <v>0</v>
      </c>
      <c r="D2157" s="489">
        <v>0</v>
      </c>
    </row>
    <row r="2158" spans="1:4">
      <c r="A2158" s="43" t="s">
        <v>288</v>
      </c>
      <c r="B2158" s="43" t="s">
        <v>1537</v>
      </c>
      <c r="C2158" s="489">
        <v>17.78</v>
      </c>
      <c r="D2158" s="489">
        <v>0</v>
      </c>
    </row>
    <row r="2159" spans="1:4">
      <c r="A2159" s="43" t="s">
        <v>288</v>
      </c>
      <c r="B2159" s="43" t="s">
        <v>1538</v>
      </c>
      <c r="C2159" s="489">
        <v>11.89</v>
      </c>
      <c r="D2159" s="489">
        <v>3.95</v>
      </c>
    </row>
    <row r="2160" spans="1:4">
      <c r="A2160" s="43" t="s">
        <v>652</v>
      </c>
      <c r="B2160" s="43" t="s">
        <v>652</v>
      </c>
      <c r="C2160" s="489">
        <v>26.63</v>
      </c>
      <c r="D2160" s="489">
        <v>7.34</v>
      </c>
    </row>
    <row r="2161" spans="1:4">
      <c r="A2161" s="43" t="s">
        <v>652</v>
      </c>
      <c r="B2161" s="43" t="s">
        <v>1539</v>
      </c>
      <c r="C2161" s="489">
        <v>0</v>
      </c>
      <c r="D2161" s="489">
        <v>380.71</v>
      </c>
    </row>
    <row r="2162" spans="1:4">
      <c r="A2162" s="43" t="s">
        <v>652</v>
      </c>
      <c r="B2162" s="43" t="s">
        <v>1540</v>
      </c>
      <c r="C2162" s="489">
        <v>18.559999999999999</v>
      </c>
      <c r="D2162" s="489">
        <v>16.899999999999999</v>
      </c>
    </row>
    <row r="2163" spans="1:4">
      <c r="A2163" s="43" t="s">
        <v>652</v>
      </c>
      <c r="B2163" s="43" t="s">
        <v>1541</v>
      </c>
      <c r="C2163" s="489">
        <v>0</v>
      </c>
      <c r="D2163" s="489">
        <v>96.76</v>
      </c>
    </row>
    <row r="2164" spans="1:4">
      <c r="A2164" s="43" t="s">
        <v>652</v>
      </c>
      <c r="B2164" s="43" t="s">
        <v>1542</v>
      </c>
      <c r="C2164" s="489">
        <v>0</v>
      </c>
      <c r="D2164" s="489">
        <v>0</v>
      </c>
    </row>
    <row r="2165" spans="1:4">
      <c r="A2165" s="43" t="s">
        <v>652</v>
      </c>
      <c r="B2165" s="43" t="s">
        <v>653</v>
      </c>
      <c r="C2165" s="489">
        <v>0</v>
      </c>
      <c r="D2165" s="489">
        <v>0</v>
      </c>
    </row>
    <row r="2166" spans="1:4">
      <c r="A2166" s="43" t="s">
        <v>652</v>
      </c>
      <c r="B2166" s="43" t="s">
        <v>1212</v>
      </c>
      <c r="C2166" s="489">
        <v>0</v>
      </c>
      <c r="D2166" s="489">
        <v>0</v>
      </c>
    </row>
    <row r="2167" spans="1:4">
      <c r="A2167" s="43" t="s">
        <v>652</v>
      </c>
      <c r="B2167" s="43" t="s">
        <v>1543</v>
      </c>
      <c r="C2167" s="489">
        <v>11.21</v>
      </c>
      <c r="D2167" s="489">
        <v>5.32</v>
      </c>
    </row>
    <row r="2168" spans="1:4">
      <c r="A2168" s="43" t="s">
        <v>652</v>
      </c>
      <c r="B2168" s="43" t="s">
        <v>1511</v>
      </c>
      <c r="C2168" s="489">
        <v>9.3699999999999992</v>
      </c>
      <c r="D2168" s="489">
        <v>1.75</v>
      </c>
    </row>
    <row r="2169" spans="1:4">
      <c r="A2169" s="43" t="s">
        <v>652</v>
      </c>
      <c r="B2169" s="43" t="s">
        <v>1512</v>
      </c>
      <c r="C2169" s="489">
        <v>2.39</v>
      </c>
      <c r="D2169" s="489">
        <v>1.26</v>
      </c>
    </row>
    <row r="2170" spans="1:4">
      <c r="A2170" s="43" t="s">
        <v>652</v>
      </c>
      <c r="B2170" s="43" t="s">
        <v>648</v>
      </c>
      <c r="C2170" s="489">
        <v>6.26</v>
      </c>
      <c r="D2170" s="489">
        <v>3.1</v>
      </c>
    </row>
    <row r="2171" spans="1:4">
      <c r="A2171" s="43" t="s">
        <v>652</v>
      </c>
      <c r="B2171" s="43" t="s">
        <v>1513</v>
      </c>
      <c r="C2171" s="489">
        <v>0</v>
      </c>
      <c r="D2171" s="489">
        <v>17.170000000000002</v>
      </c>
    </row>
    <row r="2172" spans="1:4">
      <c r="A2172" s="43" t="s">
        <v>652</v>
      </c>
      <c r="B2172" s="43" t="s">
        <v>3427</v>
      </c>
      <c r="C2172" s="489">
        <v>3.65</v>
      </c>
      <c r="D2172" s="489">
        <v>3.39</v>
      </c>
    </row>
    <row r="2173" spans="1:4">
      <c r="A2173" s="43" t="s">
        <v>652</v>
      </c>
      <c r="B2173" s="43" t="s">
        <v>1514</v>
      </c>
      <c r="C2173" s="489">
        <v>0.56999999999999995</v>
      </c>
      <c r="D2173" s="489">
        <v>24.55</v>
      </c>
    </row>
    <row r="2174" spans="1:4">
      <c r="A2174" s="43" t="s">
        <v>1481</v>
      </c>
      <c r="B2174" s="43" t="s">
        <v>1515</v>
      </c>
      <c r="C2174" s="489">
        <v>8.5</v>
      </c>
      <c r="D2174" s="489">
        <v>2.8</v>
      </c>
    </row>
    <row r="2175" spans="1:4">
      <c r="A2175" s="43" t="s">
        <v>1481</v>
      </c>
      <c r="B2175" s="43" t="s">
        <v>1516</v>
      </c>
      <c r="C2175" s="489">
        <v>0</v>
      </c>
      <c r="D2175" s="489">
        <v>0</v>
      </c>
    </row>
    <row r="2176" spans="1:4">
      <c r="A2176" s="43" t="s">
        <v>652</v>
      </c>
      <c r="B2176" s="43" t="s">
        <v>1517</v>
      </c>
      <c r="C2176" s="489">
        <v>24.39</v>
      </c>
      <c r="D2176" s="489">
        <v>4.8499999999999996</v>
      </c>
    </row>
    <row r="2177" spans="1:4">
      <c r="A2177" s="43" t="s">
        <v>652</v>
      </c>
      <c r="B2177" s="43" t="s">
        <v>1518</v>
      </c>
      <c r="C2177" s="489">
        <v>17.05</v>
      </c>
      <c r="D2177" s="489">
        <v>0.7</v>
      </c>
    </row>
    <row r="2178" spans="1:4">
      <c r="A2178" s="43" t="s">
        <v>652</v>
      </c>
      <c r="B2178" s="43" t="s">
        <v>1519</v>
      </c>
      <c r="C2178" s="489">
        <v>0</v>
      </c>
      <c r="D2178" s="489">
        <v>0</v>
      </c>
    </row>
    <row r="2179" spans="1:4">
      <c r="A2179" s="43" t="s">
        <v>652</v>
      </c>
      <c r="B2179" s="43" t="s">
        <v>1520</v>
      </c>
      <c r="C2179" s="489">
        <v>0</v>
      </c>
      <c r="D2179" s="489">
        <v>0.01</v>
      </c>
    </row>
    <row r="2180" spans="1:4">
      <c r="A2180" s="43" t="s">
        <v>652</v>
      </c>
      <c r="B2180" s="43" t="s">
        <v>1521</v>
      </c>
      <c r="C2180" s="489">
        <v>0</v>
      </c>
      <c r="D2180" s="489">
        <v>0</v>
      </c>
    </row>
    <row r="2181" spans="1:4">
      <c r="A2181" s="43" t="s">
        <v>652</v>
      </c>
      <c r="B2181" s="43" t="s">
        <v>1522</v>
      </c>
      <c r="C2181" s="489">
        <v>10.74</v>
      </c>
      <c r="D2181" s="489">
        <v>2.11</v>
      </c>
    </row>
    <row r="2182" spans="1:4">
      <c r="A2182" s="43" t="s">
        <v>652</v>
      </c>
      <c r="B2182" s="43" t="s">
        <v>649</v>
      </c>
      <c r="C2182" s="489">
        <v>0</v>
      </c>
      <c r="D2182" s="489">
        <v>14.58</v>
      </c>
    </row>
    <row r="2183" spans="1:4">
      <c r="A2183" s="43" t="s">
        <v>1481</v>
      </c>
      <c r="B2183" s="43" t="s">
        <v>650</v>
      </c>
      <c r="C2183" s="489">
        <v>0</v>
      </c>
      <c r="D2183" s="489">
        <v>0</v>
      </c>
    </row>
    <row r="2184" spans="1:4">
      <c r="A2184" s="43" t="s">
        <v>1481</v>
      </c>
      <c r="B2184" s="43" t="s">
        <v>1523</v>
      </c>
      <c r="C2184" s="489">
        <v>0</v>
      </c>
      <c r="D2184" s="489">
        <v>0</v>
      </c>
    </row>
    <row r="2185" spans="1:4">
      <c r="A2185" s="43" t="s">
        <v>652</v>
      </c>
      <c r="B2185" s="43" t="s">
        <v>1524</v>
      </c>
      <c r="C2185" s="489">
        <v>1.73</v>
      </c>
      <c r="D2185" s="489">
        <v>18.18</v>
      </c>
    </row>
    <row r="2186" spans="1:4">
      <c r="A2186" s="43" t="s">
        <v>1481</v>
      </c>
      <c r="B2186" s="43" t="s">
        <v>1525</v>
      </c>
      <c r="C2186" s="489">
        <v>24.86</v>
      </c>
      <c r="D2186" s="489">
        <v>16.940000000000001</v>
      </c>
    </row>
    <row r="2187" spans="1:4">
      <c r="A2187" s="43" t="s">
        <v>1481</v>
      </c>
      <c r="B2187" s="43" t="s">
        <v>1526</v>
      </c>
      <c r="C2187" s="489">
        <v>14.77</v>
      </c>
      <c r="D2187" s="489">
        <v>7.03</v>
      </c>
    </row>
    <row r="2188" spans="1:4">
      <c r="A2188" s="43" t="s">
        <v>652</v>
      </c>
      <c r="B2188" s="43" t="s">
        <v>651</v>
      </c>
      <c r="C2188" s="489">
        <v>11.4</v>
      </c>
      <c r="D2188" s="489">
        <v>1.44</v>
      </c>
    </row>
    <row r="2189" spans="1:4">
      <c r="A2189" s="43" t="s">
        <v>652</v>
      </c>
      <c r="B2189" s="43" t="s">
        <v>1493</v>
      </c>
      <c r="C2189" s="489">
        <v>1.24</v>
      </c>
      <c r="D2189" s="489">
        <v>1.43</v>
      </c>
    </row>
    <row r="2190" spans="1:4">
      <c r="A2190" s="43" t="s">
        <v>652</v>
      </c>
      <c r="B2190" s="43" t="s">
        <v>1494</v>
      </c>
      <c r="C2190" s="489">
        <v>0</v>
      </c>
      <c r="D2190" s="489">
        <v>0</v>
      </c>
    </row>
    <row r="2191" spans="1:4">
      <c r="A2191" s="43" t="s">
        <v>652</v>
      </c>
      <c r="B2191" s="43" t="s">
        <v>1495</v>
      </c>
      <c r="C2191" s="489">
        <v>0</v>
      </c>
      <c r="D2191" s="489">
        <v>0</v>
      </c>
    </row>
    <row r="2192" spans="1:4">
      <c r="A2192" s="43" t="s">
        <v>652</v>
      </c>
      <c r="B2192" s="43" t="s">
        <v>1496</v>
      </c>
      <c r="C2192" s="489">
        <v>0</v>
      </c>
      <c r="D2192" s="489">
        <v>0</v>
      </c>
    </row>
    <row r="2193" spans="1:4">
      <c r="A2193" s="43" t="s">
        <v>652</v>
      </c>
      <c r="B2193" s="43" t="s">
        <v>1497</v>
      </c>
      <c r="C2193" s="489">
        <v>2.38</v>
      </c>
      <c r="D2193" s="489">
        <v>0.92</v>
      </c>
    </row>
    <row r="2194" spans="1:4">
      <c r="A2194" s="43" t="s">
        <v>652</v>
      </c>
      <c r="B2194" s="43" t="s">
        <v>1498</v>
      </c>
      <c r="C2194" s="489">
        <v>20.59</v>
      </c>
      <c r="D2194" s="489">
        <v>5.85</v>
      </c>
    </row>
    <row r="2195" spans="1:4">
      <c r="A2195" s="43" t="s">
        <v>1481</v>
      </c>
      <c r="B2195" s="43" t="s">
        <v>1499</v>
      </c>
      <c r="C2195" s="489">
        <v>8.81</v>
      </c>
      <c r="D2195" s="489">
        <v>2.8</v>
      </c>
    </row>
    <row r="2196" spans="1:4">
      <c r="A2196" s="43" t="s">
        <v>652</v>
      </c>
      <c r="B2196" s="43" t="s">
        <v>1500</v>
      </c>
      <c r="C2196" s="489">
        <v>5.78</v>
      </c>
      <c r="D2196" s="489">
        <v>12.73</v>
      </c>
    </row>
    <row r="2197" spans="1:4">
      <c r="A2197" s="43" t="s">
        <v>1481</v>
      </c>
      <c r="B2197" s="43" t="s">
        <v>1501</v>
      </c>
      <c r="C2197" s="489">
        <v>1.01</v>
      </c>
      <c r="D2197" s="489">
        <v>22.59</v>
      </c>
    </row>
    <row r="2198" spans="1:4">
      <c r="A2198" s="43" t="s">
        <v>652</v>
      </c>
      <c r="B2198" s="43" t="s">
        <v>1176</v>
      </c>
      <c r="C2198" s="489">
        <v>0</v>
      </c>
      <c r="D2198" s="489">
        <v>0</v>
      </c>
    </row>
    <row r="2199" spans="1:4">
      <c r="A2199" s="43" t="s">
        <v>1481</v>
      </c>
      <c r="B2199" s="43" t="s">
        <v>647</v>
      </c>
      <c r="C2199" s="489">
        <v>9.5500000000000007</v>
      </c>
      <c r="D2199" s="489">
        <v>2.95</v>
      </c>
    </row>
    <row r="2200" spans="1:4">
      <c r="A2200" s="43" t="s">
        <v>652</v>
      </c>
      <c r="B2200" s="43" t="s">
        <v>1502</v>
      </c>
      <c r="C2200" s="489">
        <v>6.64</v>
      </c>
      <c r="D2200" s="489">
        <v>2.19</v>
      </c>
    </row>
    <row r="2201" spans="1:4">
      <c r="A2201" s="43" t="s">
        <v>652</v>
      </c>
      <c r="B2201" s="43" t="s">
        <v>1503</v>
      </c>
      <c r="C2201" s="489">
        <v>9.34</v>
      </c>
      <c r="D2201" s="489">
        <v>208.84</v>
      </c>
    </row>
    <row r="2202" spans="1:4">
      <c r="A2202" s="43" t="s">
        <v>1481</v>
      </c>
      <c r="B2202" s="43" t="s">
        <v>1504</v>
      </c>
      <c r="C2202" s="489">
        <v>0</v>
      </c>
      <c r="D2202" s="489">
        <v>39.29</v>
      </c>
    </row>
    <row r="2203" spans="1:4">
      <c r="A2203" s="43" t="s">
        <v>1481</v>
      </c>
      <c r="B2203" s="43" t="s">
        <v>1505</v>
      </c>
      <c r="C2203" s="489">
        <v>5.56</v>
      </c>
      <c r="D2203" s="489">
        <v>20.02</v>
      </c>
    </row>
    <row r="2204" spans="1:4">
      <c r="A2204" s="43" t="s">
        <v>1481</v>
      </c>
      <c r="B2204" s="43" t="s">
        <v>1506</v>
      </c>
      <c r="C2204" s="489">
        <v>0</v>
      </c>
      <c r="D2204" s="489">
        <v>88.32</v>
      </c>
    </row>
    <row r="2205" spans="1:4">
      <c r="A2205" s="43" t="s">
        <v>1481</v>
      </c>
      <c r="B2205" s="43" t="s">
        <v>1507</v>
      </c>
      <c r="C2205" s="489">
        <v>0</v>
      </c>
      <c r="D2205" s="489">
        <v>102.29</v>
      </c>
    </row>
    <row r="2206" spans="1:4">
      <c r="A2206" s="43" t="s">
        <v>1481</v>
      </c>
      <c r="B2206" s="43" t="s">
        <v>1508</v>
      </c>
      <c r="C2206" s="489">
        <v>0</v>
      </c>
      <c r="D2206" s="489">
        <v>0</v>
      </c>
    </row>
    <row r="2207" spans="1:4">
      <c r="A2207" s="43" t="s">
        <v>1481</v>
      </c>
      <c r="B2207" s="43" t="s">
        <v>1509</v>
      </c>
      <c r="C2207" s="489">
        <v>0</v>
      </c>
      <c r="D2207" s="489">
        <v>0.19</v>
      </c>
    </row>
    <row r="2208" spans="1:4">
      <c r="A2208" s="43" t="s">
        <v>652</v>
      </c>
      <c r="B2208" s="43" t="s">
        <v>1510</v>
      </c>
      <c r="C2208" s="489">
        <v>1.66</v>
      </c>
      <c r="D2208" s="489">
        <v>2.79</v>
      </c>
    </row>
    <row r="2209" spans="1:4">
      <c r="A2209" s="43" t="s">
        <v>652</v>
      </c>
      <c r="B2209" s="43" t="s">
        <v>1473</v>
      </c>
      <c r="C2209" s="489">
        <v>3.9</v>
      </c>
      <c r="D2209" s="489">
        <v>0.12</v>
      </c>
    </row>
    <row r="2210" spans="1:4">
      <c r="A2210" s="43" t="s">
        <v>652</v>
      </c>
      <c r="B2210" s="43" t="s">
        <v>1474</v>
      </c>
      <c r="C2210" s="489">
        <v>11.34</v>
      </c>
      <c r="D2210" s="489">
        <v>35.450000000000003</v>
      </c>
    </row>
    <row r="2211" spans="1:4">
      <c r="A2211" s="43" t="s">
        <v>652</v>
      </c>
      <c r="B2211" s="43" t="s">
        <v>1475</v>
      </c>
      <c r="C2211" s="489">
        <v>35.35</v>
      </c>
      <c r="D2211" s="489">
        <v>6.74</v>
      </c>
    </row>
    <row r="2212" spans="1:4">
      <c r="A2212" s="43" t="s">
        <v>652</v>
      </c>
      <c r="B2212" s="43" t="s">
        <v>1476</v>
      </c>
      <c r="C2212" s="489">
        <v>0</v>
      </c>
      <c r="D2212" s="489">
        <v>0</v>
      </c>
    </row>
    <row r="2213" spans="1:4">
      <c r="A2213" s="43" t="s">
        <v>652</v>
      </c>
      <c r="B2213" s="43" t="s">
        <v>887</v>
      </c>
      <c r="C2213" s="489">
        <v>11.41</v>
      </c>
      <c r="D2213" s="489">
        <v>24.6</v>
      </c>
    </row>
    <row r="2214" spans="1:4">
      <c r="A2214" s="43" t="s">
        <v>1481</v>
      </c>
      <c r="B2214" s="43" t="s">
        <v>1477</v>
      </c>
      <c r="C2214" s="489">
        <v>6.32</v>
      </c>
      <c r="D2214" s="489">
        <v>0.84</v>
      </c>
    </row>
    <row r="2215" spans="1:4">
      <c r="A2215" s="43" t="s">
        <v>1481</v>
      </c>
      <c r="B2215" s="43" t="s">
        <v>1478</v>
      </c>
      <c r="C2215" s="489">
        <v>0</v>
      </c>
      <c r="D2215" s="489">
        <v>0</v>
      </c>
    </row>
    <row r="2216" spans="1:4">
      <c r="A2216" s="43" t="s">
        <v>652</v>
      </c>
      <c r="B2216" s="43" t="s">
        <v>1479</v>
      </c>
      <c r="C2216" s="489">
        <v>23.28</v>
      </c>
      <c r="D2216" s="489">
        <v>5.28</v>
      </c>
    </row>
    <row r="2217" spans="1:4">
      <c r="A2217" s="43" t="s">
        <v>652</v>
      </c>
      <c r="B2217" s="43" t="s">
        <v>1480</v>
      </c>
      <c r="C2217" s="489">
        <v>0</v>
      </c>
      <c r="D2217" s="489">
        <v>39.15</v>
      </c>
    </row>
    <row r="2218" spans="1:4">
      <c r="A2218" s="43" t="s">
        <v>1481</v>
      </c>
      <c r="B2218" s="43" t="s">
        <v>1481</v>
      </c>
      <c r="C2218" s="489">
        <v>11.45</v>
      </c>
      <c r="D2218" s="489">
        <v>6.19</v>
      </c>
    </row>
    <row r="2219" spans="1:4">
      <c r="A2219" s="43" t="s">
        <v>1481</v>
      </c>
      <c r="B2219" s="43" t="s">
        <v>1482</v>
      </c>
      <c r="C2219" s="489">
        <v>0</v>
      </c>
      <c r="D2219" s="489">
        <v>0</v>
      </c>
    </row>
    <row r="2220" spans="1:4">
      <c r="A2220" s="43" t="s">
        <v>652</v>
      </c>
      <c r="B2220" s="43" t="s">
        <v>1483</v>
      </c>
      <c r="C2220" s="489">
        <v>0</v>
      </c>
      <c r="D2220" s="489">
        <v>0</v>
      </c>
    </row>
    <row r="2221" spans="1:4">
      <c r="A2221" s="43" t="s">
        <v>652</v>
      </c>
      <c r="B2221" s="43" t="s">
        <v>1484</v>
      </c>
      <c r="C2221" s="489">
        <v>0</v>
      </c>
      <c r="D2221" s="489">
        <v>0</v>
      </c>
    </row>
    <row r="2222" spans="1:4">
      <c r="A2222" s="43" t="s">
        <v>652</v>
      </c>
      <c r="B2222" s="43" t="s">
        <v>1485</v>
      </c>
      <c r="C2222" s="489">
        <v>31.52</v>
      </c>
      <c r="D2222" s="489">
        <v>1.46</v>
      </c>
    </row>
    <row r="2223" spans="1:4">
      <c r="A2223" s="43" t="s">
        <v>652</v>
      </c>
      <c r="B2223" s="43" t="s">
        <v>1486</v>
      </c>
      <c r="C2223" s="489">
        <v>8.6</v>
      </c>
      <c r="D2223" s="489">
        <v>0</v>
      </c>
    </row>
    <row r="2224" spans="1:4">
      <c r="A2224" s="43" t="s">
        <v>652</v>
      </c>
      <c r="B2224" s="43" t="s">
        <v>1487</v>
      </c>
      <c r="C2224" s="489">
        <v>0</v>
      </c>
      <c r="D2224" s="489">
        <v>125.77</v>
      </c>
    </row>
    <row r="2225" spans="1:4">
      <c r="A2225" s="43" t="s">
        <v>652</v>
      </c>
      <c r="B2225" s="43" t="s">
        <v>1488</v>
      </c>
      <c r="C2225" s="489">
        <v>6.02</v>
      </c>
      <c r="D2225" s="489">
        <v>16.93</v>
      </c>
    </row>
    <row r="2226" spans="1:4">
      <c r="A2226" s="43" t="s">
        <v>652</v>
      </c>
      <c r="B2226" s="43" t="s">
        <v>1489</v>
      </c>
      <c r="C2226" s="489">
        <v>0</v>
      </c>
      <c r="D2226" s="489">
        <v>0</v>
      </c>
    </row>
    <row r="2227" spans="1:4">
      <c r="A2227" s="43" t="s">
        <v>652</v>
      </c>
      <c r="B2227" s="43" t="s">
        <v>1490</v>
      </c>
      <c r="C2227" s="489">
        <v>0</v>
      </c>
      <c r="D2227" s="489">
        <v>153.11000000000001</v>
      </c>
    </row>
    <row r="2228" spans="1:4">
      <c r="A2228" s="43" t="s">
        <v>1481</v>
      </c>
      <c r="B2228" s="43" t="s">
        <v>1491</v>
      </c>
      <c r="C2228" s="489">
        <v>0</v>
      </c>
      <c r="D2228" s="489">
        <v>0</v>
      </c>
    </row>
    <row r="2229" spans="1:4">
      <c r="A2229" s="43" t="s">
        <v>652</v>
      </c>
      <c r="B2229" s="43" t="s">
        <v>1492</v>
      </c>
      <c r="C2229" s="489">
        <v>0</v>
      </c>
      <c r="D2229" s="489">
        <v>1.38</v>
      </c>
    </row>
    <row r="2230" spans="1:4">
      <c r="A2230" s="43" t="s">
        <v>652</v>
      </c>
      <c r="B2230" s="43" t="s">
        <v>1454</v>
      </c>
      <c r="C2230" s="489">
        <v>0</v>
      </c>
      <c r="D2230" s="489">
        <v>0</v>
      </c>
    </row>
    <row r="2231" spans="1:4">
      <c r="A2231" s="43" t="s">
        <v>652</v>
      </c>
      <c r="B2231" s="43" t="s">
        <v>1455</v>
      </c>
      <c r="C2231" s="489">
        <v>0</v>
      </c>
      <c r="D2231" s="489">
        <v>1.1200000000000001</v>
      </c>
    </row>
    <row r="2232" spans="1:4">
      <c r="A2232" s="43" t="s">
        <v>652</v>
      </c>
      <c r="B2232" s="43" t="s">
        <v>1456</v>
      </c>
      <c r="C2232" s="489">
        <v>0</v>
      </c>
      <c r="D2232" s="489">
        <v>0</v>
      </c>
    </row>
    <row r="2233" spans="1:4">
      <c r="A2233" s="43" t="s">
        <v>1481</v>
      </c>
      <c r="B2233" s="43" t="s">
        <v>1457</v>
      </c>
      <c r="C2233" s="489">
        <v>3.38</v>
      </c>
      <c r="D2233" s="489">
        <v>1.03</v>
      </c>
    </row>
    <row r="2234" spans="1:4">
      <c r="A2234" s="43" t="s">
        <v>652</v>
      </c>
      <c r="B2234" s="43" t="s">
        <v>1458</v>
      </c>
      <c r="C2234" s="489">
        <v>0</v>
      </c>
      <c r="D2234" s="489">
        <v>3.04</v>
      </c>
    </row>
    <row r="2235" spans="1:4">
      <c r="A2235" s="43" t="s">
        <v>1481</v>
      </c>
      <c r="B2235" s="43" t="s">
        <v>1459</v>
      </c>
      <c r="C2235" s="489">
        <v>24.7</v>
      </c>
      <c r="D2235" s="489">
        <v>0.96</v>
      </c>
    </row>
    <row r="2236" spans="1:4">
      <c r="A2236" s="43" t="s">
        <v>652</v>
      </c>
      <c r="B2236" s="43" t="s">
        <v>1460</v>
      </c>
      <c r="C2236" s="489">
        <v>27.78</v>
      </c>
      <c r="D2236" s="489">
        <v>4.4400000000000004</v>
      </c>
    </row>
    <row r="2237" spans="1:4">
      <c r="A2237" s="43" t="s">
        <v>652</v>
      </c>
      <c r="B2237" s="43" t="s">
        <v>1461</v>
      </c>
      <c r="C2237" s="489">
        <v>13.12</v>
      </c>
      <c r="D2237" s="489">
        <v>5.64</v>
      </c>
    </row>
    <row r="2238" spans="1:4">
      <c r="A2238" s="43" t="s">
        <v>1462</v>
      </c>
      <c r="B2238" s="43" t="s">
        <v>1462</v>
      </c>
      <c r="C2238" s="489">
        <v>16.97</v>
      </c>
      <c r="D2238" s="489">
        <v>3.86</v>
      </c>
    </row>
    <row r="2239" spans="1:4">
      <c r="A2239" s="43" t="s">
        <v>1462</v>
      </c>
      <c r="B2239" s="43" t="s">
        <v>1463</v>
      </c>
      <c r="C2239" s="489">
        <v>22.37</v>
      </c>
      <c r="D2239" s="489">
        <v>4.59</v>
      </c>
    </row>
    <row r="2240" spans="1:4">
      <c r="A2240" s="43" t="s">
        <v>1174</v>
      </c>
      <c r="B2240" s="43" t="s">
        <v>1464</v>
      </c>
      <c r="C2240" s="489">
        <v>0</v>
      </c>
      <c r="D2240" s="489">
        <v>0</v>
      </c>
    </row>
    <row r="2241" spans="1:4">
      <c r="A2241" s="43" t="s">
        <v>1174</v>
      </c>
      <c r="B2241" s="43" t="s">
        <v>1465</v>
      </c>
      <c r="C2241" s="489">
        <v>28.89</v>
      </c>
      <c r="D2241" s="489">
        <v>2.4</v>
      </c>
    </row>
    <row r="2242" spans="1:4">
      <c r="A2242" s="43" t="s">
        <v>1462</v>
      </c>
      <c r="B2242" s="43" t="s">
        <v>1466</v>
      </c>
      <c r="C2242" s="489">
        <v>15.53</v>
      </c>
      <c r="D2242" s="489">
        <v>4.2300000000000004</v>
      </c>
    </row>
    <row r="2243" spans="1:4">
      <c r="A2243" s="43" t="s">
        <v>1174</v>
      </c>
      <c r="B2243" s="43" t="s">
        <v>1467</v>
      </c>
      <c r="C2243" s="489">
        <v>7.97</v>
      </c>
      <c r="D2243" s="489">
        <v>6.08</v>
      </c>
    </row>
    <row r="2244" spans="1:4">
      <c r="A2244" s="43" t="s">
        <v>1174</v>
      </c>
      <c r="B2244" s="43" t="s">
        <v>1468</v>
      </c>
      <c r="C2244" s="489">
        <v>0</v>
      </c>
      <c r="D2244" s="489">
        <v>58.47</v>
      </c>
    </row>
    <row r="2245" spans="1:4">
      <c r="A2245" s="43" t="s">
        <v>1174</v>
      </c>
      <c r="B2245" s="43" t="s">
        <v>1469</v>
      </c>
      <c r="C2245" s="489">
        <v>231.66</v>
      </c>
      <c r="D2245" s="489">
        <v>7.61</v>
      </c>
    </row>
    <row r="2246" spans="1:4">
      <c r="A2246" s="43" t="s">
        <v>1462</v>
      </c>
      <c r="B2246" s="43" t="s">
        <v>646</v>
      </c>
      <c r="C2246" s="489">
        <v>14.86</v>
      </c>
      <c r="D2246" s="489">
        <v>4.0999999999999996</v>
      </c>
    </row>
    <row r="2247" spans="1:4">
      <c r="A2247" s="43" t="s">
        <v>1462</v>
      </c>
      <c r="B2247" s="43" t="s">
        <v>1470</v>
      </c>
      <c r="C2247" s="489">
        <v>34.76</v>
      </c>
      <c r="D2247" s="489">
        <v>15.95</v>
      </c>
    </row>
    <row r="2248" spans="1:4">
      <c r="A2248" s="43" t="s">
        <v>1174</v>
      </c>
      <c r="B2248" s="43" t="s">
        <v>1471</v>
      </c>
      <c r="C2248" s="489">
        <v>0</v>
      </c>
      <c r="D2248" s="489">
        <v>145.41999999999999</v>
      </c>
    </row>
    <row r="2249" spans="1:4">
      <c r="A2249" s="43" t="s">
        <v>1174</v>
      </c>
      <c r="B2249" s="43" t="s">
        <v>1472</v>
      </c>
      <c r="C2249" s="489">
        <v>0</v>
      </c>
      <c r="D2249" s="489">
        <v>0.38</v>
      </c>
    </row>
    <row r="2250" spans="1:4">
      <c r="A2250" s="43" t="s">
        <v>1174</v>
      </c>
      <c r="B2250" s="43" t="s">
        <v>1437</v>
      </c>
      <c r="C2250" s="489">
        <v>13.39</v>
      </c>
      <c r="D2250" s="489">
        <v>12.99</v>
      </c>
    </row>
    <row r="2251" spans="1:4">
      <c r="A2251" s="43" t="s">
        <v>1174</v>
      </c>
      <c r="B2251" s="43" t="s">
        <v>1438</v>
      </c>
      <c r="C2251" s="489">
        <v>24.01</v>
      </c>
      <c r="D2251" s="489">
        <v>17.43</v>
      </c>
    </row>
    <row r="2252" spans="1:4">
      <c r="A2252" s="43" t="s">
        <v>1174</v>
      </c>
      <c r="B2252" s="43" t="s">
        <v>716</v>
      </c>
      <c r="C2252" s="489">
        <v>19.510000000000002</v>
      </c>
      <c r="D2252" s="489">
        <v>35.11</v>
      </c>
    </row>
    <row r="2253" spans="1:4">
      <c r="A2253" s="43" t="s">
        <v>1439</v>
      </c>
      <c r="B2253" s="43" t="s">
        <v>1439</v>
      </c>
      <c r="C2253" s="489">
        <v>35.4</v>
      </c>
      <c r="D2253" s="489">
        <v>11.59</v>
      </c>
    </row>
    <row r="2254" spans="1:4">
      <c r="A2254" s="43" t="s">
        <v>1174</v>
      </c>
      <c r="B2254" s="43" t="s">
        <v>3428</v>
      </c>
      <c r="C2254" s="489">
        <v>32.659999999999997</v>
      </c>
      <c r="D2254" s="489">
        <v>53.3</v>
      </c>
    </row>
    <row r="2255" spans="1:4">
      <c r="A2255" s="43" t="s">
        <v>1174</v>
      </c>
      <c r="B2255" s="43" t="s">
        <v>644</v>
      </c>
      <c r="C2255" s="489">
        <v>0</v>
      </c>
      <c r="D2255" s="489">
        <v>0</v>
      </c>
    </row>
    <row r="2256" spans="1:4">
      <c r="A2256" s="43" t="s">
        <v>1462</v>
      </c>
      <c r="B2256" s="43" t="s">
        <v>1441</v>
      </c>
      <c r="C2256" s="489">
        <v>0</v>
      </c>
      <c r="D2256" s="489">
        <v>2.15</v>
      </c>
    </row>
    <row r="2257" spans="1:4">
      <c r="A2257" s="43" t="s">
        <v>1439</v>
      </c>
      <c r="B2257" s="43" t="s">
        <v>1442</v>
      </c>
      <c r="C2257" s="489">
        <v>5.33</v>
      </c>
      <c r="D2257" s="489">
        <v>3.79</v>
      </c>
    </row>
    <row r="2258" spans="1:4">
      <c r="A2258" s="43" t="s">
        <v>1439</v>
      </c>
      <c r="B2258" s="43" t="s">
        <v>1443</v>
      </c>
      <c r="C2258" s="489">
        <v>0</v>
      </c>
      <c r="D2258" s="489">
        <v>0</v>
      </c>
    </row>
    <row r="2259" spans="1:4">
      <c r="A2259" s="43" t="s">
        <v>1462</v>
      </c>
      <c r="B2259" s="43" t="s">
        <v>1444</v>
      </c>
      <c r="C2259" s="489">
        <v>0</v>
      </c>
      <c r="D2259" s="489">
        <v>14.11</v>
      </c>
    </row>
    <row r="2260" spans="1:4">
      <c r="A2260" s="43" t="s">
        <v>1462</v>
      </c>
      <c r="B2260" s="43" t="s">
        <v>1445</v>
      </c>
      <c r="C2260" s="489">
        <v>0</v>
      </c>
      <c r="D2260" s="489">
        <v>6.26</v>
      </c>
    </row>
    <row r="2261" spans="1:4">
      <c r="A2261" s="43" t="s">
        <v>1462</v>
      </c>
      <c r="B2261" s="43" t="s">
        <v>1446</v>
      </c>
      <c r="C2261" s="489">
        <v>11.09</v>
      </c>
      <c r="D2261" s="489">
        <v>0.44</v>
      </c>
    </row>
    <row r="2262" spans="1:4">
      <c r="A2262" s="43" t="s">
        <v>1462</v>
      </c>
      <c r="B2262" s="43" t="s">
        <v>1447</v>
      </c>
      <c r="C2262" s="489">
        <v>11.42</v>
      </c>
      <c r="D2262" s="489">
        <v>7.93</v>
      </c>
    </row>
    <row r="2263" spans="1:4">
      <c r="A2263" s="43" t="s">
        <v>1174</v>
      </c>
      <c r="B2263" s="43" t="s">
        <v>1448</v>
      </c>
      <c r="C2263" s="489">
        <v>5.33</v>
      </c>
      <c r="D2263" s="489">
        <v>2.34</v>
      </c>
    </row>
    <row r="2264" spans="1:4">
      <c r="A2264" s="43" t="s">
        <v>1174</v>
      </c>
      <c r="B2264" s="43" t="s">
        <v>1449</v>
      </c>
      <c r="C2264" s="489">
        <v>0</v>
      </c>
      <c r="D2264" s="489">
        <v>0</v>
      </c>
    </row>
    <row r="2265" spans="1:4">
      <c r="A2265" s="43" t="s">
        <v>1439</v>
      </c>
      <c r="B2265" s="43" t="s">
        <v>1450</v>
      </c>
      <c r="C2265" s="489">
        <v>0</v>
      </c>
      <c r="D2265" s="489">
        <v>2.2200000000000002</v>
      </c>
    </row>
    <row r="2266" spans="1:4">
      <c r="A2266" s="43" t="s">
        <v>1439</v>
      </c>
      <c r="B2266" s="43" t="s">
        <v>1451</v>
      </c>
      <c r="C2266" s="489">
        <v>10.39</v>
      </c>
      <c r="D2266" s="489">
        <v>0.26</v>
      </c>
    </row>
    <row r="2267" spans="1:4">
      <c r="A2267" s="43" t="s">
        <v>1462</v>
      </c>
      <c r="B2267" s="43" t="s">
        <v>645</v>
      </c>
      <c r="C2267" s="489">
        <v>0.89</v>
      </c>
      <c r="D2267" s="489">
        <v>3.09</v>
      </c>
    </row>
    <row r="2268" spans="1:4">
      <c r="A2268" s="43" t="s">
        <v>1452</v>
      </c>
      <c r="B2268" s="43" t="s">
        <v>1452</v>
      </c>
      <c r="C2268" s="489">
        <v>10.54</v>
      </c>
      <c r="D2268" s="489">
        <v>8.61</v>
      </c>
    </row>
    <row r="2269" spans="1:4">
      <c r="A2269" s="43" t="s">
        <v>1452</v>
      </c>
      <c r="B2269" s="43" t="s">
        <v>1453</v>
      </c>
      <c r="C2269" s="489">
        <v>5.6</v>
      </c>
      <c r="D2269" s="489">
        <v>7.52</v>
      </c>
    </row>
    <row r="2270" spans="1:4">
      <c r="A2270" s="43" t="s">
        <v>1452</v>
      </c>
      <c r="B2270" s="43" t="s">
        <v>1421</v>
      </c>
      <c r="C2270" s="489">
        <v>0</v>
      </c>
      <c r="D2270" s="489">
        <v>0.16</v>
      </c>
    </row>
    <row r="2271" spans="1:4">
      <c r="A2271" s="43" t="s">
        <v>1452</v>
      </c>
      <c r="B2271" s="43" t="s">
        <v>1422</v>
      </c>
      <c r="C2271" s="489">
        <v>18</v>
      </c>
      <c r="D2271" s="489">
        <v>19.940000000000001</v>
      </c>
    </row>
    <row r="2272" spans="1:4">
      <c r="A2272" s="43" t="s">
        <v>1452</v>
      </c>
      <c r="B2272" s="43" t="s">
        <v>640</v>
      </c>
      <c r="C2272" s="489">
        <v>101.31</v>
      </c>
      <c r="D2272" s="489">
        <v>16.02</v>
      </c>
    </row>
    <row r="2273" spans="1:4">
      <c r="A2273" s="43" t="s">
        <v>1452</v>
      </c>
      <c r="B2273" s="43" t="s">
        <v>1423</v>
      </c>
      <c r="C2273" s="489">
        <v>0</v>
      </c>
      <c r="D2273" s="489">
        <v>0</v>
      </c>
    </row>
    <row r="2274" spans="1:4">
      <c r="A2274" s="43" t="s">
        <v>1452</v>
      </c>
      <c r="B2274" s="43" t="s">
        <v>1424</v>
      </c>
      <c r="C2274" s="489">
        <v>0</v>
      </c>
      <c r="D2274" s="489">
        <v>6.95</v>
      </c>
    </row>
    <row r="2275" spans="1:4">
      <c r="A2275" s="43" t="s">
        <v>1452</v>
      </c>
      <c r="B2275" s="43" t="s">
        <v>1425</v>
      </c>
      <c r="C2275" s="489">
        <v>0</v>
      </c>
      <c r="D2275" s="489">
        <v>38.97</v>
      </c>
    </row>
    <row r="2276" spans="1:4">
      <c r="A2276" s="43" t="s">
        <v>1452</v>
      </c>
      <c r="B2276" s="43" t="s">
        <v>1426</v>
      </c>
      <c r="C2276" s="489">
        <v>6.54</v>
      </c>
      <c r="D2276" s="489">
        <v>9.4499999999999993</v>
      </c>
    </row>
    <row r="2277" spans="1:4">
      <c r="A2277" s="43" t="s">
        <v>1452</v>
      </c>
      <c r="B2277" s="43" t="s">
        <v>1427</v>
      </c>
      <c r="C2277" s="489">
        <v>16.89</v>
      </c>
      <c r="D2277" s="489">
        <v>31.33</v>
      </c>
    </row>
    <row r="2278" spans="1:4">
      <c r="A2278" s="43" t="s">
        <v>1452</v>
      </c>
      <c r="B2278" s="43" t="s">
        <v>1428</v>
      </c>
      <c r="C2278" s="489">
        <v>0</v>
      </c>
      <c r="D2278" s="489">
        <v>2.9</v>
      </c>
    </row>
    <row r="2279" spans="1:4">
      <c r="A2279" s="43" t="s">
        <v>1452</v>
      </c>
      <c r="B2279" s="43" t="s">
        <v>641</v>
      </c>
      <c r="C2279" s="489">
        <v>5.23</v>
      </c>
      <c r="D2279" s="489">
        <v>5.36</v>
      </c>
    </row>
    <row r="2280" spans="1:4">
      <c r="A2280" s="43" t="s">
        <v>1452</v>
      </c>
      <c r="B2280" s="43" t="s">
        <v>1429</v>
      </c>
      <c r="C2280" s="489">
        <v>0.2</v>
      </c>
      <c r="D2280" s="489">
        <v>3.78</v>
      </c>
    </row>
    <row r="2281" spans="1:4">
      <c r="A2281" s="43" t="s">
        <v>1452</v>
      </c>
      <c r="B2281" s="43" t="s">
        <v>1430</v>
      </c>
      <c r="C2281" s="489">
        <v>0</v>
      </c>
      <c r="D2281" s="489">
        <v>2.86</v>
      </c>
    </row>
    <row r="2282" spans="1:4">
      <c r="A2282" s="43" t="s">
        <v>1452</v>
      </c>
      <c r="B2282" s="43" t="s">
        <v>1431</v>
      </c>
      <c r="C2282" s="489">
        <v>0</v>
      </c>
      <c r="D2282" s="489">
        <v>0</v>
      </c>
    </row>
    <row r="2283" spans="1:4">
      <c r="A2283" s="43" t="s">
        <v>1452</v>
      </c>
      <c r="B2283" s="43" t="s">
        <v>642</v>
      </c>
      <c r="C2283" s="489">
        <v>16.55</v>
      </c>
      <c r="D2283" s="489">
        <v>154.77000000000001</v>
      </c>
    </row>
    <row r="2284" spans="1:4">
      <c r="A2284" s="43" t="s">
        <v>1452</v>
      </c>
      <c r="B2284" s="43" t="s">
        <v>1432</v>
      </c>
      <c r="C2284" s="489">
        <v>0</v>
      </c>
      <c r="D2284" s="489">
        <v>1.01</v>
      </c>
    </row>
    <row r="2285" spans="1:4">
      <c r="A2285" s="43" t="s">
        <v>1452</v>
      </c>
      <c r="B2285" s="43" t="s">
        <v>643</v>
      </c>
      <c r="C2285" s="489">
        <v>0</v>
      </c>
      <c r="D2285" s="489">
        <v>0</v>
      </c>
    </row>
    <row r="2286" spans="1:4">
      <c r="A2286" s="43" t="s">
        <v>1452</v>
      </c>
      <c r="B2286" s="43" t="s">
        <v>1433</v>
      </c>
      <c r="C2286" s="489">
        <v>34.14</v>
      </c>
      <c r="D2286" s="489">
        <v>7.98</v>
      </c>
    </row>
    <row r="2287" spans="1:4">
      <c r="A2287" s="43" t="s">
        <v>1452</v>
      </c>
      <c r="B2287" s="43" t="s">
        <v>1434</v>
      </c>
      <c r="C2287" s="489">
        <v>0</v>
      </c>
      <c r="D2287" s="489">
        <v>17.16</v>
      </c>
    </row>
    <row r="2288" spans="1:4">
      <c r="A2288" s="43" t="s">
        <v>1452</v>
      </c>
      <c r="B2288" s="43" t="s">
        <v>1435</v>
      </c>
      <c r="C2288" s="489">
        <v>16.21</v>
      </c>
      <c r="D2288" s="489">
        <v>4.57</v>
      </c>
    </row>
    <row r="2289" spans="1:4">
      <c r="A2289" s="43" t="s">
        <v>1452</v>
      </c>
      <c r="B2289" s="43" t="s">
        <v>1436</v>
      </c>
      <c r="C2289" s="489">
        <v>34.200000000000003</v>
      </c>
      <c r="D2289" s="489">
        <v>11.15</v>
      </c>
    </row>
    <row r="2290" spans="1:4">
      <c r="A2290" s="43" t="s">
        <v>1452</v>
      </c>
      <c r="B2290" s="43" t="s">
        <v>1402</v>
      </c>
      <c r="C2290" s="489">
        <v>0</v>
      </c>
      <c r="D2290" s="489">
        <v>22.22</v>
      </c>
    </row>
    <row r="2291" spans="1:4">
      <c r="A2291" s="43" t="s">
        <v>1452</v>
      </c>
      <c r="B2291" s="43" t="s">
        <v>639</v>
      </c>
      <c r="C2291" s="489">
        <v>39.14</v>
      </c>
      <c r="D2291" s="489">
        <v>0.71</v>
      </c>
    </row>
    <row r="2292" spans="1:4">
      <c r="A2292" s="43" t="s">
        <v>1452</v>
      </c>
      <c r="B2292" s="43" t="s">
        <v>1403</v>
      </c>
      <c r="C2292" s="489">
        <v>0</v>
      </c>
      <c r="D2292" s="489">
        <v>0</v>
      </c>
    </row>
    <row r="2293" spans="1:4">
      <c r="A2293" s="43" t="s">
        <v>1452</v>
      </c>
      <c r="B2293" s="43" t="s">
        <v>1404</v>
      </c>
      <c r="C2293" s="489">
        <v>11.4</v>
      </c>
      <c r="D2293" s="489">
        <v>8.32</v>
      </c>
    </row>
    <row r="2294" spans="1:4">
      <c r="A2294" s="43" t="s">
        <v>1452</v>
      </c>
      <c r="B2294" s="43" t="s">
        <v>1405</v>
      </c>
      <c r="C2294" s="489">
        <v>0</v>
      </c>
      <c r="D2294" s="489">
        <v>4.8899999999999997</v>
      </c>
    </row>
    <row r="2295" spans="1:4">
      <c r="A2295" s="43" t="s">
        <v>1452</v>
      </c>
      <c r="B2295" s="43" t="s">
        <v>1406</v>
      </c>
      <c r="C2295" s="489">
        <v>0</v>
      </c>
      <c r="D2295" s="489">
        <v>0</v>
      </c>
    </row>
    <row r="2296" spans="1:4">
      <c r="A2296" s="43" t="s">
        <v>1452</v>
      </c>
      <c r="B2296" s="43" t="s">
        <v>1407</v>
      </c>
      <c r="C2296" s="489">
        <v>9.2100000000000009</v>
      </c>
      <c r="D2296" s="489">
        <v>4.76</v>
      </c>
    </row>
    <row r="2297" spans="1:4">
      <c r="A2297" s="43" t="s">
        <v>1452</v>
      </c>
      <c r="B2297" s="43" t="s">
        <v>1408</v>
      </c>
      <c r="C2297" s="489">
        <v>9.5299999999999994</v>
      </c>
      <c r="D2297" s="489">
        <v>6.44</v>
      </c>
    </row>
    <row r="2298" spans="1:4">
      <c r="A2298" s="43" t="s">
        <v>1452</v>
      </c>
      <c r="B2298" s="43" t="s">
        <v>1409</v>
      </c>
      <c r="C2298" s="489">
        <v>0.69</v>
      </c>
      <c r="D2298" s="489">
        <v>6.4</v>
      </c>
    </row>
    <row r="2299" spans="1:4">
      <c r="A2299" s="43" t="s">
        <v>1452</v>
      </c>
      <c r="B2299" s="43" t="s">
        <v>1410</v>
      </c>
      <c r="C2299" s="489">
        <v>6.74</v>
      </c>
      <c r="D2299" s="489">
        <v>5.49</v>
      </c>
    </row>
    <row r="2300" spans="1:4">
      <c r="A2300" s="43" t="s">
        <v>1452</v>
      </c>
      <c r="B2300" s="43" t="s">
        <v>1411</v>
      </c>
      <c r="C2300" s="489">
        <v>48.01</v>
      </c>
      <c r="D2300" s="489">
        <v>1.31</v>
      </c>
    </row>
    <row r="2301" spans="1:4">
      <c r="A2301" s="43" t="s">
        <v>1452</v>
      </c>
      <c r="B2301" s="43" t="s">
        <v>1412</v>
      </c>
      <c r="C2301" s="489">
        <v>5.31</v>
      </c>
      <c r="D2301" s="489">
        <v>78.39</v>
      </c>
    </row>
    <row r="2302" spans="1:4">
      <c r="A2302" s="43" t="s">
        <v>1452</v>
      </c>
      <c r="B2302" s="43" t="s">
        <v>1413</v>
      </c>
      <c r="C2302" s="489">
        <v>40.86</v>
      </c>
      <c r="D2302" s="489">
        <v>170.86</v>
      </c>
    </row>
    <row r="2303" spans="1:4">
      <c r="A2303" s="43" t="s">
        <v>1452</v>
      </c>
      <c r="B2303" s="43" t="s">
        <v>1414</v>
      </c>
      <c r="C2303" s="489">
        <v>29.61</v>
      </c>
      <c r="D2303" s="489">
        <v>1.89</v>
      </c>
    </row>
    <row r="2304" spans="1:4">
      <c r="A2304" s="43" t="s">
        <v>1452</v>
      </c>
      <c r="B2304" s="43" t="s">
        <v>1415</v>
      </c>
      <c r="C2304" s="489">
        <v>0</v>
      </c>
      <c r="D2304" s="489">
        <v>0</v>
      </c>
    </row>
    <row r="2305" spans="1:4">
      <c r="A2305" s="43" t="s">
        <v>1452</v>
      </c>
      <c r="B2305" s="43" t="s">
        <v>1416</v>
      </c>
      <c r="C2305" s="489">
        <v>0</v>
      </c>
      <c r="D2305" s="489">
        <v>0</v>
      </c>
    </row>
    <row r="2306" spans="1:4">
      <c r="A2306" s="43" t="s">
        <v>1452</v>
      </c>
      <c r="B2306" s="43" t="s">
        <v>1417</v>
      </c>
      <c r="C2306" s="489">
        <v>7.39</v>
      </c>
      <c r="D2306" s="489">
        <v>6.07</v>
      </c>
    </row>
    <row r="2307" spans="1:4">
      <c r="A2307" s="43" t="s">
        <v>1452</v>
      </c>
      <c r="B2307" s="43" t="s">
        <v>1418</v>
      </c>
      <c r="C2307" s="489">
        <v>5.29</v>
      </c>
      <c r="D2307" s="489">
        <v>1.85</v>
      </c>
    </row>
    <row r="2308" spans="1:4">
      <c r="A2308" s="43" t="s">
        <v>1452</v>
      </c>
      <c r="B2308" s="43" t="s">
        <v>1419</v>
      </c>
      <c r="C2308" s="489">
        <v>0</v>
      </c>
      <c r="D2308" s="489">
        <v>0</v>
      </c>
    </row>
    <row r="2309" spans="1:4">
      <c r="A2309" s="43" t="s">
        <v>1452</v>
      </c>
      <c r="B2309" s="43" t="s">
        <v>1420</v>
      </c>
      <c r="C2309" s="489">
        <v>19.34</v>
      </c>
      <c r="D2309" s="489">
        <v>20.38</v>
      </c>
    </row>
    <row r="2310" spans="1:4">
      <c r="A2310" s="43" t="s">
        <v>1452</v>
      </c>
      <c r="B2310" s="43" t="s">
        <v>1386</v>
      </c>
      <c r="C2310" s="489">
        <v>1.32</v>
      </c>
      <c r="D2310" s="489">
        <v>29.53</v>
      </c>
    </row>
    <row r="2311" spans="1:4">
      <c r="A2311" s="43" t="s">
        <v>1452</v>
      </c>
      <c r="B2311" s="43" t="s">
        <v>1387</v>
      </c>
      <c r="C2311" s="489">
        <v>19.84</v>
      </c>
      <c r="D2311" s="489">
        <v>9.39</v>
      </c>
    </row>
    <row r="2312" spans="1:4">
      <c r="A2312" s="43" t="s">
        <v>1388</v>
      </c>
      <c r="B2312" s="43" t="s">
        <v>1388</v>
      </c>
      <c r="C2312" s="489">
        <v>17.420000000000002</v>
      </c>
      <c r="D2312" s="489">
        <v>11.37</v>
      </c>
    </row>
    <row r="2313" spans="1:4">
      <c r="A2313" s="43" t="s">
        <v>1352</v>
      </c>
      <c r="B2313" s="43" t="s">
        <v>1389</v>
      </c>
      <c r="C2313" s="489">
        <v>0</v>
      </c>
      <c r="D2313" s="489">
        <v>0</v>
      </c>
    </row>
    <row r="2314" spans="1:4">
      <c r="A2314" s="43" t="s">
        <v>1388</v>
      </c>
      <c r="B2314" s="43" t="s">
        <v>1390</v>
      </c>
      <c r="C2314" s="489">
        <v>0</v>
      </c>
      <c r="D2314" s="489">
        <v>3.92</v>
      </c>
    </row>
    <row r="2315" spans="1:4">
      <c r="A2315" s="43" t="s">
        <v>1388</v>
      </c>
      <c r="B2315" s="43" t="s">
        <v>1391</v>
      </c>
      <c r="C2315" s="489">
        <v>0</v>
      </c>
      <c r="D2315" s="489">
        <v>0.3</v>
      </c>
    </row>
    <row r="2316" spans="1:4">
      <c r="A2316" s="43" t="s">
        <v>1388</v>
      </c>
      <c r="B2316" s="43" t="s">
        <v>1392</v>
      </c>
      <c r="C2316" s="489">
        <v>0</v>
      </c>
      <c r="D2316" s="489">
        <v>0</v>
      </c>
    </row>
    <row r="2317" spans="1:4">
      <c r="A2317" s="43" t="s">
        <v>1352</v>
      </c>
      <c r="B2317" s="43" t="s">
        <v>635</v>
      </c>
      <c r="C2317" s="489">
        <v>0</v>
      </c>
      <c r="D2317" s="489">
        <v>85.53</v>
      </c>
    </row>
    <row r="2318" spans="1:4">
      <c r="A2318" s="43" t="s">
        <v>1352</v>
      </c>
      <c r="B2318" s="43" t="s">
        <v>1393</v>
      </c>
      <c r="C2318" s="489">
        <v>53.62</v>
      </c>
      <c r="D2318" s="489">
        <v>1.91</v>
      </c>
    </row>
    <row r="2319" spans="1:4">
      <c r="A2319" s="43" t="s">
        <v>1352</v>
      </c>
      <c r="B2319" s="43" t="s">
        <v>1394</v>
      </c>
      <c r="C2319" s="489">
        <v>38.61</v>
      </c>
      <c r="D2319" s="489">
        <v>1.89</v>
      </c>
    </row>
    <row r="2320" spans="1:4">
      <c r="A2320" s="43" t="s">
        <v>1352</v>
      </c>
      <c r="B2320" s="43" t="s">
        <v>1395</v>
      </c>
      <c r="C2320" s="489">
        <v>21.76</v>
      </c>
      <c r="D2320" s="489">
        <v>2.78</v>
      </c>
    </row>
    <row r="2321" spans="1:4">
      <c r="A2321" s="43" t="s">
        <v>1352</v>
      </c>
      <c r="B2321" s="43" t="s">
        <v>636</v>
      </c>
      <c r="C2321" s="489">
        <v>0</v>
      </c>
      <c r="D2321" s="489">
        <v>0</v>
      </c>
    </row>
    <row r="2322" spans="1:4">
      <c r="A2322" s="43" t="s">
        <v>1352</v>
      </c>
      <c r="B2322" s="43" t="s">
        <v>637</v>
      </c>
      <c r="C2322" s="489">
        <v>0</v>
      </c>
      <c r="D2322" s="489">
        <v>0.19</v>
      </c>
    </row>
    <row r="2323" spans="1:4">
      <c r="A2323" s="43" t="s">
        <v>1388</v>
      </c>
      <c r="B2323" s="43" t="s">
        <v>1396</v>
      </c>
      <c r="C2323" s="489">
        <v>0</v>
      </c>
      <c r="D2323" s="489">
        <v>0.08</v>
      </c>
    </row>
    <row r="2324" spans="1:4">
      <c r="A2324" s="43" t="s">
        <v>1388</v>
      </c>
      <c r="B2324" s="43" t="s">
        <v>1397</v>
      </c>
      <c r="C2324" s="489">
        <v>15.38</v>
      </c>
      <c r="D2324" s="489">
        <v>144.16</v>
      </c>
    </row>
    <row r="2325" spans="1:4">
      <c r="A2325" s="43" t="s">
        <v>1388</v>
      </c>
      <c r="B2325" s="43" t="s">
        <v>1398</v>
      </c>
      <c r="C2325" s="489">
        <v>0</v>
      </c>
      <c r="D2325" s="489">
        <v>7.12</v>
      </c>
    </row>
    <row r="2326" spans="1:4">
      <c r="A2326" s="43" t="s">
        <v>1388</v>
      </c>
      <c r="B2326" s="43" t="s">
        <v>1399</v>
      </c>
      <c r="C2326" s="489">
        <v>0</v>
      </c>
      <c r="D2326" s="489">
        <v>0</v>
      </c>
    </row>
    <row r="2327" spans="1:4">
      <c r="A2327" s="43" t="s">
        <v>1388</v>
      </c>
      <c r="B2327" s="43" t="s">
        <v>1400</v>
      </c>
      <c r="C2327" s="489">
        <v>0</v>
      </c>
      <c r="D2327" s="489">
        <v>63.53</v>
      </c>
    </row>
    <row r="2328" spans="1:4">
      <c r="A2328" s="43" t="s">
        <v>1352</v>
      </c>
      <c r="B2328" s="43" t="s">
        <v>1401</v>
      </c>
      <c r="C2328" s="489">
        <v>0</v>
      </c>
      <c r="D2328" s="489">
        <v>1.53</v>
      </c>
    </row>
    <row r="2329" spans="1:4">
      <c r="A2329" s="43" t="s">
        <v>1388</v>
      </c>
      <c r="B2329" s="43" t="s">
        <v>638</v>
      </c>
      <c r="C2329" s="489">
        <v>0</v>
      </c>
      <c r="D2329" s="489">
        <v>0</v>
      </c>
    </row>
    <row r="2330" spans="1:4">
      <c r="A2330" s="43" t="s">
        <v>1352</v>
      </c>
      <c r="B2330" s="43" t="s">
        <v>1369</v>
      </c>
      <c r="C2330" s="489">
        <v>0</v>
      </c>
      <c r="D2330" s="489">
        <v>0</v>
      </c>
    </row>
    <row r="2331" spans="1:4">
      <c r="A2331" s="43" t="s">
        <v>1352</v>
      </c>
      <c r="B2331" s="43" t="s">
        <v>632</v>
      </c>
      <c r="C2331" s="489">
        <v>4.88</v>
      </c>
      <c r="D2331" s="489">
        <v>15.88</v>
      </c>
    </row>
    <row r="2332" spans="1:4">
      <c r="A2332" s="43" t="s">
        <v>1388</v>
      </c>
      <c r="B2332" s="43" t="s">
        <v>1370</v>
      </c>
      <c r="C2332" s="489">
        <v>0</v>
      </c>
      <c r="D2332" s="489">
        <v>11.11</v>
      </c>
    </row>
    <row r="2333" spans="1:4">
      <c r="A2333" s="43" t="s">
        <v>1388</v>
      </c>
      <c r="B2333" s="43" t="s">
        <v>1371</v>
      </c>
      <c r="C2333" s="489">
        <v>24.42</v>
      </c>
      <c r="D2333" s="489">
        <v>12.72</v>
      </c>
    </row>
    <row r="2334" spans="1:4">
      <c r="A2334" s="43" t="s">
        <v>1388</v>
      </c>
      <c r="B2334" s="43" t="s">
        <v>1372</v>
      </c>
      <c r="C2334" s="489">
        <v>0</v>
      </c>
      <c r="D2334" s="489">
        <v>0</v>
      </c>
    </row>
    <row r="2335" spans="1:4">
      <c r="A2335" s="43" t="s">
        <v>1352</v>
      </c>
      <c r="B2335" s="43" t="s">
        <v>1373</v>
      </c>
      <c r="C2335" s="489">
        <v>0</v>
      </c>
      <c r="D2335" s="489">
        <v>13.17</v>
      </c>
    </row>
    <row r="2336" spans="1:4">
      <c r="A2336" s="43" t="s">
        <v>1352</v>
      </c>
      <c r="B2336" s="43" t="s">
        <v>633</v>
      </c>
      <c r="C2336" s="489">
        <v>6.91</v>
      </c>
      <c r="D2336" s="489">
        <v>0.45</v>
      </c>
    </row>
    <row r="2337" spans="1:4">
      <c r="A2337" s="43" t="s">
        <v>1388</v>
      </c>
      <c r="B2337" s="43" t="s">
        <v>1374</v>
      </c>
      <c r="C2337" s="489">
        <v>0</v>
      </c>
      <c r="D2337" s="489">
        <v>0.46</v>
      </c>
    </row>
    <row r="2338" spans="1:4">
      <c r="A2338" s="43" t="s">
        <v>1388</v>
      </c>
      <c r="B2338" s="43" t="s">
        <v>1375</v>
      </c>
      <c r="C2338" s="489">
        <v>0</v>
      </c>
      <c r="D2338" s="489">
        <v>0.11</v>
      </c>
    </row>
    <row r="2339" spans="1:4">
      <c r="A2339" s="43" t="s">
        <v>1388</v>
      </c>
      <c r="B2339" s="43" t="s">
        <v>1376</v>
      </c>
      <c r="C2339" s="489">
        <v>0</v>
      </c>
      <c r="D2339" s="489">
        <v>1.1399999999999999</v>
      </c>
    </row>
    <row r="2340" spans="1:4">
      <c r="A2340" s="43" t="s">
        <v>1352</v>
      </c>
      <c r="B2340" s="43" t="s">
        <v>1377</v>
      </c>
      <c r="C2340" s="489">
        <v>1.1499999999999999</v>
      </c>
      <c r="D2340" s="489">
        <v>2.09</v>
      </c>
    </row>
    <row r="2341" spans="1:4">
      <c r="A2341" s="43" t="s">
        <v>1388</v>
      </c>
      <c r="B2341" s="43" t="s">
        <v>1378</v>
      </c>
      <c r="C2341" s="489">
        <v>0</v>
      </c>
      <c r="D2341" s="489">
        <v>0</v>
      </c>
    </row>
    <row r="2342" spans="1:4">
      <c r="A2342" s="43" t="s">
        <v>1352</v>
      </c>
      <c r="B2342" s="43" t="s">
        <v>634</v>
      </c>
      <c r="C2342" s="489">
        <v>0</v>
      </c>
      <c r="D2342" s="489">
        <v>0</v>
      </c>
    </row>
    <row r="2343" spans="1:4">
      <c r="A2343" s="43" t="s">
        <v>1352</v>
      </c>
      <c r="B2343" s="43" t="s">
        <v>1379</v>
      </c>
      <c r="C2343" s="489">
        <v>0</v>
      </c>
      <c r="D2343" s="489">
        <v>0</v>
      </c>
    </row>
    <row r="2344" spans="1:4">
      <c r="A2344" s="43" t="s">
        <v>1388</v>
      </c>
      <c r="B2344" s="43" t="s">
        <v>1380</v>
      </c>
      <c r="C2344" s="489">
        <v>0</v>
      </c>
      <c r="D2344" s="489">
        <v>0</v>
      </c>
    </row>
    <row r="2345" spans="1:4">
      <c r="A2345" s="43" t="s">
        <v>1388</v>
      </c>
      <c r="B2345" s="43" t="s">
        <v>1381</v>
      </c>
      <c r="C2345" s="489">
        <v>0</v>
      </c>
      <c r="D2345" s="489">
        <v>0</v>
      </c>
    </row>
    <row r="2346" spans="1:4">
      <c r="A2346" s="43" t="s">
        <v>1388</v>
      </c>
      <c r="B2346" s="43" t="s">
        <v>1382</v>
      </c>
      <c r="C2346" s="489">
        <v>0</v>
      </c>
      <c r="D2346" s="489">
        <v>0</v>
      </c>
    </row>
    <row r="2347" spans="1:4">
      <c r="A2347" s="43" t="s">
        <v>1388</v>
      </c>
      <c r="B2347" s="43" t="s">
        <v>1383</v>
      </c>
      <c r="C2347" s="489">
        <v>0</v>
      </c>
      <c r="D2347" s="489">
        <v>0</v>
      </c>
    </row>
    <row r="2348" spans="1:4">
      <c r="A2348" s="43" t="s">
        <v>1352</v>
      </c>
      <c r="B2348" s="43" t="s">
        <v>1384</v>
      </c>
      <c r="C2348" s="489">
        <v>0</v>
      </c>
      <c r="D2348" s="489">
        <v>14.43</v>
      </c>
    </row>
    <row r="2349" spans="1:4">
      <c r="A2349" s="43" t="s">
        <v>1352</v>
      </c>
      <c r="B2349" s="43" t="s">
        <v>1385</v>
      </c>
      <c r="C2349" s="489">
        <v>23.11</v>
      </c>
      <c r="D2349" s="489">
        <v>6.96</v>
      </c>
    </row>
    <row r="2350" spans="1:4">
      <c r="A2350" s="43" t="s">
        <v>1388</v>
      </c>
      <c r="B2350" s="43" t="s">
        <v>1355</v>
      </c>
      <c r="C2350" s="489">
        <v>1.0900000000000001</v>
      </c>
      <c r="D2350" s="489">
        <v>2.4300000000000002</v>
      </c>
    </row>
    <row r="2351" spans="1:4">
      <c r="A2351" s="43" t="s">
        <v>1388</v>
      </c>
      <c r="B2351" s="43" t="s">
        <v>1356</v>
      </c>
      <c r="C2351" s="489">
        <v>0</v>
      </c>
      <c r="D2351" s="489">
        <v>37.450000000000003</v>
      </c>
    </row>
    <row r="2352" spans="1:4">
      <c r="A2352" s="43" t="s">
        <v>1388</v>
      </c>
      <c r="B2352" s="43" t="s">
        <v>626</v>
      </c>
      <c r="C2352" s="489">
        <v>33.380000000000003</v>
      </c>
      <c r="D2352" s="489">
        <v>13.09</v>
      </c>
    </row>
    <row r="2353" spans="1:4">
      <c r="A2353" s="43" t="s">
        <v>1352</v>
      </c>
      <c r="B2353" s="43" t="s">
        <v>1357</v>
      </c>
      <c r="C2353" s="489">
        <v>13.52</v>
      </c>
      <c r="D2353" s="489">
        <v>7.75</v>
      </c>
    </row>
    <row r="2354" spans="1:4">
      <c r="A2354" s="43" t="s">
        <v>1352</v>
      </c>
      <c r="B2354" s="43" t="s">
        <v>1358</v>
      </c>
      <c r="C2354" s="489">
        <v>6.32</v>
      </c>
      <c r="D2354" s="489">
        <v>0</v>
      </c>
    </row>
    <row r="2355" spans="1:4">
      <c r="A2355" s="43" t="s">
        <v>1352</v>
      </c>
      <c r="B2355" s="43" t="s">
        <v>627</v>
      </c>
      <c r="C2355" s="489">
        <v>0</v>
      </c>
      <c r="D2355" s="489">
        <v>0</v>
      </c>
    </row>
    <row r="2356" spans="1:4">
      <c r="A2356" s="43" t="s">
        <v>1388</v>
      </c>
      <c r="B2356" s="43" t="s">
        <v>1359</v>
      </c>
      <c r="C2356" s="489">
        <v>37.82</v>
      </c>
      <c r="D2356" s="489">
        <v>35.479999999999997</v>
      </c>
    </row>
    <row r="2357" spans="1:4">
      <c r="A2357" s="43" t="s">
        <v>1388</v>
      </c>
      <c r="B2357" s="43" t="s">
        <v>1360</v>
      </c>
      <c r="C2357" s="489">
        <v>0</v>
      </c>
      <c r="D2357" s="489">
        <v>0</v>
      </c>
    </row>
    <row r="2358" spans="1:4">
      <c r="A2358" s="43" t="s">
        <v>1388</v>
      </c>
      <c r="B2358" s="43" t="s">
        <v>1361</v>
      </c>
      <c r="C2358" s="489">
        <v>7.35</v>
      </c>
      <c r="D2358" s="489">
        <v>1.55</v>
      </c>
    </row>
    <row r="2359" spans="1:4">
      <c r="A2359" s="43" t="s">
        <v>1352</v>
      </c>
      <c r="B2359" s="43" t="s">
        <v>628</v>
      </c>
      <c r="C2359" s="489">
        <v>23.79</v>
      </c>
      <c r="D2359" s="489">
        <v>5.44</v>
      </c>
    </row>
    <row r="2360" spans="1:4">
      <c r="A2360" s="43" t="s">
        <v>1352</v>
      </c>
      <c r="B2360" s="43" t="s">
        <v>1362</v>
      </c>
      <c r="C2360" s="489">
        <v>1.6</v>
      </c>
      <c r="D2360" s="489">
        <v>1.97</v>
      </c>
    </row>
    <row r="2361" spans="1:4">
      <c r="A2361" s="43" t="s">
        <v>1388</v>
      </c>
      <c r="B2361" s="43" t="s">
        <v>629</v>
      </c>
      <c r="C2361" s="489">
        <v>17.850000000000001</v>
      </c>
      <c r="D2361" s="489">
        <v>1.32</v>
      </c>
    </row>
    <row r="2362" spans="1:4">
      <c r="A2362" s="43" t="s">
        <v>1388</v>
      </c>
      <c r="B2362" s="43" t="s">
        <v>630</v>
      </c>
      <c r="C2362" s="489">
        <v>6.24</v>
      </c>
      <c r="D2362" s="489">
        <v>3.15</v>
      </c>
    </row>
    <row r="2363" spans="1:4">
      <c r="A2363" s="43" t="s">
        <v>1352</v>
      </c>
      <c r="B2363" s="43" t="s">
        <v>1363</v>
      </c>
      <c r="C2363" s="489">
        <v>0</v>
      </c>
      <c r="D2363" s="489">
        <v>0</v>
      </c>
    </row>
    <row r="2364" spans="1:4">
      <c r="A2364" s="43" t="s">
        <v>1388</v>
      </c>
      <c r="B2364" s="43" t="s">
        <v>631</v>
      </c>
      <c r="C2364" s="489">
        <v>0</v>
      </c>
      <c r="D2364" s="489">
        <v>0.4</v>
      </c>
    </row>
    <row r="2365" spans="1:4">
      <c r="A2365" s="43" t="s">
        <v>1352</v>
      </c>
      <c r="B2365" s="43" t="s">
        <v>1364</v>
      </c>
      <c r="C2365" s="489">
        <v>0</v>
      </c>
      <c r="D2365" s="489">
        <v>5.01</v>
      </c>
    </row>
    <row r="2366" spans="1:4">
      <c r="A2366" s="43" t="s">
        <v>1388</v>
      </c>
      <c r="B2366" s="43" t="s">
        <v>1365</v>
      </c>
      <c r="C2366" s="489">
        <v>0</v>
      </c>
      <c r="D2366" s="489">
        <v>0</v>
      </c>
    </row>
    <row r="2367" spans="1:4">
      <c r="A2367" s="43" t="s">
        <v>1388</v>
      </c>
      <c r="B2367" s="43" t="s">
        <v>1366</v>
      </c>
      <c r="C2367" s="489">
        <v>14.39</v>
      </c>
      <c r="D2367" s="489">
        <v>6.99</v>
      </c>
    </row>
    <row r="2368" spans="1:4">
      <c r="A2368" s="43" t="s">
        <v>1388</v>
      </c>
      <c r="B2368" s="43" t="s">
        <v>1367</v>
      </c>
      <c r="C2368" s="489">
        <v>3.3</v>
      </c>
      <c r="D2368" s="489">
        <v>3.69</v>
      </c>
    </row>
    <row r="2369" spans="1:4">
      <c r="A2369" s="43" t="s">
        <v>1388</v>
      </c>
      <c r="B2369" s="43" t="s">
        <v>1368</v>
      </c>
      <c r="C2369" s="489">
        <v>0</v>
      </c>
      <c r="D2369" s="489">
        <v>0</v>
      </c>
    </row>
    <row r="2370" spans="1:4">
      <c r="A2370" s="43" t="s">
        <v>1388</v>
      </c>
      <c r="B2370" s="43" t="s">
        <v>1340</v>
      </c>
      <c r="C2370" s="489">
        <v>0</v>
      </c>
      <c r="D2370" s="489">
        <v>0</v>
      </c>
    </row>
    <row r="2371" spans="1:4">
      <c r="A2371" s="43" t="s">
        <v>1388</v>
      </c>
      <c r="B2371" s="43" t="s">
        <v>1341</v>
      </c>
      <c r="C2371" s="489">
        <v>28.34</v>
      </c>
      <c r="D2371" s="489">
        <v>28</v>
      </c>
    </row>
    <row r="2372" spans="1:4">
      <c r="A2372" s="43" t="s">
        <v>1352</v>
      </c>
      <c r="B2372" s="43" t="s">
        <v>1342</v>
      </c>
      <c r="C2372" s="489">
        <v>25.82</v>
      </c>
      <c r="D2372" s="489">
        <v>2.13</v>
      </c>
    </row>
    <row r="2373" spans="1:4">
      <c r="A2373" s="43" t="s">
        <v>1352</v>
      </c>
      <c r="B2373" s="43" t="s">
        <v>621</v>
      </c>
      <c r="C2373" s="489">
        <v>0</v>
      </c>
      <c r="D2373" s="489">
        <v>0</v>
      </c>
    </row>
    <row r="2374" spans="1:4">
      <c r="A2374" s="43" t="s">
        <v>1352</v>
      </c>
      <c r="B2374" s="43" t="s">
        <v>1343</v>
      </c>
      <c r="C2374" s="489">
        <v>0</v>
      </c>
      <c r="D2374" s="489">
        <v>0</v>
      </c>
    </row>
    <row r="2375" spans="1:4">
      <c r="A2375" s="43" t="s">
        <v>1388</v>
      </c>
      <c r="B2375" s="43" t="s">
        <v>1344</v>
      </c>
      <c r="C2375" s="489">
        <v>0</v>
      </c>
      <c r="D2375" s="489">
        <v>0</v>
      </c>
    </row>
    <row r="2376" spans="1:4">
      <c r="A2376" s="43" t="s">
        <v>1388</v>
      </c>
      <c r="B2376" s="43" t="s">
        <v>1345</v>
      </c>
      <c r="C2376" s="489">
        <v>22.33</v>
      </c>
      <c r="D2376" s="489">
        <v>8.84</v>
      </c>
    </row>
    <row r="2377" spans="1:4">
      <c r="A2377" s="43" t="s">
        <v>1388</v>
      </c>
      <c r="B2377" s="43" t="s">
        <v>3429</v>
      </c>
      <c r="C2377" s="489">
        <v>38.93</v>
      </c>
      <c r="D2377" s="489">
        <v>63.31</v>
      </c>
    </row>
    <row r="2378" spans="1:4">
      <c r="A2378" s="43" t="s">
        <v>1388</v>
      </c>
      <c r="B2378" s="43" t="s">
        <v>1346</v>
      </c>
      <c r="C2378" s="489">
        <v>24.32</v>
      </c>
      <c r="D2378" s="489">
        <v>7.09</v>
      </c>
    </row>
    <row r="2379" spans="1:4">
      <c r="A2379" s="43" t="s">
        <v>1388</v>
      </c>
      <c r="B2379" s="43" t="s">
        <v>623</v>
      </c>
      <c r="C2379" s="489">
        <v>3.02</v>
      </c>
      <c r="D2379" s="489">
        <v>19.12</v>
      </c>
    </row>
    <row r="2380" spans="1:4">
      <c r="A2380" s="43" t="s">
        <v>1388</v>
      </c>
      <c r="B2380" s="43" t="s">
        <v>1347</v>
      </c>
      <c r="C2380" s="489">
        <v>1.89</v>
      </c>
      <c r="D2380" s="489">
        <v>2.91</v>
      </c>
    </row>
    <row r="2381" spans="1:4">
      <c r="A2381" s="43" t="s">
        <v>1352</v>
      </c>
      <c r="B2381" s="43" t="s">
        <v>1348</v>
      </c>
      <c r="C2381" s="489">
        <v>0.73</v>
      </c>
      <c r="D2381" s="489">
        <v>4.4800000000000004</v>
      </c>
    </row>
    <row r="2382" spans="1:4">
      <c r="A2382" s="43" t="s">
        <v>1388</v>
      </c>
      <c r="B2382" s="43" t="s">
        <v>1349</v>
      </c>
      <c r="C2382" s="489">
        <v>13.62</v>
      </c>
      <c r="D2382" s="489">
        <v>19.29</v>
      </c>
    </row>
    <row r="2383" spans="1:4">
      <c r="A2383" s="43" t="s">
        <v>1352</v>
      </c>
      <c r="B2383" s="43" t="s">
        <v>1350</v>
      </c>
      <c r="C2383" s="489">
        <v>0</v>
      </c>
      <c r="D2383" s="489">
        <v>3.76</v>
      </c>
    </row>
    <row r="2384" spans="1:4">
      <c r="A2384" s="43" t="s">
        <v>1352</v>
      </c>
      <c r="B2384" s="43" t="s">
        <v>1351</v>
      </c>
      <c r="C2384" s="489">
        <v>33.369999999999997</v>
      </c>
      <c r="D2384" s="489">
        <v>4.26</v>
      </c>
    </row>
    <row r="2385" spans="1:4">
      <c r="A2385" s="43" t="s">
        <v>1388</v>
      </c>
      <c r="B2385" s="43" t="s">
        <v>624</v>
      </c>
      <c r="C2385" s="489">
        <v>0</v>
      </c>
      <c r="D2385" s="489">
        <v>0.36</v>
      </c>
    </row>
    <row r="2386" spans="1:4">
      <c r="A2386" s="43" t="s">
        <v>1352</v>
      </c>
      <c r="B2386" s="43" t="s">
        <v>1352</v>
      </c>
      <c r="C2386" s="489">
        <v>7.05</v>
      </c>
      <c r="D2386" s="489">
        <v>10.18</v>
      </c>
    </row>
    <row r="2387" spans="1:4">
      <c r="A2387" s="43" t="s">
        <v>1388</v>
      </c>
      <c r="B2387" s="43" t="s">
        <v>625</v>
      </c>
      <c r="C2387" s="489">
        <v>45.56</v>
      </c>
      <c r="D2387" s="489">
        <v>2.79</v>
      </c>
    </row>
    <row r="2388" spans="1:4">
      <c r="A2388" s="43" t="s">
        <v>1352</v>
      </c>
      <c r="B2388" s="43" t="s">
        <v>1353</v>
      </c>
      <c r="C2388" s="489">
        <v>0</v>
      </c>
      <c r="D2388" s="489">
        <v>0</v>
      </c>
    </row>
    <row r="2389" spans="1:4">
      <c r="A2389" s="43" t="s">
        <v>1388</v>
      </c>
      <c r="B2389" s="43" t="s">
        <v>1354</v>
      </c>
      <c r="C2389" s="489">
        <v>0</v>
      </c>
      <c r="D2389" s="489">
        <v>0</v>
      </c>
    </row>
    <row r="2390" spans="1:4">
      <c r="A2390" s="43" t="s">
        <v>1388</v>
      </c>
      <c r="B2390" s="43" t="s">
        <v>614</v>
      </c>
      <c r="C2390" s="489">
        <v>43.84</v>
      </c>
      <c r="D2390" s="489">
        <v>1.81</v>
      </c>
    </row>
    <row r="2391" spans="1:4">
      <c r="A2391" s="43" t="s">
        <v>1388</v>
      </c>
      <c r="B2391" s="43" t="s">
        <v>615</v>
      </c>
      <c r="C2391" s="489">
        <v>53.57</v>
      </c>
      <c r="D2391" s="489">
        <v>0</v>
      </c>
    </row>
    <row r="2392" spans="1:4">
      <c r="A2392" s="43" t="s">
        <v>1388</v>
      </c>
      <c r="B2392" s="43" t="s">
        <v>1327</v>
      </c>
      <c r="C2392" s="489">
        <v>17.12</v>
      </c>
      <c r="D2392" s="489">
        <v>4.5199999999999996</v>
      </c>
    </row>
    <row r="2393" spans="1:4">
      <c r="A2393" s="43" t="s">
        <v>1352</v>
      </c>
      <c r="B2393" s="43" t="s">
        <v>1328</v>
      </c>
      <c r="C2393" s="489">
        <v>4.9800000000000004</v>
      </c>
      <c r="D2393" s="489">
        <v>19.170000000000002</v>
      </c>
    </row>
    <row r="2394" spans="1:4">
      <c r="A2394" s="43" t="s">
        <v>1352</v>
      </c>
      <c r="B2394" s="43" t="s">
        <v>616</v>
      </c>
      <c r="C2394" s="489">
        <v>7.57</v>
      </c>
      <c r="D2394" s="489">
        <v>3.46</v>
      </c>
    </row>
    <row r="2395" spans="1:4">
      <c r="A2395" s="43" t="s">
        <v>1352</v>
      </c>
      <c r="B2395" s="43" t="s">
        <v>1329</v>
      </c>
      <c r="C2395" s="489">
        <v>0</v>
      </c>
      <c r="D2395" s="489">
        <v>0</v>
      </c>
    </row>
    <row r="2396" spans="1:4">
      <c r="A2396" s="43" t="s">
        <v>1388</v>
      </c>
      <c r="B2396" s="43" t="s">
        <v>1330</v>
      </c>
      <c r="C2396" s="489">
        <v>36.46</v>
      </c>
      <c r="D2396" s="489">
        <v>2.12</v>
      </c>
    </row>
    <row r="2397" spans="1:4">
      <c r="A2397" s="43" t="s">
        <v>1388</v>
      </c>
      <c r="B2397" s="43" t="s">
        <v>1331</v>
      </c>
      <c r="C2397" s="489">
        <v>2.64</v>
      </c>
      <c r="D2397" s="489">
        <v>0.33</v>
      </c>
    </row>
    <row r="2398" spans="1:4">
      <c r="A2398" s="43" t="s">
        <v>1388</v>
      </c>
      <c r="B2398" s="43" t="s">
        <v>617</v>
      </c>
      <c r="C2398" s="489">
        <v>0</v>
      </c>
      <c r="D2398" s="489">
        <v>0</v>
      </c>
    </row>
    <row r="2399" spans="1:4">
      <c r="A2399" s="43" t="s">
        <v>1352</v>
      </c>
      <c r="B2399" s="43" t="s">
        <v>1332</v>
      </c>
      <c r="C2399" s="489">
        <v>0</v>
      </c>
      <c r="D2399" s="489">
        <v>0.24</v>
      </c>
    </row>
    <row r="2400" spans="1:4">
      <c r="A2400" s="43" t="s">
        <v>1352</v>
      </c>
      <c r="B2400" s="43" t="s">
        <v>1333</v>
      </c>
      <c r="C2400" s="489">
        <v>0</v>
      </c>
      <c r="D2400" s="489">
        <v>0</v>
      </c>
    </row>
    <row r="2401" spans="1:4">
      <c r="A2401" s="43" t="s">
        <v>1352</v>
      </c>
      <c r="B2401" s="43" t="s">
        <v>1334</v>
      </c>
      <c r="C2401" s="489">
        <v>27.01</v>
      </c>
      <c r="D2401" s="489">
        <v>6.55</v>
      </c>
    </row>
    <row r="2402" spans="1:4">
      <c r="A2402" s="43" t="s">
        <v>1352</v>
      </c>
      <c r="B2402" s="43" t="s">
        <v>1335</v>
      </c>
      <c r="C2402" s="489">
        <v>0</v>
      </c>
      <c r="D2402" s="489">
        <v>0</v>
      </c>
    </row>
    <row r="2403" spans="1:4">
      <c r="A2403" s="43" t="s">
        <v>1352</v>
      </c>
      <c r="B2403" s="43" t="s">
        <v>1336</v>
      </c>
      <c r="C2403" s="489">
        <v>0</v>
      </c>
      <c r="D2403" s="489">
        <v>0</v>
      </c>
    </row>
    <row r="2404" spans="1:4">
      <c r="A2404" s="43" t="s">
        <v>1352</v>
      </c>
      <c r="B2404" s="43" t="s">
        <v>618</v>
      </c>
      <c r="C2404" s="489">
        <v>0</v>
      </c>
      <c r="D2404" s="489">
        <v>0</v>
      </c>
    </row>
    <row r="2405" spans="1:4">
      <c r="A2405" s="43" t="s">
        <v>1388</v>
      </c>
      <c r="B2405" s="43" t="s">
        <v>1337</v>
      </c>
      <c r="C2405" s="489">
        <v>50.81</v>
      </c>
      <c r="D2405" s="489">
        <v>13.59</v>
      </c>
    </row>
    <row r="2406" spans="1:4">
      <c r="A2406" s="43" t="s">
        <v>1352</v>
      </c>
      <c r="B2406" s="43" t="s">
        <v>619</v>
      </c>
      <c r="C2406" s="489">
        <v>0</v>
      </c>
      <c r="D2406" s="489">
        <v>0</v>
      </c>
    </row>
    <row r="2407" spans="1:4">
      <c r="A2407" s="43" t="s">
        <v>1388</v>
      </c>
      <c r="B2407" s="43" t="s">
        <v>1338</v>
      </c>
      <c r="C2407" s="489">
        <v>18.11</v>
      </c>
      <c r="D2407" s="489">
        <v>12.95</v>
      </c>
    </row>
    <row r="2408" spans="1:4">
      <c r="A2408" s="43" t="s">
        <v>1388</v>
      </c>
      <c r="B2408" s="43" t="s">
        <v>620</v>
      </c>
      <c r="C2408" s="489">
        <v>0</v>
      </c>
      <c r="D2408" s="489">
        <v>0</v>
      </c>
    </row>
    <row r="2409" spans="1:4">
      <c r="A2409" s="43" t="s">
        <v>1388</v>
      </c>
      <c r="B2409" s="43" t="s">
        <v>1339</v>
      </c>
      <c r="C2409" s="489">
        <v>40.19</v>
      </c>
      <c r="D2409" s="489">
        <v>14.31</v>
      </c>
    </row>
    <row r="2410" spans="1:4">
      <c r="A2410" s="43" t="s">
        <v>1388</v>
      </c>
      <c r="B2410" s="43" t="s">
        <v>1308</v>
      </c>
      <c r="C2410" s="489">
        <v>13.45</v>
      </c>
      <c r="D2410" s="489">
        <v>5.14</v>
      </c>
    </row>
    <row r="2411" spans="1:4">
      <c r="A2411" s="43" t="s">
        <v>1309</v>
      </c>
      <c r="B2411" s="43" t="s">
        <v>1309</v>
      </c>
      <c r="C2411" s="489">
        <v>9.41</v>
      </c>
      <c r="D2411" s="489">
        <v>9.02</v>
      </c>
    </row>
    <row r="2412" spans="1:4">
      <c r="A2412" s="43" t="s">
        <v>1309</v>
      </c>
      <c r="B2412" s="43" t="s">
        <v>1310</v>
      </c>
      <c r="C2412" s="489">
        <v>0</v>
      </c>
      <c r="D2412" s="489">
        <v>1.88</v>
      </c>
    </row>
    <row r="2413" spans="1:4">
      <c r="A2413" s="43" t="s">
        <v>1309</v>
      </c>
      <c r="B2413" s="43" t="s">
        <v>1311</v>
      </c>
      <c r="C2413" s="489">
        <v>0</v>
      </c>
      <c r="D2413" s="489">
        <v>6.36</v>
      </c>
    </row>
    <row r="2414" spans="1:4">
      <c r="A2414" s="43" t="s">
        <v>1309</v>
      </c>
      <c r="B2414" s="43" t="s">
        <v>1312</v>
      </c>
      <c r="C2414" s="489">
        <v>6.53</v>
      </c>
      <c r="D2414" s="489">
        <v>45.14</v>
      </c>
    </row>
    <row r="2415" spans="1:4">
      <c r="A2415" s="43" t="s">
        <v>237</v>
      </c>
      <c r="B2415" s="43" t="s">
        <v>1313</v>
      </c>
      <c r="C2415" s="489">
        <v>33.82</v>
      </c>
      <c r="D2415" s="489">
        <v>0.18</v>
      </c>
    </row>
    <row r="2416" spans="1:4">
      <c r="A2416" s="43" t="s">
        <v>1309</v>
      </c>
      <c r="B2416" s="43" t="s">
        <v>1314</v>
      </c>
      <c r="C2416" s="489">
        <v>0</v>
      </c>
      <c r="D2416" s="489">
        <v>9.68</v>
      </c>
    </row>
    <row r="2417" spans="1:4">
      <c r="A2417" s="43" t="s">
        <v>1309</v>
      </c>
      <c r="B2417" s="43" t="s">
        <v>1315</v>
      </c>
      <c r="C2417" s="489">
        <v>5.59</v>
      </c>
      <c r="D2417" s="489">
        <v>5.75</v>
      </c>
    </row>
    <row r="2418" spans="1:4">
      <c r="A2418" s="43" t="s">
        <v>1309</v>
      </c>
      <c r="B2418" s="43" t="s">
        <v>1316</v>
      </c>
      <c r="C2418" s="489">
        <v>0</v>
      </c>
      <c r="D2418" s="489">
        <v>0.89</v>
      </c>
    </row>
    <row r="2419" spans="1:4">
      <c r="A2419" s="43" t="s">
        <v>1309</v>
      </c>
      <c r="B2419" s="43" t="s">
        <v>1317</v>
      </c>
      <c r="C2419" s="489">
        <v>1.1399999999999999</v>
      </c>
      <c r="D2419" s="489">
        <v>1.23</v>
      </c>
    </row>
    <row r="2420" spans="1:4">
      <c r="A2420" s="43" t="s">
        <v>1309</v>
      </c>
      <c r="B2420" s="43" t="s">
        <v>1318</v>
      </c>
      <c r="C2420" s="489">
        <v>1.76</v>
      </c>
      <c r="D2420" s="489">
        <v>4.21</v>
      </c>
    </row>
    <row r="2421" spans="1:4">
      <c r="A2421" s="43" t="s">
        <v>1309</v>
      </c>
      <c r="B2421" s="43" t="s">
        <v>613</v>
      </c>
      <c r="C2421" s="489">
        <v>14.74</v>
      </c>
      <c r="D2421" s="489">
        <v>5.07</v>
      </c>
    </row>
    <row r="2422" spans="1:4">
      <c r="A2422" s="43" t="s">
        <v>1309</v>
      </c>
      <c r="B2422" s="43" t="s">
        <v>1319</v>
      </c>
      <c r="C2422" s="489">
        <v>2.0699999999999998</v>
      </c>
      <c r="D2422" s="489">
        <v>30.74</v>
      </c>
    </row>
    <row r="2423" spans="1:4">
      <c r="A2423" s="43" t="s">
        <v>1309</v>
      </c>
      <c r="B2423" s="43" t="s">
        <v>1320</v>
      </c>
      <c r="C2423" s="489">
        <v>0</v>
      </c>
      <c r="D2423" s="489">
        <v>0</v>
      </c>
    </row>
    <row r="2424" spans="1:4">
      <c r="A2424" s="43" t="s">
        <v>1309</v>
      </c>
      <c r="B2424" s="43" t="s">
        <v>1321</v>
      </c>
      <c r="C2424" s="489">
        <v>6.3</v>
      </c>
      <c r="D2424" s="489">
        <v>4.76</v>
      </c>
    </row>
    <row r="2425" spans="1:4">
      <c r="A2425" s="43" t="s">
        <v>1309</v>
      </c>
      <c r="B2425" s="43" t="s">
        <v>1322</v>
      </c>
      <c r="C2425" s="489">
        <v>13.37</v>
      </c>
      <c r="D2425" s="489">
        <v>77.36</v>
      </c>
    </row>
    <row r="2426" spans="1:4">
      <c r="A2426" s="43" t="s">
        <v>1309</v>
      </c>
      <c r="B2426" s="43" t="s">
        <v>1323</v>
      </c>
      <c r="C2426" s="489">
        <v>0</v>
      </c>
      <c r="D2426" s="489">
        <v>1.1200000000000001</v>
      </c>
    </row>
    <row r="2427" spans="1:4">
      <c r="A2427" s="43" t="s">
        <v>1309</v>
      </c>
      <c r="B2427" s="43" t="s">
        <v>1324</v>
      </c>
      <c r="C2427" s="489">
        <v>34.090000000000003</v>
      </c>
      <c r="D2427" s="489">
        <v>10.029999999999999</v>
      </c>
    </row>
    <row r="2428" spans="1:4">
      <c r="A2428" s="43" t="s">
        <v>237</v>
      </c>
      <c r="B2428" s="43" t="s">
        <v>1325</v>
      </c>
      <c r="C2428" s="489">
        <v>0</v>
      </c>
      <c r="D2428" s="489">
        <v>0</v>
      </c>
    </row>
    <row r="2429" spans="1:4">
      <c r="A2429" s="43" t="s">
        <v>1309</v>
      </c>
      <c r="B2429" s="43" t="s">
        <v>1326</v>
      </c>
      <c r="C2429" s="489">
        <v>0</v>
      </c>
      <c r="D2429" s="489">
        <v>0</v>
      </c>
    </row>
    <row r="2430" spans="1:4">
      <c r="A2430" s="43" t="s">
        <v>1309</v>
      </c>
      <c r="B2430" s="43" t="s">
        <v>1289</v>
      </c>
      <c r="C2430" s="489">
        <v>9.9499999999999993</v>
      </c>
      <c r="D2430" s="489">
        <v>4.4400000000000004</v>
      </c>
    </row>
    <row r="2431" spans="1:4">
      <c r="A2431" s="43" t="s">
        <v>237</v>
      </c>
      <c r="B2431" s="43" t="s">
        <v>1290</v>
      </c>
      <c r="C2431" s="489">
        <v>17.829999999999998</v>
      </c>
      <c r="D2431" s="489">
        <v>1.1100000000000001</v>
      </c>
    </row>
    <row r="2432" spans="1:4">
      <c r="A2432" s="43" t="s">
        <v>1309</v>
      </c>
      <c r="B2432" s="43" t="s">
        <v>1291</v>
      </c>
      <c r="C2432" s="489">
        <v>7.57</v>
      </c>
      <c r="D2432" s="489">
        <v>76.91</v>
      </c>
    </row>
    <row r="2433" spans="1:4">
      <c r="A2433" s="43" t="s">
        <v>1309</v>
      </c>
      <c r="B2433" s="43" t="s">
        <v>1292</v>
      </c>
      <c r="C2433" s="489">
        <v>16.54</v>
      </c>
      <c r="D2433" s="489">
        <v>21.69</v>
      </c>
    </row>
    <row r="2434" spans="1:4">
      <c r="A2434" s="43" t="s">
        <v>237</v>
      </c>
      <c r="B2434" s="43" t="s">
        <v>1293</v>
      </c>
      <c r="C2434" s="489">
        <v>13.57</v>
      </c>
      <c r="D2434" s="489">
        <v>4.7699999999999996</v>
      </c>
    </row>
    <row r="2435" spans="1:4">
      <c r="A2435" s="43" t="s">
        <v>1309</v>
      </c>
      <c r="B2435" s="43" t="s">
        <v>1294</v>
      </c>
      <c r="C2435" s="489">
        <v>12.21</v>
      </c>
      <c r="D2435" s="489">
        <v>1.2</v>
      </c>
    </row>
    <row r="2436" spans="1:4">
      <c r="A2436" s="43" t="s">
        <v>1309</v>
      </c>
      <c r="B2436" s="43" t="s">
        <v>1295</v>
      </c>
      <c r="C2436" s="489">
        <v>19.3</v>
      </c>
      <c r="D2436" s="489">
        <v>4.2699999999999996</v>
      </c>
    </row>
    <row r="2437" spans="1:4">
      <c r="A2437" s="43" t="s">
        <v>1309</v>
      </c>
      <c r="B2437" s="43" t="s">
        <v>1296</v>
      </c>
      <c r="C2437" s="489">
        <v>20.97</v>
      </c>
      <c r="D2437" s="489">
        <v>10.3</v>
      </c>
    </row>
    <row r="2438" spans="1:4">
      <c r="A2438" s="43" t="s">
        <v>1309</v>
      </c>
      <c r="B2438" s="43" t="s">
        <v>1297</v>
      </c>
      <c r="C2438" s="489">
        <v>0</v>
      </c>
      <c r="D2438" s="489">
        <v>0</v>
      </c>
    </row>
    <row r="2439" spans="1:4">
      <c r="A2439" s="43" t="s">
        <v>1309</v>
      </c>
      <c r="B2439" s="43" t="s">
        <v>1298</v>
      </c>
      <c r="C2439" s="489">
        <v>18.89</v>
      </c>
      <c r="D2439" s="489">
        <v>1.9</v>
      </c>
    </row>
    <row r="2440" spans="1:4">
      <c r="A2440" s="43" t="s">
        <v>237</v>
      </c>
      <c r="B2440" s="43" t="s">
        <v>1299</v>
      </c>
      <c r="C2440" s="489">
        <v>2.79</v>
      </c>
      <c r="D2440" s="489">
        <v>9.6</v>
      </c>
    </row>
    <row r="2441" spans="1:4">
      <c r="A2441" s="43" t="s">
        <v>237</v>
      </c>
      <c r="B2441" s="43" t="s">
        <v>1300</v>
      </c>
      <c r="C2441" s="489">
        <v>6.65</v>
      </c>
      <c r="D2441" s="489">
        <v>2.58</v>
      </c>
    </row>
    <row r="2442" spans="1:4">
      <c r="A2442" s="43" t="s">
        <v>1309</v>
      </c>
      <c r="B2442" s="43" t="s">
        <v>1301</v>
      </c>
      <c r="C2442" s="489">
        <v>6.14</v>
      </c>
      <c r="D2442" s="489">
        <v>60.07</v>
      </c>
    </row>
    <row r="2443" spans="1:4">
      <c r="A2443" s="43" t="s">
        <v>1309</v>
      </c>
      <c r="B2443" s="43" t="s">
        <v>1302</v>
      </c>
      <c r="C2443" s="489">
        <v>0</v>
      </c>
      <c r="D2443" s="489">
        <v>0</v>
      </c>
    </row>
    <row r="2444" spans="1:4">
      <c r="A2444" s="43" t="s">
        <v>1309</v>
      </c>
      <c r="B2444" s="43" t="s">
        <v>1303</v>
      </c>
      <c r="C2444" s="489">
        <v>0</v>
      </c>
      <c r="D2444" s="489">
        <v>75.69</v>
      </c>
    </row>
    <row r="2445" spans="1:4">
      <c r="A2445" s="43" t="s">
        <v>1309</v>
      </c>
      <c r="B2445" s="43" t="s">
        <v>1304</v>
      </c>
      <c r="C2445" s="489">
        <v>6.98</v>
      </c>
      <c r="D2445" s="489">
        <v>5.19</v>
      </c>
    </row>
    <row r="2446" spans="1:4">
      <c r="A2446" s="43" t="s">
        <v>1309</v>
      </c>
      <c r="B2446" s="43" t="s">
        <v>1305</v>
      </c>
      <c r="C2446" s="489">
        <v>0</v>
      </c>
      <c r="D2446" s="489">
        <v>123.93</v>
      </c>
    </row>
    <row r="2447" spans="1:4">
      <c r="A2447" s="43" t="s">
        <v>237</v>
      </c>
      <c r="B2447" s="43" t="s">
        <v>1306</v>
      </c>
      <c r="C2447" s="489">
        <v>0</v>
      </c>
      <c r="D2447" s="489">
        <v>0</v>
      </c>
    </row>
    <row r="2448" spans="1:4">
      <c r="A2448" s="43" t="s">
        <v>1309</v>
      </c>
      <c r="B2448" s="43" t="s">
        <v>929</v>
      </c>
      <c r="C2448" s="489">
        <v>0</v>
      </c>
      <c r="D2448" s="489">
        <v>1.39</v>
      </c>
    </row>
    <row r="2449" spans="1:4">
      <c r="A2449" s="43" t="s">
        <v>1309</v>
      </c>
      <c r="B2449" s="43" t="s">
        <v>1307</v>
      </c>
      <c r="C2449" s="489">
        <v>0</v>
      </c>
      <c r="D2449" s="489">
        <v>104.03</v>
      </c>
    </row>
    <row r="2450" spans="1:4">
      <c r="A2450" s="43" t="s">
        <v>1309</v>
      </c>
      <c r="B2450" s="43" t="s">
        <v>1271</v>
      </c>
      <c r="C2450" s="489">
        <v>0</v>
      </c>
      <c r="D2450" s="489">
        <v>0.01</v>
      </c>
    </row>
    <row r="2451" spans="1:4">
      <c r="A2451" s="43" t="s">
        <v>1309</v>
      </c>
      <c r="B2451" s="43" t="s">
        <v>1272</v>
      </c>
      <c r="C2451" s="489">
        <v>2.04</v>
      </c>
      <c r="D2451" s="489">
        <v>4.68</v>
      </c>
    </row>
    <row r="2452" spans="1:4">
      <c r="A2452" s="43" t="s">
        <v>1309</v>
      </c>
      <c r="B2452" s="43" t="s">
        <v>1273</v>
      </c>
      <c r="C2452" s="489">
        <v>7.79</v>
      </c>
      <c r="D2452" s="489">
        <v>10.37</v>
      </c>
    </row>
    <row r="2453" spans="1:4">
      <c r="A2453" s="43" t="s">
        <v>1309</v>
      </c>
      <c r="B2453" s="43" t="s">
        <v>1274</v>
      </c>
      <c r="C2453" s="489">
        <v>37.9</v>
      </c>
      <c r="D2453" s="489">
        <v>8.56</v>
      </c>
    </row>
    <row r="2454" spans="1:4">
      <c r="A2454" s="43" t="s">
        <v>1309</v>
      </c>
      <c r="B2454" s="43" t="s">
        <v>1275</v>
      </c>
      <c r="C2454" s="489">
        <v>0</v>
      </c>
      <c r="D2454" s="489">
        <v>0</v>
      </c>
    </row>
    <row r="2455" spans="1:4">
      <c r="A2455" s="43" t="s">
        <v>1309</v>
      </c>
      <c r="B2455" s="43" t="s">
        <v>612</v>
      </c>
      <c r="C2455" s="489">
        <v>7.92</v>
      </c>
      <c r="D2455" s="489">
        <v>9.5299999999999994</v>
      </c>
    </row>
    <row r="2456" spans="1:4">
      <c r="A2456" s="43" t="s">
        <v>1309</v>
      </c>
      <c r="B2456" s="43" t="s">
        <v>1276</v>
      </c>
      <c r="C2456" s="489">
        <v>2.95</v>
      </c>
      <c r="D2456" s="489">
        <v>4.57</v>
      </c>
    </row>
    <row r="2457" spans="1:4">
      <c r="A2457" s="43" t="s">
        <v>1309</v>
      </c>
      <c r="B2457" s="43" t="s">
        <v>1277</v>
      </c>
      <c r="C2457" s="489">
        <v>40.92</v>
      </c>
      <c r="D2457" s="489">
        <v>63.25</v>
      </c>
    </row>
    <row r="2458" spans="1:4">
      <c r="A2458" s="43" t="s">
        <v>237</v>
      </c>
      <c r="B2458" s="43" t="s">
        <v>1278</v>
      </c>
      <c r="C2458" s="489">
        <v>0</v>
      </c>
      <c r="D2458" s="489">
        <v>0</v>
      </c>
    </row>
    <row r="2459" spans="1:4">
      <c r="A2459" s="43" t="s">
        <v>1309</v>
      </c>
      <c r="B2459" s="43" t="s">
        <v>1279</v>
      </c>
      <c r="C2459" s="489">
        <v>0</v>
      </c>
      <c r="D2459" s="489">
        <v>2.23</v>
      </c>
    </row>
    <row r="2460" spans="1:4">
      <c r="A2460" s="43" t="s">
        <v>3430</v>
      </c>
      <c r="B2460" s="43" t="s">
        <v>3431</v>
      </c>
      <c r="C2460" s="489">
        <v>0</v>
      </c>
      <c r="D2460" s="489">
        <v>0.56000000000000005</v>
      </c>
    </row>
    <row r="2461" spans="1:4">
      <c r="A2461" s="43" t="s">
        <v>1309</v>
      </c>
      <c r="B2461" s="43" t="s">
        <v>3276</v>
      </c>
      <c r="C2461" s="489">
        <v>0</v>
      </c>
      <c r="D2461" s="489">
        <v>0</v>
      </c>
    </row>
    <row r="2462" spans="1:4">
      <c r="A2462" s="43" t="s">
        <v>1309</v>
      </c>
      <c r="B2462" s="43" t="s">
        <v>1281</v>
      </c>
      <c r="C2462" s="489">
        <v>0</v>
      </c>
      <c r="D2462" s="489">
        <v>0</v>
      </c>
    </row>
    <row r="2463" spans="1:4">
      <c r="A2463" s="43" t="s">
        <v>1309</v>
      </c>
      <c r="B2463" s="43" t="s">
        <v>1282</v>
      </c>
      <c r="C2463" s="489">
        <v>0</v>
      </c>
      <c r="D2463" s="489">
        <v>278.26</v>
      </c>
    </row>
    <row r="2464" spans="1:4">
      <c r="A2464" s="43" t="s">
        <v>237</v>
      </c>
      <c r="B2464" s="43" t="s">
        <v>1283</v>
      </c>
      <c r="C2464" s="489">
        <v>0</v>
      </c>
      <c r="D2464" s="489">
        <v>0</v>
      </c>
    </row>
    <row r="2465" spans="1:4">
      <c r="A2465" s="43" t="s">
        <v>1309</v>
      </c>
      <c r="B2465" s="43" t="s">
        <v>1284</v>
      </c>
      <c r="C2465" s="489">
        <v>8.5399999999999991</v>
      </c>
      <c r="D2465" s="489">
        <v>27.48</v>
      </c>
    </row>
    <row r="2466" spans="1:4">
      <c r="A2466" s="43" t="s">
        <v>1309</v>
      </c>
      <c r="B2466" s="43" t="s">
        <v>1285</v>
      </c>
      <c r="C2466" s="489">
        <v>0</v>
      </c>
      <c r="D2466" s="489">
        <v>0</v>
      </c>
    </row>
    <row r="2467" spans="1:4">
      <c r="A2467" s="43" t="s">
        <v>1309</v>
      </c>
      <c r="B2467" s="43" t="s">
        <v>1286</v>
      </c>
      <c r="C2467" s="489">
        <v>22.78</v>
      </c>
      <c r="D2467" s="489">
        <v>1.18</v>
      </c>
    </row>
    <row r="2468" spans="1:4">
      <c r="A2468" s="43" t="s">
        <v>1309</v>
      </c>
      <c r="B2468" s="43" t="s">
        <v>1287</v>
      </c>
      <c r="C2468" s="489">
        <v>21.83</v>
      </c>
      <c r="D2468" s="489">
        <v>8.8000000000000007</v>
      </c>
    </row>
    <row r="2469" spans="1:4">
      <c r="A2469" s="43" t="s">
        <v>1309</v>
      </c>
      <c r="B2469" s="43" t="s">
        <v>1288</v>
      </c>
      <c r="C2469" s="489">
        <v>0</v>
      </c>
      <c r="D2469" s="489">
        <v>2.92</v>
      </c>
    </row>
    <row r="2470" spans="1:4">
      <c r="A2470" s="43" t="s">
        <v>237</v>
      </c>
      <c r="B2470" s="43" t="s">
        <v>1255</v>
      </c>
      <c r="C2470" s="489">
        <v>0</v>
      </c>
      <c r="D2470" s="489">
        <v>2.31</v>
      </c>
    </row>
    <row r="2471" spans="1:4">
      <c r="A2471" s="43" t="s">
        <v>1309</v>
      </c>
      <c r="B2471" s="43" t="s">
        <v>1256</v>
      </c>
      <c r="C2471" s="489">
        <v>0</v>
      </c>
      <c r="D2471" s="489">
        <v>0.37</v>
      </c>
    </row>
    <row r="2472" spans="1:4">
      <c r="A2472" s="43" t="s">
        <v>237</v>
      </c>
      <c r="B2472" s="43" t="s">
        <v>1257</v>
      </c>
      <c r="C2472" s="489">
        <v>15.69</v>
      </c>
      <c r="D2472" s="489">
        <v>0.98</v>
      </c>
    </row>
    <row r="2473" spans="1:4">
      <c r="A2473" s="43" t="s">
        <v>1309</v>
      </c>
      <c r="B2473" s="43" t="s">
        <v>1258</v>
      </c>
      <c r="C2473" s="489">
        <v>8.34</v>
      </c>
      <c r="D2473" s="489">
        <v>12.21</v>
      </c>
    </row>
    <row r="2474" spans="1:4">
      <c r="A2474" s="43" t="s">
        <v>1137</v>
      </c>
      <c r="B2474" s="43" t="s">
        <v>1259</v>
      </c>
      <c r="C2474" s="489">
        <v>0</v>
      </c>
      <c r="D2474" s="489">
        <v>0</v>
      </c>
    </row>
    <row r="2475" spans="1:4">
      <c r="A2475" s="43" t="s">
        <v>1137</v>
      </c>
      <c r="B2475" s="43" t="s">
        <v>608</v>
      </c>
      <c r="C2475" s="489">
        <v>26.01</v>
      </c>
      <c r="D2475" s="489">
        <v>3.29</v>
      </c>
    </row>
    <row r="2476" spans="1:4">
      <c r="A2476" s="43" t="s">
        <v>1137</v>
      </c>
      <c r="B2476" s="43" t="s">
        <v>1260</v>
      </c>
      <c r="C2476" s="489">
        <v>0</v>
      </c>
      <c r="D2476" s="489">
        <v>2.14</v>
      </c>
    </row>
    <row r="2477" spans="1:4">
      <c r="A2477" s="43" t="s">
        <v>1137</v>
      </c>
      <c r="B2477" s="43" t="s">
        <v>609</v>
      </c>
      <c r="C2477" s="489">
        <v>0</v>
      </c>
      <c r="D2477" s="489">
        <v>0</v>
      </c>
    </row>
    <row r="2478" spans="1:4">
      <c r="A2478" s="43" t="s">
        <v>1137</v>
      </c>
      <c r="B2478" s="43" t="s">
        <v>610</v>
      </c>
      <c r="C2478" s="489">
        <v>20.82</v>
      </c>
      <c r="D2478" s="489">
        <v>9.39</v>
      </c>
    </row>
    <row r="2479" spans="1:4">
      <c r="A2479" s="43" t="s">
        <v>1137</v>
      </c>
      <c r="B2479" s="43" t="s">
        <v>611</v>
      </c>
      <c r="C2479" s="489">
        <v>58.21</v>
      </c>
      <c r="D2479" s="489">
        <v>65.739999999999995</v>
      </c>
    </row>
    <row r="2480" spans="1:4">
      <c r="A2480" s="43" t="s">
        <v>1137</v>
      </c>
      <c r="B2480" s="43" t="s">
        <v>1261</v>
      </c>
      <c r="C2480" s="489">
        <v>29.15</v>
      </c>
      <c r="D2480" s="489">
        <v>2.75</v>
      </c>
    </row>
    <row r="2481" spans="1:4">
      <c r="A2481" s="43" t="s">
        <v>718</v>
      </c>
      <c r="B2481" s="43" t="s">
        <v>1262</v>
      </c>
      <c r="C2481" s="489">
        <v>11.5</v>
      </c>
      <c r="D2481" s="489">
        <v>4.25</v>
      </c>
    </row>
    <row r="2482" spans="1:4">
      <c r="A2482" s="43" t="s">
        <v>1137</v>
      </c>
      <c r="B2482" s="43" t="s">
        <v>1263</v>
      </c>
      <c r="C2482" s="489">
        <v>11.19</v>
      </c>
      <c r="D2482" s="489">
        <v>0.57999999999999996</v>
      </c>
    </row>
    <row r="2483" spans="1:4">
      <c r="A2483" s="43" t="s">
        <v>1137</v>
      </c>
      <c r="B2483" s="43" t="s">
        <v>1264</v>
      </c>
      <c r="C2483" s="489">
        <v>0</v>
      </c>
      <c r="D2483" s="489">
        <v>55.24</v>
      </c>
    </row>
    <row r="2484" spans="1:4">
      <c r="A2484" s="43" t="s">
        <v>1137</v>
      </c>
      <c r="B2484" s="43" t="s">
        <v>1265</v>
      </c>
      <c r="C2484" s="489">
        <v>69.73</v>
      </c>
      <c r="D2484" s="489">
        <v>7.74</v>
      </c>
    </row>
    <row r="2485" spans="1:4">
      <c r="A2485" s="43" t="s">
        <v>1137</v>
      </c>
      <c r="B2485" s="43" t="s">
        <v>1266</v>
      </c>
      <c r="C2485" s="489">
        <v>31.53</v>
      </c>
      <c r="D2485" s="489">
        <v>41.73</v>
      </c>
    </row>
    <row r="2486" spans="1:4">
      <c r="A2486" s="43" t="s">
        <v>1137</v>
      </c>
      <c r="B2486" s="43" t="s">
        <v>1267</v>
      </c>
      <c r="C2486" s="489">
        <v>2.34</v>
      </c>
      <c r="D2486" s="489">
        <v>46.31</v>
      </c>
    </row>
    <row r="2487" spans="1:4">
      <c r="A2487" s="43" t="s">
        <v>1137</v>
      </c>
      <c r="B2487" s="43" t="s">
        <v>1268</v>
      </c>
      <c r="C2487" s="489">
        <v>13.44</v>
      </c>
      <c r="D2487" s="489">
        <v>4.92</v>
      </c>
    </row>
    <row r="2488" spans="1:4">
      <c r="A2488" s="43" t="s">
        <v>1137</v>
      </c>
      <c r="B2488" s="43" t="s">
        <v>1269</v>
      </c>
      <c r="C2488" s="489">
        <v>0</v>
      </c>
      <c r="D2488" s="489">
        <v>0</v>
      </c>
    </row>
    <row r="2489" spans="1:4">
      <c r="A2489" s="43" t="s">
        <v>1137</v>
      </c>
      <c r="B2489" s="43" t="s">
        <v>1270</v>
      </c>
      <c r="C2489" s="489">
        <v>0</v>
      </c>
      <c r="D2489" s="489">
        <v>0</v>
      </c>
    </row>
    <row r="2490" spans="1:4">
      <c r="A2490" s="43" t="s">
        <v>718</v>
      </c>
      <c r="B2490" s="43" t="s">
        <v>1242</v>
      </c>
      <c r="C2490" s="489">
        <v>0</v>
      </c>
      <c r="D2490" s="489">
        <v>26.15</v>
      </c>
    </row>
    <row r="2491" spans="1:4">
      <c r="A2491" s="43" t="s">
        <v>1137</v>
      </c>
      <c r="B2491" s="43" t="s">
        <v>601</v>
      </c>
      <c r="C2491" s="489">
        <v>0</v>
      </c>
      <c r="D2491" s="489">
        <v>0</v>
      </c>
    </row>
    <row r="2492" spans="1:4">
      <c r="A2492" s="43" t="s">
        <v>1137</v>
      </c>
      <c r="B2492" s="43" t="s">
        <v>1243</v>
      </c>
      <c r="C2492" s="489">
        <v>18.010000000000002</v>
      </c>
      <c r="D2492" s="489">
        <v>10</v>
      </c>
    </row>
    <row r="2493" spans="1:4">
      <c r="A2493" s="43" t="s">
        <v>1137</v>
      </c>
      <c r="B2493" s="43" t="s">
        <v>602</v>
      </c>
      <c r="C2493" s="489">
        <v>38.97</v>
      </c>
      <c r="D2493" s="489">
        <v>7.23</v>
      </c>
    </row>
    <row r="2494" spans="1:4">
      <c r="A2494" s="43" t="s">
        <v>1137</v>
      </c>
      <c r="B2494" s="43" t="s">
        <v>1244</v>
      </c>
      <c r="C2494" s="489">
        <v>57.59</v>
      </c>
      <c r="D2494" s="489">
        <v>10.050000000000001</v>
      </c>
    </row>
    <row r="2495" spans="1:4">
      <c r="A2495" s="43" t="s">
        <v>1137</v>
      </c>
      <c r="B2495" s="43" t="s">
        <v>1245</v>
      </c>
      <c r="C2495" s="489">
        <v>0</v>
      </c>
      <c r="D2495" s="489">
        <v>0</v>
      </c>
    </row>
    <row r="2496" spans="1:4">
      <c r="A2496" s="43" t="s">
        <v>718</v>
      </c>
      <c r="B2496" s="43" t="s">
        <v>1246</v>
      </c>
      <c r="C2496" s="489">
        <v>10.34</v>
      </c>
      <c r="D2496" s="489">
        <v>13.98</v>
      </c>
    </row>
    <row r="2497" spans="1:4">
      <c r="A2497" s="43" t="s">
        <v>1137</v>
      </c>
      <c r="B2497" s="43" t="s">
        <v>603</v>
      </c>
      <c r="C2497" s="489">
        <v>0</v>
      </c>
      <c r="D2497" s="489">
        <v>1.34</v>
      </c>
    </row>
    <row r="2498" spans="1:4">
      <c r="A2498" s="43" t="s">
        <v>1137</v>
      </c>
      <c r="B2498" s="43" t="s">
        <v>1247</v>
      </c>
      <c r="C2498" s="489">
        <v>0</v>
      </c>
      <c r="D2498" s="489">
        <v>0</v>
      </c>
    </row>
    <row r="2499" spans="1:4">
      <c r="A2499" s="43" t="s">
        <v>1137</v>
      </c>
      <c r="B2499" s="43" t="s">
        <v>1248</v>
      </c>
      <c r="C2499" s="489">
        <v>0</v>
      </c>
      <c r="D2499" s="489">
        <v>0.93</v>
      </c>
    </row>
    <row r="2500" spans="1:4">
      <c r="A2500" s="43" t="s">
        <v>1137</v>
      </c>
      <c r="B2500" s="43" t="s">
        <v>604</v>
      </c>
      <c r="C2500" s="489">
        <v>5.69</v>
      </c>
      <c r="D2500" s="489">
        <v>10.6</v>
      </c>
    </row>
    <row r="2501" spans="1:4">
      <c r="A2501" s="43" t="s">
        <v>1137</v>
      </c>
      <c r="B2501" s="43" t="s">
        <v>1249</v>
      </c>
      <c r="C2501" s="489">
        <v>6.3</v>
      </c>
      <c r="D2501" s="489">
        <v>11.9</v>
      </c>
    </row>
    <row r="2502" spans="1:4">
      <c r="A2502" s="43" t="s">
        <v>718</v>
      </c>
      <c r="B2502" s="43" t="s">
        <v>1250</v>
      </c>
      <c r="C2502" s="489">
        <v>0</v>
      </c>
      <c r="D2502" s="489">
        <v>129.22999999999999</v>
      </c>
    </row>
    <row r="2503" spans="1:4">
      <c r="A2503" s="43" t="s">
        <v>1137</v>
      </c>
      <c r="B2503" s="43" t="s">
        <v>605</v>
      </c>
      <c r="C2503" s="489">
        <v>0</v>
      </c>
      <c r="D2503" s="489">
        <v>268.73</v>
      </c>
    </row>
    <row r="2504" spans="1:4">
      <c r="A2504" s="43" t="s">
        <v>1137</v>
      </c>
      <c r="B2504" s="43" t="s">
        <v>606</v>
      </c>
      <c r="C2504" s="489">
        <v>0</v>
      </c>
      <c r="D2504" s="489">
        <v>2.5499999999999998</v>
      </c>
    </row>
    <row r="2505" spans="1:4">
      <c r="A2505" s="43" t="s">
        <v>1137</v>
      </c>
      <c r="B2505" s="43" t="s">
        <v>607</v>
      </c>
      <c r="C2505" s="489">
        <v>0</v>
      </c>
      <c r="D2505" s="489">
        <v>0</v>
      </c>
    </row>
    <row r="2506" spans="1:4">
      <c r="A2506" s="43" t="s">
        <v>1137</v>
      </c>
      <c r="B2506" s="43" t="s">
        <v>1251</v>
      </c>
      <c r="C2506" s="489">
        <v>11.84</v>
      </c>
      <c r="D2506" s="489">
        <v>0.66</v>
      </c>
    </row>
    <row r="2507" spans="1:4">
      <c r="A2507" s="43" t="s">
        <v>718</v>
      </c>
      <c r="B2507" s="43" t="s">
        <v>1252</v>
      </c>
      <c r="C2507" s="489">
        <v>0</v>
      </c>
      <c r="D2507" s="489">
        <v>0</v>
      </c>
    </row>
    <row r="2508" spans="1:4">
      <c r="A2508" s="43" t="s">
        <v>1137</v>
      </c>
      <c r="B2508" s="43" t="s">
        <v>1253</v>
      </c>
      <c r="C2508" s="489">
        <v>7.04</v>
      </c>
      <c r="D2508" s="489">
        <v>7.81</v>
      </c>
    </row>
    <row r="2509" spans="1:4">
      <c r="A2509" s="43" t="s">
        <v>718</v>
      </c>
      <c r="B2509" s="43" t="s">
        <v>1254</v>
      </c>
      <c r="C2509" s="489">
        <v>12.02</v>
      </c>
      <c r="D2509" s="489">
        <v>50.41</v>
      </c>
    </row>
    <row r="2510" spans="1:4">
      <c r="A2510" s="43" t="s">
        <v>718</v>
      </c>
      <c r="B2510" s="43" t="s">
        <v>1230</v>
      </c>
      <c r="C2510" s="489">
        <v>37.979999999999997</v>
      </c>
      <c r="D2510" s="489">
        <v>36.85</v>
      </c>
    </row>
    <row r="2511" spans="1:4">
      <c r="A2511" s="43" t="s">
        <v>1137</v>
      </c>
      <c r="B2511" s="43" t="s">
        <v>1231</v>
      </c>
      <c r="C2511" s="489">
        <v>0</v>
      </c>
      <c r="D2511" s="489">
        <v>0</v>
      </c>
    </row>
    <row r="2512" spans="1:4">
      <c r="A2512" s="43" t="s">
        <v>1137</v>
      </c>
      <c r="B2512" s="43" t="s">
        <v>1232</v>
      </c>
      <c r="C2512" s="489">
        <v>9.51</v>
      </c>
      <c r="D2512" s="489">
        <v>44.95</v>
      </c>
    </row>
    <row r="2513" spans="1:4">
      <c r="A2513" s="43" t="s">
        <v>1137</v>
      </c>
      <c r="B2513" s="43" t="s">
        <v>1233</v>
      </c>
      <c r="C2513" s="489">
        <v>0</v>
      </c>
      <c r="D2513" s="489">
        <v>0.01</v>
      </c>
    </row>
    <row r="2514" spans="1:4">
      <c r="A2514" s="43" t="s">
        <v>1137</v>
      </c>
      <c r="B2514" s="43" t="s">
        <v>1234</v>
      </c>
      <c r="C2514" s="489">
        <v>29.54</v>
      </c>
      <c r="D2514" s="489">
        <v>0.08</v>
      </c>
    </row>
    <row r="2515" spans="1:4">
      <c r="A2515" s="43" t="s">
        <v>1137</v>
      </c>
      <c r="B2515" s="43" t="s">
        <v>1235</v>
      </c>
      <c r="C2515" s="489">
        <v>0</v>
      </c>
      <c r="D2515" s="489">
        <v>1.58</v>
      </c>
    </row>
    <row r="2516" spans="1:4">
      <c r="A2516" s="43" t="s">
        <v>1137</v>
      </c>
      <c r="B2516" s="43" t="s">
        <v>1236</v>
      </c>
      <c r="C2516" s="489">
        <v>2.21</v>
      </c>
      <c r="D2516" s="489">
        <v>2.92</v>
      </c>
    </row>
    <row r="2517" spans="1:4">
      <c r="A2517" s="43" t="s">
        <v>1137</v>
      </c>
      <c r="B2517" s="43" t="s">
        <v>593</v>
      </c>
      <c r="C2517" s="489">
        <v>27.07</v>
      </c>
      <c r="D2517" s="489">
        <v>6.83</v>
      </c>
    </row>
    <row r="2518" spans="1:4">
      <c r="A2518" s="43" t="s">
        <v>1137</v>
      </c>
      <c r="B2518" s="43" t="s">
        <v>1237</v>
      </c>
      <c r="C2518" s="489">
        <v>22.66</v>
      </c>
      <c r="D2518" s="489">
        <v>18.440000000000001</v>
      </c>
    </row>
    <row r="2519" spans="1:4">
      <c r="A2519" s="43" t="s">
        <v>1137</v>
      </c>
      <c r="B2519" s="43" t="s">
        <v>594</v>
      </c>
      <c r="C2519" s="489">
        <v>12.43</v>
      </c>
      <c r="D2519" s="489">
        <v>0.78</v>
      </c>
    </row>
    <row r="2520" spans="1:4">
      <c r="A2520" s="43" t="s">
        <v>1137</v>
      </c>
      <c r="B2520" s="43" t="s">
        <v>1238</v>
      </c>
      <c r="C2520" s="489">
        <v>12.95</v>
      </c>
      <c r="D2520" s="489">
        <v>9.77</v>
      </c>
    </row>
    <row r="2521" spans="1:4">
      <c r="A2521" s="43" t="s">
        <v>1137</v>
      </c>
      <c r="B2521" s="43" t="s">
        <v>595</v>
      </c>
      <c r="C2521" s="489">
        <v>0</v>
      </c>
      <c r="D2521" s="489">
        <v>0</v>
      </c>
    </row>
    <row r="2522" spans="1:4">
      <c r="A2522" s="43" t="s">
        <v>1137</v>
      </c>
      <c r="B2522" s="43" t="s">
        <v>596</v>
      </c>
      <c r="C2522" s="489">
        <v>18.43</v>
      </c>
      <c r="D2522" s="489">
        <v>5.91</v>
      </c>
    </row>
    <row r="2523" spans="1:4">
      <c r="A2523" s="43" t="s">
        <v>1137</v>
      </c>
      <c r="B2523" s="43" t="s">
        <v>597</v>
      </c>
      <c r="C2523" s="489">
        <v>0</v>
      </c>
      <c r="D2523" s="489">
        <v>0</v>
      </c>
    </row>
    <row r="2524" spans="1:4">
      <c r="A2524" s="43" t="s">
        <v>1137</v>
      </c>
      <c r="B2524" s="43" t="s">
        <v>1239</v>
      </c>
      <c r="C2524" s="489">
        <v>4.04</v>
      </c>
      <c r="D2524" s="489">
        <v>98.56</v>
      </c>
    </row>
    <row r="2525" spans="1:4">
      <c r="A2525" s="43" t="s">
        <v>718</v>
      </c>
      <c r="B2525" s="43" t="s">
        <v>1240</v>
      </c>
      <c r="C2525" s="489">
        <v>12.22</v>
      </c>
      <c r="D2525" s="489">
        <v>2.95</v>
      </c>
    </row>
    <row r="2526" spans="1:4">
      <c r="A2526" s="43" t="s">
        <v>1137</v>
      </c>
      <c r="B2526" s="43" t="s">
        <v>598</v>
      </c>
      <c r="C2526" s="489">
        <v>14.95</v>
      </c>
      <c r="D2526" s="489">
        <v>16.95</v>
      </c>
    </row>
    <row r="2527" spans="1:4">
      <c r="A2527" s="43" t="s">
        <v>1137</v>
      </c>
      <c r="B2527" s="43" t="s">
        <v>599</v>
      </c>
      <c r="C2527" s="489">
        <v>28.07</v>
      </c>
      <c r="D2527" s="489">
        <v>10.27</v>
      </c>
    </row>
    <row r="2528" spans="1:4">
      <c r="A2528" s="43" t="s">
        <v>718</v>
      </c>
      <c r="B2528" s="43" t="s">
        <v>1241</v>
      </c>
      <c r="C2528" s="489">
        <v>15.24</v>
      </c>
      <c r="D2528" s="489">
        <v>116.34</v>
      </c>
    </row>
    <row r="2529" spans="1:4">
      <c r="A2529" s="43" t="s">
        <v>1137</v>
      </c>
      <c r="B2529" s="43" t="s">
        <v>600</v>
      </c>
      <c r="C2529" s="489">
        <v>0</v>
      </c>
      <c r="D2529" s="489">
        <v>252.08</v>
      </c>
    </row>
    <row r="2530" spans="1:4">
      <c r="A2530" s="43" t="s">
        <v>1137</v>
      </c>
      <c r="B2530" s="43" t="s">
        <v>1224</v>
      </c>
      <c r="C2530" s="489">
        <v>0</v>
      </c>
      <c r="D2530" s="489">
        <v>0</v>
      </c>
    </row>
    <row r="2531" spans="1:4">
      <c r="A2531" s="43" t="s">
        <v>3432</v>
      </c>
      <c r="B2531" s="43" t="s">
        <v>3433</v>
      </c>
      <c r="C2531" s="489">
        <v>2.27</v>
      </c>
      <c r="D2531" s="489">
        <v>0.04</v>
      </c>
    </row>
    <row r="2532" spans="1:4">
      <c r="A2532" s="43" t="s">
        <v>3432</v>
      </c>
      <c r="B2532" s="43" t="s">
        <v>3434</v>
      </c>
      <c r="C2532" s="489">
        <v>22.96</v>
      </c>
      <c r="D2532" s="489">
        <v>1.86</v>
      </c>
    </row>
    <row r="2533" spans="1:4">
      <c r="A2533" s="43" t="s">
        <v>3432</v>
      </c>
      <c r="B2533" s="43" t="s">
        <v>3435</v>
      </c>
      <c r="C2533" s="489">
        <v>8.34</v>
      </c>
      <c r="D2533" s="489">
        <v>4.0599999999999996</v>
      </c>
    </row>
    <row r="2534" spans="1:4">
      <c r="A2534" s="43" t="s">
        <v>3436</v>
      </c>
      <c r="B2534" s="43" t="s">
        <v>3437</v>
      </c>
      <c r="C2534" s="489">
        <v>18.12</v>
      </c>
      <c r="D2534" s="489">
        <v>5.05</v>
      </c>
    </row>
    <row r="2535" spans="1:4">
      <c r="A2535" s="43" t="s">
        <v>3436</v>
      </c>
      <c r="B2535" s="43" t="s">
        <v>3438</v>
      </c>
      <c r="C2535" s="489">
        <v>19.899999999999999</v>
      </c>
      <c r="D2535" s="489">
        <v>4.6399999999999997</v>
      </c>
    </row>
    <row r="2536" spans="1:4">
      <c r="A2536" s="43" t="s">
        <v>3436</v>
      </c>
      <c r="B2536" s="43" t="s">
        <v>3439</v>
      </c>
      <c r="C2536" s="489">
        <v>20.28</v>
      </c>
      <c r="D2536" s="489">
        <v>5.95</v>
      </c>
    </row>
    <row r="2537" spans="1:4">
      <c r="A2537" s="43" t="s">
        <v>3440</v>
      </c>
      <c r="B2537" s="43" t="s">
        <v>3441</v>
      </c>
      <c r="C2537" s="489">
        <v>35.65</v>
      </c>
      <c r="D2537" s="489">
        <v>2.54</v>
      </c>
    </row>
    <row r="2538" spans="1:4">
      <c r="A2538" s="43" t="s">
        <v>3440</v>
      </c>
      <c r="B2538" s="43" t="s">
        <v>3442</v>
      </c>
      <c r="C2538" s="489">
        <v>13.62</v>
      </c>
      <c r="D2538" s="489">
        <v>1.95</v>
      </c>
    </row>
    <row r="2539" spans="1:4">
      <c r="A2539" s="43" t="s">
        <v>3440</v>
      </c>
      <c r="B2539" s="43" t="s">
        <v>3443</v>
      </c>
      <c r="C2539" s="489">
        <v>6.04</v>
      </c>
      <c r="D2539" s="489">
        <v>1.73</v>
      </c>
    </row>
    <row r="2540" spans="1:4">
      <c r="A2540" s="43" t="s">
        <v>3440</v>
      </c>
      <c r="B2540" s="43" t="s">
        <v>3444</v>
      </c>
      <c r="C2540" s="489">
        <v>242.9</v>
      </c>
      <c r="D2540" s="489">
        <v>0.62</v>
      </c>
    </row>
    <row r="2541" spans="1:4">
      <c r="A2541" s="43" t="s">
        <v>3440</v>
      </c>
      <c r="B2541" s="43" t="s">
        <v>3445</v>
      </c>
      <c r="C2541" s="489">
        <v>15.85</v>
      </c>
      <c r="D2541" s="489">
        <v>5.34</v>
      </c>
    </row>
    <row r="2542" spans="1:4">
      <c r="A2542" s="43" t="s">
        <v>3440</v>
      </c>
      <c r="B2542" s="43" t="s">
        <v>3446</v>
      </c>
      <c r="C2542" s="489">
        <v>39.32</v>
      </c>
      <c r="D2542" s="489">
        <v>6.34</v>
      </c>
    </row>
    <row r="2543" spans="1:4">
      <c r="A2543" s="43" t="s">
        <v>3447</v>
      </c>
      <c r="B2543" s="43" t="s">
        <v>3448</v>
      </c>
      <c r="C2543" s="489">
        <v>7.29</v>
      </c>
      <c r="D2543" s="489">
        <v>3.52</v>
      </c>
    </row>
    <row r="2544" spans="1:4">
      <c r="A2544" s="43" t="s">
        <v>3447</v>
      </c>
      <c r="B2544" s="43" t="s">
        <v>3449</v>
      </c>
      <c r="C2544" s="489">
        <v>17.829999999999998</v>
      </c>
      <c r="D2544" s="489">
        <v>5.36</v>
      </c>
    </row>
    <row r="2545" spans="1:4">
      <c r="A2545" s="43" t="s">
        <v>3447</v>
      </c>
      <c r="B2545" s="43" t="s">
        <v>3450</v>
      </c>
      <c r="C2545" s="489">
        <v>2.73</v>
      </c>
      <c r="D2545" s="489">
        <v>1.18</v>
      </c>
    </row>
    <row r="2546" spans="1:4">
      <c r="A2546" s="43" t="s">
        <v>3447</v>
      </c>
      <c r="B2546" s="43" t="s">
        <v>3451</v>
      </c>
      <c r="C2546" s="489">
        <v>23.69</v>
      </c>
      <c r="D2546" s="489">
        <v>3.45</v>
      </c>
    </row>
    <row r="2547" spans="1:4">
      <c r="A2547" s="43" t="s">
        <v>236</v>
      </c>
      <c r="B2547" s="43" t="s">
        <v>236</v>
      </c>
      <c r="C2547" s="489">
        <v>2.0099999999999998</v>
      </c>
      <c r="D2547" s="489">
        <v>1.85</v>
      </c>
    </row>
    <row r="2548" spans="1:4">
      <c r="A2548" s="43" t="s">
        <v>2907</v>
      </c>
      <c r="B2548" s="43" t="s">
        <v>3288</v>
      </c>
      <c r="C2548" s="489">
        <v>0.47</v>
      </c>
      <c r="D2548" s="489">
        <v>1.03</v>
      </c>
    </row>
    <row r="2549" spans="1:4">
      <c r="A2549" s="43" t="s">
        <v>2907</v>
      </c>
      <c r="B2549" s="43" t="s">
        <v>3289</v>
      </c>
      <c r="C2549" s="489">
        <v>0</v>
      </c>
      <c r="D2549" s="489">
        <v>23.73</v>
      </c>
    </row>
    <row r="2550" spans="1:4">
      <c r="A2550" s="43" t="s">
        <v>2907</v>
      </c>
      <c r="B2550" s="43" t="s">
        <v>1206</v>
      </c>
      <c r="C2550" s="489">
        <v>0</v>
      </c>
      <c r="D2550" s="489">
        <v>8.25</v>
      </c>
    </row>
    <row r="2551" spans="1:4">
      <c r="A2551" s="43" t="s">
        <v>2907</v>
      </c>
      <c r="B2551" s="43" t="s">
        <v>1207</v>
      </c>
      <c r="C2551" s="489">
        <v>19.22</v>
      </c>
      <c r="D2551" s="489">
        <v>13.16</v>
      </c>
    </row>
    <row r="2552" spans="1:4">
      <c r="A2552" s="43" t="s">
        <v>2887</v>
      </c>
      <c r="B2552" s="43" t="s">
        <v>1208</v>
      </c>
      <c r="C2552" s="489">
        <v>10.15</v>
      </c>
      <c r="D2552" s="489">
        <v>7.05</v>
      </c>
    </row>
    <row r="2553" spans="1:4">
      <c r="A2553" s="43" t="s">
        <v>236</v>
      </c>
      <c r="B2553" s="43" t="s">
        <v>1209</v>
      </c>
      <c r="C2553" s="489">
        <v>14.07</v>
      </c>
      <c r="D2553" s="489">
        <v>23.63</v>
      </c>
    </row>
    <row r="2554" spans="1:4">
      <c r="A2554" s="43" t="s">
        <v>236</v>
      </c>
      <c r="B2554" s="43" t="s">
        <v>1210</v>
      </c>
      <c r="C2554" s="489">
        <v>0</v>
      </c>
      <c r="D2554" s="489">
        <v>0</v>
      </c>
    </row>
    <row r="2555" spans="1:4">
      <c r="A2555" s="43" t="s">
        <v>2907</v>
      </c>
      <c r="B2555" s="43" t="s">
        <v>1211</v>
      </c>
      <c r="C2555" s="489">
        <v>0</v>
      </c>
      <c r="D2555" s="489">
        <v>13.98</v>
      </c>
    </row>
    <row r="2556" spans="1:4">
      <c r="A2556" s="43" t="s">
        <v>236</v>
      </c>
      <c r="B2556" s="43" t="s">
        <v>1212</v>
      </c>
      <c r="C2556" s="489">
        <v>0</v>
      </c>
      <c r="D2556" s="489">
        <v>0</v>
      </c>
    </row>
    <row r="2557" spans="1:4">
      <c r="A2557" s="43" t="s">
        <v>236</v>
      </c>
      <c r="B2557" s="43" t="s">
        <v>1213</v>
      </c>
      <c r="C2557" s="489">
        <v>0</v>
      </c>
      <c r="D2557" s="489">
        <v>0.65</v>
      </c>
    </row>
    <row r="2558" spans="1:4">
      <c r="A2558" s="43" t="s">
        <v>236</v>
      </c>
      <c r="B2558" s="43" t="s">
        <v>591</v>
      </c>
      <c r="C2558" s="489">
        <v>3.23</v>
      </c>
      <c r="D2558" s="489">
        <v>21.52</v>
      </c>
    </row>
    <row r="2559" spans="1:4">
      <c r="A2559" s="43" t="s">
        <v>236</v>
      </c>
      <c r="B2559" s="43" t="s">
        <v>1214</v>
      </c>
      <c r="C2559" s="489">
        <v>0</v>
      </c>
      <c r="D2559" s="489">
        <v>2.4700000000000002</v>
      </c>
    </row>
    <row r="2560" spans="1:4">
      <c r="A2560" s="43" t="s">
        <v>236</v>
      </c>
      <c r="B2560" s="43" t="s">
        <v>592</v>
      </c>
      <c r="C2560" s="489">
        <v>1.61</v>
      </c>
      <c r="D2560" s="489">
        <v>10.41</v>
      </c>
    </row>
    <row r="2561" spans="1:4">
      <c r="A2561" s="43" t="s">
        <v>2907</v>
      </c>
      <c r="B2561" s="43" t="s">
        <v>1215</v>
      </c>
      <c r="C2561" s="489">
        <v>14.43</v>
      </c>
      <c r="D2561" s="489">
        <v>7.0000000000000007E-2</v>
      </c>
    </row>
    <row r="2562" spans="1:4">
      <c r="A2562" s="43" t="s">
        <v>236</v>
      </c>
      <c r="B2562" s="43" t="s">
        <v>1216</v>
      </c>
      <c r="C2562" s="489">
        <v>0</v>
      </c>
      <c r="D2562" s="489">
        <v>30</v>
      </c>
    </row>
    <row r="2563" spans="1:4">
      <c r="A2563" s="43" t="s">
        <v>236</v>
      </c>
      <c r="B2563" s="43" t="s">
        <v>1217</v>
      </c>
      <c r="C2563" s="489">
        <v>0</v>
      </c>
      <c r="D2563" s="489">
        <v>0</v>
      </c>
    </row>
    <row r="2564" spans="1:4">
      <c r="A2564" s="43" t="s">
        <v>2907</v>
      </c>
      <c r="B2564" s="43" t="s">
        <v>1218</v>
      </c>
      <c r="C2564" s="489">
        <v>0</v>
      </c>
      <c r="D2564" s="489">
        <v>0</v>
      </c>
    </row>
    <row r="2565" spans="1:4">
      <c r="A2565" s="43" t="s">
        <v>2907</v>
      </c>
      <c r="B2565" s="43" t="s">
        <v>1219</v>
      </c>
      <c r="C2565" s="489">
        <v>38.24</v>
      </c>
      <c r="D2565" s="489">
        <v>29.71</v>
      </c>
    </row>
    <row r="2566" spans="1:4">
      <c r="A2566" s="43" t="s">
        <v>2887</v>
      </c>
      <c r="B2566" s="43" t="s">
        <v>1220</v>
      </c>
      <c r="C2566" s="489">
        <v>0</v>
      </c>
      <c r="D2566" s="489">
        <v>0</v>
      </c>
    </row>
    <row r="2567" spans="1:4">
      <c r="A2567" s="43" t="s">
        <v>2907</v>
      </c>
      <c r="B2567" s="43" t="s">
        <v>1221</v>
      </c>
      <c r="C2567" s="489">
        <v>1.98</v>
      </c>
      <c r="D2567" s="489">
        <v>2.57</v>
      </c>
    </row>
    <row r="2568" spans="1:4">
      <c r="A2568" s="43" t="s">
        <v>2887</v>
      </c>
      <c r="B2568" s="43" t="s">
        <v>1222</v>
      </c>
      <c r="C2568" s="489">
        <v>0</v>
      </c>
      <c r="D2568" s="489">
        <v>1.45</v>
      </c>
    </row>
    <row r="2569" spans="1:4">
      <c r="A2569" s="43" t="s">
        <v>2907</v>
      </c>
      <c r="B2569" s="43" t="s">
        <v>1223</v>
      </c>
      <c r="C2569" s="489">
        <v>0</v>
      </c>
      <c r="D2569" s="489">
        <v>0.87</v>
      </c>
    </row>
    <row r="2570" spans="1:4">
      <c r="A2570" s="43" t="s">
        <v>2887</v>
      </c>
      <c r="B2570" s="43" t="s">
        <v>1190</v>
      </c>
      <c r="C2570" s="489">
        <v>0</v>
      </c>
      <c r="D2570" s="489">
        <v>5.26</v>
      </c>
    </row>
    <row r="2571" spans="1:4">
      <c r="A2571" s="43" t="s">
        <v>2887</v>
      </c>
      <c r="B2571" s="43" t="s">
        <v>1191</v>
      </c>
      <c r="C2571" s="489">
        <v>0</v>
      </c>
      <c r="D2571" s="489">
        <v>32.35</v>
      </c>
    </row>
    <row r="2572" spans="1:4">
      <c r="A2572" s="43" t="s">
        <v>2907</v>
      </c>
      <c r="B2572" s="43" t="s">
        <v>1192</v>
      </c>
      <c r="C2572" s="489">
        <v>0</v>
      </c>
      <c r="D2572" s="489">
        <v>2.0499999999999998</v>
      </c>
    </row>
    <row r="2573" spans="1:4">
      <c r="A2573" s="43" t="s">
        <v>2907</v>
      </c>
      <c r="B2573" s="43" t="s">
        <v>1193</v>
      </c>
      <c r="C2573" s="489">
        <v>3.11</v>
      </c>
      <c r="D2573" s="489">
        <v>1.84</v>
      </c>
    </row>
    <row r="2574" spans="1:4">
      <c r="A2574" s="43" t="s">
        <v>236</v>
      </c>
      <c r="B2574" s="43" t="s">
        <v>1194</v>
      </c>
      <c r="C2574" s="489">
        <v>16.68</v>
      </c>
      <c r="D2574" s="489">
        <v>23.51</v>
      </c>
    </row>
    <row r="2575" spans="1:4">
      <c r="A2575" s="43" t="s">
        <v>2907</v>
      </c>
      <c r="B2575" s="43" t="s">
        <v>1195</v>
      </c>
      <c r="C2575" s="489">
        <v>0</v>
      </c>
      <c r="D2575" s="489">
        <v>0</v>
      </c>
    </row>
    <row r="2576" spans="1:4">
      <c r="A2576" s="43" t="s">
        <v>2907</v>
      </c>
      <c r="B2576" s="43" t="s">
        <v>1196</v>
      </c>
      <c r="C2576" s="489">
        <v>14.5</v>
      </c>
      <c r="D2576" s="489">
        <v>15.36</v>
      </c>
    </row>
    <row r="2577" spans="1:4">
      <c r="A2577" s="43" t="s">
        <v>236</v>
      </c>
      <c r="B2577" s="43" t="s">
        <v>1197</v>
      </c>
      <c r="C2577" s="489">
        <v>0</v>
      </c>
      <c r="D2577" s="489">
        <v>0</v>
      </c>
    </row>
    <row r="2578" spans="1:4">
      <c r="A2578" s="43" t="s">
        <v>1439</v>
      </c>
      <c r="B2578" s="43" t="s">
        <v>587</v>
      </c>
      <c r="C2578" s="489">
        <v>0</v>
      </c>
      <c r="D2578" s="489">
        <v>61.19</v>
      </c>
    </row>
    <row r="2579" spans="1:4">
      <c r="A2579" s="43" t="s">
        <v>1462</v>
      </c>
      <c r="B2579" s="43" t="s">
        <v>1198</v>
      </c>
      <c r="C2579" s="489">
        <v>11.45</v>
      </c>
      <c r="D2579" s="489">
        <v>3.54</v>
      </c>
    </row>
    <row r="2580" spans="1:4">
      <c r="A2580" s="43" t="s">
        <v>1462</v>
      </c>
      <c r="B2580" s="43" t="s">
        <v>1199</v>
      </c>
      <c r="C2580" s="489">
        <v>26.45</v>
      </c>
      <c r="D2580" s="489">
        <v>1.23</v>
      </c>
    </row>
    <row r="2581" spans="1:4">
      <c r="A2581" s="43" t="s">
        <v>1174</v>
      </c>
      <c r="B2581" s="43" t="s">
        <v>588</v>
      </c>
      <c r="C2581" s="489">
        <v>2.15</v>
      </c>
      <c r="D2581" s="489">
        <v>0.2</v>
      </c>
    </row>
    <row r="2582" spans="1:4">
      <c r="A2582" s="43" t="s">
        <v>1439</v>
      </c>
      <c r="B2582" s="43" t="s">
        <v>589</v>
      </c>
      <c r="C2582" s="489">
        <v>2.4300000000000002</v>
      </c>
      <c r="D2582" s="489">
        <v>10.73</v>
      </c>
    </row>
    <row r="2583" spans="1:4">
      <c r="A2583" s="43" t="s">
        <v>1462</v>
      </c>
      <c r="B2583" s="43" t="s">
        <v>1200</v>
      </c>
      <c r="C2583" s="489">
        <v>14.26</v>
      </c>
      <c r="D2583" s="489">
        <v>13.57</v>
      </c>
    </row>
    <row r="2584" spans="1:4">
      <c r="A2584" s="43" t="s">
        <v>1462</v>
      </c>
      <c r="B2584" s="43" t="s">
        <v>1201</v>
      </c>
      <c r="C2584" s="489">
        <v>0</v>
      </c>
      <c r="D2584" s="489">
        <v>19.899999999999999</v>
      </c>
    </row>
    <row r="2585" spans="1:4">
      <c r="A2585" s="43" t="s">
        <v>1174</v>
      </c>
      <c r="B2585" s="43" t="s">
        <v>1202</v>
      </c>
      <c r="C2585" s="489">
        <v>11.33</v>
      </c>
      <c r="D2585" s="489">
        <v>2.09</v>
      </c>
    </row>
    <row r="2586" spans="1:4">
      <c r="A2586" s="43" t="s">
        <v>1439</v>
      </c>
      <c r="B2586" s="43" t="s">
        <v>590</v>
      </c>
      <c r="C2586" s="489">
        <v>1.56</v>
      </c>
      <c r="D2586" s="489">
        <v>1.57</v>
      </c>
    </row>
    <row r="2587" spans="1:4">
      <c r="A2587" s="43" t="s">
        <v>1439</v>
      </c>
      <c r="B2587" s="43" t="s">
        <v>1203</v>
      </c>
      <c r="C2587" s="489">
        <v>4.42</v>
      </c>
      <c r="D2587" s="489">
        <v>10.54</v>
      </c>
    </row>
    <row r="2588" spans="1:4">
      <c r="A2588" s="43" t="s">
        <v>1462</v>
      </c>
      <c r="B2588" s="43" t="s">
        <v>1204</v>
      </c>
      <c r="C2588" s="489">
        <v>6.65</v>
      </c>
      <c r="D2588" s="489">
        <v>28.45</v>
      </c>
    </row>
    <row r="2589" spans="1:4">
      <c r="A2589" s="43" t="s">
        <v>1462</v>
      </c>
      <c r="B2589" s="43" t="s">
        <v>1205</v>
      </c>
      <c r="C2589" s="489">
        <v>17.41</v>
      </c>
      <c r="D2589" s="489">
        <v>3.99</v>
      </c>
    </row>
    <row r="2590" spans="1:4">
      <c r="A2590" s="43" t="s">
        <v>1174</v>
      </c>
      <c r="B2590" s="43" t="s">
        <v>584</v>
      </c>
      <c r="C2590" s="489">
        <v>14.61</v>
      </c>
      <c r="D2590" s="489">
        <v>3.14</v>
      </c>
    </row>
    <row r="2591" spans="1:4">
      <c r="A2591" s="43" t="s">
        <v>1462</v>
      </c>
      <c r="B2591" s="43" t="s">
        <v>1173</v>
      </c>
      <c r="C2591" s="489">
        <v>9.9700000000000006</v>
      </c>
      <c r="D2591" s="489">
        <v>5.82</v>
      </c>
    </row>
    <row r="2592" spans="1:4">
      <c r="A2592" s="43" t="s">
        <v>1174</v>
      </c>
      <c r="B2592" s="43" t="s">
        <v>1174</v>
      </c>
      <c r="C2592" s="489">
        <v>16.12</v>
      </c>
      <c r="D2592" s="489">
        <v>11.31</v>
      </c>
    </row>
    <row r="2593" spans="1:4">
      <c r="A2593" s="43" t="s">
        <v>1462</v>
      </c>
      <c r="B2593" s="43" t="s">
        <v>1175</v>
      </c>
      <c r="C2593" s="489">
        <v>11.09</v>
      </c>
      <c r="D2593" s="489">
        <v>42.02</v>
      </c>
    </row>
    <row r="2594" spans="1:4">
      <c r="A2594" s="43" t="s">
        <v>1174</v>
      </c>
      <c r="B2594" s="43" t="s">
        <v>1176</v>
      </c>
      <c r="C2594" s="489">
        <v>0</v>
      </c>
      <c r="D2594" s="489">
        <v>0</v>
      </c>
    </row>
    <row r="2595" spans="1:4">
      <c r="A2595" s="43" t="s">
        <v>1439</v>
      </c>
      <c r="B2595" s="43" t="s">
        <v>1177</v>
      </c>
      <c r="C2595" s="489">
        <v>2.14</v>
      </c>
      <c r="D2595" s="489">
        <v>3.3</v>
      </c>
    </row>
    <row r="2596" spans="1:4">
      <c r="A2596" s="43" t="s">
        <v>1462</v>
      </c>
      <c r="B2596" s="43" t="s">
        <v>1178</v>
      </c>
      <c r="C2596" s="489">
        <v>0</v>
      </c>
      <c r="D2596" s="489">
        <v>1.1000000000000001</v>
      </c>
    </row>
    <row r="2597" spans="1:4">
      <c r="A2597" s="43" t="s">
        <v>1462</v>
      </c>
      <c r="B2597" s="43" t="s">
        <v>1179</v>
      </c>
      <c r="C2597" s="489">
        <v>5.88</v>
      </c>
      <c r="D2597" s="489">
        <v>0.81</v>
      </c>
    </row>
    <row r="2598" spans="1:4">
      <c r="A2598" s="43" t="s">
        <v>1462</v>
      </c>
      <c r="B2598" s="43" t="s">
        <v>1180</v>
      </c>
      <c r="C2598" s="489">
        <v>2.73</v>
      </c>
      <c r="D2598" s="489">
        <v>3.99</v>
      </c>
    </row>
    <row r="2599" spans="1:4">
      <c r="A2599" s="43" t="s">
        <v>1439</v>
      </c>
      <c r="B2599" s="43" t="s">
        <v>1181</v>
      </c>
      <c r="C2599" s="489">
        <v>0</v>
      </c>
      <c r="D2599" s="489">
        <v>1.1000000000000001</v>
      </c>
    </row>
    <row r="2600" spans="1:4">
      <c r="A2600" s="43" t="s">
        <v>1439</v>
      </c>
      <c r="B2600" s="43" t="s">
        <v>1182</v>
      </c>
      <c r="C2600" s="489">
        <v>0</v>
      </c>
      <c r="D2600" s="489">
        <v>2.29</v>
      </c>
    </row>
    <row r="2601" spans="1:4">
      <c r="A2601" s="43" t="s">
        <v>1174</v>
      </c>
      <c r="B2601" s="43" t="s">
        <v>1183</v>
      </c>
      <c r="C2601" s="489">
        <v>24.09</v>
      </c>
      <c r="D2601" s="489">
        <v>4.12</v>
      </c>
    </row>
    <row r="2602" spans="1:4">
      <c r="A2602" s="43" t="s">
        <v>1174</v>
      </c>
      <c r="B2602" s="43" t="s">
        <v>1184</v>
      </c>
      <c r="C2602" s="489">
        <v>58.93</v>
      </c>
      <c r="D2602" s="489">
        <v>5.52</v>
      </c>
    </row>
    <row r="2603" spans="1:4">
      <c r="A2603" s="43" t="s">
        <v>1462</v>
      </c>
      <c r="B2603" s="43" t="s">
        <v>1185</v>
      </c>
      <c r="C2603" s="489">
        <v>48.81</v>
      </c>
      <c r="D2603" s="489">
        <v>74.95</v>
      </c>
    </row>
    <row r="2604" spans="1:4">
      <c r="A2604" s="43" t="s">
        <v>1462</v>
      </c>
      <c r="B2604" s="43" t="s">
        <v>1186</v>
      </c>
      <c r="C2604" s="489">
        <v>26.32</v>
      </c>
      <c r="D2604" s="489">
        <v>3.94</v>
      </c>
    </row>
    <row r="2605" spans="1:4">
      <c r="A2605" s="43" t="s">
        <v>1174</v>
      </c>
      <c r="B2605" s="43" t="s">
        <v>585</v>
      </c>
      <c r="C2605" s="489">
        <v>11.3</v>
      </c>
      <c r="D2605" s="489">
        <v>0.5</v>
      </c>
    </row>
    <row r="2606" spans="1:4">
      <c r="A2606" s="43" t="s">
        <v>1462</v>
      </c>
      <c r="B2606" s="43" t="s">
        <v>1342</v>
      </c>
      <c r="C2606" s="489">
        <v>117.33</v>
      </c>
      <c r="D2606" s="489">
        <v>3.59</v>
      </c>
    </row>
    <row r="2607" spans="1:4">
      <c r="A2607" s="43" t="s">
        <v>1174</v>
      </c>
      <c r="B2607" s="43" t="s">
        <v>1187</v>
      </c>
      <c r="C2607" s="489">
        <v>0</v>
      </c>
      <c r="D2607" s="489">
        <v>344.97</v>
      </c>
    </row>
    <row r="2608" spans="1:4">
      <c r="A2608" s="43" t="s">
        <v>1174</v>
      </c>
      <c r="B2608" s="43" t="s">
        <v>586</v>
      </c>
      <c r="C2608" s="489">
        <v>0</v>
      </c>
      <c r="D2608" s="489">
        <v>6.27</v>
      </c>
    </row>
    <row r="2609" spans="1:4">
      <c r="A2609" s="43" t="s">
        <v>1174</v>
      </c>
      <c r="B2609" s="43" t="s">
        <v>1188</v>
      </c>
      <c r="C2609" s="489">
        <v>13.34</v>
      </c>
      <c r="D2609" s="489">
        <v>52.15</v>
      </c>
    </row>
    <row r="2610" spans="1:4">
      <c r="A2610" s="43" t="s">
        <v>1174</v>
      </c>
      <c r="B2610" s="43" t="s">
        <v>1189</v>
      </c>
      <c r="C2610" s="489">
        <v>0</v>
      </c>
      <c r="D2610" s="489">
        <v>0.25</v>
      </c>
    </row>
    <row r="2611" spans="1:4">
      <c r="A2611" s="43" t="s">
        <v>1462</v>
      </c>
      <c r="B2611" s="43" t="s">
        <v>1155</v>
      </c>
      <c r="C2611" s="489">
        <v>9.2100000000000009</v>
      </c>
      <c r="D2611" s="489">
        <v>6.98</v>
      </c>
    </row>
    <row r="2612" spans="1:4">
      <c r="A2612" s="43" t="s">
        <v>1439</v>
      </c>
      <c r="B2612" s="43" t="s">
        <v>1156</v>
      </c>
      <c r="C2612" s="489">
        <v>15.63</v>
      </c>
      <c r="D2612" s="489">
        <v>8.49</v>
      </c>
    </row>
    <row r="2613" spans="1:4">
      <c r="A2613" s="43" t="s">
        <v>1439</v>
      </c>
      <c r="B2613" s="43" t="s">
        <v>1157</v>
      </c>
      <c r="C2613" s="489">
        <v>0</v>
      </c>
      <c r="D2613" s="489">
        <v>0</v>
      </c>
    </row>
    <row r="2614" spans="1:4">
      <c r="A2614" s="43" t="s">
        <v>1462</v>
      </c>
      <c r="B2614" s="43" t="s">
        <v>1158</v>
      </c>
      <c r="C2614" s="489">
        <v>16.3</v>
      </c>
      <c r="D2614" s="489">
        <v>7.14</v>
      </c>
    </row>
    <row r="2615" spans="1:4">
      <c r="A2615" s="43" t="s">
        <v>1462</v>
      </c>
      <c r="B2615" s="43" t="s">
        <v>1159</v>
      </c>
      <c r="C2615" s="489">
        <v>4.4000000000000004</v>
      </c>
      <c r="D2615" s="489">
        <v>5.0999999999999996</v>
      </c>
    </row>
    <row r="2616" spans="1:4">
      <c r="A2616" s="43" t="s">
        <v>1462</v>
      </c>
      <c r="B2616" s="43" t="s">
        <v>1160</v>
      </c>
      <c r="C2616" s="489">
        <v>10.34</v>
      </c>
      <c r="D2616" s="489">
        <v>9.43</v>
      </c>
    </row>
    <row r="2617" spans="1:4">
      <c r="A2617" s="43" t="s">
        <v>1439</v>
      </c>
      <c r="B2617" s="43" t="s">
        <v>1161</v>
      </c>
      <c r="C2617" s="489">
        <v>4.63</v>
      </c>
      <c r="D2617" s="489">
        <v>16.34</v>
      </c>
    </row>
    <row r="2618" spans="1:4">
      <c r="A2618" s="43" t="s">
        <v>1439</v>
      </c>
      <c r="B2618" s="43" t="s">
        <v>1162</v>
      </c>
      <c r="C2618" s="489">
        <v>0</v>
      </c>
      <c r="D2618" s="489">
        <v>13.47</v>
      </c>
    </row>
    <row r="2619" spans="1:4">
      <c r="A2619" s="43" t="s">
        <v>1174</v>
      </c>
      <c r="B2619" s="43" t="s">
        <v>1163</v>
      </c>
      <c r="C2619" s="489">
        <v>14.97</v>
      </c>
      <c r="D2619" s="489">
        <v>9.6199999999999992</v>
      </c>
    </row>
    <row r="2620" spans="1:4">
      <c r="A2620" s="43" t="s">
        <v>1462</v>
      </c>
      <c r="B2620" s="43" t="s">
        <v>1164</v>
      </c>
      <c r="C2620" s="489">
        <v>31.26</v>
      </c>
      <c r="D2620" s="489">
        <v>6.22</v>
      </c>
    </row>
    <row r="2621" spans="1:4">
      <c r="A2621" s="43" t="s">
        <v>1462</v>
      </c>
      <c r="B2621" s="43" t="s">
        <v>1165</v>
      </c>
      <c r="C2621" s="489">
        <v>33.979999999999997</v>
      </c>
      <c r="D2621" s="489">
        <v>10.67</v>
      </c>
    </row>
    <row r="2622" spans="1:4">
      <c r="A2622" s="43" t="s">
        <v>1174</v>
      </c>
      <c r="B2622" s="43" t="s">
        <v>1166</v>
      </c>
      <c r="C2622" s="489">
        <v>6.03</v>
      </c>
      <c r="D2622" s="489">
        <v>3.91</v>
      </c>
    </row>
    <row r="2623" spans="1:4">
      <c r="A2623" s="43" t="s">
        <v>1462</v>
      </c>
      <c r="B2623" s="43" t="s">
        <v>1167</v>
      </c>
      <c r="C2623" s="489">
        <v>5.91</v>
      </c>
      <c r="D2623" s="489">
        <v>5.33</v>
      </c>
    </row>
    <row r="2624" spans="1:4">
      <c r="A2624" s="43" t="s">
        <v>1174</v>
      </c>
      <c r="B2624" s="43" t="s">
        <v>1168</v>
      </c>
      <c r="C2624" s="489">
        <v>15.71</v>
      </c>
      <c r="D2624" s="489">
        <v>4.29</v>
      </c>
    </row>
    <row r="2625" spans="1:4">
      <c r="A2625" s="43" t="s">
        <v>1439</v>
      </c>
      <c r="B2625" s="43" t="s">
        <v>582</v>
      </c>
      <c r="C2625" s="489">
        <v>0</v>
      </c>
      <c r="D2625" s="489">
        <v>40.72</v>
      </c>
    </row>
    <row r="2626" spans="1:4">
      <c r="A2626" s="43" t="s">
        <v>1174</v>
      </c>
      <c r="B2626" s="43" t="s">
        <v>583</v>
      </c>
      <c r="C2626" s="489">
        <v>40.72</v>
      </c>
      <c r="D2626" s="489">
        <v>6.37</v>
      </c>
    </row>
    <row r="2627" spans="1:4">
      <c r="A2627" s="43" t="s">
        <v>1439</v>
      </c>
      <c r="B2627" s="43" t="s">
        <v>1169</v>
      </c>
      <c r="C2627" s="489">
        <v>3.01</v>
      </c>
      <c r="D2627" s="489">
        <v>13.31</v>
      </c>
    </row>
    <row r="2628" spans="1:4">
      <c r="A2628" s="43" t="s">
        <v>1462</v>
      </c>
      <c r="B2628" s="43" t="s">
        <v>1170</v>
      </c>
      <c r="C2628" s="489">
        <v>22.47</v>
      </c>
      <c r="D2628" s="489">
        <v>3.16</v>
      </c>
    </row>
    <row r="2629" spans="1:4">
      <c r="A2629" s="43" t="s">
        <v>1174</v>
      </c>
      <c r="B2629" s="43" t="s">
        <v>1171</v>
      </c>
      <c r="C2629" s="489">
        <v>15.49</v>
      </c>
      <c r="D2629" s="489">
        <v>15.6</v>
      </c>
    </row>
    <row r="2630" spans="1:4">
      <c r="A2630" s="43" t="s">
        <v>1439</v>
      </c>
      <c r="B2630" s="43" t="s">
        <v>1172</v>
      </c>
      <c r="C2630" s="489">
        <v>0</v>
      </c>
      <c r="D2630" s="489">
        <v>73.319999999999993</v>
      </c>
    </row>
    <row r="2631" spans="1:4">
      <c r="A2631" s="43" t="s">
        <v>1174</v>
      </c>
      <c r="B2631" s="43" t="s">
        <v>1141</v>
      </c>
      <c r="C2631" s="489">
        <v>1.44</v>
      </c>
      <c r="D2631" s="489">
        <v>108.38</v>
      </c>
    </row>
    <row r="2632" spans="1:4">
      <c r="A2632" s="43" t="s">
        <v>1439</v>
      </c>
      <c r="B2632" s="43" t="s">
        <v>1142</v>
      </c>
      <c r="C2632" s="489">
        <v>0</v>
      </c>
      <c r="D2632" s="489">
        <v>11.14</v>
      </c>
    </row>
    <row r="2633" spans="1:4">
      <c r="A2633" s="43" t="s">
        <v>1462</v>
      </c>
      <c r="B2633" s="43" t="s">
        <v>1143</v>
      </c>
      <c r="C2633" s="489">
        <v>4.93</v>
      </c>
      <c r="D2633" s="489">
        <v>0.45</v>
      </c>
    </row>
    <row r="2634" spans="1:4">
      <c r="A2634" s="43" t="s">
        <v>1462</v>
      </c>
      <c r="B2634" s="43" t="s">
        <v>1144</v>
      </c>
      <c r="C2634" s="489">
        <v>17.68</v>
      </c>
      <c r="D2634" s="489">
        <v>51.09</v>
      </c>
    </row>
    <row r="2635" spans="1:4">
      <c r="A2635" s="43" t="s">
        <v>1309</v>
      </c>
      <c r="B2635" s="43" t="s">
        <v>1145</v>
      </c>
      <c r="C2635" s="489">
        <v>0</v>
      </c>
      <c r="D2635" s="489">
        <v>9.49</v>
      </c>
    </row>
    <row r="2636" spans="1:4">
      <c r="A2636" s="43" t="s">
        <v>1309</v>
      </c>
      <c r="B2636" s="43" t="s">
        <v>1146</v>
      </c>
      <c r="C2636" s="489">
        <v>30.68</v>
      </c>
      <c r="D2636" s="489">
        <v>53.06</v>
      </c>
    </row>
    <row r="2637" spans="1:4">
      <c r="A2637" s="43" t="s">
        <v>1309</v>
      </c>
      <c r="B2637" s="43" t="s">
        <v>577</v>
      </c>
      <c r="C2637" s="489">
        <v>0</v>
      </c>
      <c r="D2637" s="489">
        <v>0</v>
      </c>
    </row>
    <row r="2638" spans="1:4">
      <c r="A2638" s="43" t="s">
        <v>1309</v>
      </c>
      <c r="B2638" s="43" t="s">
        <v>1147</v>
      </c>
      <c r="C2638" s="489">
        <v>0</v>
      </c>
      <c r="D2638" s="489">
        <v>0</v>
      </c>
    </row>
    <row r="2639" spans="1:4">
      <c r="A2639" s="43" t="s">
        <v>1309</v>
      </c>
      <c r="B2639" s="43" t="s">
        <v>1148</v>
      </c>
      <c r="C2639" s="489">
        <v>1.73</v>
      </c>
      <c r="D2639" s="489">
        <v>4.83</v>
      </c>
    </row>
    <row r="2640" spans="1:4">
      <c r="A2640" s="43" t="s">
        <v>1309</v>
      </c>
      <c r="B2640" s="43" t="s">
        <v>578</v>
      </c>
      <c r="C2640" s="489">
        <v>0</v>
      </c>
      <c r="D2640" s="489">
        <v>85.07</v>
      </c>
    </row>
    <row r="2641" spans="1:4">
      <c r="A2641" s="43" t="s">
        <v>1309</v>
      </c>
      <c r="B2641" s="43" t="s">
        <v>1149</v>
      </c>
      <c r="C2641" s="489">
        <v>6.94</v>
      </c>
      <c r="D2641" s="489">
        <v>45.34</v>
      </c>
    </row>
    <row r="2642" spans="1:4">
      <c r="A2642" s="43" t="s">
        <v>1309</v>
      </c>
      <c r="B2642" s="43" t="s">
        <v>579</v>
      </c>
      <c r="C2642" s="489">
        <v>6.58</v>
      </c>
      <c r="D2642" s="489">
        <v>10.31</v>
      </c>
    </row>
    <row r="2643" spans="1:4">
      <c r="A2643" s="43" t="s">
        <v>1309</v>
      </c>
      <c r="B2643" s="43" t="s">
        <v>1150</v>
      </c>
      <c r="C2643" s="489">
        <v>0</v>
      </c>
      <c r="D2643" s="489">
        <v>0</v>
      </c>
    </row>
    <row r="2644" spans="1:4">
      <c r="A2644" s="43" t="s">
        <v>1309</v>
      </c>
      <c r="B2644" s="43" t="s">
        <v>868</v>
      </c>
      <c r="C2644" s="489">
        <v>0</v>
      </c>
      <c r="D2644" s="489">
        <v>0</v>
      </c>
    </row>
    <row r="2645" spans="1:4">
      <c r="A2645" s="43" t="s">
        <v>1309</v>
      </c>
      <c r="B2645" s="43" t="s">
        <v>580</v>
      </c>
      <c r="C2645" s="489">
        <v>40.69</v>
      </c>
      <c r="D2645" s="489">
        <v>28.15</v>
      </c>
    </row>
    <row r="2646" spans="1:4">
      <c r="A2646" s="43" t="s">
        <v>237</v>
      </c>
      <c r="B2646" s="43" t="s">
        <v>1151</v>
      </c>
      <c r="C2646" s="489">
        <v>0.78</v>
      </c>
      <c r="D2646" s="489">
        <v>5.51</v>
      </c>
    </row>
    <row r="2647" spans="1:4">
      <c r="A2647" s="43" t="s">
        <v>1309</v>
      </c>
      <c r="B2647" s="43" t="s">
        <v>1152</v>
      </c>
      <c r="C2647" s="489">
        <v>0</v>
      </c>
      <c r="D2647" s="489">
        <v>0</v>
      </c>
    </row>
    <row r="2648" spans="1:4">
      <c r="A2648" s="43" t="s">
        <v>237</v>
      </c>
      <c r="B2648" s="43" t="s">
        <v>1153</v>
      </c>
      <c r="C2648" s="489">
        <v>0</v>
      </c>
      <c r="D2648" s="489">
        <v>0</v>
      </c>
    </row>
    <row r="2649" spans="1:4">
      <c r="A2649" s="43" t="s">
        <v>237</v>
      </c>
      <c r="B2649" s="43" t="s">
        <v>581</v>
      </c>
      <c r="C2649" s="489">
        <v>0</v>
      </c>
      <c r="D2649" s="489">
        <v>0</v>
      </c>
    </row>
    <row r="2650" spans="1:4">
      <c r="A2650" s="43" t="s">
        <v>1309</v>
      </c>
      <c r="B2650" s="43" t="s">
        <v>1154</v>
      </c>
      <c r="C2650" s="489">
        <v>0</v>
      </c>
      <c r="D2650" s="489">
        <v>6.36</v>
      </c>
    </row>
    <row r="2651" spans="1:4">
      <c r="A2651" s="43" t="s">
        <v>1309</v>
      </c>
      <c r="B2651" s="43" t="s">
        <v>574</v>
      </c>
      <c r="C2651" s="489">
        <v>0</v>
      </c>
      <c r="D2651" s="489">
        <v>22.92</v>
      </c>
    </row>
    <row r="2652" spans="1:4">
      <c r="A2652" s="43" t="s">
        <v>1309</v>
      </c>
      <c r="B2652" s="43" t="s">
        <v>1124</v>
      </c>
      <c r="C2652" s="489">
        <v>34.47</v>
      </c>
      <c r="D2652" s="489">
        <v>0.87</v>
      </c>
    </row>
    <row r="2653" spans="1:4">
      <c r="A2653" s="43" t="s">
        <v>1309</v>
      </c>
      <c r="B2653" s="43" t="s">
        <v>1125</v>
      </c>
      <c r="C2653" s="489">
        <v>0</v>
      </c>
      <c r="D2653" s="489">
        <v>7.31</v>
      </c>
    </row>
    <row r="2654" spans="1:4">
      <c r="A2654" s="43" t="s">
        <v>1309</v>
      </c>
      <c r="B2654" s="43" t="s">
        <v>575</v>
      </c>
      <c r="C2654" s="489">
        <v>0</v>
      </c>
      <c r="D2654" s="489">
        <v>0</v>
      </c>
    </row>
    <row r="2655" spans="1:4">
      <c r="A2655" s="43" t="s">
        <v>237</v>
      </c>
      <c r="B2655" s="43" t="s">
        <v>1126</v>
      </c>
      <c r="C2655" s="489">
        <v>0</v>
      </c>
      <c r="D2655" s="489">
        <v>0</v>
      </c>
    </row>
    <row r="2656" spans="1:4">
      <c r="A2656" s="43" t="s">
        <v>1309</v>
      </c>
      <c r="B2656" s="43" t="s">
        <v>1127</v>
      </c>
      <c r="C2656" s="489">
        <v>36.619999999999997</v>
      </c>
      <c r="D2656" s="489">
        <v>4.66</v>
      </c>
    </row>
    <row r="2657" spans="1:4">
      <c r="A2657" s="43" t="s">
        <v>1309</v>
      </c>
      <c r="B2657" s="43" t="s">
        <v>1128</v>
      </c>
      <c r="C2657" s="489">
        <v>0</v>
      </c>
      <c r="D2657" s="489">
        <v>0</v>
      </c>
    </row>
    <row r="2658" spans="1:4">
      <c r="A2658" s="43" t="s">
        <v>1309</v>
      </c>
      <c r="B2658" s="43" t="s">
        <v>1129</v>
      </c>
      <c r="C2658" s="489">
        <v>0</v>
      </c>
      <c r="D2658" s="489">
        <v>0</v>
      </c>
    </row>
    <row r="2659" spans="1:4">
      <c r="A2659" s="43" t="s">
        <v>1309</v>
      </c>
      <c r="B2659" s="43" t="s">
        <v>1130</v>
      </c>
      <c r="C2659" s="489">
        <v>3.59</v>
      </c>
      <c r="D2659" s="489">
        <v>22</v>
      </c>
    </row>
    <row r="2660" spans="1:4">
      <c r="A2660" s="43" t="s">
        <v>1309</v>
      </c>
      <c r="B2660" s="43" t="s">
        <v>1131</v>
      </c>
      <c r="C2660" s="489">
        <v>13.29</v>
      </c>
      <c r="D2660" s="489">
        <v>0.1</v>
      </c>
    </row>
    <row r="2661" spans="1:4">
      <c r="A2661" s="43" t="s">
        <v>1309</v>
      </c>
      <c r="B2661" s="43" t="s">
        <v>1132</v>
      </c>
      <c r="C2661" s="489">
        <v>0</v>
      </c>
      <c r="D2661" s="489">
        <v>76.06</v>
      </c>
    </row>
    <row r="2662" spans="1:4">
      <c r="A2662" s="43" t="s">
        <v>1309</v>
      </c>
      <c r="B2662" s="43" t="s">
        <v>1133</v>
      </c>
      <c r="C2662" s="489">
        <v>0.86</v>
      </c>
      <c r="D2662" s="489">
        <v>4.96</v>
      </c>
    </row>
    <row r="2663" spans="1:4">
      <c r="A2663" s="43" t="s">
        <v>1309</v>
      </c>
      <c r="B2663" s="43" t="s">
        <v>1134</v>
      </c>
      <c r="C2663" s="489">
        <v>0</v>
      </c>
      <c r="D2663" s="489">
        <v>0.83</v>
      </c>
    </row>
    <row r="2664" spans="1:4">
      <c r="A2664" s="43" t="s">
        <v>1309</v>
      </c>
      <c r="B2664" s="43" t="s">
        <v>1135</v>
      </c>
      <c r="C2664" s="489">
        <v>0</v>
      </c>
      <c r="D2664" s="489">
        <v>0</v>
      </c>
    </row>
    <row r="2665" spans="1:4">
      <c r="A2665" s="43" t="s">
        <v>1309</v>
      </c>
      <c r="B2665" s="43" t="s">
        <v>1136</v>
      </c>
      <c r="C2665" s="489">
        <v>0</v>
      </c>
      <c r="D2665" s="489">
        <v>35.619999999999997</v>
      </c>
    </row>
    <row r="2666" spans="1:4">
      <c r="A2666" s="43" t="s">
        <v>1137</v>
      </c>
      <c r="B2666" s="43" t="s">
        <v>1137</v>
      </c>
      <c r="C2666" s="489">
        <v>22.6</v>
      </c>
      <c r="D2666" s="489">
        <v>9.06</v>
      </c>
    </row>
    <row r="2667" spans="1:4">
      <c r="A2667" s="43" t="s">
        <v>1137</v>
      </c>
      <c r="B2667" s="43" t="s">
        <v>1138</v>
      </c>
      <c r="C2667" s="489">
        <v>0</v>
      </c>
      <c r="D2667" s="489">
        <v>0.31</v>
      </c>
    </row>
    <row r="2668" spans="1:4">
      <c r="A2668" s="43" t="s">
        <v>1137</v>
      </c>
      <c r="B2668" s="43" t="s">
        <v>1139</v>
      </c>
      <c r="C2668" s="489">
        <v>0</v>
      </c>
      <c r="D2668" s="489">
        <v>0</v>
      </c>
    </row>
    <row r="2669" spans="1:4">
      <c r="A2669" s="43" t="s">
        <v>1137</v>
      </c>
      <c r="B2669" s="43" t="s">
        <v>576</v>
      </c>
      <c r="C2669" s="489">
        <v>30.62</v>
      </c>
      <c r="D2669" s="489">
        <v>28.65</v>
      </c>
    </row>
    <row r="2670" spans="1:4">
      <c r="A2670" s="43" t="s">
        <v>1137</v>
      </c>
      <c r="B2670" s="43" t="s">
        <v>1140</v>
      </c>
      <c r="C2670" s="489">
        <v>0</v>
      </c>
      <c r="D2670" s="489">
        <v>1.85</v>
      </c>
    </row>
    <row r="2671" spans="1:4">
      <c r="A2671" s="43" t="s">
        <v>1137</v>
      </c>
      <c r="B2671" s="43" t="s">
        <v>1107</v>
      </c>
      <c r="C2671" s="489">
        <v>0</v>
      </c>
      <c r="D2671" s="489">
        <v>0</v>
      </c>
    </row>
    <row r="2672" spans="1:4">
      <c r="A2672" s="43" t="s">
        <v>1137</v>
      </c>
      <c r="B2672" s="43" t="s">
        <v>1108</v>
      </c>
      <c r="C2672" s="489">
        <v>0.97</v>
      </c>
      <c r="D2672" s="489">
        <v>3.66</v>
      </c>
    </row>
    <row r="2673" spans="1:4">
      <c r="A2673" s="43" t="s">
        <v>1137</v>
      </c>
      <c r="B2673" s="43" t="s">
        <v>1109</v>
      </c>
      <c r="C2673" s="489">
        <v>19.34</v>
      </c>
      <c r="D2673" s="489">
        <v>8.83</v>
      </c>
    </row>
    <row r="2674" spans="1:4">
      <c r="A2674" s="43" t="s">
        <v>1137</v>
      </c>
      <c r="B2674" s="43" t="s">
        <v>1110</v>
      </c>
      <c r="C2674" s="489">
        <v>0</v>
      </c>
      <c r="D2674" s="489">
        <v>0</v>
      </c>
    </row>
    <row r="2675" spans="1:4">
      <c r="A2675" s="43" t="s">
        <v>1137</v>
      </c>
      <c r="B2675" s="43" t="s">
        <v>1111</v>
      </c>
      <c r="C2675" s="489">
        <v>0</v>
      </c>
      <c r="D2675" s="489">
        <v>12.18</v>
      </c>
    </row>
    <row r="2676" spans="1:4">
      <c r="A2676" s="43" t="s">
        <v>1137</v>
      </c>
      <c r="B2676" s="43" t="s">
        <v>1112</v>
      </c>
      <c r="C2676" s="489">
        <v>9.59</v>
      </c>
      <c r="D2676" s="489">
        <v>4.25</v>
      </c>
    </row>
    <row r="2677" spans="1:4">
      <c r="A2677" s="43" t="s">
        <v>1137</v>
      </c>
      <c r="B2677" s="43" t="s">
        <v>1113</v>
      </c>
      <c r="C2677" s="489">
        <v>0</v>
      </c>
      <c r="D2677" s="489">
        <v>0</v>
      </c>
    </row>
    <row r="2678" spans="1:4">
      <c r="A2678" s="43" t="s">
        <v>1137</v>
      </c>
      <c r="B2678" s="43" t="s">
        <v>1114</v>
      </c>
      <c r="C2678" s="489">
        <v>20.71</v>
      </c>
      <c r="D2678" s="489">
        <v>7.68</v>
      </c>
    </row>
    <row r="2679" spans="1:4">
      <c r="A2679" s="43" t="s">
        <v>1137</v>
      </c>
      <c r="B2679" s="43" t="s">
        <v>571</v>
      </c>
      <c r="C2679" s="489">
        <v>55.01</v>
      </c>
      <c r="D2679" s="489">
        <v>53.04</v>
      </c>
    </row>
    <row r="2680" spans="1:4">
      <c r="A2680" s="43" t="s">
        <v>1137</v>
      </c>
      <c r="B2680" s="43" t="s">
        <v>572</v>
      </c>
      <c r="C2680" s="489">
        <v>20.02</v>
      </c>
      <c r="D2680" s="489">
        <v>3.23</v>
      </c>
    </row>
    <row r="2681" spans="1:4">
      <c r="A2681" s="43" t="s">
        <v>1137</v>
      </c>
      <c r="B2681" s="43" t="s">
        <v>1115</v>
      </c>
      <c r="C2681" s="489">
        <v>0</v>
      </c>
      <c r="D2681" s="489">
        <v>0</v>
      </c>
    </row>
    <row r="2682" spans="1:4">
      <c r="A2682" s="43" t="s">
        <v>1137</v>
      </c>
      <c r="B2682" s="43" t="s">
        <v>1116</v>
      </c>
      <c r="C2682" s="489">
        <v>10.32</v>
      </c>
      <c r="D2682" s="489">
        <v>5.93</v>
      </c>
    </row>
    <row r="2683" spans="1:4">
      <c r="A2683" s="43" t="s">
        <v>1137</v>
      </c>
      <c r="B2683" s="43" t="s">
        <v>1117</v>
      </c>
      <c r="C2683" s="489">
        <v>10.35</v>
      </c>
      <c r="D2683" s="489">
        <v>2.78</v>
      </c>
    </row>
    <row r="2684" spans="1:4">
      <c r="A2684" s="43" t="s">
        <v>1137</v>
      </c>
      <c r="B2684" s="43" t="s">
        <v>1118</v>
      </c>
      <c r="C2684" s="489">
        <v>9.91</v>
      </c>
      <c r="D2684" s="489">
        <v>5.42</v>
      </c>
    </row>
    <row r="2685" spans="1:4">
      <c r="A2685" s="43" t="s">
        <v>2723</v>
      </c>
      <c r="B2685" s="43" t="s">
        <v>1119</v>
      </c>
      <c r="C2685" s="489">
        <v>22.17</v>
      </c>
      <c r="D2685" s="489">
        <v>5.77</v>
      </c>
    </row>
    <row r="2686" spans="1:4">
      <c r="A2686" s="43" t="s">
        <v>3133</v>
      </c>
      <c r="B2686" s="43" t="s">
        <v>573</v>
      </c>
      <c r="C2686" s="489">
        <v>67.040000000000006</v>
      </c>
      <c r="D2686" s="489">
        <v>9.17</v>
      </c>
    </row>
    <row r="2687" spans="1:4">
      <c r="A2687" s="43" t="s">
        <v>3237</v>
      </c>
      <c r="B2687" s="43" t="s">
        <v>3452</v>
      </c>
      <c r="C2687" s="489">
        <v>21.17</v>
      </c>
      <c r="D2687" s="489">
        <v>7.33</v>
      </c>
    </row>
    <row r="2688" spans="1:4">
      <c r="A2688" s="43" t="s">
        <v>3237</v>
      </c>
      <c r="B2688" s="43" t="s">
        <v>1120</v>
      </c>
      <c r="C2688" s="489">
        <v>0</v>
      </c>
      <c r="D2688" s="489">
        <v>3.74</v>
      </c>
    </row>
    <row r="2689" spans="1:4">
      <c r="A2689" s="43" t="s">
        <v>236</v>
      </c>
      <c r="B2689" s="43" t="s">
        <v>1121</v>
      </c>
      <c r="C2689" s="489">
        <v>19.68</v>
      </c>
      <c r="D2689" s="489">
        <v>4.9800000000000004</v>
      </c>
    </row>
    <row r="2690" spans="1:4">
      <c r="A2690" s="43" t="s">
        <v>2850</v>
      </c>
      <c r="B2690" s="43" t="s">
        <v>3453</v>
      </c>
      <c r="C2690" s="489">
        <v>8.98</v>
      </c>
      <c r="D2690" s="489">
        <v>8.3000000000000007</v>
      </c>
    </row>
    <row r="2691" spans="1:4">
      <c r="A2691" s="43" t="s">
        <v>2850</v>
      </c>
      <c r="B2691" s="43" t="s">
        <v>1123</v>
      </c>
      <c r="C2691" s="489">
        <v>0</v>
      </c>
      <c r="D2691" s="489">
        <v>0</v>
      </c>
    </row>
    <row r="2692" spans="1:4">
      <c r="A2692" s="43" t="s">
        <v>231</v>
      </c>
      <c r="B2692" s="43" t="s">
        <v>1091</v>
      </c>
      <c r="C2692" s="489">
        <v>20.71</v>
      </c>
      <c r="D2692" s="489">
        <v>49.31</v>
      </c>
    </row>
    <row r="2693" spans="1:4">
      <c r="A2693" s="43" t="s">
        <v>2411</v>
      </c>
      <c r="B2693" s="43" t="s">
        <v>1092</v>
      </c>
      <c r="C2693" s="489">
        <v>0</v>
      </c>
      <c r="D2693" s="489">
        <v>0</v>
      </c>
    </row>
    <row r="2694" spans="1:4">
      <c r="A2694" s="43" t="s">
        <v>2850</v>
      </c>
      <c r="B2694" s="43" t="s">
        <v>568</v>
      </c>
      <c r="C2694" s="489">
        <v>9.74</v>
      </c>
      <c r="D2694" s="489">
        <v>24.43</v>
      </c>
    </row>
    <row r="2695" spans="1:4">
      <c r="A2695" s="43" t="s">
        <v>2100</v>
      </c>
      <c r="B2695" s="43" t="s">
        <v>569</v>
      </c>
      <c r="C2695" s="489">
        <v>0</v>
      </c>
      <c r="D2695" s="489">
        <v>2.09</v>
      </c>
    </row>
    <row r="2696" spans="1:4">
      <c r="A2696" s="43" t="s">
        <v>2100</v>
      </c>
      <c r="B2696" s="43" t="s">
        <v>1093</v>
      </c>
      <c r="C2696" s="489">
        <v>48.34</v>
      </c>
      <c r="D2696" s="489">
        <v>7.35</v>
      </c>
    </row>
    <row r="2697" spans="1:4">
      <c r="A2697" s="43" t="s">
        <v>2100</v>
      </c>
      <c r="B2697" s="43" t="s">
        <v>1094</v>
      </c>
      <c r="C2697" s="489">
        <v>0</v>
      </c>
      <c r="D2697" s="489">
        <v>0</v>
      </c>
    </row>
    <row r="2698" spans="1:4">
      <c r="A2698" s="43" t="s">
        <v>2100</v>
      </c>
      <c r="B2698" s="43" t="s">
        <v>1095</v>
      </c>
      <c r="C2698" s="489">
        <v>0</v>
      </c>
      <c r="D2698" s="489">
        <v>0</v>
      </c>
    </row>
    <row r="2699" spans="1:4">
      <c r="A2699" s="43" t="s">
        <v>2100</v>
      </c>
      <c r="B2699" s="43" t="s">
        <v>1096</v>
      </c>
      <c r="C2699" s="489">
        <v>0</v>
      </c>
      <c r="D2699" s="489">
        <v>0</v>
      </c>
    </row>
    <row r="2700" spans="1:4">
      <c r="A2700" s="43" t="s">
        <v>2723</v>
      </c>
      <c r="B2700" s="43" t="s">
        <v>1097</v>
      </c>
      <c r="C2700" s="489">
        <v>0</v>
      </c>
      <c r="D2700" s="489">
        <v>0.02</v>
      </c>
    </row>
    <row r="2701" spans="1:4">
      <c r="A2701" s="43" t="s">
        <v>2723</v>
      </c>
      <c r="B2701" s="43" t="s">
        <v>1098</v>
      </c>
      <c r="C2701" s="489">
        <v>17.920000000000002</v>
      </c>
      <c r="D2701" s="489">
        <v>5.15</v>
      </c>
    </row>
    <row r="2702" spans="1:4">
      <c r="A2702" s="43" t="s">
        <v>2723</v>
      </c>
      <c r="B2702" s="43" t="s">
        <v>1099</v>
      </c>
      <c r="C2702" s="489">
        <v>23.71</v>
      </c>
      <c r="D2702" s="489">
        <v>14.16</v>
      </c>
    </row>
    <row r="2703" spans="1:4">
      <c r="A2703" s="43" t="s">
        <v>230</v>
      </c>
      <c r="B2703" s="43" t="s">
        <v>3454</v>
      </c>
      <c r="C2703" s="489">
        <v>0</v>
      </c>
      <c r="D2703" s="489">
        <v>0</v>
      </c>
    </row>
    <row r="2704" spans="1:4">
      <c r="A2704" s="43" t="s">
        <v>230</v>
      </c>
      <c r="B2704" s="43" t="s">
        <v>1100</v>
      </c>
      <c r="C2704" s="489">
        <v>32.229999999999997</v>
      </c>
      <c r="D2704" s="489">
        <v>15.02</v>
      </c>
    </row>
    <row r="2705" spans="1:4">
      <c r="A2705" s="43" t="s">
        <v>230</v>
      </c>
      <c r="B2705" s="43" t="s">
        <v>1101</v>
      </c>
      <c r="C2705" s="489">
        <v>6.53</v>
      </c>
      <c r="D2705" s="489">
        <v>11.19</v>
      </c>
    </row>
    <row r="2706" spans="1:4">
      <c r="A2706" s="43" t="s">
        <v>230</v>
      </c>
      <c r="B2706" s="43" t="s">
        <v>492</v>
      </c>
      <c r="C2706" s="489">
        <v>0</v>
      </c>
      <c r="D2706" s="489">
        <v>0</v>
      </c>
    </row>
    <row r="2707" spans="1:4">
      <c r="A2707" s="43" t="s">
        <v>230</v>
      </c>
      <c r="B2707" s="43" t="s">
        <v>570</v>
      </c>
      <c r="C2707" s="489">
        <v>0</v>
      </c>
      <c r="D2707" s="489">
        <v>0</v>
      </c>
    </row>
    <row r="2708" spans="1:4">
      <c r="A2708" s="43" t="s">
        <v>230</v>
      </c>
      <c r="B2708" s="43" t="s">
        <v>1102</v>
      </c>
      <c r="C2708" s="489">
        <v>54.19</v>
      </c>
      <c r="D2708" s="489">
        <v>17.61</v>
      </c>
    </row>
    <row r="2709" spans="1:4">
      <c r="A2709" s="43" t="s">
        <v>230</v>
      </c>
      <c r="B2709" s="43" t="s">
        <v>1103</v>
      </c>
      <c r="C2709" s="489">
        <v>0</v>
      </c>
      <c r="D2709" s="489">
        <v>8.01</v>
      </c>
    </row>
    <row r="2710" spans="1:4">
      <c r="A2710" s="43" t="s">
        <v>230</v>
      </c>
      <c r="B2710" s="43" t="s">
        <v>1104</v>
      </c>
      <c r="C2710" s="489">
        <v>27.22</v>
      </c>
      <c r="D2710" s="489">
        <v>9.2200000000000006</v>
      </c>
    </row>
    <row r="2711" spans="1:4">
      <c r="A2711" s="43" t="s">
        <v>230</v>
      </c>
      <c r="B2711" s="43" t="s">
        <v>1105</v>
      </c>
      <c r="C2711" s="489">
        <v>0</v>
      </c>
      <c r="D2711" s="489">
        <v>12.34</v>
      </c>
    </row>
    <row r="2712" spans="1:4">
      <c r="A2712" s="43" t="s">
        <v>230</v>
      </c>
      <c r="B2712" s="43" t="s">
        <v>1106</v>
      </c>
      <c r="C2712" s="489">
        <v>0</v>
      </c>
      <c r="D2712" s="489">
        <v>3.83</v>
      </c>
    </row>
    <row r="2713" spans="1:4">
      <c r="A2713" s="43" t="s">
        <v>3014</v>
      </c>
      <c r="B2713" s="43" t="s">
        <v>1073</v>
      </c>
      <c r="C2713" s="489">
        <v>7.17</v>
      </c>
      <c r="D2713" s="489">
        <v>5.42</v>
      </c>
    </row>
    <row r="2714" spans="1:4">
      <c r="A2714" s="43" t="s">
        <v>3014</v>
      </c>
      <c r="B2714" s="43" t="s">
        <v>1074</v>
      </c>
      <c r="C2714" s="489">
        <v>0.45</v>
      </c>
      <c r="D2714" s="489">
        <v>2.4700000000000002</v>
      </c>
    </row>
    <row r="2715" spans="1:4">
      <c r="A2715" s="43" t="s">
        <v>233</v>
      </c>
      <c r="B2715" s="43" t="s">
        <v>3294</v>
      </c>
      <c r="C2715" s="489">
        <v>0</v>
      </c>
      <c r="D2715" s="489">
        <v>0</v>
      </c>
    </row>
    <row r="2716" spans="1:4">
      <c r="A2716" s="43" t="s">
        <v>233</v>
      </c>
      <c r="B2716" s="43" t="s">
        <v>1075</v>
      </c>
      <c r="C2716" s="489">
        <v>8.74</v>
      </c>
      <c r="D2716" s="489">
        <v>8.19</v>
      </c>
    </row>
    <row r="2717" spans="1:4">
      <c r="A2717" s="43" t="s">
        <v>3133</v>
      </c>
      <c r="B2717" s="43" t="s">
        <v>1076</v>
      </c>
      <c r="C2717" s="489">
        <v>9.36</v>
      </c>
      <c r="D2717" s="489">
        <v>3.07</v>
      </c>
    </row>
    <row r="2718" spans="1:4">
      <c r="A2718" s="43" t="s">
        <v>3237</v>
      </c>
      <c r="B2718" s="43" t="s">
        <v>1077</v>
      </c>
      <c r="C2718" s="489">
        <v>31.37</v>
      </c>
      <c r="D2718" s="489">
        <v>23.44</v>
      </c>
    </row>
    <row r="2719" spans="1:4">
      <c r="A2719" s="43" t="s">
        <v>3237</v>
      </c>
      <c r="B2719" s="43" t="s">
        <v>1078</v>
      </c>
      <c r="C2719" s="489">
        <v>19.28</v>
      </c>
      <c r="D2719" s="489">
        <v>8.66</v>
      </c>
    </row>
    <row r="2720" spans="1:4">
      <c r="A2720" s="43" t="s">
        <v>2968</v>
      </c>
      <c r="B2720" s="43" t="s">
        <v>1079</v>
      </c>
      <c r="C2720" s="489">
        <v>2.5</v>
      </c>
      <c r="D2720" s="489">
        <v>3.32</v>
      </c>
    </row>
    <row r="2721" spans="1:4">
      <c r="A2721" s="43" t="s">
        <v>3237</v>
      </c>
      <c r="B2721" s="43" t="s">
        <v>1080</v>
      </c>
      <c r="C2721" s="489">
        <v>0</v>
      </c>
      <c r="D2721" s="489">
        <v>7.69</v>
      </c>
    </row>
    <row r="2722" spans="1:4">
      <c r="A2722" s="43" t="s">
        <v>3237</v>
      </c>
      <c r="B2722" s="43" t="s">
        <v>1081</v>
      </c>
      <c r="C2722" s="489">
        <v>6.21</v>
      </c>
      <c r="D2722" s="489">
        <v>2.38</v>
      </c>
    </row>
    <row r="2723" spans="1:4">
      <c r="A2723" s="43" t="s">
        <v>234</v>
      </c>
      <c r="B2723" s="43" t="s">
        <v>1082</v>
      </c>
      <c r="C2723" s="489">
        <v>0</v>
      </c>
      <c r="D2723" s="489">
        <v>0</v>
      </c>
    </row>
    <row r="2724" spans="1:4">
      <c r="A2724" s="43" t="s">
        <v>234</v>
      </c>
      <c r="B2724" s="43" t="s">
        <v>1083</v>
      </c>
      <c r="C2724" s="489">
        <v>12.85</v>
      </c>
      <c r="D2724" s="489">
        <v>21.42</v>
      </c>
    </row>
    <row r="2725" spans="1:4">
      <c r="A2725" s="43" t="s">
        <v>234</v>
      </c>
      <c r="B2725" s="43" t="s">
        <v>1084</v>
      </c>
      <c r="C2725" s="489">
        <v>46.47</v>
      </c>
      <c r="D2725" s="489">
        <v>10.44</v>
      </c>
    </row>
    <row r="2726" spans="1:4">
      <c r="A2726" s="43" t="s">
        <v>3237</v>
      </c>
      <c r="B2726" s="43" t="s">
        <v>1085</v>
      </c>
      <c r="C2726" s="489">
        <v>12.43</v>
      </c>
      <c r="D2726" s="489">
        <v>235.69</v>
      </c>
    </row>
    <row r="2727" spans="1:4">
      <c r="A2727" s="43" t="s">
        <v>3237</v>
      </c>
      <c r="B2727" s="43" t="s">
        <v>1086</v>
      </c>
      <c r="C2727" s="489">
        <v>0</v>
      </c>
      <c r="D2727" s="489">
        <v>15.41</v>
      </c>
    </row>
    <row r="2728" spans="1:4">
      <c r="A2728" s="43" t="s">
        <v>3237</v>
      </c>
      <c r="B2728" s="43" t="s">
        <v>1087</v>
      </c>
      <c r="C2728" s="489">
        <v>4.91</v>
      </c>
      <c r="D2728" s="489">
        <v>0</v>
      </c>
    </row>
    <row r="2729" spans="1:4">
      <c r="A2729" s="43" t="s">
        <v>3070</v>
      </c>
      <c r="B2729" s="43" t="s">
        <v>1088</v>
      </c>
      <c r="C2729" s="489">
        <v>0</v>
      </c>
      <c r="D2729" s="489">
        <v>0</v>
      </c>
    </row>
    <row r="2730" spans="1:4">
      <c r="A2730" s="43" t="s">
        <v>3070</v>
      </c>
      <c r="B2730" s="43" t="s">
        <v>566</v>
      </c>
      <c r="C2730" s="489">
        <v>3.69</v>
      </c>
      <c r="D2730" s="489">
        <v>5.45</v>
      </c>
    </row>
    <row r="2731" spans="1:4">
      <c r="A2731" s="43" t="s">
        <v>3070</v>
      </c>
      <c r="B2731" s="43" t="s">
        <v>1089</v>
      </c>
      <c r="C2731" s="489">
        <v>26.14</v>
      </c>
      <c r="D2731" s="489">
        <v>8.86</v>
      </c>
    </row>
    <row r="2732" spans="1:4">
      <c r="A2732" s="43" t="s">
        <v>3070</v>
      </c>
      <c r="B2732" s="43" t="s">
        <v>1090</v>
      </c>
      <c r="C2732" s="489">
        <v>14.23</v>
      </c>
      <c r="D2732" s="489">
        <v>6.24</v>
      </c>
    </row>
    <row r="2733" spans="1:4">
      <c r="A2733" s="43" t="s">
        <v>2984</v>
      </c>
      <c r="B2733" s="43" t="s">
        <v>567</v>
      </c>
      <c r="C2733" s="489">
        <v>0</v>
      </c>
      <c r="D2733" s="489">
        <v>2.54</v>
      </c>
    </row>
    <row r="2734" spans="1:4">
      <c r="A2734" s="43" t="s">
        <v>2984</v>
      </c>
      <c r="B2734" s="43" t="s">
        <v>1054</v>
      </c>
      <c r="C2734" s="489">
        <v>0</v>
      </c>
      <c r="D2734" s="489">
        <v>31.99</v>
      </c>
    </row>
    <row r="2735" spans="1:4">
      <c r="A2735" s="43" t="s">
        <v>2984</v>
      </c>
      <c r="B2735" s="43" t="s">
        <v>1055</v>
      </c>
      <c r="C2735" s="489">
        <v>3.47</v>
      </c>
      <c r="D2735" s="489">
        <v>8.75</v>
      </c>
    </row>
    <row r="2736" spans="1:4">
      <c r="A2736" s="43" t="s">
        <v>2907</v>
      </c>
      <c r="B2736" s="43" t="s">
        <v>1056</v>
      </c>
      <c r="C2736" s="489">
        <v>0</v>
      </c>
      <c r="D2736" s="489">
        <v>0</v>
      </c>
    </row>
    <row r="2737" spans="1:4">
      <c r="A2737" s="43" t="s">
        <v>2907</v>
      </c>
      <c r="B2737" s="43" t="s">
        <v>1057</v>
      </c>
      <c r="C2737" s="489">
        <v>0.91</v>
      </c>
      <c r="D2737" s="489">
        <v>4.29</v>
      </c>
    </row>
    <row r="2738" spans="1:4">
      <c r="A2738" s="43" t="s">
        <v>2907</v>
      </c>
      <c r="B2738" s="43" t="s">
        <v>1058</v>
      </c>
      <c r="C2738" s="489">
        <v>24.77</v>
      </c>
      <c r="D2738" s="489">
        <v>9.1300000000000008</v>
      </c>
    </row>
    <row r="2739" spans="1:4">
      <c r="A2739" s="43" t="s">
        <v>2887</v>
      </c>
      <c r="B2739" s="43" t="s">
        <v>1059</v>
      </c>
      <c r="C2739" s="489">
        <v>0</v>
      </c>
      <c r="D2739" s="489">
        <v>0</v>
      </c>
    </row>
    <row r="2740" spans="1:4">
      <c r="A2740" s="43" t="s">
        <v>2887</v>
      </c>
      <c r="B2740" s="43" t="s">
        <v>1060</v>
      </c>
      <c r="C2740" s="489">
        <v>0</v>
      </c>
      <c r="D2740" s="489">
        <v>0</v>
      </c>
    </row>
    <row r="2741" spans="1:4">
      <c r="A2741" s="43" t="s">
        <v>2907</v>
      </c>
      <c r="B2741" s="43" t="s">
        <v>1061</v>
      </c>
      <c r="C2741" s="489">
        <v>25.37</v>
      </c>
      <c r="D2741" s="489">
        <v>17.989999999999998</v>
      </c>
    </row>
    <row r="2742" spans="1:4">
      <c r="A2742" s="43" t="s">
        <v>2907</v>
      </c>
      <c r="B2742" s="43" t="s">
        <v>1062</v>
      </c>
      <c r="C2742" s="489">
        <v>0</v>
      </c>
      <c r="D2742" s="489">
        <v>27.35</v>
      </c>
    </row>
    <row r="2743" spans="1:4">
      <c r="A2743" s="43" t="s">
        <v>2907</v>
      </c>
      <c r="B2743" s="43" t="s">
        <v>565</v>
      </c>
      <c r="C2743" s="489">
        <v>1.76</v>
      </c>
      <c r="D2743" s="489">
        <v>3.69</v>
      </c>
    </row>
    <row r="2744" spans="1:4">
      <c r="A2744" s="43" t="s">
        <v>2887</v>
      </c>
      <c r="B2744" s="43" t="s">
        <v>1063</v>
      </c>
      <c r="C2744" s="489">
        <v>49.31</v>
      </c>
      <c r="D2744" s="489">
        <v>8.86</v>
      </c>
    </row>
    <row r="2745" spans="1:4">
      <c r="A2745" s="43" t="s">
        <v>2907</v>
      </c>
      <c r="B2745" s="43" t="s">
        <v>1064</v>
      </c>
      <c r="C2745" s="489">
        <v>0</v>
      </c>
      <c r="D2745" s="489">
        <v>0</v>
      </c>
    </row>
    <row r="2746" spans="1:4">
      <c r="A2746" s="43" t="s">
        <v>2887</v>
      </c>
      <c r="B2746" s="43" t="s">
        <v>1065</v>
      </c>
      <c r="C2746" s="489">
        <v>0</v>
      </c>
      <c r="D2746" s="489">
        <v>0</v>
      </c>
    </row>
    <row r="2747" spans="1:4">
      <c r="A2747" s="43" t="s">
        <v>236</v>
      </c>
      <c r="B2747" s="43" t="s">
        <v>1066</v>
      </c>
      <c r="C2747" s="489">
        <v>0</v>
      </c>
      <c r="D2747" s="489">
        <v>11.44</v>
      </c>
    </row>
    <row r="2748" spans="1:4">
      <c r="A2748" s="43" t="s">
        <v>2907</v>
      </c>
      <c r="B2748" s="43" t="s">
        <v>1067</v>
      </c>
      <c r="C2748" s="489">
        <v>2.59</v>
      </c>
      <c r="D2748" s="489">
        <v>12.88</v>
      </c>
    </row>
    <row r="2749" spans="1:4">
      <c r="A2749" s="43" t="s">
        <v>2907</v>
      </c>
      <c r="B2749" s="43" t="s">
        <v>1068</v>
      </c>
      <c r="C2749" s="489">
        <v>0</v>
      </c>
      <c r="D2749" s="489">
        <v>0</v>
      </c>
    </row>
    <row r="2750" spans="1:4">
      <c r="A2750" s="43" t="s">
        <v>2907</v>
      </c>
      <c r="B2750" s="43" t="s">
        <v>3292</v>
      </c>
      <c r="C2750" s="489">
        <v>0</v>
      </c>
      <c r="D2750" s="489">
        <v>0</v>
      </c>
    </row>
    <row r="2751" spans="1:4">
      <c r="A2751" s="43" t="s">
        <v>236</v>
      </c>
      <c r="B2751" s="43" t="s">
        <v>1069</v>
      </c>
      <c r="C2751" s="489">
        <v>0</v>
      </c>
      <c r="D2751" s="489">
        <v>0</v>
      </c>
    </row>
    <row r="2752" spans="1:4">
      <c r="A2752" s="43" t="s">
        <v>236</v>
      </c>
      <c r="B2752" s="43" t="s">
        <v>1070</v>
      </c>
      <c r="C2752" s="489">
        <v>0</v>
      </c>
      <c r="D2752" s="489">
        <v>0</v>
      </c>
    </row>
    <row r="2753" spans="1:4">
      <c r="A2753" s="43" t="s">
        <v>2887</v>
      </c>
      <c r="B2753" s="43" t="s">
        <v>1071</v>
      </c>
      <c r="C2753" s="489">
        <v>0</v>
      </c>
      <c r="D2753" s="489">
        <v>0.5</v>
      </c>
    </row>
    <row r="2754" spans="1:4">
      <c r="A2754" s="43" t="s">
        <v>2814</v>
      </c>
      <c r="B2754" s="43" t="s">
        <v>1072</v>
      </c>
      <c r="C2754" s="489">
        <v>0</v>
      </c>
      <c r="D2754" s="489">
        <v>0</v>
      </c>
    </row>
    <row r="2755" spans="1:4">
      <c r="A2755" s="43" t="s">
        <v>2814</v>
      </c>
      <c r="B2755" s="43" t="s">
        <v>3293</v>
      </c>
      <c r="C2755" s="489">
        <v>35.4</v>
      </c>
      <c r="D2755" s="489">
        <v>17.45</v>
      </c>
    </row>
    <row r="2756" spans="1:4">
      <c r="A2756" s="43" t="s">
        <v>2814</v>
      </c>
      <c r="B2756" s="43" t="s">
        <v>1035</v>
      </c>
      <c r="C2756" s="489">
        <v>0</v>
      </c>
      <c r="D2756" s="489">
        <v>0</v>
      </c>
    </row>
    <row r="2757" spans="1:4">
      <c r="A2757" s="43" t="s">
        <v>2850</v>
      </c>
      <c r="B2757" s="43" t="s">
        <v>1036</v>
      </c>
      <c r="C2757" s="489">
        <v>3.47</v>
      </c>
      <c r="D2757" s="489">
        <v>4.1900000000000004</v>
      </c>
    </row>
    <row r="2758" spans="1:4">
      <c r="A2758" s="43" t="s">
        <v>290</v>
      </c>
      <c r="B2758" s="43" t="s">
        <v>1037</v>
      </c>
      <c r="C2758" s="489">
        <v>4.1900000000000004</v>
      </c>
      <c r="D2758" s="489">
        <v>3.62</v>
      </c>
    </row>
    <row r="2759" spans="1:4">
      <c r="A2759" s="43" t="s">
        <v>290</v>
      </c>
      <c r="B2759" s="43" t="s">
        <v>1038</v>
      </c>
      <c r="C2759" s="489">
        <v>0</v>
      </c>
      <c r="D2759" s="489">
        <v>5.47</v>
      </c>
    </row>
    <row r="2760" spans="1:4">
      <c r="A2760" s="43" t="s">
        <v>290</v>
      </c>
      <c r="B2760" s="43" t="s">
        <v>1039</v>
      </c>
      <c r="C2760" s="489">
        <v>0</v>
      </c>
      <c r="D2760" s="489">
        <v>0</v>
      </c>
    </row>
    <row r="2761" spans="1:4">
      <c r="A2761" s="43" t="s">
        <v>2785</v>
      </c>
      <c r="B2761" s="43" t="s">
        <v>1040</v>
      </c>
      <c r="C2761" s="489">
        <v>0</v>
      </c>
      <c r="D2761" s="489">
        <v>10.15</v>
      </c>
    </row>
    <row r="2762" spans="1:4">
      <c r="A2762" s="43" t="s">
        <v>2785</v>
      </c>
      <c r="B2762" s="43" t="s">
        <v>1041</v>
      </c>
      <c r="C2762" s="489">
        <v>8.27</v>
      </c>
      <c r="D2762" s="489">
        <v>7.91</v>
      </c>
    </row>
    <row r="2763" spans="1:4">
      <c r="A2763" s="43" t="s">
        <v>2774</v>
      </c>
      <c r="B2763" s="43" t="s">
        <v>1042</v>
      </c>
      <c r="C2763" s="489">
        <v>0</v>
      </c>
      <c r="D2763" s="489">
        <v>0</v>
      </c>
    </row>
    <row r="2764" spans="1:4">
      <c r="A2764" s="43" t="s">
        <v>290</v>
      </c>
      <c r="B2764" s="43" t="s">
        <v>1043</v>
      </c>
      <c r="C2764" s="489">
        <v>0</v>
      </c>
      <c r="D2764" s="489">
        <v>0</v>
      </c>
    </row>
    <row r="2765" spans="1:4">
      <c r="A2765" s="43" t="s">
        <v>290</v>
      </c>
      <c r="B2765" s="43" t="s">
        <v>1044</v>
      </c>
      <c r="C2765" s="489">
        <v>8.48</v>
      </c>
      <c r="D2765" s="489">
        <v>0.35</v>
      </c>
    </row>
    <row r="2766" spans="1:4">
      <c r="A2766" s="43" t="s">
        <v>2774</v>
      </c>
      <c r="B2766" s="43" t="s">
        <v>564</v>
      </c>
      <c r="C2766" s="489">
        <v>0</v>
      </c>
      <c r="D2766" s="489">
        <v>1.38</v>
      </c>
    </row>
    <row r="2767" spans="1:4">
      <c r="A2767" s="43" t="s">
        <v>2774</v>
      </c>
      <c r="B2767" s="43" t="s">
        <v>1045</v>
      </c>
      <c r="C2767" s="489">
        <v>15.22</v>
      </c>
      <c r="D2767" s="489">
        <v>2.21</v>
      </c>
    </row>
    <row r="2768" spans="1:4">
      <c r="A2768" s="43" t="s">
        <v>290</v>
      </c>
      <c r="B2768" s="43" t="s">
        <v>1046</v>
      </c>
      <c r="C2768" s="489">
        <v>0</v>
      </c>
      <c r="D2768" s="489">
        <v>15.11</v>
      </c>
    </row>
    <row r="2769" spans="1:4">
      <c r="A2769" s="43" t="s">
        <v>2785</v>
      </c>
      <c r="B2769" s="43" t="s">
        <v>1047</v>
      </c>
      <c r="C2769" s="489">
        <v>0</v>
      </c>
      <c r="D2769" s="489">
        <v>4.0199999999999996</v>
      </c>
    </row>
    <row r="2770" spans="1:4">
      <c r="A2770" s="43" t="s">
        <v>2785</v>
      </c>
      <c r="B2770" s="43" t="s">
        <v>1048</v>
      </c>
      <c r="C2770" s="489">
        <v>0</v>
      </c>
      <c r="D2770" s="489">
        <v>40.409999999999997</v>
      </c>
    </row>
    <row r="2771" spans="1:4">
      <c r="A2771" s="43" t="s">
        <v>2785</v>
      </c>
      <c r="B2771" s="43" t="s">
        <v>1049</v>
      </c>
      <c r="C2771" s="489">
        <v>41.99</v>
      </c>
      <c r="D2771" s="489">
        <v>15.93</v>
      </c>
    </row>
    <row r="2772" spans="1:4">
      <c r="A2772" s="43" t="s">
        <v>290</v>
      </c>
      <c r="B2772" s="43" t="s">
        <v>1050</v>
      </c>
      <c r="C2772" s="489">
        <v>0</v>
      </c>
      <c r="D2772" s="489">
        <v>2.9</v>
      </c>
    </row>
    <row r="2773" spans="1:4">
      <c r="A2773" s="43" t="s">
        <v>290</v>
      </c>
      <c r="B2773" s="43" t="s">
        <v>1051</v>
      </c>
      <c r="C2773" s="489">
        <v>32.74</v>
      </c>
      <c r="D2773" s="489">
        <v>7.26</v>
      </c>
    </row>
    <row r="2774" spans="1:4">
      <c r="A2774" s="43" t="s">
        <v>290</v>
      </c>
      <c r="B2774" s="43" t="s">
        <v>3291</v>
      </c>
      <c r="C2774" s="489">
        <v>18.170000000000002</v>
      </c>
      <c r="D2774" s="489">
        <v>11.94</v>
      </c>
    </row>
    <row r="2775" spans="1:4">
      <c r="A2775" s="43" t="s">
        <v>290</v>
      </c>
      <c r="B2775" s="43" t="s">
        <v>1052</v>
      </c>
      <c r="C2775" s="489">
        <v>5.74</v>
      </c>
      <c r="D2775" s="489">
        <v>7.76</v>
      </c>
    </row>
    <row r="2776" spans="1:4">
      <c r="A2776" s="43" t="s">
        <v>3237</v>
      </c>
      <c r="B2776" s="43" t="s">
        <v>1053</v>
      </c>
      <c r="C2776" s="489">
        <v>0</v>
      </c>
      <c r="D2776" s="489">
        <v>0</v>
      </c>
    </row>
    <row r="2777" spans="1:4">
      <c r="A2777" s="43" t="s">
        <v>236</v>
      </c>
      <c r="B2777" s="43" t="s">
        <v>1019</v>
      </c>
      <c r="C2777" s="489">
        <v>0</v>
      </c>
      <c r="D2777" s="489">
        <v>0</v>
      </c>
    </row>
    <row r="2778" spans="1:4">
      <c r="A2778" s="43" t="s">
        <v>3133</v>
      </c>
      <c r="B2778" s="43" t="s">
        <v>1020</v>
      </c>
      <c r="C2778" s="489">
        <v>0</v>
      </c>
      <c r="D2778" s="489">
        <v>64.97</v>
      </c>
    </row>
    <row r="2779" spans="1:4">
      <c r="A2779" s="43" t="s">
        <v>3237</v>
      </c>
      <c r="B2779" s="43" t="s">
        <v>1021</v>
      </c>
      <c r="C2779" s="489">
        <v>0</v>
      </c>
      <c r="D2779" s="489">
        <v>4.21</v>
      </c>
    </row>
    <row r="2780" spans="1:4">
      <c r="A2780" s="43" t="s">
        <v>236</v>
      </c>
      <c r="B2780" s="43" t="s">
        <v>1022</v>
      </c>
      <c r="C2780" s="489">
        <v>0</v>
      </c>
      <c r="D2780" s="489">
        <v>0</v>
      </c>
    </row>
    <row r="2781" spans="1:4">
      <c r="A2781" s="43" t="s">
        <v>229</v>
      </c>
      <c r="B2781" s="43" t="s">
        <v>1023</v>
      </c>
      <c r="C2781" s="489">
        <v>0</v>
      </c>
      <c r="D2781" s="489">
        <v>0</v>
      </c>
    </row>
    <row r="2782" spans="1:4">
      <c r="A2782" s="43" t="s">
        <v>288</v>
      </c>
      <c r="B2782" s="43" t="s">
        <v>1024</v>
      </c>
      <c r="C2782" s="489">
        <v>16.82</v>
      </c>
      <c r="D2782" s="489">
        <v>6.13</v>
      </c>
    </row>
    <row r="2783" spans="1:4">
      <c r="A2783" s="43" t="s">
        <v>2706</v>
      </c>
      <c r="B2783" s="43" t="s">
        <v>636</v>
      </c>
      <c r="C2783" s="489">
        <v>11.12</v>
      </c>
      <c r="D2783" s="489">
        <v>17.11</v>
      </c>
    </row>
    <row r="2784" spans="1:4">
      <c r="A2784" s="43" t="s">
        <v>2700</v>
      </c>
      <c r="B2784" s="43" t="s">
        <v>561</v>
      </c>
      <c r="C2784" s="489">
        <v>0</v>
      </c>
      <c r="D2784" s="489">
        <v>0</v>
      </c>
    </row>
    <row r="2785" spans="1:4">
      <c r="A2785" s="43" t="s">
        <v>2700</v>
      </c>
      <c r="B2785" s="43" t="s">
        <v>1025</v>
      </c>
      <c r="C2785" s="489">
        <v>0</v>
      </c>
      <c r="D2785" s="489">
        <v>0</v>
      </c>
    </row>
    <row r="2786" spans="1:4">
      <c r="A2786" s="43" t="s">
        <v>2700</v>
      </c>
      <c r="B2786" s="43" t="s">
        <v>1026</v>
      </c>
      <c r="C2786" s="489">
        <v>2.58</v>
      </c>
      <c r="D2786" s="489">
        <v>1.1599999999999999</v>
      </c>
    </row>
    <row r="2787" spans="1:4">
      <c r="A2787" s="43" t="s">
        <v>2700</v>
      </c>
      <c r="B2787" s="43" t="s">
        <v>1027</v>
      </c>
      <c r="C2787" s="489">
        <v>3.18</v>
      </c>
      <c r="D2787" s="489">
        <v>1.74</v>
      </c>
    </row>
    <row r="2788" spans="1:4">
      <c r="A2788" s="43" t="s">
        <v>504</v>
      </c>
      <c r="B2788" s="43" t="s">
        <v>1028</v>
      </c>
      <c r="C2788" s="489">
        <v>44.08</v>
      </c>
      <c r="D2788" s="489">
        <v>4.1100000000000003</v>
      </c>
    </row>
    <row r="2789" spans="1:4">
      <c r="A2789" s="43" t="s">
        <v>504</v>
      </c>
      <c r="B2789" s="43" t="s">
        <v>562</v>
      </c>
      <c r="C2789" s="489">
        <v>3.1</v>
      </c>
      <c r="D2789" s="489">
        <v>4.95</v>
      </c>
    </row>
    <row r="2790" spans="1:4">
      <c r="A2790" s="43" t="s">
        <v>2468</v>
      </c>
      <c r="B2790" s="43" t="s">
        <v>1029</v>
      </c>
      <c r="C2790" s="489">
        <v>0</v>
      </c>
      <c r="D2790" s="489">
        <v>0</v>
      </c>
    </row>
    <row r="2791" spans="1:4">
      <c r="A2791" s="43" t="s">
        <v>504</v>
      </c>
      <c r="B2791" s="43" t="s">
        <v>1030</v>
      </c>
      <c r="C2791" s="489">
        <v>0</v>
      </c>
      <c r="D2791" s="489">
        <v>0</v>
      </c>
    </row>
    <row r="2792" spans="1:4">
      <c r="A2792" s="43" t="s">
        <v>504</v>
      </c>
      <c r="B2792" s="43" t="s">
        <v>563</v>
      </c>
      <c r="C2792" s="489">
        <v>0</v>
      </c>
      <c r="D2792" s="489">
        <v>0</v>
      </c>
    </row>
    <row r="2793" spans="1:4">
      <c r="A2793" s="43" t="s">
        <v>231</v>
      </c>
      <c r="B2793" s="43" t="s">
        <v>1031</v>
      </c>
      <c r="C2793" s="489">
        <v>21.26</v>
      </c>
      <c r="D2793" s="489">
        <v>6.87</v>
      </c>
    </row>
    <row r="2794" spans="1:4">
      <c r="A2794" s="43" t="s">
        <v>502</v>
      </c>
      <c r="B2794" s="43" t="s">
        <v>1032</v>
      </c>
      <c r="C2794" s="489">
        <v>37.96</v>
      </c>
      <c r="D2794" s="489">
        <v>306.37</v>
      </c>
    </row>
    <row r="2795" spans="1:4">
      <c r="A2795" s="43" t="s">
        <v>502</v>
      </c>
      <c r="B2795" s="43" t="s">
        <v>1033</v>
      </c>
      <c r="C2795" s="489">
        <v>0</v>
      </c>
      <c r="D2795" s="489">
        <v>0</v>
      </c>
    </row>
    <row r="2796" spans="1:4">
      <c r="A2796" s="43" t="s">
        <v>502</v>
      </c>
      <c r="B2796" s="43" t="s">
        <v>1034</v>
      </c>
      <c r="C2796" s="489">
        <v>0</v>
      </c>
      <c r="D2796" s="489">
        <v>0</v>
      </c>
    </row>
    <row r="2797" spans="1:4">
      <c r="A2797" s="43" t="s">
        <v>502</v>
      </c>
      <c r="B2797" s="43" t="s">
        <v>1003</v>
      </c>
      <c r="C2797" s="489">
        <v>0</v>
      </c>
      <c r="D2797" s="489">
        <v>0</v>
      </c>
    </row>
    <row r="2798" spans="1:4">
      <c r="A2798" s="43" t="s">
        <v>2372</v>
      </c>
      <c r="B2798" s="43" t="s">
        <v>1004</v>
      </c>
      <c r="C2798" s="489">
        <v>0</v>
      </c>
      <c r="D2798" s="489">
        <v>0</v>
      </c>
    </row>
    <row r="2799" spans="1:4">
      <c r="A2799" s="43" t="s">
        <v>2372</v>
      </c>
      <c r="B2799" s="43" t="s">
        <v>1005</v>
      </c>
      <c r="C2799" s="489">
        <v>9.36</v>
      </c>
      <c r="D2799" s="489">
        <v>6.24</v>
      </c>
    </row>
    <row r="2800" spans="1:4">
      <c r="A2800" s="43" t="s">
        <v>2372</v>
      </c>
      <c r="B2800" s="43" t="s">
        <v>1006</v>
      </c>
      <c r="C2800" s="489">
        <v>12.28</v>
      </c>
      <c r="D2800" s="489">
        <v>2.42</v>
      </c>
    </row>
    <row r="2801" spans="1:4">
      <c r="A2801" s="43" t="s">
        <v>2411</v>
      </c>
      <c r="B2801" s="43" t="s">
        <v>1007</v>
      </c>
      <c r="C2801" s="489">
        <v>4.66</v>
      </c>
      <c r="D2801" s="489">
        <v>16.16</v>
      </c>
    </row>
    <row r="2802" spans="1:4">
      <c r="A2802" s="43" t="s">
        <v>2372</v>
      </c>
      <c r="B2802" s="43" t="s">
        <v>558</v>
      </c>
      <c r="C2802" s="489">
        <v>0</v>
      </c>
      <c r="D2802" s="489">
        <v>22.93</v>
      </c>
    </row>
    <row r="2803" spans="1:4">
      <c r="A2803" s="43" t="s">
        <v>2372</v>
      </c>
      <c r="B2803" s="43" t="s">
        <v>559</v>
      </c>
      <c r="C2803" s="489">
        <v>40.380000000000003</v>
      </c>
      <c r="D2803" s="489">
        <v>15.02</v>
      </c>
    </row>
    <row r="2804" spans="1:4">
      <c r="A2804" s="43" t="s">
        <v>2411</v>
      </c>
      <c r="B2804" s="43" t="s">
        <v>1008</v>
      </c>
      <c r="C2804" s="489">
        <v>19.66</v>
      </c>
      <c r="D2804" s="489">
        <v>18.79</v>
      </c>
    </row>
    <row r="2805" spans="1:4">
      <c r="A2805" s="43" t="s">
        <v>2411</v>
      </c>
      <c r="B2805" s="43" t="s">
        <v>1009</v>
      </c>
      <c r="C2805" s="489">
        <v>0</v>
      </c>
      <c r="D2805" s="489">
        <v>0</v>
      </c>
    </row>
    <row r="2806" spans="1:4">
      <c r="A2806" s="43" t="s">
        <v>2411</v>
      </c>
      <c r="B2806" s="43" t="s">
        <v>1010</v>
      </c>
      <c r="C2806" s="489">
        <v>0</v>
      </c>
      <c r="D2806" s="489">
        <v>27.02</v>
      </c>
    </row>
    <row r="2807" spans="1:4">
      <c r="A2807" s="43" t="s">
        <v>2411</v>
      </c>
      <c r="B2807" s="43" t="s">
        <v>560</v>
      </c>
      <c r="C2807" s="489">
        <v>0</v>
      </c>
      <c r="D2807" s="489">
        <v>18.46</v>
      </c>
    </row>
    <row r="2808" spans="1:4">
      <c r="A2808" s="43" t="s">
        <v>2411</v>
      </c>
      <c r="B2808" s="43" t="s">
        <v>1011</v>
      </c>
      <c r="C2808" s="489">
        <v>0</v>
      </c>
      <c r="D2808" s="489">
        <v>0</v>
      </c>
    </row>
    <row r="2809" spans="1:4">
      <c r="A2809" s="43" t="s">
        <v>2411</v>
      </c>
      <c r="B2809" s="43" t="s">
        <v>1012</v>
      </c>
      <c r="C2809" s="489">
        <v>0</v>
      </c>
      <c r="D2809" s="489">
        <v>0</v>
      </c>
    </row>
    <row r="2810" spans="1:4">
      <c r="A2810" s="43" t="s">
        <v>502</v>
      </c>
      <c r="B2810" s="43" t="s">
        <v>489</v>
      </c>
      <c r="C2810" s="489" t="s">
        <v>3482</v>
      </c>
      <c r="D2810" s="489" t="s">
        <v>3482</v>
      </c>
    </row>
    <row r="2811" spans="1:4">
      <c r="A2811" s="43" t="s">
        <v>502</v>
      </c>
      <c r="B2811" s="43" t="s">
        <v>1013</v>
      </c>
      <c r="C2811" s="489">
        <v>0</v>
      </c>
      <c r="D2811" s="489">
        <v>2.29</v>
      </c>
    </row>
    <row r="2812" spans="1:4">
      <c r="A2812" s="43" t="s">
        <v>2411</v>
      </c>
      <c r="B2812" s="43" t="s">
        <v>1014</v>
      </c>
      <c r="C2812" s="489">
        <v>0</v>
      </c>
      <c r="D2812" s="489">
        <v>0</v>
      </c>
    </row>
    <row r="2813" spans="1:4">
      <c r="A2813" s="43" t="s">
        <v>2372</v>
      </c>
      <c r="B2813" s="43" t="s">
        <v>1015</v>
      </c>
      <c r="C2813" s="489">
        <v>0</v>
      </c>
      <c r="D2813" s="489">
        <v>0.21</v>
      </c>
    </row>
    <row r="2814" spans="1:4">
      <c r="A2814" s="43" t="s">
        <v>2349</v>
      </c>
      <c r="B2814" s="43" t="s">
        <v>1016</v>
      </c>
      <c r="C2814" s="489">
        <v>0</v>
      </c>
      <c r="D2814" s="489">
        <v>15.59</v>
      </c>
    </row>
    <row r="2815" spans="1:4">
      <c r="A2815" s="43" t="s">
        <v>2349</v>
      </c>
      <c r="B2815" s="43" t="s">
        <v>1017</v>
      </c>
      <c r="C2815" s="489">
        <v>22.5</v>
      </c>
      <c r="D2815" s="489">
        <v>23.47</v>
      </c>
    </row>
    <row r="2816" spans="1:4">
      <c r="A2816" s="43" t="s">
        <v>2320</v>
      </c>
      <c r="B2816" s="43" t="s">
        <v>1018</v>
      </c>
      <c r="C2816" s="489">
        <v>24.45</v>
      </c>
      <c r="D2816" s="489">
        <v>28.17</v>
      </c>
    </row>
    <row r="2817" spans="1:4">
      <c r="A2817" s="43" t="s">
        <v>2320</v>
      </c>
      <c r="B2817" s="43" t="s">
        <v>987</v>
      </c>
      <c r="C2817" s="489">
        <v>0</v>
      </c>
      <c r="D2817" s="489">
        <v>0</v>
      </c>
    </row>
    <row r="2818" spans="1:4">
      <c r="A2818" s="43" t="s">
        <v>2320</v>
      </c>
      <c r="B2818" s="43" t="s">
        <v>988</v>
      </c>
      <c r="C2818" s="489">
        <v>0</v>
      </c>
      <c r="D2818" s="489">
        <v>0</v>
      </c>
    </row>
    <row r="2819" spans="1:4">
      <c r="A2819" s="43" t="s">
        <v>2320</v>
      </c>
      <c r="B2819" s="43" t="s">
        <v>989</v>
      </c>
      <c r="C2819" s="489">
        <v>9.64</v>
      </c>
      <c r="D2819" s="489">
        <v>0.42</v>
      </c>
    </row>
    <row r="2820" spans="1:4">
      <c r="A2820" s="43" t="s">
        <v>1481</v>
      </c>
      <c r="B2820" s="43" t="s">
        <v>990</v>
      </c>
      <c r="C2820" s="489">
        <v>0</v>
      </c>
      <c r="D2820" s="489">
        <v>0</v>
      </c>
    </row>
    <row r="2821" spans="1:4">
      <c r="A2821" s="43" t="s">
        <v>2320</v>
      </c>
      <c r="B2821" s="43" t="s">
        <v>991</v>
      </c>
      <c r="C2821" s="489">
        <v>0</v>
      </c>
      <c r="D2821" s="489">
        <v>9.26</v>
      </c>
    </row>
    <row r="2822" spans="1:4">
      <c r="A2822" s="43" t="s">
        <v>2320</v>
      </c>
      <c r="B2822" s="43" t="s">
        <v>992</v>
      </c>
      <c r="C2822" s="489">
        <v>0</v>
      </c>
      <c r="D2822" s="489">
        <v>0</v>
      </c>
    </row>
    <row r="2823" spans="1:4">
      <c r="A2823" s="43" t="s">
        <v>2320</v>
      </c>
      <c r="B2823" s="43" t="s">
        <v>993</v>
      </c>
      <c r="C2823" s="489">
        <v>70.88</v>
      </c>
      <c r="D2823" s="489">
        <v>23.82</v>
      </c>
    </row>
    <row r="2824" spans="1:4">
      <c r="A2824" s="43" t="s">
        <v>2320</v>
      </c>
      <c r="B2824" s="43" t="s">
        <v>994</v>
      </c>
      <c r="C2824" s="489">
        <v>0</v>
      </c>
      <c r="D2824" s="489">
        <v>1.04</v>
      </c>
    </row>
    <row r="2825" spans="1:4">
      <c r="A2825" s="43" t="s">
        <v>2320</v>
      </c>
      <c r="B2825" s="43" t="s">
        <v>555</v>
      </c>
      <c r="C2825" s="489">
        <v>0</v>
      </c>
      <c r="D2825" s="489">
        <v>0</v>
      </c>
    </row>
    <row r="2826" spans="1:4">
      <c r="A2826" s="43" t="s">
        <v>2100</v>
      </c>
      <c r="B2826" s="43" t="s">
        <v>995</v>
      </c>
      <c r="C2826" s="489">
        <v>5.85</v>
      </c>
      <c r="D2826" s="489">
        <v>4.46</v>
      </c>
    </row>
    <row r="2827" spans="1:4">
      <c r="A2827" s="43" t="s">
        <v>2100</v>
      </c>
      <c r="B2827" s="43" t="s">
        <v>556</v>
      </c>
      <c r="C2827" s="489">
        <v>19.8</v>
      </c>
      <c r="D2827" s="489">
        <v>42.66</v>
      </c>
    </row>
    <row r="2828" spans="1:4">
      <c r="A2828" s="43" t="s">
        <v>2100</v>
      </c>
      <c r="B2828" s="43" t="s">
        <v>557</v>
      </c>
      <c r="C2828" s="489">
        <v>5.65</v>
      </c>
      <c r="D2828" s="489">
        <v>123.83</v>
      </c>
    </row>
    <row r="2829" spans="1:4">
      <c r="A2829" s="43" t="s">
        <v>2100</v>
      </c>
      <c r="B2829" s="43" t="s">
        <v>996</v>
      </c>
      <c r="C2829" s="489">
        <v>0</v>
      </c>
      <c r="D2829" s="489">
        <v>0</v>
      </c>
    </row>
    <row r="2830" spans="1:4">
      <c r="A2830" s="43" t="s">
        <v>2049</v>
      </c>
      <c r="B2830" s="43" t="s">
        <v>997</v>
      </c>
      <c r="C2830" s="489">
        <v>0</v>
      </c>
      <c r="D2830" s="489">
        <v>0</v>
      </c>
    </row>
    <row r="2831" spans="1:4">
      <c r="A2831" s="43" t="s">
        <v>2049</v>
      </c>
      <c r="B2831" s="43" t="s">
        <v>714</v>
      </c>
      <c r="C2831" s="489">
        <v>11.24</v>
      </c>
      <c r="D2831" s="489">
        <v>2.29</v>
      </c>
    </row>
    <row r="2832" spans="1:4">
      <c r="A2832" s="43" t="s">
        <v>2100</v>
      </c>
      <c r="B2832" s="43" t="s">
        <v>998</v>
      </c>
      <c r="C2832" s="489">
        <v>1.19</v>
      </c>
      <c r="D2832" s="489">
        <v>32.17</v>
      </c>
    </row>
    <row r="2833" spans="1:4">
      <c r="A2833" s="43" t="s">
        <v>235</v>
      </c>
      <c r="B2833" s="43" t="s">
        <v>999</v>
      </c>
      <c r="C2833" s="489">
        <v>0</v>
      </c>
      <c r="D2833" s="489">
        <v>6.32</v>
      </c>
    </row>
    <row r="2834" spans="1:4">
      <c r="A2834" s="43" t="s">
        <v>235</v>
      </c>
      <c r="B2834" s="43" t="s">
        <v>1000</v>
      </c>
      <c r="C2834" s="489">
        <v>0</v>
      </c>
      <c r="D2834" s="489">
        <v>0</v>
      </c>
    </row>
    <row r="2835" spans="1:4">
      <c r="A2835" s="43" t="s">
        <v>235</v>
      </c>
      <c r="B2835" s="43" t="s">
        <v>1001</v>
      </c>
      <c r="C2835" s="489">
        <v>42.22</v>
      </c>
      <c r="D2835" s="489">
        <v>1156.48</v>
      </c>
    </row>
    <row r="2836" spans="1:4">
      <c r="A2836" s="43" t="s">
        <v>2411</v>
      </c>
      <c r="B2836" s="43" t="s">
        <v>1002</v>
      </c>
      <c r="C2836" s="489">
        <v>0</v>
      </c>
      <c r="D2836" s="489">
        <v>30.66</v>
      </c>
    </row>
    <row r="2837" spans="1:4">
      <c r="A2837" s="43" t="s">
        <v>504</v>
      </c>
      <c r="B2837" s="43" t="s">
        <v>969</v>
      </c>
      <c r="C2837" s="489">
        <v>4.88</v>
      </c>
      <c r="D2837" s="489">
        <v>2.4300000000000002</v>
      </c>
    </row>
    <row r="2838" spans="1:4">
      <c r="A2838" s="43" t="s">
        <v>229</v>
      </c>
      <c r="B2838" s="43" t="s">
        <v>970</v>
      </c>
      <c r="C2838" s="489">
        <v>0</v>
      </c>
      <c r="D2838" s="489">
        <v>6.88</v>
      </c>
    </row>
    <row r="2839" spans="1:4">
      <c r="A2839" s="43" t="s">
        <v>3237</v>
      </c>
      <c r="B2839" s="43" t="s">
        <v>971</v>
      </c>
      <c r="C2839" s="489">
        <v>7.71</v>
      </c>
      <c r="D2839" s="489">
        <v>4.21</v>
      </c>
    </row>
    <row r="2840" spans="1:4">
      <c r="A2840" s="43" t="s">
        <v>2774</v>
      </c>
      <c r="B2840" s="43" t="s">
        <v>972</v>
      </c>
      <c r="C2840" s="489">
        <v>0</v>
      </c>
      <c r="D2840" s="489">
        <v>0</v>
      </c>
    </row>
    <row r="2841" spans="1:4">
      <c r="A2841" s="43" t="s">
        <v>2774</v>
      </c>
      <c r="B2841" s="43" t="s">
        <v>553</v>
      </c>
      <c r="C2841" s="489">
        <v>113.28</v>
      </c>
      <c r="D2841" s="489">
        <v>1.56</v>
      </c>
    </row>
    <row r="2842" spans="1:4">
      <c r="A2842" s="43" t="s">
        <v>2774</v>
      </c>
      <c r="B2842" s="43" t="s">
        <v>973</v>
      </c>
      <c r="C2842" s="489">
        <v>6.09</v>
      </c>
      <c r="D2842" s="489">
        <v>6.3</v>
      </c>
    </row>
    <row r="2843" spans="1:4">
      <c r="A2843" s="43" t="s">
        <v>718</v>
      </c>
      <c r="B2843" s="43" t="s">
        <v>554</v>
      </c>
      <c r="C2843" s="489">
        <v>16.670000000000002</v>
      </c>
      <c r="D2843" s="489">
        <v>9.89</v>
      </c>
    </row>
    <row r="2844" spans="1:4">
      <c r="A2844" s="43" t="s">
        <v>718</v>
      </c>
      <c r="B2844" s="43" t="s">
        <v>974</v>
      </c>
      <c r="C2844" s="489">
        <v>5.73</v>
      </c>
      <c r="D2844" s="489">
        <v>5.26</v>
      </c>
    </row>
    <row r="2845" spans="1:4">
      <c r="A2845" s="43" t="s">
        <v>501</v>
      </c>
      <c r="B2845" s="43" t="s">
        <v>975</v>
      </c>
      <c r="C2845" s="489">
        <v>35.21</v>
      </c>
      <c r="D2845" s="489">
        <v>4.28</v>
      </c>
    </row>
    <row r="2846" spans="1:4">
      <c r="A2846" s="43" t="s">
        <v>718</v>
      </c>
      <c r="B2846" s="43" t="s">
        <v>976</v>
      </c>
      <c r="C2846" s="489">
        <v>0</v>
      </c>
      <c r="D2846" s="489">
        <v>40.58</v>
      </c>
    </row>
    <row r="2847" spans="1:4">
      <c r="A2847" s="43" t="s">
        <v>718</v>
      </c>
      <c r="B2847" s="43" t="s">
        <v>977</v>
      </c>
      <c r="C2847" s="489">
        <v>33.03</v>
      </c>
      <c r="D2847" s="489">
        <v>1.78</v>
      </c>
    </row>
    <row r="2848" spans="1:4">
      <c r="A2848" s="43" t="s">
        <v>718</v>
      </c>
      <c r="B2848" s="43" t="s">
        <v>978</v>
      </c>
      <c r="C2848" s="489">
        <v>16.059999999999999</v>
      </c>
      <c r="D2848" s="489">
        <v>4.63</v>
      </c>
    </row>
    <row r="2849" spans="1:4">
      <c r="A2849" s="43" t="s">
        <v>232</v>
      </c>
      <c r="B2849" s="43" t="s">
        <v>979</v>
      </c>
      <c r="C2849" s="489">
        <v>32.08</v>
      </c>
      <c r="D2849" s="489">
        <v>3.85</v>
      </c>
    </row>
    <row r="2850" spans="1:4">
      <c r="A2850" s="43" t="s">
        <v>232</v>
      </c>
      <c r="B2850" s="43" t="s">
        <v>980</v>
      </c>
      <c r="C2850" s="489">
        <v>11.18</v>
      </c>
      <c r="D2850" s="489">
        <v>9.19</v>
      </c>
    </row>
    <row r="2851" spans="1:4">
      <c r="A2851" s="43" t="s">
        <v>232</v>
      </c>
      <c r="B2851" s="43" t="s">
        <v>981</v>
      </c>
      <c r="C2851" s="489">
        <v>0</v>
      </c>
      <c r="D2851" s="489">
        <v>0</v>
      </c>
    </row>
    <row r="2852" spans="1:4">
      <c r="A2852" s="43" t="s">
        <v>232</v>
      </c>
      <c r="B2852" s="43" t="s">
        <v>982</v>
      </c>
      <c r="C2852" s="489">
        <v>0</v>
      </c>
      <c r="D2852" s="489">
        <v>0</v>
      </c>
    </row>
    <row r="2853" spans="1:4">
      <c r="A2853" s="43" t="s">
        <v>232</v>
      </c>
      <c r="B2853" s="43" t="s">
        <v>3455</v>
      </c>
      <c r="C2853" s="489">
        <v>1.94</v>
      </c>
      <c r="D2853" s="489">
        <v>10.96</v>
      </c>
    </row>
    <row r="2854" spans="1:4">
      <c r="A2854" s="43" t="s">
        <v>232</v>
      </c>
      <c r="B2854" s="43" t="s">
        <v>984</v>
      </c>
      <c r="C2854" s="489">
        <v>0</v>
      </c>
      <c r="D2854" s="489">
        <v>0</v>
      </c>
    </row>
    <row r="2855" spans="1:4">
      <c r="A2855" s="43" t="s">
        <v>1671</v>
      </c>
      <c r="B2855" s="43" t="s">
        <v>985</v>
      </c>
      <c r="C2855" s="489">
        <v>16.79</v>
      </c>
      <c r="D2855" s="489">
        <v>3.75</v>
      </c>
    </row>
    <row r="2856" spans="1:4">
      <c r="A2856" s="43" t="s">
        <v>3424</v>
      </c>
      <c r="B2856" s="43" t="s">
        <v>986</v>
      </c>
      <c r="C2856" s="489">
        <v>12.96</v>
      </c>
      <c r="D2856" s="489">
        <v>45.91</v>
      </c>
    </row>
    <row r="2857" spans="1:4">
      <c r="A2857" s="43" t="s">
        <v>288</v>
      </c>
      <c r="B2857" s="43" t="s">
        <v>953</v>
      </c>
      <c r="C2857" s="489">
        <v>0</v>
      </c>
      <c r="D2857" s="489">
        <v>9.8000000000000007</v>
      </c>
    </row>
    <row r="2858" spans="1:4">
      <c r="A2858" s="43" t="s">
        <v>288</v>
      </c>
      <c r="B2858" s="43" t="s">
        <v>954</v>
      </c>
      <c r="C2858" s="489">
        <v>39.25</v>
      </c>
      <c r="D2858" s="489">
        <v>31.02</v>
      </c>
    </row>
    <row r="2859" spans="1:4">
      <c r="A2859" s="43" t="s">
        <v>652</v>
      </c>
      <c r="B2859" s="43" t="s">
        <v>955</v>
      </c>
      <c r="C2859" s="489">
        <v>0</v>
      </c>
      <c r="D2859" s="489">
        <v>2.38</v>
      </c>
    </row>
    <row r="2860" spans="1:4">
      <c r="A2860" s="43" t="s">
        <v>652</v>
      </c>
      <c r="B2860" s="43" t="s">
        <v>956</v>
      </c>
      <c r="C2860" s="489">
        <v>0</v>
      </c>
      <c r="D2860" s="489">
        <v>8.32</v>
      </c>
    </row>
    <row r="2861" spans="1:4">
      <c r="A2861" s="43" t="s">
        <v>652</v>
      </c>
      <c r="B2861" s="43" t="s">
        <v>549</v>
      </c>
      <c r="C2861" s="489">
        <v>0</v>
      </c>
      <c r="D2861" s="489">
        <v>26.16</v>
      </c>
    </row>
    <row r="2862" spans="1:4">
      <c r="A2862" s="43" t="s">
        <v>652</v>
      </c>
      <c r="B2862" s="43" t="s">
        <v>550</v>
      </c>
      <c r="C2862" s="489">
        <v>0</v>
      </c>
      <c r="D2862" s="489">
        <v>25.53</v>
      </c>
    </row>
    <row r="2863" spans="1:4">
      <c r="A2863" s="43" t="s">
        <v>1352</v>
      </c>
      <c r="B2863" s="43" t="s">
        <v>957</v>
      </c>
      <c r="C2863" s="489">
        <v>10.39</v>
      </c>
      <c r="D2863" s="489">
        <v>2.64</v>
      </c>
    </row>
    <row r="2864" spans="1:4">
      <c r="A2864" s="43" t="s">
        <v>1671</v>
      </c>
      <c r="B2864" s="43" t="s">
        <v>958</v>
      </c>
      <c r="C2864" s="489">
        <v>8.9600000000000009</v>
      </c>
      <c r="D2864" s="489">
        <v>5.98</v>
      </c>
    </row>
    <row r="2865" spans="1:4">
      <c r="A2865" s="43" t="s">
        <v>1462</v>
      </c>
      <c r="B2865" s="43" t="s">
        <v>959</v>
      </c>
      <c r="C2865" s="489">
        <v>4.8099999999999996</v>
      </c>
      <c r="D2865" s="489">
        <v>3.26</v>
      </c>
    </row>
    <row r="2866" spans="1:4">
      <c r="A2866" s="43" t="s">
        <v>2700</v>
      </c>
      <c r="B2866" s="43" t="s">
        <v>960</v>
      </c>
      <c r="C2866" s="489">
        <v>0.9</v>
      </c>
      <c r="D2866" s="489">
        <v>1.99</v>
      </c>
    </row>
    <row r="2867" spans="1:4">
      <c r="A2867" s="43" t="s">
        <v>2700</v>
      </c>
      <c r="B2867" s="43" t="s">
        <v>961</v>
      </c>
      <c r="C2867" s="489">
        <v>0</v>
      </c>
      <c r="D2867" s="489">
        <v>0</v>
      </c>
    </row>
    <row r="2868" spans="1:4">
      <c r="A2868" s="43" t="s">
        <v>232</v>
      </c>
      <c r="B2868" s="43" t="s">
        <v>551</v>
      </c>
      <c r="C2868" s="489">
        <v>0</v>
      </c>
      <c r="D2868" s="489">
        <v>1.85</v>
      </c>
    </row>
    <row r="2869" spans="1:4">
      <c r="A2869" s="43" t="s">
        <v>229</v>
      </c>
      <c r="B2869" s="43" t="s">
        <v>962</v>
      </c>
      <c r="C2869" s="489">
        <v>2.5</v>
      </c>
      <c r="D2869" s="489">
        <v>5.88</v>
      </c>
    </row>
    <row r="2870" spans="1:4">
      <c r="A2870" s="43" t="s">
        <v>504</v>
      </c>
      <c r="B2870" s="43" t="s">
        <v>963</v>
      </c>
      <c r="C2870" s="489">
        <v>14.82</v>
      </c>
      <c r="D2870" s="489">
        <v>0</v>
      </c>
    </row>
    <row r="2871" spans="1:4">
      <c r="A2871" s="43" t="s">
        <v>2468</v>
      </c>
      <c r="B2871" s="43" t="s">
        <v>552</v>
      </c>
      <c r="C2871" s="489">
        <v>2.3199999999999998</v>
      </c>
      <c r="D2871" s="489">
        <v>13.62</v>
      </c>
    </row>
    <row r="2872" spans="1:4">
      <c r="A2872" s="43" t="s">
        <v>1671</v>
      </c>
      <c r="B2872" s="43" t="s">
        <v>964</v>
      </c>
      <c r="C2872" s="489">
        <v>0</v>
      </c>
      <c r="D2872" s="489">
        <v>0</v>
      </c>
    </row>
    <row r="2873" spans="1:4">
      <c r="A2873" s="43" t="s">
        <v>1481</v>
      </c>
      <c r="B2873" s="43" t="s">
        <v>965</v>
      </c>
      <c r="C2873" s="489">
        <v>0</v>
      </c>
      <c r="D2873" s="489">
        <v>49.95</v>
      </c>
    </row>
    <row r="2874" spans="1:4">
      <c r="A2874" s="43" t="s">
        <v>2887</v>
      </c>
      <c r="B2874" s="43" t="s">
        <v>966</v>
      </c>
      <c r="C2874" s="489">
        <v>0</v>
      </c>
      <c r="D2874" s="489">
        <v>8.5500000000000007</v>
      </c>
    </row>
    <row r="2875" spans="1:4">
      <c r="A2875" s="43" t="s">
        <v>2907</v>
      </c>
      <c r="B2875" s="43" t="s">
        <v>967</v>
      </c>
      <c r="C2875" s="489">
        <v>0</v>
      </c>
      <c r="D2875" s="489">
        <v>5.23</v>
      </c>
    </row>
    <row r="2876" spans="1:4">
      <c r="A2876" s="43" t="s">
        <v>290</v>
      </c>
      <c r="B2876" s="43" t="s">
        <v>968</v>
      </c>
      <c r="C2876" s="489">
        <v>21.96</v>
      </c>
      <c r="D2876" s="489">
        <v>3.42</v>
      </c>
    </row>
    <row r="2877" spans="1:4">
      <c r="A2877" s="43" t="s">
        <v>2057</v>
      </c>
      <c r="B2877" s="43" t="s">
        <v>937</v>
      </c>
      <c r="C2877" s="489">
        <v>11.21</v>
      </c>
      <c r="D2877" s="489">
        <v>13.05</v>
      </c>
    </row>
    <row r="2878" spans="1:4">
      <c r="A2878" s="43" t="s">
        <v>2098</v>
      </c>
      <c r="B2878" s="43" t="s">
        <v>938</v>
      </c>
      <c r="C2878" s="489">
        <v>53.81</v>
      </c>
      <c r="D2878" s="489">
        <v>19.690000000000001</v>
      </c>
    </row>
    <row r="2879" spans="1:4">
      <c r="A2879" s="43" t="s">
        <v>230</v>
      </c>
      <c r="B2879" s="43" t="s">
        <v>939</v>
      </c>
      <c r="C2879" s="489">
        <v>0</v>
      </c>
      <c r="D2879" s="489">
        <v>3.45</v>
      </c>
    </row>
    <row r="2880" spans="1:4">
      <c r="A2880" s="43" t="s">
        <v>230</v>
      </c>
      <c r="B2880" s="43" t="s">
        <v>940</v>
      </c>
      <c r="C2880" s="489">
        <v>0</v>
      </c>
      <c r="D2880" s="489">
        <v>0</v>
      </c>
    </row>
    <row r="2881" spans="1:4">
      <c r="A2881" s="43" t="s">
        <v>1388</v>
      </c>
      <c r="B2881" s="43" t="s">
        <v>546</v>
      </c>
      <c r="C2881" s="489">
        <v>0</v>
      </c>
      <c r="D2881" s="489">
        <v>0</v>
      </c>
    </row>
    <row r="2882" spans="1:4">
      <c r="A2882" s="43" t="s">
        <v>503</v>
      </c>
      <c r="B2882" s="43" t="s">
        <v>941</v>
      </c>
      <c r="C2882" s="489">
        <v>16.190000000000001</v>
      </c>
      <c r="D2882" s="489">
        <v>2.77</v>
      </c>
    </row>
    <row r="2883" spans="1:4">
      <c r="A2883" s="43" t="s">
        <v>2615</v>
      </c>
      <c r="B2883" s="43" t="s">
        <v>942</v>
      </c>
      <c r="C2883" s="489">
        <v>5.84</v>
      </c>
      <c r="D2883" s="489">
        <v>0.64</v>
      </c>
    </row>
    <row r="2884" spans="1:4">
      <c r="A2884" s="43" t="s">
        <v>2411</v>
      </c>
      <c r="B2884" s="43" t="s">
        <v>943</v>
      </c>
      <c r="C2884" s="489">
        <v>8.9499999999999993</v>
      </c>
      <c r="D2884" s="489">
        <v>13.33</v>
      </c>
    </row>
    <row r="2885" spans="1:4">
      <c r="A2885" s="43" t="s">
        <v>2411</v>
      </c>
      <c r="B2885" s="43" t="s">
        <v>944</v>
      </c>
      <c r="C2885" s="489">
        <v>0</v>
      </c>
      <c r="D2885" s="489">
        <v>39.479999999999997</v>
      </c>
    </row>
    <row r="2886" spans="1:4">
      <c r="A2886" s="43" t="s">
        <v>3237</v>
      </c>
      <c r="B2886" s="43" t="s">
        <v>945</v>
      </c>
      <c r="C2886" s="489">
        <v>0</v>
      </c>
      <c r="D2886" s="489">
        <v>0</v>
      </c>
    </row>
    <row r="2887" spans="1:4">
      <c r="A2887" s="43" t="s">
        <v>233</v>
      </c>
      <c r="B2887" s="43" t="s">
        <v>946</v>
      </c>
      <c r="C2887" s="489">
        <v>11.14</v>
      </c>
      <c r="D2887" s="489">
        <v>14.33</v>
      </c>
    </row>
    <row r="2888" spans="1:4">
      <c r="A2888" s="43" t="s">
        <v>3133</v>
      </c>
      <c r="B2888" s="43" t="s">
        <v>545</v>
      </c>
      <c r="C2888" s="489">
        <v>26.77</v>
      </c>
      <c r="D2888" s="489">
        <v>46.93</v>
      </c>
    </row>
    <row r="2889" spans="1:4">
      <c r="A2889" s="43" t="s">
        <v>2887</v>
      </c>
      <c r="B2889" s="43" t="s">
        <v>947</v>
      </c>
      <c r="C2889" s="489">
        <v>0</v>
      </c>
      <c r="D2889" s="489">
        <v>0</v>
      </c>
    </row>
    <row r="2890" spans="1:4">
      <c r="A2890" s="43" t="s">
        <v>290</v>
      </c>
      <c r="B2890" s="43" t="s">
        <v>948</v>
      </c>
      <c r="C2890" s="489">
        <v>2.09</v>
      </c>
      <c r="D2890" s="489">
        <v>1.35</v>
      </c>
    </row>
    <row r="2891" spans="1:4">
      <c r="A2891" s="43" t="s">
        <v>3237</v>
      </c>
      <c r="B2891" s="43" t="s">
        <v>547</v>
      </c>
      <c r="C2891" s="489">
        <v>0</v>
      </c>
      <c r="D2891" s="489">
        <v>0</v>
      </c>
    </row>
    <row r="2892" spans="1:4">
      <c r="A2892" s="43" t="s">
        <v>3133</v>
      </c>
      <c r="B2892" s="43" t="s">
        <v>949</v>
      </c>
      <c r="C2892" s="489">
        <v>12.93</v>
      </c>
      <c r="D2892" s="489">
        <v>21.55</v>
      </c>
    </row>
    <row r="2893" spans="1:4">
      <c r="A2893" s="43" t="s">
        <v>3133</v>
      </c>
      <c r="B2893" s="43" t="s">
        <v>950</v>
      </c>
      <c r="C2893" s="489">
        <v>17.440000000000001</v>
      </c>
      <c r="D2893" s="489">
        <v>6.54</v>
      </c>
    </row>
    <row r="2894" spans="1:4">
      <c r="A2894" s="43" t="s">
        <v>3424</v>
      </c>
      <c r="B2894" s="43" t="s">
        <v>951</v>
      </c>
      <c r="C2894" s="489">
        <v>22.99</v>
      </c>
      <c r="D2894" s="489">
        <v>92.95</v>
      </c>
    </row>
    <row r="2895" spans="1:4">
      <c r="A2895" s="43" t="s">
        <v>2907</v>
      </c>
      <c r="B2895" s="43" t="s">
        <v>548</v>
      </c>
      <c r="C2895" s="489">
        <v>18.55</v>
      </c>
      <c r="D2895" s="489">
        <v>5.37</v>
      </c>
    </row>
    <row r="2896" spans="1:4">
      <c r="A2896" s="43" t="s">
        <v>2850</v>
      </c>
      <c r="B2896" s="43" t="s">
        <v>952</v>
      </c>
      <c r="C2896" s="489">
        <v>30.92</v>
      </c>
      <c r="D2896" s="489">
        <v>10.48</v>
      </c>
    </row>
    <row r="2897" spans="1:4">
      <c r="A2897" s="43" t="s">
        <v>2774</v>
      </c>
      <c r="B2897" s="43" t="s">
        <v>922</v>
      </c>
      <c r="C2897" s="489">
        <v>7.31</v>
      </c>
      <c r="D2897" s="489">
        <v>5.3</v>
      </c>
    </row>
    <row r="2898" spans="1:4">
      <c r="A2898" s="43" t="s">
        <v>290</v>
      </c>
      <c r="B2898" s="43" t="s">
        <v>289</v>
      </c>
      <c r="C2898" s="489" t="s">
        <v>3482</v>
      </c>
      <c r="D2898" s="489" t="s">
        <v>3482</v>
      </c>
    </row>
    <row r="2899" spans="1:4">
      <c r="A2899" s="43" t="s">
        <v>2049</v>
      </c>
      <c r="B2899" s="43" t="s">
        <v>923</v>
      </c>
      <c r="C2899" s="489">
        <v>0</v>
      </c>
      <c r="D2899" s="489">
        <v>0</v>
      </c>
    </row>
    <row r="2900" spans="1:4">
      <c r="A2900" s="43" t="s">
        <v>2098</v>
      </c>
      <c r="B2900" s="43" t="s">
        <v>924</v>
      </c>
      <c r="C2900" s="489">
        <v>12.45</v>
      </c>
      <c r="D2900" s="489">
        <v>7.93</v>
      </c>
    </row>
    <row r="2901" spans="1:4">
      <c r="A2901" s="43" t="s">
        <v>3237</v>
      </c>
      <c r="B2901" s="43" t="s">
        <v>925</v>
      </c>
      <c r="C2901" s="489">
        <v>0</v>
      </c>
      <c r="D2901" s="489">
        <v>13.16</v>
      </c>
    </row>
    <row r="2902" spans="1:4">
      <c r="A2902" s="43" t="s">
        <v>1174</v>
      </c>
      <c r="B2902" s="43" t="s">
        <v>926</v>
      </c>
      <c r="C2902" s="489">
        <v>0</v>
      </c>
      <c r="D2902" s="489">
        <v>105.21</v>
      </c>
    </row>
    <row r="2903" spans="1:4">
      <c r="A2903" s="43" t="s">
        <v>2907</v>
      </c>
      <c r="B2903" s="43" t="s">
        <v>927</v>
      </c>
      <c r="C2903" s="489">
        <v>15.83</v>
      </c>
      <c r="D2903" s="489">
        <v>0.59</v>
      </c>
    </row>
    <row r="2904" spans="1:4">
      <c r="A2904" s="43" t="s">
        <v>1137</v>
      </c>
      <c r="B2904" s="43" t="s">
        <v>928</v>
      </c>
      <c r="C2904" s="489">
        <v>0</v>
      </c>
      <c r="D2904" s="489">
        <v>5.84</v>
      </c>
    </row>
    <row r="2905" spans="1:4">
      <c r="A2905" s="43" t="s">
        <v>3237</v>
      </c>
      <c r="B2905" s="43" t="s">
        <v>542</v>
      </c>
      <c r="C2905" s="489">
        <v>0</v>
      </c>
      <c r="D2905" s="489">
        <v>4.8899999999999997</v>
      </c>
    </row>
    <row r="2906" spans="1:4">
      <c r="A2906" s="43" t="s">
        <v>2907</v>
      </c>
      <c r="B2906" s="43" t="s">
        <v>929</v>
      </c>
      <c r="C2906" s="489">
        <v>0</v>
      </c>
      <c r="D2906" s="489">
        <v>3.31</v>
      </c>
    </row>
    <row r="2907" spans="1:4">
      <c r="A2907" s="43" t="s">
        <v>2100</v>
      </c>
      <c r="B2907" s="43" t="s">
        <v>930</v>
      </c>
      <c r="C2907" s="489">
        <v>0</v>
      </c>
      <c r="D2907" s="489">
        <v>0</v>
      </c>
    </row>
    <row r="2908" spans="1:4">
      <c r="A2908" s="43" t="s">
        <v>2148</v>
      </c>
      <c r="B2908" s="43" t="s">
        <v>543</v>
      </c>
      <c r="C2908" s="489">
        <v>0</v>
      </c>
      <c r="D2908" s="489">
        <v>0</v>
      </c>
    </row>
    <row r="2909" spans="1:4">
      <c r="A2909" s="43" t="s">
        <v>3133</v>
      </c>
      <c r="B2909" s="43" t="s">
        <v>931</v>
      </c>
      <c r="C2909" s="489">
        <v>0</v>
      </c>
      <c r="D2909" s="489">
        <v>0</v>
      </c>
    </row>
    <row r="2910" spans="1:4">
      <c r="A2910" s="43" t="s">
        <v>2102</v>
      </c>
      <c r="B2910" s="43" t="s">
        <v>932</v>
      </c>
      <c r="C2910" s="489">
        <v>12.57</v>
      </c>
      <c r="D2910" s="489">
        <v>102.94</v>
      </c>
    </row>
    <row r="2911" spans="1:4">
      <c r="A2911" s="43" t="s">
        <v>2468</v>
      </c>
      <c r="B2911" s="43" t="s">
        <v>544</v>
      </c>
      <c r="C2911" s="489">
        <v>0</v>
      </c>
      <c r="D2911" s="489">
        <v>0.2</v>
      </c>
    </row>
    <row r="2912" spans="1:4">
      <c r="A2912" s="43" t="s">
        <v>232</v>
      </c>
      <c r="B2912" s="43" t="s">
        <v>934</v>
      </c>
      <c r="C2912" s="489">
        <v>0</v>
      </c>
      <c r="D2912" s="489">
        <v>53.52</v>
      </c>
    </row>
    <row r="2913" spans="1:4">
      <c r="A2913" s="43" t="s">
        <v>718</v>
      </c>
      <c r="B2913" s="43" t="s">
        <v>935</v>
      </c>
      <c r="C2913" s="489">
        <v>61.39</v>
      </c>
      <c r="D2913" s="489">
        <v>3.01</v>
      </c>
    </row>
    <row r="2914" spans="1:4">
      <c r="A2914" s="43" t="s">
        <v>502</v>
      </c>
      <c r="B2914" s="43" t="s">
        <v>545</v>
      </c>
      <c r="C2914" s="489">
        <v>39.22</v>
      </c>
      <c r="D2914" s="489">
        <v>39.450000000000003</v>
      </c>
    </row>
    <row r="2915" spans="1:4">
      <c r="A2915" s="43" t="s">
        <v>3070</v>
      </c>
      <c r="B2915" s="43" t="s">
        <v>936</v>
      </c>
      <c r="C2915" s="489">
        <v>0.97</v>
      </c>
      <c r="D2915" s="489">
        <v>3.63</v>
      </c>
    </row>
    <row r="2916" spans="1:4">
      <c r="A2916" s="43" t="s">
        <v>3237</v>
      </c>
      <c r="B2916" s="43" t="s">
        <v>904</v>
      </c>
      <c r="C2916" s="489">
        <v>4.83</v>
      </c>
      <c r="D2916" s="489">
        <v>5.47</v>
      </c>
    </row>
    <row r="2917" spans="1:4">
      <c r="A2917" s="43" t="s">
        <v>3237</v>
      </c>
      <c r="B2917" s="43" t="s">
        <v>905</v>
      </c>
      <c r="C2917" s="489">
        <v>2.42</v>
      </c>
      <c r="D2917" s="489">
        <v>26.33</v>
      </c>
    </row>
    <row r="2918" spans="1:4">
      <c r="A2918" s="43" t="s">
        <v>232</v>
      </c>
      <c r="B2918" s="43" t="s">
        <v>906</v>
      </c>
      <c r="C2918" s="489">
        <v>27.87</v>
      </c>
      <c r="D2918" s="489">
        <v>33.11</v>
      </c>
    </row>
    <row r="2919" spans="1:4">
      <c r="A2919" s="43" t="s">
        <v>230</v>
      </c>
      <c r="B2919" s="43" t="s">
        <v>539</v>
      </c>
      <c r="C2919" s="489">
        <v>20.11</v>
      </c>
      <c r="D2919" s="489">
        <v>9.44</v>
      </c>
    </row>
    <row r="2920" spans="1:4">
      <c r="A2920" s="43" t="s">
        <v>2723</v>
      </c>
      <c r="B2920" s="43" t="s">
        <v>907</v>
      </c>
      <c r="C2920" s="489">
        <v>0</v>
      </c>
      <c r="D2920" s="489">
        <v>0</v>
      </c>
    </row>
    <row r="2921" spans="1:4">
      <c r="A2921" s="43" t="s">
        <v>3014</v>
      </c>
      <c r="B2921" s="43" t="s">
        <v>908</v>
      </c>
      <c r="C2921" s="489">
        <v>0</v>
      </c>
      <c r="D2921" s="489">
        <v>0</v>
      </c>
    </row>
    <row r="2922" spans="1:4">
      <c r="A2922" s="43" t="s">
        <v>3237</v>
      </c>
      <c r="B2922" s="43" t="s">
        <v>909</v>
      </c>
      <c r="C2922" s="489">
        <v>28.33</v>
      </c>
      <c r="D2922" s="489">
        <v>9.34</v>
      </c>
    </row>
    <row r="2923" spans="1:4">
      <c r="A2923" s="43" t="s">
        <v>3237</v>
      </c>
      <c r="B2923" s="43" t="s">
        <v>910</v>
      </c>
      <c r="C2923" s="489">
        <v>0</v>
      </c>
      <c r="D2923" s="489">
        <v>0</v>
      </c>
    </row>
    <row r="2924" spans="1:4">
      <c r="A2924" s="43" t="s">
        <v>234</v>
      </c>
      <c r="B2924" s="43" t="s">
        <v>540</v>
      </c>
      <c r="C2924" s="489">
        <v>0</v>
      </c>
      <c r="D2924" s="489">
        <v>7.56</v>
      </c>
    </row>
    <row r="2925" spans="1:4">
      <c r="A2925" s="43" t="s">
        <v>3456</v>
      </c>
      <c r="B2925" s="43" t="s">
        <v>3457</v>
      </c>
      <c r="C2925" s="489">
        <v>46.51</v>
      </c>
      <c r="D2925" s="489">
        <v>2.54</v>
      </c>
    </row>
    <row r="2926" spans="1:4">
      <c r="A2926" s="43" t="s">
        <v>3456</v>
      </c>
      <c r="B2926" s="43" t="s">
        <v>3458</v>
      </c>
      <c r="C2926" s="489">
        <v>0</v>
      </c>
      <c r="D2926" s="489">
        <v>0</v>
      </c>
    </row>
    <row r="2927" spans="1:4">
      <c r="A2927" s="43" t="s">
        <v>3456</v>
      </c>
      <c r="B2927" s="43" t="s">
        <v>3459</v>
      </c>
      <c r="C2927" s="489">
        <v>0</v>
      </c>
      <c r="D2927" s="489">
        <v>0</v>
      </c>
    </row>
    <row r="2928" spans="1:4">
      <c r="A2928" s="43" t="s">
        <v>3456</v>
      </c>
      <c r="B2928" s="43" t="s">
        <v>3460</v>
      </c>
      <c r="C2928" s="489">
        <v>0</v>
      </c>
      <c r="D2928" s="489">
        <v>0</v>
      </c>
    </row>
    <row r="2929" spans="1:4">
      <c r="A2929" s="43" t="s">
        <v>3461</v>
      </c>
      <c r="B2929" s="43" t="s">
        <v>3462</v>
      </c>
      <c r="C2929" s="489">
        <v>7.88</v>
      </c>
      <c r="D2929" s="489">
        <v>3.76</v>
      </c>
    </row>
    <row r="2930" spans="1:4">
      <c r="A2930" s="43" t="s">
        <v>3461</v>
      </c>
      <c r="B2930" s="43" t="s">
        <v>3463</v>
      </c>
      <c r="C2930" s="489">
        <v>19.8</v>
      </c>
      <c r="D2930" s="489">
        <v>6.55</v>
      </c>
    </row>
    <row r="2931" spans="1:4">
      <c r="A2931" s="43" t="s">
        <v>3461</v>
      </c>
      <c r="B2931" s="43" t="s">
        <v>3464</v>
      </c>
      <c r="C2931" s="489">
        <v>0</v>
      </c>
      <c r="D2931" s="489">
        <v>0.36</v>
      </c>
    </row>
    <row r="2932" spans="1:4">
      <c r="A2932" s="43" t="s">
        <v>3461</v>
      </c>
      <c r="B2932" s="43" t="s">
        <v>3465</v>
      </c>
      <c r="C2932" s="489">
        <v>0</v>
      </c>
      <c r="D2932" s="489">
        <v>0</v>
      </c>
    </row>
    <row r="2933" spans="1:4">
      <c r="A2933" s="43" t="s">
        <v>3466</v>
      </c>
      <c r="B2933" s="43" t="s">
        <v>3467</v>
      </c>
      <c r="C2933" s="489">
        <v>0</v>
      </c>
      <c r="D2933" s="489">
        <v>0</v>
      </c>
    </row>
    <row r="2934" spans="1:4">
      <c r="A2934" s="43" t="s">
        <v>3466</v>
      </c>
      <c r="B2934" s="43" t="s">
        <v>3468</v>
      </c>
      <c r="C2934" s="489">
        <v>0</v>
      </c>
      <c r="D2934" s="489">
        <v>0</v>
      </c>
    </row>
    <row r="2935" spans="1:4">
      <c r="A2935" s="43" t="s">
        <v>3469</v>
      </c>
      <c r="B2935" s="43" t="s">
        <v>3470</v>
      </c>
      <c r="C2935" s="489">
        <v>11.06</v>
      </c>
      <c r="D2935" s="489">
        <v>10.199999999999999</v>
      </c>
    </row>
    <row r="2936" spans="1:4">
      <c r="A2936" s="43" t="s">
        <v>232</v>
      </c>
      <c r="B2936" s="43" t="s">
        <v>921</v>
      </c>
      <c r="C2936" s="489">
        <v>0</v>
      </c>
      <c r="D2936" s="489">
        <v>0</v>
      </c>
    </row>
    <row r="2937" spans="1:4">
      <c r="A2937" s="43" t="s">
        <v>2148</v>
      </c>
      <c r="B2937" s="43" t="s">
        <v>889</v>
      </c>
      <c r="C2937" s="489">
        <v>0</v>
      </c>
      <c r="D2937" s="489">
        <v>0</v>
      </c>
    </row>
    <row r="2938" spans="1:4">
      <c r="A2938" s="43" t="s">
        <v>2148</v>
      </c>
      <c r="B2938" s="43" t="s">
        <v>891</v>
      </c>
      <c r="C2938" s="489">
        <v>3.96</v>
      </c>
      <c r="D2938" s="489">
        <v>142.13</v>
      </c>
    </row>
    <row r="2939" spans="1:4">
      <c r="A2939" s="43" t="s">
        <v>3469</v>
      </c>
      <c r="B2939" s="43" t="s">
        <v>3471</v>
      </c>
      <c r="C2939" s="489">
        <v>0</v>
      </c>
      <c r="D2939" s="489">
        <v>0</v>
      </c>
    </row>
    <row r="2940" spans="1:4">
      <c r="A2940" s="43" t="s">
        <v>3469</v>
      </c>
      <c r="B2940" s="43" t="s">
        <v>3472</v>
      </c>
      <c r="C2940" s="489">
        <v>8.94</v>
      </c>
      <c r="D2940" s="489">
        <v>4.17</v>
      </c>
    </row>
    <row r="2941" spans="1:4">
      <c r="A2941" s="43" t="s">
        <v>3469</v>
      </c>
      <c r="B2941" s="43" t="s">
        <v>3473</v>
      </c>
      <c r="C2941" s="489">
        <v>0</v>
      </c>
      <c r="D2941" s="489">
        <v>0</v>
      </c>
    </row>
    <row r="2942" spans="1:4">
      <c r="A2942" s="43" t="s">
        <v>3469</v>
      </c>
      <c r="B2942" s="43" t="s">
        <v>3474</v>
      </c>
      <c r="C2942" s="489">
        <v>0</v>
      </c>
      <c r="D2942" s="489">
        <v>0</v>
      </c>
    </row>
    <row r="2943" spans="1:4">
      <c r="A2943" s="43" t="s">
        <v>3461</v>
      </c>
      <c r="B2943" s="43" t="s">
        <v>3475</v>
      </c>
      <c r="C2943" s="489">
        <v>0</v>
      </c>
      <c r="D2943" s="489">
        <v>2.72</v>
      </c>
    </row>
    <row r="2944" spans="1:4">
      <c r="A2944" s="43" t="s">
        <v>3461</v>
      </c>
      <c r="B2944" s="43" t="s">
        <v>3476</v>
      </c>
      <c r="C2944" s="489">
        <v>32.26</v>
      </c>
      <c r="D2944" s="489">
        <v>1.22</v>
      </c>
    </row>
    <row r="2945" spans="1:4">
      <c r="A2945" s="43" t="s">
        <v>3456</v>
      </c>
      <c r="B2945" s="43" t="s">
        <v>3477</v>
      </c>
      <c r="C2945" s="489">
        <v>1.08</v>
      </c>
      <c r="D2945" s="489">
        <v>1.7</v>
      </c>
    </row>
    <row r="2946" spans="1:4">
      <c r="A2946" s="43" t="s">
        <v>3461</v>
      </c>
      <c r="B2946" s="43" t="s">
        <v>3478</v>
      </c>
      <c r="C2946" s="489">
        <v>10.41</v>
      </c>
      <c r="D2946" s="489">
        <v>4.3600000000000003</v>
      </c>
    </row>
    <row r="2947" spans="1:4">
      <c r="A2947" s="43" t="s">
        <v>3456</v>
      </c>
      <c r="B2947" s="43" t="s">
        <v>3479</v>
      </c>
      <c r="C2947" s="489">
        <v>0</v>
      </c>
      <c r="D2947" s="489">
        <v>0</v>
      </c>
    </row>
    <row r="2948" spans="1:4">
      <c r="A2948" s="43" t="s">
        <v>3469</v>
      </c>
      <c r="B2948" s="43" t="s">
        <v>3480</v>
      </c>
      <c r="C2948" s="489">
        <v>0</v>
      </c>
      <c r="D2948" s="489">
        <v>0</v>
      </c>
    </row>
    <row r="2949" spans="1:4">
      <c r="A2949" s="379" t="s">
        <v>3461</v>
      </c>
      <c r="B2949" s="379" t="s">
        <v>3481</v>
      </c>
      <c r="C2949" s="490">
        <v>9.77</v>
      </c>
      <c r="D2949" s="490">
        <v>3.65</v>
      </c>
    </row>
    <row r="2950" spans="1:4">
      <c r="D2950" s="491" t="s">
        <v>97</v>
      </c>
    </row>
  </sheetData>
  <mergeCells count="2">
    <mergeCell ref="A1:H1"/>
    <mergeCell ref="A17:K17"/>
  </mergeCell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8645E-7BBF-4D0C-8B59-1E888EA9CF1F}">
  <sheetPr codeName="Sheet2"/>
  <dimension ref="A1:N34"/>
  <sheetViews>
    <sheetView showGridLines="0" zoomScaleNormal="100" workbookViewId="0"/>
  </sheetViews>
  <sheetFormatPr defaultColWidth="9.109375" defaultRowHeight="13.8"/>
  <cols>
    <col min="1" max="1" width="47.5546875" style="91" customWidth="1"/>
    <col min="2" max="12" width="9.109375" style="91"/>
    <col min="13" max="13" width="11" style="91" customWidth="1"/>
    <col min="14" max="16384" width="9.109375" style="91"/>
  </cols>
  <sheetData>
    <row r="1" spans="1:14" ht="14.4">
      <c r="A1" s="9" t="s">
        <v>471</v>
      </c>
    </row>
    <row r="2" spans="1:14">
      <c r="A2" s="92"/>
      <c r="B2" s="93">
        <v>2015</v>
      </c>
      <c r="C2" s="93" t="s">
        <v>110</v>
      </c>
      <c r="D2" s="93" t="s">
        <v>111</v>
      </c>
      <c r="E2" s="93" t="s">
        <v>112</v>
      </c>
      <c r="F2" s="93" t="s">
        <v>113</v>
      </c>
      <c r="G2" s="93" t="s">
        <v>114</v>
      </c>
      <c r="H2" s="93">
        <v>2021</v>
      </c>
      <c r="I2" s="93">
        <v>2022</v>
      </c>
      <c r="J2" s="93">
        <v>2023</v>
      </c>
      <c r="K2" s="93">
        <v>2024</v>
      </c>
      <c r="L2" s="93">
        <v>2025</v>
      </c>
      <c r="N2" s="93" t="s">
        <v>469</v>
      </c>
    </row>
    <row r="3" spans="1:14">
      <c r="A3" s="91" t="s">
        <v>115</v>
      </c>
      <c r="B3" s="94">
        <v>78.545135205925249</v>
      </c>
      <c r="C3" s="94">
        <v>85.965720126153371</v>
      </c>
      <c r="D3" s="94">
        <v>87.19154089474597</v>
      </c>
      <c r="E3" s="94">
        <v>87.597366723883994</v>
      </c>
      <c r="F3" s="94">
        <v>87.407225723364306</v>
      </c>
      <c r="G3" s="94">
        <v>87.835566864733536</v>
      </c>
      <c r="H3" s="94">
        <v>87.811148039158226</v>
      </c>
      <c r="I3" s="94">
        <v>85.388406848507302</v>
      </c>
      <c r="J3" s="94">
        <v>81.829184298583357</v>
      </c>
      <c r="K3" s="94">
        <v>85.382749124342666</v>
      </c>
      <c r="L3" s="94">
        <v>84.119507836045003</v>
      </c>
      <c r="N3" s="94">
        <f>AVERAGE(B3:L3)</f>
        <v>85.370322880494811</v>
      </c>
    </row>
    <row r="4" spans="1:14">
      <c r="A4" s="91" t="s">
        <v>116</v>
      </c>
      <c r="B4" s="94">
        <v>9.2323158363036431</v>
      </c>
      <c r="C4" s="94">
        <v>9.48630339952493</v>
      </c>
      <c r="D4" s="94">
        <v>9.4010484844421622</v>
      </c>
      <c r="E4" s="94">
        <v>8.9951874199703212</v>
      </c>
      <c r="F4" s="94">
        <v>8.484627532263433</v>
      </c>
      <c r="G4" s="94">
        <v>7.8944284732098593</v>
      </c>
      <c r="H4" s="94">
        <v>8.2678473459084678</v>
      </c>
      <c r="I4" s="94">
        <v>8.0332029590065606</v>
      </c>
      <c r="J4" s="94">
        <v>8.6427021904587029</v>
      </c>
      <c r="K4" s="94">
        <v>9.1108023880505051</v>
      </c>
      <c r="L4" s="94">
        <v>8.9351141371601486</v>
      </c>
      <c r="N4" s="94">
        <f>AVERAGE(B4:L4)</f>
        <v>8.7712345605726121</v>
      </c>
    </row>
    <row r="5" spans="1:14">
      <c r="A5" s="91" t="s">
        <v>117</v>
      </c>
      <c r="B5" s="94">
        <v>12.222548957771107</v>
      </c>
      <c r="C5" s="94">
        <v>4.5479764743216942</v>
      </c>
      <c r="D5" s="94">
        <v>3.4074106208118793</v>
      </c>
      <c r="E5" s="94">
        <v>3.4074458561456704</v>
      </c>
      <c r="F5" s="94">
        <v>4.1081467443722586</v>
      </c>
      <c r="G5" s="94">
        <v>4.2700046620566052</v>
      </c>
      <c r="H5" s="94">
        <v>3.9210046149333087</v>
      </c>
      <c r="I5" s="94">
        <v>6.5783901924861272</v>
      </c>
      <c r="J5" s="94">
        <v>9.5281135109579314</v>
      </c>
      <c r="K5" s="94">
        <v>5.5064484876068294</v>
      </c>
      <c r="L5" s="94">
        <v>6.9453780267948391</v>
      </c>
      <c r="N5" s="94">
        <f>AVERAGE(B5:L5)</f>
        <v>5.8584425589325688</v>
      </c>
    </row>
    <row r="6" spans="1:14">
      <c r="B6" s="95">
        <v>100</v>
      </c>
      <c r="C6" s="95">
        <v>99.999999999999986</v>
      </c>
      <c r="D6" s="95">
        <v>100.00000000000001</v>
      </c>
      <c r="E6" s="95">
        <v>100</v>
      </c>
      <c r="F6" s="95">
        <v>99.999999999999986</v>
      </c>
      <c r="G6" s="95">
        <v>100</v>
      </c>
      <c r="H6" s="95">
        <v>100</v>
      </c>
      <c r="I6" s="96">
        <v>100</v>
      </c>
      <c r="J6" s="96">
        <v>100</v>
      </c>
      <c r="K6" s="96">
        <v>100</v>
      </c>
      <c r="L6" s="96">
        <v>100</v>
      </c>
      <c r="N6" s="401">
        <f>SUM(N3:N5)</f>
        <v>99.999999999999986</v>
      </c>
    </row>
    <row r="7" spans="1:14">
      <c r="A7" s="97"/>
      <c r="B7" s="97"/>
      <c r="C7" s="97"/>
      <c r="D7" s="97"/>
      <c r="E7" s="97"/>
      <c r="F7" s="97"/>
      <c r="G7" s="97"/>
      <c r="H7" s="97"/>
      <c r="L7" s="99" t="s">
        <v>118</v>
      </c>
    </row>
    <row r="30" spans="2:13">
      <c r="B30" s="98"/>
      <c r="C30" s="98"/>
      <c r="D30" s="98"/>
      <c r="E30" s="98"/>
      <c r="F30" s="98"/>
      <c r="G30" s="98"/>
      <c r="H30" s="98"/>
      <c r="I30" s="98"/>
      <c r="J30" s="98"/>
      <c r="K30" s="98"/>
      <c r="M30" s="98"/>
    </row>
    <row r="31" spans="2:13">
      <c r="B31" s="94"/>
      <c r="C31" s="94"/>
      <c r="D31" s="94"/>
      <c r="E31" s="94"/>
      <c r="F31" s="94"/>
      <c r="G31" s="94"/>
      <c r="H31" s="94"/>
      <c r="I31" s="94"/>
      <c r="J31" s="94"/>
      <c r="K31" s="94"/>
      <c r="M31" s="94"/>
    </row>
    <row r="32" spans="2:13">
      <c r="B32" s="94"/>
      <c r="C32" s="94"/>
      <c r="D32" s="94"/>
      <c r="E32" s="94"/>
      <c r="F32" s="94"/>
      <c r="G32" s="94"/>
      <c r="H32" s="94"/>
      <c r="I32" s="94"/>
      <c r="J32" s="94"/>
      <c r="K32" s="94"/>
      <c r="M32" s="94"/>
    </row>
    <row r="33" spans="2:13">
      <c r="B33" s="94"/>
      <c r="C33" s="94"/>
      <c r="D33" s="94"/>
      <c r="E33" s="94"/>
      <c r="F33" s="94"/>
      <c r="G33" s="94"/>
      <c r="H33" s="94"/>
      <c r="I33" s="94"/>
      <c r="J33" s="94"/>
      <c r="K33" s="94"/>
      <c r="M33" s="94"/>
    </row>
    <row r="34" spans="2:13">
      <c r="B34" s="95"/>
      <c r="C34" s="95"/>
      <c r="D34" s="95"/>
      <c r="E34" s="95"/>
      <c r="F34" s="95"/>
      <c r="G34" s="95"/>
      <c r="H34" s="95"/>
      <c r="I34" s="95"/>
      <c r="J34" s="95"/>
      <c r="K34" s="95"/>
      <c r="M34" s="95"/>
    </row>
  </sheetData>
  <phoneticPr fontId="22" type="noConversion"/>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41C2C-FCF1-451E-B468-ED9D94EDE2BF}">
  <sheetPr codeName="Sheet3"/>
  <dimension ref="A1:H46"/>
  <sheetViews>
    <sheetView showGridLines="0" workbookViewId="0"/>
  </sheetViews>
  <sheetFormatPr defaultColWidth="9.109375" defaultRowHeight="13.8"/>
  <cols>
    <col min="1" max="1" width="42.5546875" style="91" customWidth="1"/>
    <col min="2" max="2" width="9.88671875" style="91" bestFit="1" customWidth="1"/>
    <col min="3" max="3" width="9.44140625" style="91" bestFit="1" customWidth="1"/>
    <col min="4" max="5" width="9.109375" style="91"/>
    <col min="6" max="6" width="30.109375" style="91" customWidth="1"/>
    <col min="7" max="7" width="9.44140625" style="91" bestFit="1" customWidth="1"/>
    <col min="8" max="16384" width="9.109375" style="91"/>
  </cols>
  <sheetData>
    <row r="1" spans="1:7">
      <c r="A1" s="93"/>
      <c r="B1" s="93">
        <v>2025</v>
      </c>
      <c r="F1" s="310" t="s">
        <v>470</v>
      </c>
    </row>
    <row r="2" spans="1:7">
      <c r="A2" s="91" t="s">
        <v>263</v>
      </c>
      <c r="B2" s="271">
        <v>16466.534</v>
      </c>
      <c r="F2" s="91" t="s">
        <v>173</v>
      </c>
      <c r="G2" s="94">
        <f>C19</f>
        <v>85.965195477194925</v>
      </c>
    </row>
    <row r="3" spans="1:7">
      <c r="A3" s="91" t="s">
        <v>264</v>
      </c>
      <c r="B3" s="271">
        <v>11156.034</v>
      </c>
      <c r="F3" s="91" t="s">
        <v>120</v>
      </c>
      <c r="G3" s="94">
        <f>C12</f>
        <v>5.8960231045863525</v>
      </c>
    </row>
    <row r="4" spans="1:7">
      <c r="A4" s="91" t="s">
        <v>265</v>
      </c>
      <c r="B4" s="271">
        <v>22412.685999999998</v>
      </c>
      <c r="F4" s="91" t="s">
        <v>174</v>
      </c>
      <c r="G4" s="94">
        <f>C46</f>
        <v>8.1387814182187217</v>
      </c>
    </row>
    <row r="5" spans="1:7">
      <c r="A5" s="91" t="s">
        <v>266</v>
      </c>
      <c r="B5" s="271">
        <v>0</v>
      </c>
    </row>
    <row r="6" spans="1:7">
      <c r="A6" s="91" t="s">
        <v>116</v>
      </c>
      <c r="B6" s="271">
        <v>5314.7089999999998</v>
      </c>
    </row>
    <row r="7" spans="1:7">
      <c r="A7" s="100" t="s">
        <v>167</v>
      </c>
      <c r="B7" s="101">
        <f>SUM(B2:B6)</f>
        <v>55349.963000000003</v>
      </c>
    </row>
    <row r="11" spans="1:7">
      <c r="A11" s="91" t="s">
        <v>121</v>
      </c>
    </row>
    <row r="12" spans="1:7">
      <c r="A12" s="100" t="s">
        <v>122</v>
      </c>
      <c r="B12" s="101">
        <f>SUM(B13:B17)</f>
        <v>3263446.6068599974</v>
      </c>
      <c r="C12" s="95">
        <f>B12/($B$12+$B$19+$B$46)*100</f>
        <v>5.8960231045863525</v>
      </c>
    </row>
    <row r="13" spans="1:7">
      <c r="A13" s="91" t="s">
        <v>123</v>
      </c>
      <c r="B13" s="102">
        <v>447355</v>
      </c>
    </row>
    <row r="14" spans="1:7">
      <c r="A14" s="91" t="s">
        <v>124</v>
      </c>
      <c r="B14" s="102">
        <v>494528.55274000001</v>
      </c>
    </row>
    <row r="15" spans="1:7">
      <c r="A15" s="91" t="s">
        <v>125</v>
      </c>
      <c r="B15" s="102">
        <v>2316599.9999999972</v>
      </c>
    </row>
    <row r="16" spans="1:7">
      <c r="A16" s="91" t="s">
        <v>126</v>
      </c>
      <c r="B16" s="102"/>
    </row>
    <row r="17" spans="1:8">
      <c r="A17" s="91" t="s">
        <v>127</v>
      </c>
      <c r="B17" s="102">
        <v>4963.0541199999998</v>
      </c>
    </row>
    <row r="19" spans="1:8">
      <c r="A19" s="100" t="s">
        <v>119</v>
      </c>
      <c r="B19" s="101">
        <f>SUM(B20:B41)</f>
        <v>47581703.889505066</v>
      </c>
      <c r="C19" s="95">
        <f>B19/($B$12+$B$19+$B$46)*100</f>
        <v>85.965195477194925</v>
      </c>
    </row>
    <row r="20" spans="1:8">
      <c r="A20" s="91" t="s">
        <v>128</v>
      </c>
      <c r="B20" s="102">
        <v>5170918.1735782744</v>
      </c>
    </row>
    <row r="21" spans="1:8">
      <c r="A21" s="91" t="s">
        <v>129</v>
      </c>
      <c r="B21" s="102">
        <v>4796802.9999999972</v>
      </c>
    </row>
    <row r="22" spans="1:8">
      <c r="A22" s="91" t="s">
        <v>130</v>
      </c>
      <c r="B22" s="102">
        <v>549650.74373999995</v>
      </c>
    </row>
    <row r="23" spans="1:8">
      <c r="A23" s="91" t="s">
        <v>131</v>
      </c>
      <c r="B23" s="102">
        <v>10710946.508580001</v>
      </c>
    </row>
    <row r="24" spans="1:8">
      <c r="A24" s="91" t="s">
        <v>132</v>
      </c>
      <c r="B24" s="102">
        <v>2758939.8344300003</v>
      </c>
    </row>
    <row r="25" spans="1:8">
      <c r="A25" s="91" t="s">
        <v>133</v>
      </c>
      <c r="B25" s="102">
        <v>45419.760730000002</v>
      </c>
    </row>
    <row r="26" spans="1:8">
      <c r="A26" s="91" t="s">
        <v>134</v>
      </c>
      <c r="B26" s="102">
        <v>645109.31676000007</v>
      </c>
    </row>
    <row r="27" spans="1:8">
      <c r="A27" s="91" t="s">
        <v>135</v>
      </c>
      <c r="B27" s="102">
        <v>406085.27679000003</v>
      </c>
    </row>
    <row r="28" spans="1:8">
      <c r="A28" s="91" t="s">
        <v>136</v>
      </c>
      <c r="B28" s="102">
        <v>137467</v>
      </c>
    </row>
    <row r="29" spans="1:8">
      <c r="A29" s="91" t="s">
        <v>137</v>
      </c>
      <c r="B29" s="102">
        <v>0</v>
      </c>
    </row>
    <row r="30" spans="1:8">
      <c r="A30" s="91" t="s">
        <v>138</v>
      </c>
      <c r="B30" s="102">
        <v>474057</v>
      </c>
    </row>
    <row r="31" spans="1:8">
      <c r="A31" s="91" t="s">
        <v>139</v>
      </c>
      <c r="B31" s="102">
        <v>1242.38833</v>
      </c>
      <c r="F31" s="103"/>
      <c r="G31" s="103"/>
      <c r="H31" s="104" t="s">
        <v>140</v>
      </c>
    </row>
    <row r="32" spans="1:8">
      <c r="A32" s="91" t="s">
        <v>141</v>
      </c>
      <c r="B32" s="102">
        <v>345.19947000000002</v>
      </c>
      <c r="E32" s="581" t="s">
        <v>142</v>
      </c>
      <c r="F32" s="581"/>
      <c r="G32" s="581"/>
      <c r="H32" s="581"/>
    </row>
    <row r="33" spans="1:8">
      <c r="A33" s="91" t="s">
        <v>143</v>
      </c>
      <c r="B33" s="102">
        <v>273.24873000000002</v>
      </c>
      <c r="E33" s="581"/>
      <c r="F33" s="581"/>
      <c r="G33" s="581"/>
      <c r="H33" s="581"/>
    </row>
    <row r="34" spans="1:8">
      <c r="A34" s="91" t="s">
        <v>144</v>
      </c>
      <c r="B34" s="102">
        <v>-0.78783000000000003</v>
      </c>
      <c r="E34" s="581"/>
      <c r="F34" s="581"/>
      <c r="G34" s="581"/>
      <c r="H34" s="581"/>
    </row>
    <row r="35" spans="1:8">
      <c r="A35" s="91" t="s">
        <v>145</v>
      </c>
      <c r="B35" s="102">
        <v>654402.01678000018</v>
      </c>
      <c r="E35" s="581"/>
      <c r="F35" s="581"/>
      <c r="G35" s="581"/>
      <c r="H35" s="581"/>
    </row>
    <row r="36" spans="1:8">
      <c r="A36" s="91" t="s">
        <v>146</v>
      </c>
      <c r="B36" s="102">
        <v>13091742.720608333</v>
      </c>
      <c r="E36" s="581"/>
      <c r="F36" s="581"/>
      <c r="G36" s="581"/>
      <c r="H36" s="581"/>
    </row>
    <row r="37" spans="1:8">
      <c r="A37" s="91" t="s">
        <v>147</v>
      </c>
      <c r="B37" s="102">
        <v>6361273.5206099236</v>
      </c>
    </row>
    <row r="38" spans="1:8">
      <c r="A38" s="91" t="s">
        <v>168</v>
      </c>
      <c r="B38" s="102">
        <v>291505</v>
      </c>
    </row>
    <row r="39" spans="1:8">
      <c r="A39" s="91" t="s">
        <v>169</v>
      </c>
      <c r="B39" s="102">
        <v>438799.83438999997</v>
      </c>
    </row>
    <row r="40" spans="1:8">
      <c r="A40" s="91" t="s">
        <v>170</v>
      </c>
      <c r="B40" s="102">
        <v>666087.16733853845</v>
      </c>
    </row>
    <row r="41" spans="1:8">
      <c r="A41" s="91" t="s">
        <v>171</v>
      </c>
      <c r="B41" s="102">
        <v>380636.96646999998</v>
      </c>
    </row>
    <row r="42" spans="1:8">
      <c r="B42" s="102"/>
    </row>
    <row r="43" spans="1:8">
      <c r="B43" s="102"/>
    </row>
    <row r="44" spans="1:8">
      <c r="B44" s="102"/>
    </row>
    <row r="46" spans="1:8">
      <c r="A46" s="100" t="s">
        <v>172</v>
      </c>
      <c r="B46" s="101">
        <f>B7*1000-B12-B19</f>
        <v>4504812.5036349371</v>
      </c>
      <c r="C46" s="95">
        <f>B46/($B$12+$B$19+$B$46)*100</f>
        <v>8.1387814182187217</v>
      </c>
    </row>
  </sheetData>
  <mergeCells count="1">
    <mergeCell ref="E32:H36"/>
  </mergeCells>
  <pageMargins left="0.7" right="0.7" top="0.75" bottom="0.75" header="0.3" footer="0.3"/>
  <pageSetup paperSize="9" orientation="portrait" verticalDpi="300" r:id="rId1"/>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46667-5B42-4C6B-A153-7D856011F69D}">
  <dimension ref="A1:S25"/>
  <sheetViews>
    <sheetView showGridLines="0" zoomScaleNormal="100" workbookViewId="0"/>
  </sheetViews>
  <sheetFormatPr defaultColWidth="9.109375" defaultRowHeight="14.4"/>
  <cols>
    <col min="1" max="1" width="58.44140625" style="259" customWidth="1"/>
    <col min="2" max="6" width="9.109375" style="259"/>
    <col min="7" max="7" width="31.109375" style="259" customWidth="1"/>
    <col min="8" max="13" width="9.109375" style="259"/>
    <col min="14" max="15" width="97.44140625" style="259" customWidth="1"/>
    <col min="16" max="19" width="10.44140625" style="259" customWidth="1"/>
    <col min="20" max="16384" width="9.109375" style="259"/>
  </cols>
  <sheetData>
    <row r="1" spans="1:19">
      <c r="A1" s="257" t="s">
        <v>357</v>
      </c>
      <c r="B1" s="258">
        <v>2026</v>
      </c>
      <c r="D1" s="582" t="s">
        <v>473</v>
      </c>
      <c r="E1" s="582"/>
      <c r="F1" s="582"/>
      <c r="G1" s="582"/>
      <c r="N1" s="268"/>
      <c r="O1" s="269"/>
      <c r="P1" s="269"/>
      <c r="Q1" s="269"/>
      <c r="R1" s="269"/>
      <c r="S1" s="269"/>
    </row>
    <row r="2" spans="1:19">
      <c r="A2" s="402" t="s">
        <v>262</v>
      </c>
      <c r="B2" s="403">
        <v>420</v>
      </c>
      <c r="N2" s="270"/>
      <c r="O2" s="270"/>
      <c r="P2" s="264"/>
      <c r="Q2" s="264"/>
      <c r="R2" s="264"/>
      <c r="S2" s="264"/>
    </row>
    <row r="3" spans="1:19">
      <c r="A3" s="402" t="s">
        <v>261</v>
      </c>
      <c r="B3" s="403">
        <v>79.393000000000001</v>
      </c>
      <c r="N3" s="270"/>
      <c r="O3" s="270"/>
      <c r="P3" s="264"/>
      <c r="Q3" s="264"/>
      <c r="R3" s="264"/>
      <c r="S3" s="264"/>
    </row>
    <row r="4" spans="1:19">
      <c r="A4" s="402" t="s">
        <v>259</v>
      </c>
      <c r="B4" s="403">
        <v>52.384999999999998</v>
      </c>
      <c r="N4" s="260"/>
      <c r="O4" s="260"/>
      <c r="P4" s="265"/>
      <c r="Q4" s="265"/>
      <c r="R4" s="265"/>
      <c r="S4" s="265"/>
    </row>
    <row r="5" spans="1:19">
      <c r="A5" s="402" t="s">
        <v>260</v>
      </c>
      <c r="B5" s="403">
        <v>10</v>
      </c>
      <c r="N5" s="260"/>
      <c r="O5" s="260"/>
      <c r="P5" s="265"/>
      <c r="Q5" s="265"/>
      <c r="R5" s="265"/>
      <c r="S5" s="265"/>
    </row>
    <row r="6" spans="1:19">
      <c r="A6" s="402" t="s">
        <v>472</v>
      </c>
      <c r="B6" s="403">
        <v>21</v>
      </c>
      <c r="N6" s="260"/>
      <c r="O6" s="260"/>
      <c r="P6" s="265"/>
      <c r="Q6" s="266"/>
      <c r="R6" s="265"/>
      <c r="S6" s="265"/>
    </row>
    <row r="7" spans="1:19">
      <c r="A7" s="260"/>
      <c r="B7" s="263"/>
      <c r="N7" s="260"/>
      <c r="O7" s="260"/>
      <c r="P7" s="265"/>
      <c r="Q7" s="265"/>
      <c r="R7" s="265"/>
      <c r="S7" s="265"/>
    </row>
    <row r="8" spans="1:19">
      <c r="A8" s="260"/>
      <c r="B8" s="263"/>
      <c r="N8" s="260"/>
      <c r="O8" s="260"/>
      <c r="P8" s="265"/>
      <c r="Q8" s="265"/>
      <c r="R8" s="265"/>
      <c r="S8" s="265"/>
    </row>
    <row r="9" spans="1:19">
      <c r="A9" s="260"/>
      <c r="B9" s="263"/>
      <c r="N9" s="267"/>
      <c r="O9" s="267"/>
      <c r="P9" s="264"/>
      <c r="Q9" s="264"/>
      <c r="R9" s="264"/>
      <c r="S9" s="264"/>
    </row>
    <row r="10" spans="1:19">
      <c r="N10" s="260"/>
      <c r="O10" s="260"/>
      <c r="P10" s="265"/>
      <c r="Q10" s="265"/>
      <c r="R10" s="265"/>
      <c r="S10" s="265"/>
    </row>
    <row r="11" spans="1:19">
      <c r="N11" s="260"/>
      <c r="O11" s="260"/>
      <c r="P11" s="265"/>
      <c r="Q11" s="265"/>
      <c r="R11" s="265"/>
      <c r="S11" s="265"/>
    </row>
    <row r="12" spans="1:19">
      <c r="N12" s="260"/>
      <c r="O12" s="260"/>
      <c r="P12" s="265"/>
      <c r="Q12" s="265"/>
      <c r="R12" s="265"/>
      <c r="S12" s="265"/>
    </row>
    <row r="13" spans="1:19">
      <c r="B13" s="261"/>
      <c r="N13" s="260"/>
      <c r="O13" s="260"/>
      <c r="P13" s="265"/>
      <c r="Q13" s="265"/>
      <c r="R13" s="265"/>
      <c r="S13" s="265"/>
    </row>
    <row r="14" spans="1:19">
      <c r="B14" s="261"/>
      <c r="N14" s="260"/>
      <c r="O14" s="260"/>
      <c r="P14" s="265"/>
      <c r="Q14" s="265"/>
      <c r="R14" s="265"/>
      <c r="S14" s="265"/>
    </row>
    <row r="15" spans="1:19">
      <c r="B15" s="261"/>
      <c r="S15" s="264"/>
    </row>
    <row r="16" spans="1:19">
      <c r="B16" s="261"/>
    </row>
    <row r="17" spans="1:2">
      <c r="B17" s="261"/>
    </row>
    <row r="18" spans="1:2">
      <c r="B18" s="261"/>
    </row>
    <row r="19" spans="1:2">
      <c r="B19" s="261"/>
    </row>
    <row r="25" spans="1:2">
      <c r="A25" s="262"/>
    </row>
  </sheetData>
  <mergeCells count="1">
    <mergeCell ref="D1:G1"/>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FC96B-DCD1-485A-85FA-240FD77607D7}">
  <dimension ref="A1:C12"/>
  <sheetViews>
    <sheetView showGridLines="0" workbookViewId="0">
      <selection sqref="A1:C1"/>
    </sheetView>
  </sheetViews>
  <sheetFormatPr defaultRowHeight="14.4"/>
  <cols>
    <col min="1" max="1" width="46.44140625" customWidth="1"/>
    <col min="2" max="2" width="11.6640625" customWidth="1"/>
    <col min="3" max="3" width="43.109375" customWidth="1"/>
  </cols>
  <sheetData>
    <row r="1" spans="1:3">
      <c r="A1" s="505" t="s">
        <v>3499</v>
      </c>
      <c r="B1" s="505"/>
      <c r="C1" s="505"/>
    </row>
    <row r="2" spans="1:3">
      <c r="A2" s="429" t="s">
        <v>10</v>
      </c>
      <c r="B2" s="430" t="s">
        <v>11</v>
      </c>
      <c r="C2" s="429" t="s">
        <v>12</v>
      </c>
    </row>
    <row r="3" spans="1:3" ht="36.6" thickBot="1">
      <c r="A3" s="431" t="s">
        <v>211</v>
      </c>
      <c r="B3" s="432" t="s">
        <v>247</v>
      </c>
      <c r="C3" s="431" t="s">
        <v>3490</v>
      </c>
    </row>
    <row r="4" spans="1:3" ht="60.6" thickBot="1">
      <c r="A4" s="431" t="s">
        <v>179</v>
      </c>
      <c r="B4" s="433" t="s">
        <v>3349</v>
      </c>
      <c r="C4" s="434" t="s">
        <v>3350</v>
      </c>
    </row>
    <row r="5" spans="1:3" ht="87" thickBot="1">
      <c r="A5" s="431" t="s">
        <v>181</v>
      </c>
      <c r="B5" s="433" t="s">
        <v>3344</v>
      </c>
      <c r="C5" s="434" t="s">
        <v>3351</v>
      </c>
    </row>
    <row r="6" spans="1:3" ht="36.6" thickBot="1">
      <c r="A6" s="431" t="s">
        <v>182</v>
      </c>
      <c r="B6" s="433" t="s">
        <v>3352</v>
      </c>
      <c r="C6" s="434" t="s">
        <v>3353</v>
      </c>
    </row>
    <row r="7" spans="1:3" ht="48.6" thickBot="1">
      <c r="A7" s="439" t="s">
        <v>3362</v>
      </c>
      <c r="B7" s="440" t="s">
        <v>3354</v>
      </c>
      <c r="C7" s="506" t="s">
        <v>3497</v>
      </c>
    </row>
    <row r="8" spans="1:3" ht="37.950000000000003" customHeight="1" thickBot="1">
      <c r="A8" s="441" t="s">
        <v>3363</v>
      </c>
      <c r="B8" s="433" t="s">
        <v>3354</v>
      </c>
      <c r="C8" s="507"/>
    </row>
    <row r="9" spans="1:3" ht="34.950000000000003" customHeight="1" thickBot="1">
      <c r="A9" s="495" t="s">
        <v>3488</v>
      </c>
      <c r="B9" s="496" t="s">
        <v>3354</v>
      </c>
      <c r="C9" s="506" t="s">
        <v>3355</v>
      </c>
    </row>
    <row r="10" spans="1:3" ht="31.2" customHeight="1" thickBot="1">
      <c r="A10" s="431" t="s">
        <v>3356</v>
      </c>
      <c r="B10" s="433" t="s">
        <v>3354</v>
      </c>
      <c r="C10" s="507"/>
    </row>
    <row r="11" spans="1:3" ht="39" thickBot="1">
      <c r="A11" s="431" t="s">
        <v>183</v>
      </c>
      <c r="B11" s="433" t="s">
        <v>15</v>
      </c>
      <c r="C11" s="434" t="s">
        <v>3498</v>
      </c>
    </row>
    <row r="12" spans="1:3">
      <c r="A12" s="511" t="s">
        <v>3489</v>
      </c>
      <c r="B12" s="511"/>
      <c r="C12" s="511"/>
    </row>
  </sheetData>
  <mergeCells count="4">
    <mergeCell ref="A12:C12"/>
    <mergeCell ref="A1:C1"/>
    <mergeCell ref="C7:C8"/>
    <mergeCell ref="C9:C10"/>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E262D-7982-4E2C-9EB4-27D414A4B6CF}">
  <dimension ref="A1:B12"/>
  <sheetViews>
    <sheetView showGridLines="0" zoomScaleNormal="100" workbookViewId="0"/>
  </sheetViews>
  <sheetFormatPr defaultColWidth="8.88671875" defaultRowHeight="14.4"/>
  <cols>
    <col min="1" max="1" width="53.88671875" style="231" bestFit="1" customWidth="1"/>
    <col min="2" max="2" width="14.6640625" style="231" customWidth="1"/>
    <col min="3" max="16384" width="8.88671875" style="231"/>
  </cols>
  <sheetData>
    <row r="1" spans="1:2">
      <c r="A1" s="232" t="s">
        <v>345</v>
      </c>
    </row>
    <row r="2" spans="1:2">
      <c r="A2" s="93"/>
      <c r="B2" s="93"/>
    </row>
    <row r="3" spans="1:2">
      <c r="A3" s="233" t="s">
        <v>241</v>
      </c>
      <c r="B3" s="234">
        <v>7</v>
      </c>
    </row>
    <row r="4" spans="1:2">
      <c r="A4" s="233" t="s">
        <v>242</v>
      </c>
      <c r="B4" s="234">
        <v>0</v>
      </c>
    </row>
    <row r="5" spans="1:2">
      <c r="A5" s="233" t="s">
        <v>3486</v>
      </c>
      <c r="B5" s="234">
        <v>6</v>
      </c>
    </row>
    <row r="6" spans="1:2">
      <c r="A6" s="233" t="s">
        <v>243</v>
      </c>
      <c r="B6" s="234">
        <v>3</v>
      </c>
    </row>
    <row r="7" spans="1:2">
      <c r="A7" s="233" t="s">
        <v>244</v>
      </c>
      <c r="B7" s="234">
        <v>13</v>
      </c>
    </row>
    <row r="8" spans="1:2">
      <c r="A8" s="233" t="s">
        <v>293</v>
      </c>
      <c r="B8" s="234">
        <v>7</v>
      </c>
    </row>
    <row r="9" spans="1:2">
      <c r="A9" s="233" t="s">
        <v>292</v>
      </c>
      <c r="B9" s="234">
        <v>8</v>
      </c>
    </row>
    <row r="10" spans="1:2">
      <c r="A10" s="233" t="s">
        <v>3484</v>
      </c>
      <c r="B10" s="234">
        <v>4</v>
      </c>
    </row>
    <row r="11" spans="1:2">
      <c r="A11" s="235" t="s">
        <v>245</v>
      </c>
      <c r="B11" s="236">
        <v>2</v>
      </c>
    </row>
    <row r="12" spans="1:2">
      <c r="B12" s="90" t="s">
        <v>18</v>
      </c>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86C9-C59D-4AAE-91C5-D0BED28BB57A}">
  <sheetPr codeName="Hárok55"/>
  <dimension ref="A1:R35"/>
  <sheetViews>
    <sheetView showGridLines="0" zoomScaleNormal="100" workbookViewId="0"/>
  </sheetViews>
  <sheetFormatPr defaultColWidth="9.109375" defaultRowHeight="15" customHeight="1"/>
  <cols>
    <col min="1" max="2" width="10.5546875" style="114" customWidth="1"/>
    <col min="3" max="14" width="10.5546875" style="116" customWidth="1"/>
    <col min="15" max="16384" width="9.109375" style="106"/>
  </cols>
  <sheetData>
    <row r="1" spans="1:14" ht="15" customHeight="1">
      <c r="A1" s="89" t="s">
        <v>273</v>
      </c>
      <c r="B1" s="116"/>
      <c r="F1" s="106"/>
      <c r="G1" s="106"/>
      <c r="H1" s="106"/>
      <c r="I1" s="106"/>
      <c r="J1" s="106"/>
      <c r="K1" s="106"/>
      <c r="L1" s="106"/>
      <c r="M1" s="106"/>
      <c r="N1" s="106"/>
    </row>
    <row r="2" spans="1:14" ht="15" customHeight="1">
      <c r="A2" s="107" t="s">
        <v>148</v>
      </c>
      <c r="B2" s="108" t="s">
        <v>149</v>
      </c>
      <c r="C2" s="108" t="s">
        <v>150</v>
      </c>
      <c r="D2" s="109" t="s">
        <v>151</v>
      </c>
      <c r="E2" s="109" t="s">
        <v>152</v>
      </c>
      <c r="F2" s="109" t="s">
        <v>153</v>
      </c>
      <c r="G2" s="109" t="s">
        <v>154</v>
      </c>
      <c r="H2" s="109" t="s">
        <v>155</v>
      </c>
      <c r="I2" s="109" t="s">
        <v>156</v>
      </c>
      <c r="J2" s="109" t="s">
        <v>157</v>
      </c>
      <c r="K2" s="109" t="s">
        <v>158</v>
      </c>
      <c r="L2" s="109" t="s">
        <v>159</v>
      </c>
      <c r="M2" s="109" t="s">
        <v>160</v>
      </c>
      <c r="N2" s="110"/>
    </row>
    <row r="3" spans="1:14" ht="15" customHeight="1">
      <c r="A3" s="111" t="s">
        <v>161</v>
      </c>
      <c r="B3" s="117">
        <v>0</v>
      </c>
      <c r="C3" s="117">
        <v>0</v>
      </c>
      <c r="D3" s="117">
        <v>10</v>
      </c>
      <c r="E3" s="117">
        <v>20</v>
      </c>
      <c r="F3" s="117">
        <v>30</v>
      </c>
      <c r="G3" s="117">
        <v>40</v>
      </c>
      <c r="H3" s="117">
        <v>50</v>
      </c>
      <c r="I3" s="117">
        <v>60</v>
      </c>
      <c r="J3" s="117">
        <v>70</v>
      </c>
      <c r="K3" s="117">
        <v>80</v>
      </c>
      <c r="L3" s="117">
        <v>90</v>
      </c>
      <c r="M3" s="117">
        <v>100</v>
      </c>
      <c r="N3" s="118">
        <v>1000000</v>
      </c>
    </row>
    <row r="4" spans="1:14" ht="15" customHeight="1">
      <c r="A4" s="112" t="s">
        <v>162</v>
      </c>
      <c r="B4" s="119">
        <v>1262</v>
      </c>
      <c r="C4" s="119">
        <v>668</v>
      </c>
      <c r="D4" s="119">
        <v>475</v>
      </c>
      <c r="E4" s="119">
        <v>258</v>
      </c>
      <c r="F4" s="119">
        <v>138</v>
      </c>
      <c r="G4" s="119">
        <v>58</v>
      </c>
      <c r="H4" s="119">
        <v>24</v>
      </c>
      <c r="I4" s="119">
        <v>4</v>
      </c>
      <c r="J4" s="119">
        <v>5</v>
      </c>
      <c r="K4" s="119">
        <v>0</v>
      </c>
      <c r="L4" s="119">
        <v>3</v>
      </c>
      <c r="M4" s="119">
        <v>9</v>
      </c>
      <c r="N4" s="120"/>
    </row>
    <row r="5" spans="1:14" ht="15" customHeight="1">
      <c r="A5" s="112" t="s">
        <v>163</v>
      </c>
      <c r="B5" s="121">
        <v>1262</v>
      </c>
      <c r="C5" s="121">
        <v>1930</v>
      </c>
      <c r="D5" s="121">
        <v>2405</v>
      </c>
      <c r="E5" s="121">
        <v>2663</v>
      </c>
      <c r="F5" s="121">
        <v>2801</v>
      </c>
      <c r="G5" s="121">
        <v>2859</v>
      </c>
      <c r="H5" s="121">
        <v>2883</v>
      </c>
      <c r="I5" s="121">
        <v>2887</v>
      </c>
      <c r="J5" s="121">
        <v>2892</v>
      </c>
      <c r="K5" s="121">
        <v>2892</v>
      </c>
      <c r="L5" s="121">
        <v>2895</v>
      </c>
      <c r="M5" s="121">
        <v>2904</v>
      </c>
      <c r="N5" s="106"/>
    </row>
    <row r="6" spans="1:14" ht="15" customHeight="1">
      <c r="A6" s="113" t="s">
        <v>164</v>
      </c>
      <c r="B6" s="122">
        <v>0</v>
      </c>
      <c r="C6" s="122">
        <v>10</v>
      </c>
      <c r="D6" s="122">
        <v>20</v>
      </c>
      <c r="E6" s="122">
        <v>30</v>
      </c>
      <c r="F6" s="122">
        <v>40</v>
      </c>
      <c r="G6" s="122">
        <v>50</v>
      </c>
      <c r="H6" s="122">
        <v>60</v>
      </c>
      <c r="I6" s="122">
        <v>70</v>
      </c>
      <c r="J6" s="122">
        <v>80</v>
      </c>
      <c r="K6" s="122">
        <v>90</v>
      </c>
      <c r="L6" s="122">
        <v>100</v>
      </c>
      <c r="M6" s="123" t="s">
        <v>165</v>
      </c>
    </row>
    <row r="7" spans="1:14" ht="15" customHeight="1">
      <c r="A7" s="113"/>
      <c r="B7" s="118"/>
      <c r="C7" s="118"/>
      <c r="D7" s="118"/>
      <c r="E7" s="118"/>
      <c r="F7" s="118"/>
      <c r="G7" s="118"/>
      <c r="H7" s="118"/>
      <c r="I7" s="118"/>
      <c r="J7" s="118"/>
      <c r="K7" s="118"/>
      <c r="L7" s="118"/>
      <c r="M7" s="124"/>
    </row>
    <row r="8" spans="1:14" ht="15" customHeight="1">
      <c r="H8" s="118"/>
    </row>
    <row r="9" spans="1:14" ht="15" customHeight="1">
      <c r="A9" s="89" t="s">
        <v>274</v>
      </c>
      <c r="B9" s="116"/>
      <c r="H9" s="118"/>
    </row>
    <row r="10" spans="1:14" ht="15" customHeight="1">
      <c r="A10" s="107" t="s">
        <v>148</v>
      </c>
      <c r="B10" s="108" t="s">
        <v>149</v>
      </c>
      <c r="C10" s="108" t="s">
        <v>150</v>
      </c>
      <c r="D10" s="109" t="s">
        <v>151</v>
      </c>
      <c r="E10" s="109" t="s">
        <v>152</v>
      </c>
      <c r="F10" s="109" t="s">
        <v>153</v>
      </c>
      <c r="G10" s="109" t="s">
        <v>154</v>
      </c>
      <c r="H10" s="109" t="s">
        <v>155</v>
      </c>
      <c r="I10" s="109" t="s">
        <v>156</v>
      </c>
      <c r="J10" s="109" t="s">
        <v>157</v>
      </c>
      <c r="K10" s="109" t="s">
        <v>158</v>
      </c>
      <c r="L10" s="109" t="s">
        <v>159</v>
      </c>
      <c r="M10" s="109" t="s">
        <v>160</v>
      </c>
      <c r="N10" s="110"/>
    </row>
    <row r="11" spans="1:14" ht="15" customHeight="1">
      <c r="A11" s="111" t="s">
        <v>161</v>
      </c>
      <c r="B11" s="125">
        <v>0</v>
      </c>
      <c r="C11" s="125">
        <v>0</v>
      </c>
      <c r="D11" s="125">
        <v>10</v>
      </c>
      <c r="E11" s="125">
        <v>20</v>
      </c>
      <c r="F11" s="125">
        <v>30</v>
      </c>
      <c r="G11" s="125">
        <v>40</v>
      </c>
      <c r="H11" s="125">
        <v>50</v>
      </c>
      <c r="I11" s="125">
        <v>60</v>
      </c>
      <c r="J11" s="125">
        <v>70</v>
      </c>
      <c r="K11" s="125">
        <v>80</v>
      </c>
      <c r="L11" s="125">
        <v>90</v>
      </c>
      <c r="M11" s="125">
        <v>100</v>
      </c>
      <c r="N11" s="125">
        <v>1000000</v>
      </c>
    </row>
    <row r="12" spans="1:14" s="129" customFormat="1" ht="15" customHeight="1">
      <c r="A12" s="130" t="s">
        <v>162</v>
      </c>
      <c r="B12" s="128">
        <v>0</v>
      </c>
      <c r="C12" s="128">
        <v>84486042.760000005</v>
      </c>
      <c r="D12" s="128">
        <v>223050563.00999993</v>
      </c>
      <c r="E12" s="128">
        <v>327040437.38999981</v>
      </c>
      <c r="F12" s="128">
        <v>140702799.51999995</v>
      </c>
      <c r="G12" s="128">
        <v>258834075.16000003</v>
      </c>
      <c r="H12" s="128">
        <v>4194776.33</v>
      </c>
      <c r="I12" s="128">
        <v>565895.1100000001</v>
      </c>
      <c r="J12" s="128">
        <v>1381271.2200000002</v>
      </c>
      <c r="K12" s="128">
        <v>0</v>
      </c>
      <c r="L12" s="128">
        <v>1022004.6599999999</v>
      </c>
      <c r="M12" s="128">
        <v>4811655.9000000004</v>
      </c>
      <c r="N12" s="128">
        <v>0</v>
      </c>
    </row>
    <row r="13" spans="1:14" ht="15" customHeight="1">
      <c r="A13" s="112" t="s">
        <v>166</v>
      </c>
      <c r="B13" s="126">
        <v>0</v>
      </c>
      <c r="C13" s="126">
        <v>8.076368327864572E-2</v>
      </c>
      <c r="D13" s="126">
        <v>0.21322320749756044</v>
      </c>
      <c r="E13" s="126">
        <v>0.31263140563592551</v>
      </c>
      <c r="F13" s="126">
        <v>0.13450359332289857</v>
      </c>
      <c r="G13" s="126">
        <v>0.24743013857716895</v>
      </c>
      <c r="H13" s="126">
        <v>4.0099592296359539E-3</v>
      </c>
      <c r="I13" s="126">
        <v>5.4096241154063E-4</v>
      </c>
      <c r="J13" s="126">
        <v>1.3204139724106612E-3</v>
      </c>
      <c r="K13" s="126">
        <v>0</v>
      </c>
      <c r="L13" s="126">
        <v>9.7697629067577821E-4</v>
      </c>
      <c r="M13" s="126">
        <v>4.5996597835378013E-3</v>
      </c>
      <c r="N13" s="126">
        <f t="shared" ref="N13" si="0">N12/SUM($B$12:$N$12)</f>
        <v>0</v>
      </c>
    </row>
    <row r="14" spans="1:14" ht="15" customHeight="1">
      <c r="A14" s="112" t="s">
        <v>163</v>
      </c>
      <c r="B14" s="126">
        <v>0</v>
      </c>
      <c r="C14" s="126">
        <v>8.076368327864572E-2</v>
      </c>
      <c r="D14" s="126">
        <v>0.29398689077620616</v>
      </c>
      <c r="E14" s="126">
        <v>0.60661829641213161</v>
      </c>
      <c r="F14" s="126">
        <v>0.74112188973503024</v>
      </c>
      <c r="G14" s="126">
        <v>0.98855202831219913</v>
      </c>
      <c r="H14" s="126">
        <v>0.99256198754183511</v>
      </c>
      <c r="I14" s="126">
        <v>0.99310294995337578</v>
      </c>
      <c r="J14" s="126">
        <v>0.99442336392578645</v>
      </c>
      <c r="K14" s="126">
        <v>0.99442336392578645</v>
      </c>
      <c r="L14" s="126">
        <v>0.99540034021646218</v>
      </c>
      <c r="M14" s="126">
        <v>1</v>
      </c>
      <c r="N14" s="127"/>
    </row>
    <row r="15" spans="1:14" ht="15" customHeight="1">
      <c r="A15" s="113" t="s">
        <v>164</v>
      </c>
      <c r="B15" s="118">
        <v>0</v>
      </c>
      <c r="C15" s="118">
        <v>10</v>
      </c>
      <c r="D15" s="118">
        <v>20</v>
      </c>
      <c r="E15" s="118">
        <v>30</v>
      </c>
      <c r="F15" s="118">
        <v>40</v>
      </c>
      <c r="G15" s="118">
        <v>50</v>
      </c>
      <c r="H15" s="118">
        <v>60</v>
      </c>
      <c r="I15" s="118">
        <v>70</v>
      </c>
      <c r="J15" s="118">
        <v>80</v>
      </c>
      <c r="K15" s="118">
        <v>90</v>
      </c>
      <c r="L15" s="118">
        <v>100</v>
      </c>
      <c r="M15" s="125" t="s">
        <v>165</v>
      </c>
      <c r="N15" s="113"/>
    </row>
    <row r="18" spans="1:18" ht="15" customHeight="1">
      <c r="H18" s="105"/>
    </row>
    <row r="19" spans="1:18" s="131" customFormat="1" ht="15" customHeight="1">
      <c r="A19" s="89" t="s">
        <v>273</v>
      </c>
      <c r="B19" s="115"/>
      <c r="C19" s="105"/>
      <c r="D19" s="105"/>
      <c r="E19" s="105"/>
      <c r="F19" s="105"/>
      <c r="G19" s="105"/>
      <c r="H19" s="105"/>
      <c r="I19" s="89" t="s">
        <v>274</v>
      </c>
      <c r="J19" s="105"/>
      <c r="K19" s="105"/>
      <c r="L19" s="105"/>
      <c r="M19" s="105"/>
      <c r="N19" s="105"/>
      <c r="O19" s="105"/>
      <c r="R19" s="89"/>
    </row>
    <row r="20" spans="1:18" ht="15" customHeight="1">
      <c r="O20" s="116"/>
    </row>
    <row r="21" spans="1:18" ht="15" customHeight="1">
      <c r="O21" s="116"/>
    </row>
    <row r="22" spans="1:18" ht="15" customHeight="1">
      <c r="O22" s="116"/>
    </row>
    <row r="23" spans="1:18" ht="15" customHeight="1">
      <c r="O23" s="116"/>
    </row>
    <row r="24" spans="1:18" ht="15" customHeight="1">
      <c r="O24" s="116"/>
    </row>
    <row r="25" spans="1:18" ht="15" customHeight="1">
      <c r="O25" s="116"/>
    </row>
    <row r="26" spans="1:18" ht="15" customHeight="1">
      <c r="O26" s="116"/>
    </row>
    <row r="27" spans="1:18" ht="15" customHeight="1">
      <c r="O27" s="116"/>
    </row>
    <row r="28" spans="1:18" ht="15" customHeight="1">
      <c r="O28" s="116"/>
    </row>
    <row r="29" spans="1:18" ht="15" customHeight="1">
      <c r="O29" s="116"/>
    </row>
    <row r="30" spans="1:18" ht="15" customHeight="1">
      <c r="O30" s="116"/>
    </row>
    <row r="31" spans="1:18" ht="15" customHeight="1">
      <c r="O31" s="116"/>
    </row>
    <row r="32" spans="1:18" ht="15" customHeight="1">
      <c r="O32" s="116"/>
    </row>
    <row r="33" spans="15:15" ht="15" customHeight="1">
      <c r="O33" s="116"/>
    </row>
    <row r="34" spans="15:15" ht="15" customHeight="1">
      <c r="O34" s="116"/>
    </row>
    <row r="35" spans="15:15" ht="15" customHeight="1">
      <c r="O35" s="116"/>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65D6-26AD-4C93-8007-08062B313CD6}">
  <dimension ref="A1:C10"/>
  <sheetViews>
    <sheetView showGridLines="0" workbookViewId="0"/>
  </sheetViews>
  <sheetFormatPr defaultRowHeight="14.4"/>
  <cols>
    <col min="1" max="1" width="52.33203125" customWidth="1"/>
    <col min="3" max="3" width="11" customWidth="1"/>
  </cols>
  <sheetData>
    <row r="1" spans="1:3">
      <c r="A1" s="399" t="s">
        <v>3364</v>
      </c>
      <c r="B1" s="399"/>
      <c r="C1" s="372"/>
    </row>
    <row r="2" spans="1:3">
      <c r="A2" s="384"/>
      <c r="B2" s="309" t="s">
        <v>460</v>
      </c>
      <c r="C2" s="308" t="s">
        <v>461</v>
      </c>
    </row>
    <row r="3" spans="1:3">
      <c r="A3" s="385" t="s">
        <v>462</v>
      </c>
      <c r="B3" s="386">
        <v>2566</v>
      </c>
      <c r="C3" s="387">
        <v>8</v>
      </c>
    </row>
    <row r="4" spans="1:3">
      <c r="A4" s="388" t="s">
        <v>463</v>
      </c>
      <c r="B4" s="389">
        <v>255</v>
      </c>
      <c r="C4" s="390">
        <v>0</v>
      </c>
    </row>
    <row r="5" spans="1:3">
      <c r="A5" s="391" t="s">
        <v>464</v>
      </c>
      <c r="B5" s="392">
        <v>70</v>
      </c>
      <c r="C5" s="393">
        <v>0</v>
      </c>
    </row>
    <row r="6" spans="1:3">
      <c r="A6" s="388" t="s">
        <v>465</v>
      </c>
      <c r="B6" s="389">
        <v>23</v>
      </c>
      <c r="C6" s="390">
        <v>0</v>
      </c>
    </row>
    <row r="7" spans="1:3">
      <c r="A7" s="345" t="s">
        <v>466</v>
      </c>
      <c r="B7" s="394">
        <v>8</v>
      </c>
      <c r="C7" s="395">
        <v>0</v>
      </c>
    </row>
    <row r="8" spans="1:3">
      <c r="A8" s="345" t="s">
        <v>467</v>
      </c>
      <c r="B8" s="394">
        <v>4</v>
      </c>
      <c r="C8" s="395">
        <v>0</v>
      </c>
    </row>
    <row r="9" spans="1:3">
      <c r="A9" s="396" t="s">
        <v>468</v>
      </c>
      <c r="B9" s="397">
        <v>2926</v>
      </c>
      <c r="C9" s="398">
        <v>8</v>
      </c>
    </row>
    <row r="10" spans="1:3">
      <c r="A10" s="512" t="s">
        <v>458</v>
      </c>
      <c r="B10" s="512"/>
      <c r="C10" s="512"/>
    </row>
  </sheetData>
  <mergeCells count="1">
    <mergeCell ref="A10:C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F7D8B-1F62-4FF7-8CD5-EE249BA4E389}">
  <dimension ref="A1:F8"/>
  <sheetViews>
    <sheetView showGridLines="0" workbookViewId="0">
      <selection sqref="A1:F1"/>
    </sheetView>
  </sheetViews>
  <sheetFormatPr defaultRowHeight="14.4"/>
  <cols>
    <col min="1" max="1" width="41" customWidth="1"/>
  </cols>
  <sheetData>
    <row r="1" spans="1:6">
      <c r="A1" s="514" t="s">
        <v>346</v>
      </c>
      <c r="B1" s="514"/>
      <c r="C1" s="514"/>
      <c r="D1" s="514"/>
      <c r="E1" s="514"/>
      <c r="F1" s="514"/>
    </row>
    <row r="2" spans="1:6">
      <c r="A2" s="499" t="s">
        <v>294</v>
      </c>
      <c r="B2" s="308"/>
      <c r="C2" s="309">
        <v>2025</v>
      </c>
      <c r="D2" s="309">
        <v>2026</v>
      </c>
      <c r="E2" s="309">
        <v>2027</v>
      </c>
      <c r="F2" s="309">
        <v>2028</v>
      </c>
    </row>
    <row r="3" spans="1:6">
      <c r="A3" s="297" t="s">
        <v>295</v>
      </c>
      <c r="B3" s="44"/>
      <c r="C3" s="300" t="s">
        <v>3338</v>
      </c>
      <c r="D3" s="300">
        <v>4.3</v>
      </c>
      <c r="E3" s="300">
        <v>4.2</v>
      </c>
      <c r="F3" s="300">
        <v>4.0999999999999996</v>
      </c>
    </row>
    <row r="4" spans="1:6" ht="15" thickBot="1">
      <c r="A4" s="442" t="s">
        <v>296</v>
      </c>
      <c r="B4" s="425"/>
      <c r="C4" s="343" t="s">
        <v>3339</v>
      </c>
      <c r="D4" s="343">
        <v>63.3</v>
      </c>
      <c r="E4" s="343">
        <v>65.099999999999994</v>
      </c>
      <c r="F4" s="343">
        <v>66.2</v>
      </c>
    </row>
    <row r="5" spans="1:6" ht="15" thickBot="1">
      <c r="A5" s="443" t="s">
        <v>297</v>
      </c>
      <c r="B5" s="444"/>
      <c r="C5" s="445">
        <v>52</v>
      </c>
      <c r="D5" s="445">
        <v>51</v>
      </c>
      <c r="E5" s="445">
        <v>50</v>
      </c>
      <c r="F5" s="445">
        <v>50</v>
      </c>
    </row>
    <row r="6" spans="1:6" ht="24" customHeight="1">
      <c r="A6" s="513" t="s">
        <v>3357</v>
      </c>
      <c r="B6" s="513"/>
      <c r="C6" s="513"/>
      <c r="D6" s="513"/>
      <c r="E6" s="513"/>
      <c r="F6" s="513"/>
    </row>
    <row r="7" spans="1:6">
      <c r="A7" s="333" t="s">
        <v>3358</v>
      </c>
      <c r="B7" s="424"/>
      <c r="C7" s="424"/>
      <c r="D7" s="424"/>
      <c r="E7" s="424"/>
      <c r="F7" s="424"/>
    </row>
    <row r="8" spans="1:6">
      <c r="F8" s="404" t="s">
        <v>78</v>
      </c>
    </row>
  </sheetData>
  <mergeCells count="2">
    <mergeCell ref="A6:F6"/>
    <mergeCell ref="A1:F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BC4E-D659-480C-A524-631C87E45986}">
  <sheetPr codeName="Sheet5"/>
  <dimension ref="A1:C9"/>
  <sheetViews>
    <sheetView showGridLines="0" workbookViewId="0">
      <selection sqref="A1:C1"/>
    </sheetView>
  </sheetViews>
  <sheetFormatPr defaultColWidth="8.88671875" defaultRowHeight="14.4"/>
  <cols>
    <col min="1" max="1" width="25.44140625" style="7" customWidth="1"/>
    <col min="2" max="2" width="21.5546875" style="7" customWidth="1"/>
    <col min="3" max="3" width="22.5546875" style="7" customWidth="1"/>
    <col min="4" max="16384" width="8.88671875" style="1"/>
  </cols>
  <sheetData>
    <row r="1" spans="1:3">
      <c r="A1" s="515" t="s">
        <v>347</v>
      </c>
      <c r="B1" s="515"/>
      <c r="C1" s="515"/>
    </row>
    <row r="2" spans="1:3">
      <c r="A2" s="2" t="s">
        <v>1</v>
      </c>
      <c r="B2" s="3" t="s">
        <v>3501</v>
      </c>
      <c r="C2" s="3" t="s">
        <v>480</v>
      </c>
    </row>
    <row r="3" spans="1:3">
      <c r="A3" s="150" t="s">
        <v>277</v>
      </c>
      <c r="B3" s="151">
        <v>1953.56</v>
      </c>
      <c r="C3" s="152" t="s">
        <v>175</v>
      </c>
    </row>
    <row r="4" spans="1:3">
      <c r="A4" s="150" t="s">
        <v>280</v>
      </c>
      <c r="B4" s="151">
        <v>2491.56</v>
      </c>
      <c r="C4" s="152" t="s">
        <v>175</v>
      </c>
    </row>
    <row r="5" spans="1:3">
      <c r="A5" s="150" t="s">
        <v>281</v>
      </c>
      <c r="B5" s="151">
        <v>1134.19</v>
      </c>
      <c r="C5" s="152" t="s">
        <v>481</v>
      </c>
    </row>
    <row r="6" spans="1:3">
      <c r="A6" s="150" t="s">
        <v>275</v>
      </c>
      <c r="B6" s="151">
        <v>2146.86</v>
      </c>
      <c r="C6" s="152" t="s">
        <v>481</v>
      </c>
    </row>
    <row r="7" spans="1:3">
      <c r="A7" s="150" t="s">
        <v>276</v>
      </c>
      <c r="B7" s="151">
        <v>527.27</v>
      </c>
      <c r="C7" s="152" t="s">
        <v>175</v>
      </c>
    </row>
    <row r="8" spans="1:3">
      <c r="A8" s="147" t="s">
        <v>2</v>
      </c>
      <c r="B8" s="148">
        <f>SUM(B3:B7)</f>
        <v>8253.44</v>
      </c>
      <c r="C8" s="147"/>
    </row>
    <row r="9" spans="1:3">
      <c r="A9" s="4"/>
      <c r="B9" s="5"/>
      <c r="C9" s="6" t="s">
        <v>178</v>
      </c>
    </row>
  </sheetData>
  <mergeCells count="1">
    <mergeCell ref="A1:C1"/>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D96AF-75C8-44D9-B139-20DDB131785B}">
  <sheetPr codeName="Sheet6"/>
  <dimension ref="A1:E8"/>
  <sheetViews>
    <sheetView showGridLines="0" workbookViewId="0">
      <selection sqref="A1:E1"/>
    </sheetView>
  </sheetViews>
  <sheetFormatPr defaultRowHeight="14.4"/>
  <cols>
    <col min="1" max="1" width="34.44140625" customWidth="1"/>
    <col min="2" max="2" width="20.5546875" customWidth="1"/>
    <col min="3" max="3" width="15.88671875" customWidth="1"/>
    <col min="4" max="4" width="16.109375" customWidth="1"/>
    <col min="5" max="5" width="11.109375" customWidth="1"/>
  </cols>
  <sheetData>
    <row r="1" spans="1:5" ht="14.4" customHeight="1">
      <c r="A1" s="520" t="s">
        <v>348</v>
      </c>
      <c r="B1" s="520"/>
      <c r="C1" s="520"/>
      <c r="D1" s="520"/>
      <c r="E1" s="520"/>
    </row>
    <row r="2" spans="1:5">
      <c r="A2" s="521"/>
      <c r="B2" s="521"/>
      <c r="C2" s="307" t="s">
        <v>250</v>
      </c>
      <c r="D2" s="522" t="s">
        <v>252</v>
      </c>
      <c r="E2" s="523"/>
    </row>
    <row r="3" spans="1:5">
      <c r="A3" s="521"/>
      <c r="B3" s="521"/>
      <c r="C3" s="307" t="s">
        <v>251</v>
      </c>
      <c r="D3" s="522"/>
      <c r="E3" s="523"/>
    </row>
    <row r="4" spans="1:5">
      <c r="A4" s="517" t="s">
        <v>3</v>
      </c>
      <c r="B4" s="300" t="s">
        <v>4</v>
      </c>
      <c r="C4" s="301">
        <v>45693</v>
      </c>
      <c r="D4" s="367">
        <v>45825</v>
      </c>
      <c r="E4" s="301">
        <v>45903</v>
      </c>
    </row>
    <row r="5" spans="1:5">
      <c r="A5" s="518"/>
      <c r="B5" s="300" t="s">
        <v>5</v>
      </c>
      <c r="C5" s="302">
        <v>45702</v>
      </c>
      <c r="D5" s="303">
        <v>45838</v>
      </c>
      <c r="E5" s="301">
        <v>45925</v>
      </c>
    </row>
    <row r="6" spans="1:5">
      <c r="A6" s="519" t="s">
        <v>6</v>
      </c>
      <c r="B6" s="369" t="s">
        <v>7</v>
      </c>
      <c r="C6" s="304">
        <v>45698</v>
      </c>
      <c r="D6" s="368">
        <v>45832</v>
      </c>
      <c r="E6" s="304">
        <v>45912</v>
      </c>
    </row>
    <row r="7" spans="1:5">
      <c r="A7" s="518"/>
      <c r="B7" s="10" t="s">
        <v>5</v>
      </c>
      <c r="C7" s="373">
        <v>45705</v>
      </c>
      <c r="D7" s="305">
        <v>45838</v>
      </c>
      <c r="E7" s="306">
        <v>45925</v>
      </c>
    </row>
    <row r="8" spans="1:5">
      <c r="A8" s="255"/>
      <c r="B8" s="254"/>
      <c r="C8" s="256"/>
      <c r="D8" s="516" t="s">
        <v>238</v>
      </c>
      <c r="E8" s="516"/>
    </row>
  </sheetData>
  <mergeCells count="8">
    <mergeCell ref="D8:E8"/>
    <mergeCell ref="A4:A5"/>
    <mergeCell ref="A6:A7"/>
    <mergeCell ref="A1:E1"/>
    <mergeCell ref="A2:A3"/>
    <mergeCell ref="B2:B3"/>
    <mergeCell ref="D2:D3"/>
    <mergeCell ref="E2:E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ACA78-1776-47C9-AC3C-FB68584BA0DE}">
  <dimension ref="A1:G38"/>
  <sheetViews>
    <sheetView showGridLines="0" zoomScaleNormal="100" workbookViewId="0">
      <selection sqref="A1:C1"/>
    </sheetView>
  </sheetViews>
  <sheetFormatPr defaultRowHeight="14.4"/>
  <cols>
    <col min="2" max="2" width="8.88671875" style="356"/>
    <col min="3" max="3" width="55.5546875" customWidth="1"/>
    <col min="4" max="4" width="24.44140625" customWidth="1"/>
    <col min="5" max="5" width="29.6640625" customWidth="1"/>
    <col min="6" max="6" width="19.6640625" customWidth="1"/>
    <col min="7" max="7" width="9.33203125" customWidth="1"/>
  </cols>
  <sheetData>
    <row r="1" spans="1:7" ht="14.4" customHeight="1">
      <c r="A1" s="505" t="s">
        <v>349</v>
      </c>
      <c r="B1" s="505"/>
      <c r="C1" s="505"/>
      <c r="D1" s="334"/>
      <c r="E1" s="543"/>
      <c r="F1" s="543"/>
      <c r="G1" s="348"/>
    </row>
    <row r="2" spans="1:7">
      <c r="A2" s="12" t="s">
        <v>8</v>
      </c>
      <c r="B2" s="351" t="s">
        <v>9</v>
      </c>
      <c r="C2" s="184" t="s">
        <v>10</v>
      </c>
      <c r="D2" s="12" t="s">
        <v>11</v>
      </c>
      <c r="E2" s="544" t="s">
        <v>12</v>
      </c>
      <c r="F2" s="544"/>
      <c r="G2" s="358"/>
    </row>
    <row r="3" spans="1:7" ht="47.4" customHeight="1">
      <c r="A3" s="300" t="s">
        <v>305</v>
      </c>
      <c r="B3" s="350" t="s">
        <v>13</v>
      </c>
      <c r="C3" s="297" t="s">
        <v>3503</v>
      </c>
      <c r="D3" s="335"/>
      <c r="E3" s="527"/>
      <c r="F3" s="527"/>
      <c r="G3" s="335"/>
    </row>
    <row r="4" spans="1:7" ht="83.4" customHeight="1">
      <c r="A4" s="335"/>
      <c r="B4" s="352"/>
      <c r="C4" s="297" t="s">
        <v>306</v>
      </c>
      <c r="D4" s="336" t="s">
        <v>3502</v>
      </c>
      <c r="E4" s="529" t="s">
        <v>3365</v>
      </c>
      <c r="F4" s="529"/>
      <c r="G4" s="16"/>
    </row>
    <row r="5" spans="1:7" ht="124.2">
      <c r="A5" s="330"/>
      <c r="B5" s="546"/>
      <c r="C5" s="299" t="s">
        <v>3504</v>
      </c>
      <c r="D5" s="548" t="s">
        <v>3367</v>
      </c>
      <c r="E5" s="529" t="s">
        <v>3368</v>
      </c>
      <c r="F5" s="529"/>
      <c r="G5" s="16"/>
    </row>
    <row r="6" spans="1:7" ht="15" thickBot="1">
      <c r="A6" s="357"/>
      <c r="B6" s="547"/>
      <c r="C6" s="346"/>
      <c r="D6" s="549"/>
      <c r="E6" s="525"/>
      <c r="F6" s="525"/>
      <c r="G6" s="16"/>
    </row>
    <row r="7" spans="1:7" ht="56.4" customHeight="1">
      <c r="A7" s="44">
        <v>12</v>
      </c>
      <c r="B7" s="350" t="s">
        <v>47</v>
      </c>
      <c r="C7" s="16" t="s">
        <v>3505</v>
      </c>
      <c r="D7" s="46"/>
      <c r="E7" s="530" t="s">
        <v>3369</v>
      </c>
      <c r="F7" s="530"/>
      <c r="G7" s="16"/>
    </row>
    <row r="8" spans="1:7" ht="54" customHeight="1">
      <c r="A8" s="538"/>
      <c r="B8" s="542"/>
      <c r="C8" s="529" t="s">
        <v>307</v>
      </c>
      <c r="D8" s="545" t="s">
        <v>3370</v>
      </c>
      <c r="E8" s="529" t="s">
        <v>3371</v>
      </c>
      <c r="F8" s="529"/>
      <c r="G8" s="16"/>
    </row>
    <row r="9" spans="1:7" ht="159" customHeight="1">
      <c r="A9" s="538"/>
      <c r="B9" s="542"/>
      <c r="C9" s="529"/>
      <c r="D9" s="545"/>
      <c r="E9" s="529"/>
      <c r="F9" s="529"/>
      <c r="G9" s="16"/>
    </row>
    <row r="10" spans="1:7" ht="83.25" customHeight="1">
      <c r="A10" s="44"/>
      <c r="B10" s="354"/>
      <c r="C10" s="16" t="s">
        <v>308</v>
      </c>
      <c r="D10" s="46" t="s">
        <v>3372</v>
      </c>
      <c r="E10" s="533" t="s">
        <v>3485</v>
      </c>
      <c r="F10" s="533"/>
      <c r="G10" s="349"/>
    </row>
    <row r="11" spans="1:7" ht="168" customHeight="1">
      <c r="A11" s="44"/>
      <c r="B11" s="354"/>
      <c r="C11" s="16" t="s">
        <v>309</v>
      </c>
      <c r="D11" s="338" t="s">
        <v>3373</v>
      </c>
      <c r="E11" s="533" t="s">
        <v>3508</v>
      </c>
      <c r="F11" s="533"/>
      <c r="G11" s="349"/>
    </row>
    <row r="12" spans="1:7" ht="69" customHeight="1">
      <c r="A12" s="538"/>
      <c r="B12" s="539"/>
      <c r="C12" s="529" t="s">
        <v>310</v>
      </c>
      <c r="D12" s="517" t="s">
        <v>3374</v>
      </c>
      <c r="E12" s="533" t="s">
        <v>3506</v>
      </c>
      <c r="F12" s="533"/>
      <c r="G12" s="349"/>
    </row>
    <row r="13" spans="1:7" ht="15" thickBot="1">
      <c r="A13" s="535"/>
      <c r="B13" s="540"/>
      <c r="C13" s="525"/>
      <c r="D13" s="532"/>
      <c r="E13" s="541"/>
      <c r="F13" s="541"/>
      <c r="G13" s="349"/>
    </row>
    <row r="14" spans="1:7" ht="42.6" customHeight="1">
      <c r="A14" s="534">
        <v>12</v>
      </c>
      <c r="B14" s="536" t="s">
        <v>333</v>
      </c>
      <c r="C14" s="530" t="s">
        <v>3375</v>
      </c>
      <c r="D14" s="531"/>
      <c r="E14" s="530" t="s">
        <v>3376</v>
      </c>
      <c r="F14" s="530"/>
      <c r="G14" s="16"/>
    </row>
    <row r="15" spans="1:7">
      <c r="A15" s="538"/>
      <c r="B15" s="542"/>
      <c r="C15" s="529"/>
      <c r="D15" s="517"/>
      <c r="E15" s="529"/>
      <c r="F15" s="529"/>
      <c r="G15" s="16"/>
    </row>
    <row r="16" spans="1:7" ht="76.5" customHeight="1">
      <c r="A16" s="538"/>
      <c r="B16" s="539"/>
      <c r="C16" s="529" t="s">
        <v>311</v>
      </c>
      <c r="D16" s="517" t="s">
        <v>3377</v>
      </c>
      <c r="E16" s="529" t="s">
        <v>3507</v>
      </c>
      <c r="F16" s="529"/>
      <c r="G16" s="16"/>
    </row>
    <row r="17" spans="1:7">
      <c r="A17" s="538"/>
      <c r="B17" s="539"/>
      <c r="C17" s="529"/>
      <c r="D17" s="517"/>
      <c r="E17" s="529"/>
      <c r="F17" s="529"/>
      <c r="G17" s="16"/>
    </row>
    <row r="18" spans="1:7">
      <c r="A18" s="538"/>
      <c r="B18" s="539"/>
      <c r="C18" s="529" t="s">
        <v>312</v>
      </c>
      <c r="D18" s="517" t="s">
        <v>3378</v>
      </c>
      <c r="E18" s="529" t="s">
        <v>3509</v>
      </c>
      <c r="F18" s="529"/>
      <c r="G18" s="16"/>
    </row>
    <row r="19" spans="1:7" ht="46.95" customHeight="1" thickBot="1">
      <c r="A19" s="535"/>
      <c r="B19" s="540"/>
      <c r="C19" s="525"/>
      <c r="D19" s="532"/>
      <c r="E19" s="525"/>
      <c r="F19" s="525"/>
      <c r="G19" s="16"/>
    </row>
    <row r="20" spans="1:7">
      <c r="A20" s="534">
        <v>12</v>
      </c>
      <c r="B20" s="536" t="s">
        <v>334</v>
      </c>
      <c r="C20" s="530" t="s">
        <v>3510</v>
      </c>
      <c r="D20" s="531" t="s">
        <v>3379</v>
      </c>
      <c r="E20" s="530" t="s">
        <v>3380</v>
      </c>
      <c r="F20" s="530"/>
      <c r="G20" s="16"/>
    </row>
    <row r="21" spans="1:7" ht="66" customHeight="1" thickBot="1">
      <c r="A21" s="535"/>
      <c r="B21" s="537"/>
      <c r="C21" s="525"/>
      <c r="D21" s="532"/>
      <c r="E21" s="525"/>
      <c r="F21" s="525"/>
      <c r="G21" s="16"/>
    </row>
    <row r="22" spans="1:7" ht="65.400000000000006" customHeight="1">
      <c r="A22" s="339">
        <v>6</v>
      </c>
      <c r="B22" s="355" t="s">
        <v>14</v>
      </c>
      <c r="C22" s="340" t="s">
        <v>313</v>
      </c>
      <c r="D22" s="341" t="s">
        <v>15</v>
      </c>
      <c r="E22" s="528"/>
      <c r="F22" s="528"/>
      <c r="G22" s="297"/>
    </row>
    <row r="23" spans="1:7" ht="89.25" customHeight="1">
      <c r="A23" s="500">
        <v>6</v>
      </c>
      <c r="B23" s="353" t="s">
        <v>16</v>
      </c>
      <c r="C23" s="16" t="s">
        <v>314</v>
      </c>
      <c r="D23" s="446" t="s">
        <v>3381</v>
      </c>
      <c r="E23" s="529" t="s">
        <v>3511</v>
      </c>
      <c r="F23" s="529"/>
      <c r="G23" s="16"/>
    </row>
    <row r="24" spans="1:7" ht="114.6" customHeight="1">
      <c r="A24" s="500">
        <v>6</v>
      </c>
      <c r="B24" s="353" t="s">
        <v>335</v>
      </c>
      <c r="C24" s="16" t="s">
        <v>315</v>
      </c>
      <c r="D24" s="342" t="s">
        <v>316</v>
      </c>
      <c r="E24" s="529" t="s">
        <v>3512</v>
      </c>
      <c r="F24" s="529"/>
      <c r="G24" s="16"/>
    </row>
    <row r="25" spans="1:7" ht="97.2" thickBot="1">
      <c r="A25" s="501">
        <v>6</v>
      </c>
      <c r="B25" s="353" t="s">
        <v>13</v>
      </c>
      <c r="C25" s="337" t="s">
        <v>317</v>
      </c>
      <c r="D25" s="447" t="s">
        <v>3382</v>
      </c>
      <c r="E25" s="525" t="s">
        <v>318</v>
      </c>
      <c r="F25" s="525"/>
      <c r="G25" s="16"/>
    </row>
    <row r="26" spans="1:7" ht="54" customHeight="1">
      <c r="A26" s="300">
        <v>7</v>
      </c>
      <c r="B26" s="355" t="s">
        <v>14</v>
      </c>
      <c r="C26" s="16" t="s">
        <v>319</v>
      </c>
      <c r="D26" s="344" t="s">
        <v>15</v>
      </c>
      <c r="E26" s="526" t="s">
        <v>320</v>
      </c>
      <c r="F26" s="526"/>
      <c r="G26" s="349"/>
    </row>
    <row r="27" spans="1:7" ht="25.2" customHeight="1">
      <c r="A27" s="500">
        <v>7</v>
      </c>
      <c r="B27" s="353" t="s">
        <v>16</v>
      </c>
      <c r="C27" s="299" t="s">
        <v>321</v>
      </c>
      <c r="D27" s="335"/>
      <c r="E27" s="527"/>
      <c r="F27" s="527"/>
      <c r="G27" s="335"/>
    </row>
    <row r="28" spans="1:7">
      <c r="A28" s="335"/>
      <c r="B28" s="352"/>
      <c r="C28" s="345" t="s">
        <v>322</v>
      </c>
      <c r="D28" s="344" t="s">
        <v>15</v>
      </c>
      <c r="E28" s="524"/>
      <c r="F28" s="524"/>
      <c r="G28" s="344"/>
    </row>
    <row r="29" spans="1:7">
      <c r="A29" s="335"/>
      <c r="B29" s="352"/>
      <c r="C29" s="345" t="s">
        <v>323</v>
      </c>
      <c r="D29" s="344" t="s">
        <v>15</v>
      </c>
      <c r="E29" s="524"/>
      <c r="F29" s="524"/>
      <c r="G29" s="344"/>
    </row>
    <row r="30" spans="1:7" ht="36" customHeight="1">
      <c r="A30" s="335"/>
      <c r="B30" s="352"/>
      <c r="C30" s="299" t="s">
        <v>324</v>
      </c>
      <c r="D30" s="344" t="s">
        <v>15</v>
      </c>
      <c r="E30" s="524"/>
      <c r="F30" s="524"/>
      <c r="G30" s="344"/>
    </row>
    <row r="31" spans="1:7" ht="42" customHeight="1">
      <c r="A31" s="335"/>
      <c r="B31" s="352"/>
      <c r="C31" s="299" t="s">
        <v>325</v>
      </c>
      <c r="D31" s="344" t="s">
        <v>15</v>
      </c>
      <c r="E31" s="551" t="s">
        <v>326</v>
      </c>
      <c r="F31" s="551"/>
      <c r="G31" s="297"/>
    </row>
    <row r="32" spans="1:7">
      <c r="A32" s="335"/>
      <c r="B32" s="352"/>
      <c r="C32" s="345" t="s">
        <v>327</v>
      </c>
      <c r="D32" s="344" t="s">
        <v>15</v>
      </c>
      <c r="E32" s="524"/>
      <c r="F32" s="524"/>
      <c r="G32" s="344"/>
    </row>
    <row r="33" spans="1:7" ht="14.4" customHeight="1">
      <c r="A33" s="335"/>
      <c r="B33" s="352"/>
      <c r="C33" s="345" t="s">
        <v>328</v>
      </c>
      <c r="D33" s="344" t="s">
        <v>15</v>
      </c>
      <c r="E33" s="524"/>
      <c r="F33" s="524"/>
      <c r="G33" s="344"/>
    </row>
    <row r="34" spans="1:7">
      <c r="A34" s="335"/>
      <c r="B34" s="352"/>
      <c r="C34" s="345" t="s">
        <v>329</v>
      </c>
      <c r="D34" s="344" t="s">
        <v>17</v>
      </c>
      <c r="E34" s="524"/>
      <c r="F34" s="524"/>
      <c r="G34" s="344"/>
    </row>
    <row r="35" spans="1:7" ht="82.95" customHeight="1" thickBot="1">
      <c r="A35" s="343">
        <v>7</v>
      </c>
      <c r="B35" s="353" t="s">
        <v>335</v>
      </c>
      <c r="C35" s="346" t="s">
        <v>330</v>
      </c>
      <c r="D35" s="347" t="s">
        <v>180</v>
      </c>
      <c r="E35" s="525" t="s">
        <v>331</v>
      </c>
      <c r="F35" s="525"/>
      <c r="G35" s="16"/>
    </row>
    <row r="36" spans="1:7">
      <c r="A36" s="511" t="s">
        <v>332</v>
      </c>
      <c r="B36" s="511"/>
      <c r="C36" s="511"/>
      <c r="D36" s="511"/>
      <c r="E36" s="511"/>
      <c r="F36" s="511"/>
      <c r="G36" s="333"/>
    </row>
    <row r="37" spans="1:7" ht="22.5" customHeight="1">
      <c r="A37" s="552" t="s">
        <v>3366</v>
      </c>
      <c r="B37" s="552"/>
      <c r="C37" s="552"/>
      <c r="D37" s="552"/>
      <c r="E37" s="552"/>
      <c r="F37" s="552"/>
      <c r="G37" s="298"/>
    </row>
    <row r="38" spans="1:7">
      <c r="A38" s="550" t="s">
        <v>19</v>
      </c>
      <c r="B38" s="550"/>
      <c r="C38" s="550"/>
      <c r="D38" s="550"/>
      <c r="F38" s="298" t="s">
        <v>18</v>
      </c>
    </row>
  </sheetData>
  <mergeCells count="58">
    <mergeCell ref="A36:F36"/>
    <mergeCell ref="A38:D38"/>
    <mergeCell ref="E31:F31"/>
    <mergeCell ref="E32:F32"/>
    <mergeCell ref="E33:F33"/>
    <mergeCell ref="E34:F34"/>
    <mergeCell ref="E35:F35"/>
    <mergeCell ref="A37:F37"/>
    <mergeCell ref="B16:B17"/>
    <mergeCell ref="C16:C17"/>
    <mergeCell ref="D16:D17"/>
    <mergeCell ref="E16:F17"/>
    <mergeCell ref="A18:A19"/>
    <mergeCell ref="B18:B19"/>
    <mergeCell ref="C18:C19"/>
    <mergeCell ref="D18:D19"/>
    <mergeCell ref="E18:F19"/>
    <mergeCell ref="E5:F6"/>
    <mergeCell ref="E7:F7"/>
    <mergeCell ref="A8:A9"/>
    <mergeCell ref="B8:B9"/>
    <mergeCell ref="C8:C9"/>
    <mergeCell ref="D8:D9"/>
    <mergeCell ref="E8:F9"/>
    <mergeCell ref="B5:B6"/>
    <mergeCell ref="D5:D6"/>
    <mergeCell ref="A1:C1"/>
    <mergeCell ref="E1:F1"/>
    <mergeCell ref="E2:F2"/>
    <mergeCell ref="E3:F3"/>
    <mergeCell ref="E4:F4"/>
    <mergeCell ref="E10:F10"/>
    <mergeCell ref="E11:F11"/>
    <mergeCell ref="A20:A21"/>
    <mergeCell ref="B20:B21"/>
    <mergeCell ref="E20:F21"/>
    <mergeCell ref="A12:A13"/>
    <mergeCell ref="B12:B13"/>
    <mergeCell ref="C12:C13"/>
    <mergeCell ref="D12:D13"/>
    <mergeCell ref="E12:F13"/>
    <mergeCell ref="A14:A15"/>
    <mergeCell ref="B14:B15"/>
    <mergeCell ref="C14:C15"/>
    <mergeCell ref="D14:D15"/>
    <mergeCell ref="E14:F15"/>
    <mergeCell ref="A16:A17"/>
    <mergeCell ref="E22:F22"/>
    <mergeCell ref="E23:F23"/>
    <mergeCell ref="C20:C21"/>
    <mergeCell ref="D20:D21"/>
    <mergeCell ref="E24:F24"/>
    <mergeCell ref="E30:F30"/>
    <mergeCell ref="E25:F25"/>
    <mergeCell ref="E26:F26"/>
    <mergeCell ref="E27:F27"/>
    <mergeCell ref="E28:F28"/>
    <mergeCell ref="E29:F2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75D1-2B1D-400C-A506-48235E04DA45}">
  <sheetPr codeName="Sheet13"/>
  <dimension ref="A1:G31"/>
  <sheetViews>
    <sheetView showGridLines="0" zoomScaleNormal="100" workbookViewId="0">
      <selection sqref="A1:D1"/>
    </sheetView>
  </sheetViews>
  <sheetFormatPr defaultColWidth="9.109375" defaultRowHeight="14.4"/>
  <cols>
    <col min="1" max="2" width="9.109375" style="11"/>
    <col min="3" max="3" width="5.5546875" style="11" customWidth="1"/>
    <col min="4" max="4" width="41.6640625" style="11" customWidth="1"/>
    <col min="5" max="5" width="18.5546875" style="14" customWidth="1"/>
    <col min="6" max="6" width="27.44140625" style="11" customWidth="1"/>
    <col min="7" max="16384" width="9.109375" style="11"/>
  </cols>
  <sheetData>
    <row r="1" spans="1:6" ht="14.4" customHeight="1">
      <c r="A1" s="560" t="s">
        <v>3340</v>
      </c>
      <c r="B1" s="560"/>
      <c r="C1" s="560"/>
      <c r="D1" s="560"/>
      <c r="E1" s="15"/>
      <c r="F1" s="8"/>
    </row>
    <row r="2" spans="1:6">
      <c r="A2" s="18" t="s">
        <v>8</v>
      </c>
      <c r="B2" s="18" t="s">
        <v>9</v>
      </c>
      <c r="C2" s="561" t="s">
        <v>10</v>
      </c>
      <c r="D2" s="561"/>
      <c r="E2" s="18" t="s">
        <v>11</v>
      </c>
      <c r="F2" s="19" t="s">
        <v>12</v>
      </c>
    </row>
    <row r="3" spans="1:6" ht="70.95" customHeight="1">
      <c r="A3" s="44">
        <v>8</v>
      </c>
      <c r="B3" s="45" t="s">
        <v>14</v>
      </c>
      <c r="C3" s="564" t="s">
        <v>20</v>
      </c>
      <c r="D3" s="564"/>
      <c r="E3" s="46" t="s">
        <v>15</v>
      </c>
      <c r="F3" s="8"/>
    </row>
    <row r="4" spans="1:6" ht="105" customHeight="1">
      <c r="A4" s="22">
        <v>8</v>
      </c>
      <c r="B4" s="204" t="s">
        <v>16</v>
      </c>
      <c r="C4" s="565" t="s">
        <v>21</v>
      </c>
      <c r="D4" s="565"/>
      <c r="E4" s="205" t="s">
        <v>15</v>
      </c>
      <c r="F4" s="23"/>
    </row>
    <row r="5" spans="1:6" ht="22.95" customHeight="1">
      <c r="A5" s="44">
        <v>9</v>
      </c>
      <c r="B5" s="45" t="s">
        <v>14</v>
      </c>
      <c r="C5" s="529" t="s">
        <v>22</v>
      </c>
      <c r="D5" s="529"/>
      <c r="E5" s="46" t="s">
        <v>15</v>
      </c>
      <c r="F5" s="529" t="s">
        <v>23</v>
      </c>
    </row>
    <row r="6" spans="1:6">
      <c r="A6" s="15"/>
      <c r="B6" s="20"/>
      <c r="C6" s="529"/>
      <c r="D6" s="529"/>
      <c r="E6" s="15"/>
      <c r="F6" s="529"/>
    </row>
    <row r="7" spans="1:6">
      <c r="A7" s="15"/>
      <c r="B7" s="20"/>
      <c r="C7" s="529"/>
      <c r="D7" s="529"/>
      <c r="E7" s="15"/>
      <c r="F7" s="529"/>
    </row>
    <row r="8" spans="1:6" ht="69" customHeight="1">
      <c r="A8" s="15"/>
      <c r="B8" s="20"/>
      <c r="C8" s="529"/>
      <c r="D8" s="529"/>
      <c r="E8" s="15"/>
      <c r="F8" s="8"/>
    </row>
    <row r="9" spans="1:6">
      <c r="A9" s="15">
        <v>9</v>
      </c>
      <c r="B9" s="45" t="s">
        <v>16</v>
      </c>
      <c r="C9" s="529" t="s">
        <v>24</v>
      </c>
      <c r="D9" s="529"/>
      <c r="E9" s="562" t="s">
        <v>25</v>
      </c>
      <c r="F9" s="554" t="s">
        <v>26</v>
      </c>
    </row>
    <row r="10" spans="1:6" ht="33.75" customHeight="1">
      <c r="A10" s="15"/>
      <c r="B10" s="20"/>
      <c r="C10" s="529"/>
      <c r="D10" s="529"/>
      <c r="E10" s="562"/>
      <c r="F10" s="554"/>
    </row>
    <row r="11" spans="1:6">
      <c r="A11" s="15">
        <v>9</v>
      </c>
      <c r="B11" s="45" t="s">
        <v>27</v>
      </c>
      <c r="C11" s="529" t="s">
        <v>28</v>
      </c>
      <c r="D11" s="529"/>
      <c r="E11" s="566" t="s">
        <v>247</v>
      </c>
      <c r="F11" s="563" t="s">
        <v>3513</v>
      </c>
    </row>
    <row r="12" spans="1:6" ht="69" customHeight="1">
      <c r="A12" s="15"/>
      <c r="B12" s="20"/>
      <c r="C12" s="529"/>
      <c r="D12" s="529"/>
      <c r="E12" s="566"/>
      <c r="F12" s="563"/>
    </row>
    <row r="13" spans="1:6" ht="24.75" customHeight="1">
      <c r="A13" s="15">
        <v>9</v>
      </c>
      <c r="B13" s="45" t="s">
        <v>13</v>
      </c>
      <c r="C13" s="529" t="s">
        <v>29</v>
      </c>
      <c r="D13" s="529"/>
      <c r="E13" s="21"/>
      <c r="F13" s="8"/>
    </row>
    <row r="14" spans="1:6" ht="78" customHeight="1">
      <c r="A14" s="15"/>
      <c r="B14" s="20"/>
      <c r="C14" s="17" t="s">
        <v>30</v>
      </c>
      <c r="D14" s="16" t="s">
        <v>31</v>
      </c>
      <c r="E14" s="46" t="s">
        <v>15</v>
      </c>
      <c r="F14" s="17" t="s">
        <v>304</v>
      </c>
    </row>
    <row r="15" spans="1:6" ht="55.2">
      <c r="A15" s="15"/>
      <c r="B15" s="20"/>
      <c r="C15" s="17" t="s">
        <v>32</v>
      </c>
      <c r="D15" s="17" t="s">
        <v>33</v>
      </c>
      <c r="E15" s="344" t="s">
        <v>15</v>
      </c>
      <c r="F15" s="17" t="s">
        <v>3383</v>
      </c>
    </row>
    <row r="16" spans="1:6">
      <c r="A16" s="15"/>
      <c r="B16" s="20"/>
      <c r="C16" s="17" t="s">
        <v>34</v>
      </c>
      <c r="D16" s="17" t="s">
        <v>35</v>
      </c>
      <c r="E16" s="46" t="s">
        <v>15</v>
      </c>
      <c r="F16" s="16"/>
    </row>
    <row r="17" spans="1:7">
      <c r="A17" s="15"/>
      <c r="B17" s="20"/>
      <c r="C17" s="17" t="s">
        <v>36</v>
      </c>
      <c r="D17" s="17" t="s">
        <v>37</v>
      </c>
      <c r="E17" s="46" t="s">
        <v>15</v>
      </c>
      <c r="F17" s="8"/>
    </row>
    <row r="18" spans="1:7">
      <c r="A18" s="15"/>
      <c r="B18" s="20"/>
      <c r="C18" s="17" t="s">
        <v>38</v>
      </c>
      <c r="D18" s="17" t="s">
        <v>39</v>
      </c>
      <c r="E18" s="46" t="s">
        <v>15</v>
      </c>
      <c r="F18" s="16"/>
    </row>
    <row r="19" spans="1:7">
      <c r="A19" s="15"/>
      <c r="B19" s="20"/>
      <c r="C19" s="17" t="s">
        <v>40</v>
      </c>
      <c r="D19" s="17" t="s">
        <v>41</v>
      </c>
      <c r="E19" s="46" t="s">
        <v>15</v>
      </c>
      <c r="F19" s="8"/>
    </row>
    <row r="20" spans="1:7" ht="41.4">
      <c r="A20" s="15"/>
      <c r="B20" s="20"/>
      <c r="C20" s="17" t="s">
        <v>42</v>
      </c>
      <c r="D20" s="17" t="s">
        <v>43</v>
      </c>
      <c r="E20" s="47" t="s">
        <v>44</v>
      </c>
      <c r="F20" s="16" t="s">
        <v>336</v>
      </c>
      <c r="G20" s="8"/>
    </row>
    <row r="21" spans="1:7" ht="48" customHeight="1">
      <c r="A21" s="44"/>
      <c r="B21" s="20"/>
      <c r="C21" s="554" t="s">
        <v>45</v>
      </c>
      <c r="D21" s="529" t="s">
        <v>46</v>
      </c>
      <c r="E21" s="555" t="s">
        <v>44</v>
      </c>
      <c r="F21" s="559" t="s">
        <v>337</v>
      </c>
      <c r="G21" s="8"/>
    </row>
    <row r="22" spans="1:7">
      <c r="A22" s="15"/>
      <c r="B22" s="20"/>
      <c r="C22" s="554"/>
      <c r="D22" s="529"/>
      <c r="E22" s="555"/>
      <c r="F22" s="559"/>
      <c r="G22" s="8"/>
    </row>
    <row r="23" spans="1:7">
      <c r="A23" s="556">
        <v>9</v>
      </c>
      <c r="B23" s="557" t="s">
        <v>47</v>
      </c>
      <c r="C23" s="529" t="s">
        <v>48</v>
      </c>
      <c r="D23" s="529"/>
      <c r="E23" s="556"/>
      <c r="F23" s="17"/>
    </row>
    <row r="24" spans="1:7">
      <c r="A24" s="556"/>
      <c r="B24" s="557"/>
      <c r="C24" s="529"/>
      <c r="D24" s="529"/>
      <c r="E24" s="556"/>
      <c r="F24" s="17"/>
    </row>
    <row r="25" spans="1:7" ht="49.35" customHeight="1">
      <c r="A25" s="15"/>
      <c r="B25" s="20"/>
      <c r="C25" s="17" t="s">
        <v>30</v>
      </c>
      <c r="D25" s="17" t="s">
        <v>49</v>
      </c>
      <c r="E25" s="46" t="s">
        <v>15</v>
      </c>
      <c r="F25" s="17" t="s">
        <v>50</v>
      </c>
    </row>
    <row r="26" spans="1:7">
      <c r="A26" s="15"/>
      <c r="B26" s="20"/>
      <c r="C26" s="17" t="s">
        <v>32</v>
      </c>
      <c r="D26" s="17" t="s">
        <v>51</v>
      </c>
      <c r="E26" s="46" t="s">
        <v>15</v>
      </c>
      <c r="F26" s="16"/>
    </row>
    <row r="27" spans="1:7" ht="27.6">
      <c r="A27" s="15"/>
      <c r="B27" s="20"/>
      <c r="C27" s="17" t="s">
        <v>34</v>
      </c>
      <c r="D27" s="17" t="s">
        <v>52</v>
      </c>
      <c r="E27" s="46" t="s">
        <v>15</v>
      </c>
      <c r="F27" s="8"/>
    </row>
    <row r="28" spans="1:7">
      <c r="A28" s="15"/>
      <c r="B28" s="20"/>
      <c r="C28" s="17" t="s">
        <v>36</v>
      </c>
      <c r="D28" s="17" t="s">
        <v>53</v>
      </c>
      <c r="E28" s="46" t="s">
        <v>15</v>
      </c>
      <c r="F28" s="8"/>
    </row>
    <row r="29" spans="1:7">
      <c r="A29" s="44"/>
      <c r="B29" s="48"/>
      <c r="C29" s="17" t="s">
        <v>38</v>
      </c>
      <c r="D29" s="17" t="s">
        <v>54</v>
      </c>
      <c r="E29" s="46" t="s">
        <v>15</v>
      </c>
      <c r="F29" s="8"/>
    </row>
    <row r="30" spans="1:7" ht="22.5" customHeight="1">
      <c r="A30" s="558" t="s">
        <v>55</v>
      </c>
      <c r="B30" s="558"/>
      <c r="C30" s="558"/>
      <c r="D30" s="558"/>
      <c r="E30" s="558"/>
      <c r="F30" s="24" t="s">
        <v>18</v>
      </c>
    </row>
    <row r="31" spans="1:7">
      <c r="A31" s="553"/>
      <c r="B31" s="553"/>
      <c r="C31" s="553"/>
      <c r="D31" s="553"/>
      <c r="E31" s="553"/>
      <c r="F31" s="13"/>
    </row>
  </sheetData>
  <mergeCells count="23">
    <mergeCell ref="F21:F22"/>
    <mergeCell ref="F5:F7"/>
    <mergeCell ref="C13:D13"/>
    <mergeCell ref="A1:D1"/>
    <mergeCell ref="C2:D2"/>
    <mergeCell ref="C5:D8"/>
    <mergeCell ref="C9:D10"/>
    <mergeCell ref="E9:E10"/>
    <mergeCell ref="F9:F10"/>
    <mergeCell ref="C11:D12"/>
    <mergeCell ref="F11:F12"/>
    <mergeCell ref="C3:D3"/>
    <mergeCell ref="C4:D4"/>
    <mergeCell ref="E11:E12"/>
    <mergeCell ref="A31:E31"/>
    <mergeCell ref="C21:C22"/>
    <mergeCell ref="D21:D22"/>
    <mergeCell ref="E21:E22"/>
    <mergeCell ref="A23:A24"/>
    <mergeCell ref="B23:B24"/>
    <mergeCell ref="C23:D24"/>
    <mergeCell ref="E23:E24"/>
    <mergeCell ref="A30:E3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5FC50C717C9744CA4818A20EB64BEC1" ma:contentTypeVersion="14" ma:contentTypeDescription="Umožňuje vytvoriť nový dokument." ma:contentTypeScope="" ma:versionID="acdab224e03d40da2eefae43a469e1b1">
  <xsd:schema xmlns:xsd="http://www.w3.org/2001/XMLSchema" xmlns:xs="http://www.w3.org/2001/XMLSchema" xmlns:p="http://schemas.microsoft.com/office/2006/metadata/properties" xmlns:ns2="ca4db26d-0966-4644-98fa-f613561e150e" xmlns:ns3="15a2dc9f-b74d-4224-9275-7d754a1324c2" targetNamespace="http://schemas.microsoft.com/office/2006/metadata/properties" ma:root="true" ma:fieldsID="1812475dd39e769fff77339a2e79fe50" ns2:_="" ns3:_="">
    <xsd:import namespace="ca4db26d-0966-4644-98fa-f613561e150e"/>
    <xsd:import namespace="15a2dc9f-b74d-4224-9275-7d754a1324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4db26d-0966-4644-98fa-f613561e1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Značky obrázka" ma:readOnly="false" ma:fieldId="{5cf76f15-5ced-4ddc-b409-7134ff3c332f}" ma:taxonomyMulti="true" ma:sspId="30defc02-63cd-467e-841e-d3ca21a4ec42"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a2dc9f-b74d-4224-9275-7d754a1324c2" elementFormDefault="qualified">
    <xsd:import namespace="http://schemas.microsoft.com/office/2006/documentManagement/types"/>
    <xsd:import namespace="http://schemas.microsoft.com/office/infopath/2007/PartnerControls"/>
    <xsd:element name="SharedWithUsers" ma:index="13"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Zdieľané s podrobnosťami" ma:internalName="SharedWithDetails" ma:readOnly="true">
      <xsd:simpleType>
        <xsd:restriction base="dms:Note">
          <xsd:maxLength value="255"/>
        </xsd:restriction>
      </xsd:simpleType>
    </xsd:element>
    <xsd:element name="TaxCatchAll" ma:index="19" nillable="true" ma:displayName="Taxonomy Catch All Column" ma:hidden="true" ma:list="{dcc24d37-c7eb-4496-b97c-6e7e40c78ab8}" ma:internalName="TaxCatchAll" ma:showField="CatchAllData" ma:web="15a2dc9f-b74d-4224-9275-7d754a132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a4db26d-0966-4644-98fa-f613561e150e">
      <Terms xmlns="http://schemas.microsoft.com/office/infopath/2007/PartnerControls"/>
    </lcf76f155ced4ddcb4097134ff3c332f>
    <TaxCatchAll xmlns="15a2dc9f-b74d-4224-9275-7d754a1324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18930E-8C36-4B07-A95A-306E5C2970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4db26d-0966-4644-98fa-f613561e150e"/>
    <ds:schemaRef ds:uri="15a2dc9f-b74d-4224-9275-7d754a132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91BC28-645D-4489-B1D1-AB9C890A2AB4}">
  <ds:schemaRefs>
    <ds:schemaRef ds:uri="http://purl.org/dc/terms/"/>
    <ds:schemaRef ds:uri="http://purl.org/dc/dcmitype/"/>
    <ds:schemaRef ds:uri="http://www.w3.org/XML/1998/namespace"/>
    <ds:schemaRef ds:uri="http://schemas.microsoft.com/office/2006/documentManagement/types"/>
    <ds:schemaRef ds:uri="15a2dc9f-b74d-4224-9275-7d754a1324c2"/>
    <ds:schemaRef ds:uri="ca4db26d-0966-4644-98fa-f613561e150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8F87E932-8C4D-4107-B503-48A07C9BE3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10</vt:i4>
      </vt:variant>
    </vt:vector>
  </HeadingPairs>
  <TitlesOfParts>
    <vt:vector size="41" baseType="lpstr">
      <vt:lpstr>obsah</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G1,G2</vt:lpstr>
      <vt:lpstr>G3</vt:lpstr>
      <vt:lpstr>G4</vt:lpstr>
      <vt:lpstr>G5</vt:lpstr>
      <vt:lpstr>G6</vt:lpstr>
      <vt:lpstr>G7</vt:lpstr>
      <vt:lpstr>G8</vt:lpstr>
      <vt:lpstr>G9</vt:lpstr>
      <vt:lpstr>G10</vt:lpstr>
      <vt:lpstr>G11</vt:lpstr>
      <vt:lpstr>G12</vt:lpstr>
      <vt:lpstr>G13, G14</vt:lpstr>
      <vt:lpstr>'G4'!_Ref102135425</vt:lpstr>
      <vt:lpstr>'G12'!_Toc175064718</vt:lpstr>
      <vt:lpstr>'T6'!_Toc206160972</vt:lpstr>
      <vt:lpstr>'T7'!_Toc206160974</vt:lpstr>
      <vt:lpstr>'T7'!_Toc207034168</vt:lpstr>
      <vt:lpstr>'T3'!_Toc237588361</vt:lpstr>
      <vt:lpstr>'T1'!_Toc237618747</vt:lpstr>
      <vt:lpstr>'T2'!_Toc237618748</vt:lpstr>
      <vt:lpstr>'T4'!_Toc237618750</vt:lpstr>
      <vt:lpstr>'T9'!_Toc80215762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Pavol Majher</dc:creator>
  <cp:keywords/>
  <dc:description/>
  <cp:lastModifiedBy>Erik Bugyi</cp:lastModifiedBy>
  <cp:revision/>
  <dcterms:created xsi:type="dcterms:W3CDTF">2018-08-24T12:59:55Z</dcterms:created>
  <dcterms:modified xsi:type="dcterms:W3CDTF">2026-08-28T11:38:03Z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0x01010085FC50C717C9744CA4818A20EB64BEC1</vt:lpwstr>
  </property>
  <property fmtid="{D5CDD505-2E9C-101B-9397-08002B2CF9AE}" pid="3" name="MediaServiceImageTags">
    <vt:lpwstr/>
  </property>
</Properties>
</file>